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329"/>
  <workbookPr filterPrivacy="1" defaultThemeVersion="124226"/>
  <bookViews>
    <workbookView xWindow="0" yWindow="0" windowWidth="12000" windowHeight="9855" tabRatio="755" activeTab="7"/>
  </bookViews>
  <sheets>
    <sheet name="Consolidado " sheetId="1" r:id="rId1"/>
    <sheet name="Enero" sheetId="5" r:id="rId2"/>
    <sheet name="Febrero" sheetId="6" r:id="rId3"/>
    <sheet name="Marzo " sheetId="7" r:id="rId4"/>
    <sheet name="Abril " sheetId="13" r:id="rId5"/>
    <sheet name="Mayo " sheetId="12" r:id="rId6"/>
    <sheet name="Junio" sheetId="11" r:id="rId7"/>
    <sheet name="Julio" sheetId="10" r:id="rId8"/>
    <sheet name="Agosto" sheetId="9" r:id="rId9"/>
    <sheet name="Septiembre" sheetId="8" r:id="rId10"/>
    <sheet name="Octubre " sheetId="4" r:id="rId11"/>
    <sheet name="Noviembre" sheetId="2" r:id="rId12"/>
    <sheet name="Diciembre " sheetId="3" r:id="rId13"/>
  </sheets>
  <externalReferences>
    <externalReference r:id="rId14"/>
    <externalReference r:id="rId15"/>
    <externalReference r:id="rId16"/>
    <externalReference r:id="rId17"/>
    <externalReference r:id="rId18"/>
    <externalReference r:id="rId19"/>
  </externalReferences>
  <calcPr calcId="171027"/>
</workbook>
</file>

<file path=xl/calcChain.xml><?xml version="1.0" encoding="utf-8"?>
<calcChain xmlns="http://schemas.openxmlformats.org/spreadsheetml/2006/main">
  <c r="G83" i="11" l="1"/>
  <c r="F83" i="11"/>
  <c r="E83" i="11"/>
  <c r="D83" i="11"/>
  <c r="C83" i="11"/>
  <c r="B82" i="11"/>
  <c r="B81" i="11"/>
  <c r="B80" i="11"/>
  <c r="B79" i="11"/>
  <c r="B78" i="11"/>
  <c r="B77" i="11"/>
  <c r="B76" i="11"/>
  <c r="B75" i="11"/>
  <c r="I71" i="11"/>
  <c r="H71" i="11"/>
  <c r="G71" i="11"/>
  <c r="F71" i="11"/>
  <c r="E71" i="11"/>
  <c r="D71" i="11"/>
  <c r="C71" i="11"/>
  <c r="B71" i="11"/>
  <c r="C54" i="11"/>
  <c r="CL53" i="11"/>
  <c r="CK53" i="11"/>
  <c r="CJ53" i="11"/>
  <c r="CI53" i="11"/>
  <c r="CH53" i="11"/>
  <c r="CG53" i="11"/>
  <c r="CF53" i="11"/>
  <c r="CE53" i="11"/>
  <c r="CD53" i="11"/>
  <c r="CC53" i="11"/>
  <c r="CB53" i="11"/>
  <c r="CA53" i="11"/>
  <c r="C53" i="11"/>
  <c r="CL52" i="11"/>
  <c r="CK52" i="11"/>
  <c r="CJ52" i="11"/>
  <c r="CI52" i="11"/>
  <c r="CH52" i="11"/>
  <c r="CG52" i="11"/>
  <c r="CF52" i="11"/>
  <c r="CE52" i="11"/>
  <c r="CD52" i="11"/>
  <c r="CC52" i="11"/>
  <c r="CB52" i="11"/>
  <c r="CA52" i="11"/>
  <c r="C52" i="11"/>
  <c r="CL51" i="11"/>
  <c r="CK51" i="11"/>
  <c r="CJ51" i="11"/>
  <c r="CI51" i="11"/>
  <c r="CH51" i="11"/>
  <c r="CG51" i="11"/>
  <c r="CF51" i="11"/>
  <c r="CE51" i="11"/>
  <c r="CD51" i="11"/>
  <c r="CC51" i="11"/>
  <c r="CB51" i="11"/>
  <c r="CA51" i="11"/>
  <c r="C51" i="11"/>
  <c r="C50" i="11"/>
  <c r="CH47" i="11"/>
  <c r="CG47" i="11"/>
  <c r="CB47" i="11"/>
  <c r="CA47" i="11"/>
  <c r="CH42" i="11"/>
  <c r="CG42" i="11"/>
  <c r="CB42" i="11"/>
  <c r="CA42" i="11"/>
  <c r="CH41" i="11"/>
  <c r="CG41" i="11"/>
  <c r="CB41" i="11"/>
  <c r="CA41" i="11"/>
  <c r="CH40" i="11"/>
  <c r="CG40" i="11"/>
  <c r="CB40" i="11"/>
  <c r="CA40" i="11"/>
  <c r="B35" i="11"/>
  <c r="B23" i="11"/>
  <c r="B22" i="11"/>
  <c r="B21" i="11"/>
  <c r="B20" i="11"/>
  <c r="B19" i="11"/>
  <c r="K16" i="11"/>
  <c r="G16" i="11"/>
  <c r="K15" i="11"/>
  <c r="G15" i="11"/>
  <c r="K14" i="11"/>
  <c r="G14" i="11"/>
  <c r="K13" i="11"/>
  <c r="G13" i="11"/>
  <c r="O12" i="11"/>
  <c r="N12" i="11"/>
  <c r="M12" i="11"/>
  <c r="L12" i="11"/>
  <c r="J12" i="11"/>
  <c r="I12" i="11"/>
  <c r="H12" i="11"/>
  <c r="F12" i="11"/>
  <c r="E12" i="11"/>
  <c r="D12" i="11"/>
  <c r="C12" i="11"/>
  <c r="B12" i="11"/>
  <c r="A5" i="11"/>
  <c r="A4" i="11"/>
  <c r="A3" i="11"/>
  <c r="A2" i="11"/>
  <c r="G83" i="12"/>
  <c r="F83" i="12"/>
  <c r="E83" i="12"/>
  <c r="D83" i="12"/>
  <c r="C83" i="12"/>
  <c r="B82" i="12"/>
  <c r="B81" i="12"/>
  <c r="B80" i="12"/>
  <c r="B79" i="12"/>
  <c r="B78" i="12"/>
  <c r="B77" i="12"/>
  <c r="B76" i="12"/>
  <c r="B75" i="12"/>
  <c r="I71" i="12"/>
  <c r="H71" i="12"/>
  <c r="G71" i="12"/>
  <c r="F71" i="12"/>
  <c r="E71" i="12"/>
  <c r="D71" i="12"/>
  <c r="C71" i="12"/>
  <c r="B71" i="12"/>
  <c r="C54" i="12"/>
  <c r="CL53" i="12"/>
  <c r="CK53" i="12"/>
  <c r="CJ53" i="12"/>
  <c r="CI53" i="12"/>
  <c r="CH53" i="12"/>
  <c r="CG53" i="12"/>
  <c r="CF53" i="12"/>
  <c r="CE53" i="12"/>
  <c r="CD53" i="12"/>
  <c r="CC53" i="12"/>
  <c r="CB53" i="12"/>
  <c r="CA53" i="12"/>
  <c r="C53" i="12"/>
  <c r="CL52" i="12"/>
  <c r="CK52" i="12"/>
  <c r="CJ52" i="12"/>
  <c r="CI52" i="12"/>
  <c r="CH52" i="12"/>
  <c r="CG52" i="12"/>
  <c r="CF52" i="12"/>
  <c r="CE52" i="12"/>
  <c r="CD52" i="12"/>
  <c r="CC52" i="12"/>
  <c r="CB52" i="12"/>
  <c r="CA52" i="12"/>
  <c r="C52" i="12"/>
  <c r="CL51" i="12"/>
  <c r="CK51" i="12"/>
  <c r="CJ51" i="12"/>
  <c r="CI51" i="12"/>
  <c r="CH51" i="12"/>
  <c r="CG51" i="12"/>
  <c r="CF51" i="12"/>
  <c r="CE51" i="12"/>
  <c r="CD51" i="12"/>
  <c r="CC51" i="12"/>
  <c r="CB51" i="12"/>
  <c r="CA51" i="12"/>
  <c r="C51" i="12"/>
  <c r="C50" i="12"/>
  <c r="CH47" i="12"/>
  <c r="CG47" i="12"/>
  <c r="CB47" i="12"/>
  <c r="CA47" i="12"/>
  <c r="CH42" i="12"/>
  <c r="CG42" i="12"/>
  <c r="CB42" i="12"/>
  <c r="CA42" i="12"/>
  <c r="CH41" i="12"/>
  <c r="CG41" i="12"/>
  <c r="CB41" i="12"/>
  <c r="CA41" i="12"/>
  <c r="CH40" i="12"/>
  <c r="CG40" i="12"/>
  <c r="CB40" i="12"/>
  <c r="CA40" i="12"/>
  <c r="B35" i="12"/>
  <c r="B23" i="12"/>
  <c r="B22" i="12"/>
  <c r="B21" i="12"/>
  <c r="B20" i="12"/>
  <c r="B19" i="12"/>
  <c r="K16" i="12"/>
  <c r="G16" i="12"/>
  <c r="K15" i="12"/>
  <c r="G15" i="12"/>
  <c r="K14" i="12"/>
  <c r="G14" i="12"/>
  <c r="K13" i="12"/>
  <c r="G13" i="12"/>
  <c r="O12" i="12"/>
  <c r="N12" i="12"/>
  <c r="M12" i="12"/>
  <c r="L12" i="12"/>
  <c r="J12" i="12"/>
  <c r="I12" i="12"/>
  <c r="H12" i="12"/>
  <c r="F12" i="12"/>
  <c r="E12" i="12"/>
  <c r="D12" i="12"/>
  <c r="C12" i="12"/>
  <c r="B12" i="12"/>
  <c r="A5" i="12"/>
  <c r="A4" i="12"/>
  <c r="A3" i="12"/>
  <c r="A2" i="12"/>
  <c r="G83" i="13"/>
  <c r="F83" i="13"/>
  <c r="E83" i="13"/>
  <c r="D83" i="13"/>
  <c r="C83" i="13"/>
  <c r="B82" i="13"/>
  <c r="B81" i="13"/>
  <c r="B80" i="13"/>
  <c r="B79" i="13"/>
  <c r="B78" i="13"/>
  <c r="B77" i="13"/>
  <c r="B76" i="13"/>
  <c r="B75" i="13"/>
  <c r="I71" i="13"/>
  <c r="H71" i="13"/>
  <c r="G71" i="13"/>
  <c r="F71" i="13"/>
  <c r="E71" i="13"/>
  <c r="D71" i="13"/>
  <c r="C71" i="13"/>
  <c r="B71" i="13"/>
  <c r="C54" i="13"/>
  <c r="CL53" i="13"/>
  <c r="CK53" i="13"/>
  <c r="CJ53" i="13"/>
  <c r="CI53" i="13"/>
  <c r="CH53" i="13"/>
  <c r="CG53" i="13"/>
  <c r="CF53" i="13"/>
  <c r="CE53" i="13"/>
  <c r="CD53" i="13"/>
  <c r="CC53" i="13"/>
  <c r="CB53" i="13"/>
  <c r="CA53" i="13"/>
  <c r="C53" i="13"/>
  <c r="CL52" i="13"/>
  <c r="CK52" i="13"/>
  <c r="CJ52" i="13"/>
  <c r="CI52" i="13"/>
  <c r="CH52" i="13"/>
  <c r="CG52" i="13"/>
  <c r="CF52" i="13"/>
  <c r="CE52" i="13"/>
  <c r="CD52" i="13"/>
  <c r="CC52" i="13"/>
  <c r="CB52" i="13"/>
  <c r="CA52" i="13"/>
  <c r="C52" i="13"/>
  <c r="CL51" i="13"/>
  <c r="CK51" i="13"/>
  <c r="CJ51" i="13"/>
  <c r="CI51" i="13"/>
  <c r="CH51" i="13"/>
  <c r="CG51" i="13"/>
  <c r="CF51" i="13"/>
  <c r="CE51" i="13"/>
  <c r="CD51" i="13"/>
  <c r="CC51" i="13"/>
  <c r="CB51" i="13"/>
  <c r="CA51" i="13"/>
  <c r="C51" i="13"/>
  <c r="C50" i="13"/>
  <c r="CH47" i="13"/>
  <c r="CG47" i="13"/>
  <c r="CB47" i="13"/>
  <c r="CA47" i="13"/>
  <c r="CH42" i="13"/>
  <c r="CG42" i="13"/>
  <c r="CB42" i="13"/>
  <c r="CA42" i="13"/>
  <c r="CH41" i="13"/>
  <c r="CG41" i="13"/>
  <c r="CB41" i="13"/>
  <c r="CA41" i="13"/>
  <c r="CH40" i="13"/>
  <c r="CG40" i="13"/>
  <c r="CB40" i="13"/>
  <c r="CA40" i="13"/>
  <c r="B35" i="13"/>
  <c r="B23" i="13"/>
  <c r="B22" i="13"/>
  <c r="B21" i="13"/>
  <c r="B20" i="13"/>
  <c r="B19" i="13"/>
  <c r="K16" i="13"/>
  <c r="G16" i="13"/>
  <c r="K15" i="13"/>
  <c r="G15" i="13"/>
  <c r="K14" i="13"/>
  <c r="G14" i="13"/>
  <c r="G12" i="13" s="1"/>
  <c r="K13" i="13"/>
  <c r="G13" i="13"/>
  <c r="O12" i="13"/>
  <c r="N12" i="13"/>
  <c r="M12" i="13"/>
  <c r="L12" i="13"/>
  <c r="K12" i="13"/>
  <c r="J12" i="13"/>
  <c r="I12" i="13"/>
  <c r="H12" i="13"/>
  <c r="F12" i="13"/>
  <c r="E12" i="13"/>
  <c r="D12" i="13"/>
  <c r="C12" i="13"/>
  <c r="B12" i="13"/>
  <c r="A5" i="13"/>
  <c r="A4" i="13"/>
  <c r="A3" i="13"/>
  <c r="A2" i="13"/>
  <c r="B83" i="13" l="1"/>
  <c r="A195" i="13" s="1"/>
  <c r="B83" i="12"/>
  <c r="B83" i="11"/>
  <c r="B195" i="13"/>
  <c r="G12" i="12"/>
  <c r="A195" i="12" s="1"/>
  <c r="B195" i="12"/>
  <c r="G12" i="11"/>
  <c r="B195" i="11"/>
  <c r="K12" i="12"/>
  <c r="K12" i="11"/>
  <c r="A195" i="11"/>
  <c r="G82" i="1"/>
  <c r="F82" i="1"/>
  <c r="E82" i="1"/>
  <c r="D82" i="1"/>
  <c r="C82" i="1"/>
  <c r="G81" i="1"/>
  <c r="F81" i="1"/>
  <c r="E81" i="1"/>
  <c r="D81" i="1"/>
  <c r="C81" i="1"/>
  <c r="G80" i="1"/>
  <c r="F80" i="1"/>
  <c r="E80" i="1"/>
  <c r="D80" i="1"/>
  <c r="C80" i="1"/>
  <c r="G79" i="1"/>
  <c r="F79" i="1"/>
  <c r="E79" i="1"/>
  <c r="D79" i="1"/>
  <c r="C79" i="1"/>
  <c r="G78" i="1"/>
  <c r="F78" i="1"/>
  <c r="E78" i="1"/>
  <c r="D78" i="1"/>
  <c r="C78" i="1"/>
  <c r="G77" i="1"/>
  <c r="F77" i="1"/>
  <c r="E77" i="1"/>
  <c r="E83" i="1" s="1"/>
  <c r="D77" i="1"/>
  <c r="C77" i="1"/>
  <c r="G76" i="1"/>
  <c r="F76" i="1"/>
  <c r="F83" i="1" s="1"/>
  <c r="E76" i="1"/>
  <c r="D76" i="1"/>
  <c r="C76" i="1"/>
  <c r="G75" i="1"/>
  <c r="G83" i="1" s="1"/>
  <c r="F75" i="1"/>
  <c r="E75" i="1"/>
  <c r="D75" i="1"/>
  <c r="C75" i="1"/>
  <c r="C83" i="1" s="1"/>
  <c r="I70" i="1"/>
  <c r="H70" i="1"/>
  <c r="G70" i="1"/>
  <c r="F70" i="1"/>
  <c r="E70" i="1"/>
  <c r="D70" i="1"/>
  <c r="C70" i="1"/>
  <c r="B70" i="1"/>
  <c r="I69" i="1"/>
  <c r="H69" i="1"/>
  <c r="G69" i="1"/>
  <c r="F69" i="1"/>
  <c r="E69" i="1"/>
  <c r="D69" i="1"/>
  <c r="C69" i="1"/>
  <c r="B69" i="1"/>
  <c r="I68" i="1"/>
  <c r="H68" i="1"/>
  <c r="G68" i="1"/>
  <c r="F68" i="1"/>
  <c r="E68" i="1"/>
  <c r="D68" i="1"/>
  <c r="C68" i="1"/>
  <c r="B68" i="1"/>
  <c r="I67" i="1"/>
  <c r="H67" i="1"/>
  <c r="G67" i="1"/>
  <c r="F67" i="1"/>
  <c r="E67" i="1"/>
  <c r="D67" i="1"/>
  <c r="C67" i="1"/>
  <c r="B67" i="1"/>
  <c r="I66" i="1"/>
  <c r="H66" i="1"/>
  <c r="G66" i="1"/>
  <c r="F66" i="1"/>
  <c r="E66" i="1"/>
  <c r="D66" i="1"/>
  <c r="C66" i="1"/>
  <c r="B66" i="1"/>
  <c r="I65" i="1"/>
  <c r="H65" i="1"/>
  <c r="G65" i="1"/>
  <c r="F65" i="1"/>
  <c r="E65" i="1"/>
  <c r="D65" i="1"/>
  <c r="C65" i="1"/>
  <c r="B65" i="1"/>
  <c r="I64" i="1"/>
  <c r="H64" i="1"/>
  <c r="G64" i="1"/>
  <c r="F64" i="1"/>
  <c r="E64" i="1"/>
  <c r="D64" i="1"/>
  <c r="C64" i="1"/>
  <c r="B64" i="1"/>
  <c r="I63" i="1"/>
  <c r="H63" i="1"/>
  <c r="G63" i="1"/>
  <c r="F63" i="1"/>
  <c r="E63" i="1"/>
  <c r="D63" i="1"/>
  <c r="C63" i="1"/>
  <c r="B63" i="1"/>
  <c r="I62" i="1"/>
  <c r="H62" i="1"/>
  <c r="G62" i="1"/>
  <c r="F62" i="1"/>
  <c r="E62" i="1"/>
  <c r="D62" i="1"/>
  <c r="C62" i="1"/>
  <c r="B62" i="1"/>
  <c r="I61" i="1"/>
  <c r="H61" i="1"/>
  <c r="G61" i="1"/>
  <c r="F61" i="1"/>
  <c r="E61" i="1"/>
  <c r="D61" i="1"/>
  <c r="C61" i="1"/>
  <c r="B61" i="1"/>
  <c r="I60" i="1"/>
  <c r="H60" i="1"/>
  <c r="G60" i="1"/>
  <c r="F60" i="1"/>
  <c r="E60" i="1"/>
  <c r="D60" i="1"/>
  <c r="C60" i="1"/>
  <c r="B60" i="1"/>
  <c r="I59" i="1"/>
  <c r="H59" i="1"/>
  <c r="G59" i="1"/>
  <c r="G71" i="1" s="1"/>
  <c r="F59" i="1"/>
  <c r="F71" i="1" s="1"/>
  <c r="E59" i="1"/>
  <c r="D59" i="1"/>
  <c r="C59" i="1"/>
  <c r="C71" i="1" s="1"/>
  <c r="B59" i="1"/>
  <c r="B71" i="1" s="1"/>
  <c r="I54" i="1"/>
  <c r="H54" i="1"/>
  <c r="G54" i="1"/>
  <c r="F54" i="1"/>
  <c r="C54" i="1" s="1"/>
  <c r="E54" i="1"/>
  <c r="D54" i="1"/>
  <c r="I53" i="1"/>
  <c r="H53" i="1"/>
  <c r="G53" i="1"/>
  <c r="F53" i="1"/>
  <c r="E53" i="1"/>
  <c r="D53" i="1"/>
  <c r="C53" i="1" s="1"/>
  <c r="I52" i="1"/>
  <c r="H52" i="1"/>
  <c r="G52" i="1"/>
  <c r="CJ51" i="1" s="1"/>
  <c r="F52" i="1"/>
  <c r="E52" i="1"/>
  <c r="D52" i="1"/>
  <c r="I51" i="1"/>
  <c r="CL52" i="1" s="1"/>
  <c r="H51" i="1"/>
  <c r="CK53" i="1" s="1"/>
  <c r="G51" i="1"/>
  <c r="F51" i="1"/>
  <c r="E51" i="1"/>
  <c r="CH52" i="1" s="1"/>
  <c r="D51" i="1"/>
  <c r="CG53" i="1" s="1"/>
  <c r="I50" i="1"/>
  <c r="H50" i="1"/>
  <c r="G50" i="1"/>
  <c r="CD52" i="1" s="1"/>
  <c r="F50" i="1"/>
  <c r="CC52" i="1" s="1"/>
  <c r="E50" i="1"/>
  <c r="D50" i="1"/>
  <c r="C47" i="1"/>
  <c r="B47" i="1"/>
  <c r="CA47" i="1" s="1"/>
  <c r="C46" i="1"/>
  <c r="B46" i="1"/>
  <c r="C42" i="1"/>
  <c r="CB42" i="1" s="1"/>
  <c r="B42" i="1"/>
  <c r="CA42" i="1" s="1"/>
  <c r="C41" i="1"/>
  <c r="B41" i="1"/>
  <c r="C40" i="1"/>
  <c r="CB41" i="1" s="1"/>
  <c r="B40" i="1"/>
  <c r="CA40" i="1" s="1"/>
  <c r="C39" i="1"/>
  <c r="B39" i="1"/>
  <c r="F35" i="1"/>
  <c r="E35" i="1"/>
  <c r="D35" i="1"/>
  <c r="C35" i="1"/>
  <c r="B32" i="1"/>
  <c r="B31" i="1"/>
  <c r="B30" i="1"/>
  <c r="B29" i="1"/>
  <c r="B28" i="1"/>
  <c r="B27" i="1"/>
  <c r="G23" i="1"/>
  <c r="F23" i="1"/>
  <c r="E23" i="1"/>
  <c r="D23" i="1"/>
  <c r="B23" i="1" s="1"/>
  <c r="C23" i="1"/>
  <c r="G22" i="1"/>
  <c r="F22" i="1"/>
  <c r="E22" i="1"/>
  <c r="B22" i="1" s="1"/>
  <c r="D22" i="1"/>
  <c r="C22" i="1"/>
  <c r="G21" i="1"/>
  <c r="F21" i="1"/>
  <c r="B21" i="1" s="1"/>
  <c r="E21" i="1"/>
  <c r="D21" i="1"/>
  <c r="C21" i="1"/>
  <c r="G20" i="1"/>
  <c r="F20" i="1"/>
  <c r="E20" i="1"/>
  <c r="D20" i="1"/>
  <c r="C20" i="1"/>
  <c r="G19" i="1"/>
  <c r="F19" i="1"/>
  <c r="E19" i="1"/>
  <c r="D19" i="1"/>
  <c r="B19" i="1" s="1"/>
  <c r="C19" i="1"/>
  <c r="O16" i="1"/>
  <c r="N16" i="1"/>
  <c r="M16" i="1"/>
  <c r="L16" i="1"/>
  <c r="J16" i="1"/>
  <c r="I16" i="1"/>
  <c r="H16" i="1"/>
  <c r="D16" i="1"/>
  <c r="C16" i="1"/>
  <c r="O15" i="1"/>
  <c r="N15" i="1"/>
  <c r="M15" i="1"/>
  <c r="L15" i="1"/>
  <c r="J15" i="1"/>
  <c r="I15" i="1"/>
  <c r="H15" i="1"/>
  <c r="G15" i="1"/>
  <c r="D15" i="1"/>
  <c r="C15" i="1"/>
  <c r="O14" i="1"/>
  <c r="N14" i="1"/>
  <c r="M14" i="1"/>
  <c r="L14" i="1"/>
  <c r="J14" i="1"/>
  <c r="I14" i="1"/>
  <c r="H14" i="1"/>
  <c r="O13" i="1"/>
  <c r="N13" i="1"/>
  <c r="M13" i="1"/>
  <c r="L13" i="1"/>
  <c r="J13" i="1"/>
  <c r="I13" i="1"/>
  <c r="H13" i="1"/>
  <c r="G13" i="1"/>
  <c r="B16" i="1"/>
  <c r="B15" i="1"/>
  <c r="B12" i="1" s="1"/>
  <c r="G83" i="7"/>
  <c r="F83" i="7"/>
  <c r="E83" i="7"/>
  <c r="D83" i="7"/>
  <c r="C83" i="7"/>
  <c r="B82" i="7"/>
  <c r="B81" i="7"/>
  <c r="B80" i="7"/>
  <c r="B79" i="7"/>
  <c r="B78" i="7"/>
  <c r="B77" i="7"/>
  <c r="B76" i="7"/>
  <c r="B75" i="7"/>
  <c r="I71" i="7"/>
  <c r="H71" i="7"/>
  <c r="G71" i="7"/>
  <c r="F71" i="7"/>
  <c r="E71" i="7"/>
  <c r="D71" i="7"/>
  <c r="C71" i="7"/>
  <c r="B71" i="7"/>
  <c r="C54" i="7"/>
  <c r="CL53" i="7"/>
  <c r="CK53" i="7"/>
  <c r="CJ53" i="7"/>
  <c r="CI53" i="7"/>
  <c r="CH53" i="7"/>
  <c r="CG53" i="7"/>
  <c r="CF53" i="7"/>
  <c r="CE53" i="7"/>
  <c r="CD53" i="7"/>
  <c r="CC53" i="7"/>
  <c r="CB53" i="7"/>
  <c r="CA53" i="7"/>
  <c r="C53" i="7"/>
  <c r="CL52" i="7"/>
  <c r="CK52" i="7"/>
  <c r="CJ52" i="7"/>
  <c r="CI52" i="7"/>
  <c r="CH52" i="7"/>
  <c r="CG52" i="7"/>
  <c r="CF52" i="7"/>
  <c r="CE52" i="7"/>
  <c r="CD52" i="7"/>
  <c r="CC52" i="7"/>
  <c r="CB52" i="7"/>
  <c r="CA52" i="7"/>
  <c r="C52" i="7"/>
  <c r="CL51" i="7"/>
  <c r="CK51" i="7"/>
  <c r="CJ51" i="7"/>
  <c r="CI51" i="7"/>
  <c r="CH51" i="7"/>
  <c r="CG51" i="7"/>
  <c r="CF51" i="7"/>
  <c r="CE51" i="7"/>
  <c r="CD51" i="7"/>
  <c r="CC51" i="7"/>
  <c r="CB51" i="7"/>
  <c r="CA51" i="7"/>
  <c r="C51" i="7"/>
  <c r="C50" i="7"/>
  <c r="CH47" i="7"/>
  <c r="CG47" i="7"/>
  <c r="CB47" i="7"/>
  <c r="CA47" i="7"/>
  <c r="CH42" i="7"/>
  <c r="CG42" i="7"/>
  <c r="CB42" i="7"/>
  <c r="CA42" i="7"/>
  <c r="CH41" i="7"/>
  <c r="CG41" i="7"/>
  <c r="CB41" i="7"/>
  <c r="CA41" i="7"/>
  <c r="CH40" i="7"/>
  <c r="B195" i="7" s="1"/>
  <c r="CG40" i="7"/>
  <c r="CB40" i="7"/>
  <c r="CA40" i="7"/>
  <c r="B35" i="7"/>
  <c r="B23" i="7"/>
  <c r="B22" i="7"/>
  <c r="B21" i="7"/>
  <c r="B20" i="7"/>
  <c r="B19" i="7"/>
  <c r="K16" i="7"/>
  <c r="G16" i="7"/>
  <c r="K15" i="7"/>
  <c r="G15" i="7"/>
  <c r="K14" i="7"/>
  <c r="G14" i="7"/>
  <c r="G12" i="7" s="1"/>
  <c r="K13" i="7"/>
  <c r="K12" i="7" s="1"/>
  <c r="G13" i="7"/>
  <c r="O12" i="7"/>
  <c r="N12" i="7"/>
  <c r="M12" i="7"/>
  <c r="L12" i="7"/>
  <c r="J12" i="7"/>
  <c r="I12" i="7"/>
  <c r="H12" i="7"/>
  <c r="F12" i="7"/>
  <c r="E12" i="7"/>
  <c r="D12" i="7"/>
  <c r="C12" i="7"/>
  <c r="B12" i="7"/>
  <c r="A5" i="7"/>
  <c r="A4" i="7"/>
  <c r="A3" i="7"/>
  <c r="A2" i="7"/>
  <c r="G83" i="6"/>
  <c r="F83" i="6"/>
  <c r="E83" i="6"/>
  <c r="D83" i="6"/>
  <c r="C83" i="6"/>
  <c r="B82" i="6"/>
  <c r="B81" i="6"/>
  <c r="B80" i="6"/>
  <c r="B79" i="6"/>
  <c r="B78" i="6"/>
  <c r="B77" i="6"/>
  <c r="B76" i="6"/>
  <c r="B75" i="6"/>
  <c r="I71" i="6"/>
  <c r="H71" i="6"/>
  <c r="G71" i="6"/>
  <c r="F71" i="6"/>
  <c r="E71" i="6"/>
  <c r="D71" i="6"/>
  <c r="C71" i="6"/>
  <c r="B71" i="6"/>
  <c r="C54" i="6"/>
  <c r="CL53" i="6"/>
  <c r="CK53" i="6"/>
  <c r="CJ53" i="6"/>
  <c r="CI53" i="6"/>
  <c r="CH53" i="6"/>
  <c r="CG53" i="6"/>
  <c r="CF53" i="6"/>
  <c r="CE53" i="6"/>
  <c r="CD53" i="6"/>
  <c r="CC53" i="6"/>
  <c r="CB53" i="6"/>
  <c r="CA53" i="6"/>
  <c r="C53" i="6"/>
  <c r="CL52" i="6"/>
  <c r="CK52" i="6"/>
  <c r="CJ52" i="6"/>
  <c r="CI52" i="6"/>
  <c r="CH52" i="6"/>
  <c r="CG52" i="6"/>
  <c r="CF52" i="6"/>
  <c r="CE52" i="6"/>
  <c r="CD52" i="6"/>
  <c r="CC52" i="6"/>
  <c r="CB52" i="6"/>
  <c r="CA52" i="6"/>
  <c r="C52" i="6"/>
  <c r="CL51" i="6"/>
  <c r="CK51" i="6"/>
  <c r="CJ51" i="6"/>
  <c r="CI51" i="6"/>
  <c r="CH51" i="6"/>
  <c r="CG51" i="6"/>
  <c r="CF51" i="6"/>
  <c r="CE51" i="6"/>
  <c r="CD51" i="6"/>
  <c r="CC51" i="6"/>
  <c r="CB51" i="6"/>
  <c r="CA51" i="6"/>
  <c r="C51" i="6"/>
  <c r="C50" i="6"/>
  <c r="CH47" i="6"/>
  <c r="CG47" i="6"/>
  <c r="CB47" i="6"/>
  <c r="CA47" i="6"/>
  <c r="CH42" i="6"/>
  <c r="CG42" i="6"/>
  <c r="CB42" i="6"/>
  <c r="CA42" i="6"/>
  <c r="CH41" i="6"/>
  <c r="CG41" i="6"/>
  <c r="CB41" i="6"/>
  <c r="CA41" i="6"/>
  <c r="CH40" i="6"/>
  <c r="B195" i="6" s="1"/>
  <c r="CG40" i="6"/>
  <c r="CB40" i="6"/>
  <c r="CA40" i="6"/>
  <c r="B35" i="6"/>
  <c r="B23" i="6"/>
  <c r="B22" i="6"/>
  <c r="B21" i="6"/>
  <c r="B20" i="6"/>
  <c r="B19" i="6"/>
  <c r="K16" i="6"/>
  <c r="G16" i="6"/>
  <c r="G16" i="1" s="1"/>
  <c r="F16" i="6"/>
  <c r="F16" i="1" s="1"/>
  <c r="E16" i="6"/>
  <c r="K15" i="6"/>
  <c r="G15" i="6"/>
  <c r="F15" i="6"/>
  <c r="E15" i="6"/>
  <c r="K14" i="6"/>
  <c r="G14" i="6"/>
  <c r="F14" i="6"/>
  <c r="E14" i="6"/>
  <c r="K13" i="6"/>
  <c r="G13" i="6"/>
  <c r="G12" i="6" s="1"/>
  <c r="G12" i="1" s="1"/>
  <c r="F13" i="6"/>
  <c r="F12" i="6" s="1"/>
  <c r="F12" i="1" s="1"/>
  <c r="E13" i="6"/>
  <c r="O12" i="6"/>
  <c r="N12" i="6"/>
  <c r="N12" i="1" s="1"/>
  <c r="M12" i="6"/>
  <c r="M12" i="1" s="1"/>
  <c r="L12" i="6"/>
  <c r="K12" i="6"/>
  <c r="J12" i="6"/>
  <c r="J12" i="1" s="1"/>
  <c r="I12" i="6"/>
  <c r="I12" i="1" s="1"/>
  <c r="H12" i="6"/>
  <c r="E12" i="6"/>
  <c r="D12" i="6"/>
  <c r="C12" i="6"/>
  <c r="B12" i="6"/>
  <c r="A5" i="6"/>
  <c r="A4" i="6"/>
  <c r="A3" i="6"/>
  <c r="A2" i="6"/>
  <c r="I71" i="1"/>
  <c r="H71" i="1"/>
  <c r="E71" i="1"/>
  <c r="D71" i="1"/>
  <c r="CL53" i="1"/>
  <c r="CH53" i="1"/>
  <c r="CJ52" i="1"/>
  <c r="CI52" i="1"/>
  <c r="CB52" i="1"/>
  <c r="CA52" i="1"/>
  <c r="CB51" i="1"/>
  <c r="CB47" i="1"/>
  <c r="B20" i="1"/>
  <c r="A5" i="1"/>
  <c r="A3" i="1"/>
  <c r="A2" i="1"/>
  <c r="G83" i="5"/>
  <c r="F83" i="5"/>
  <c r="E83" i="5"/>
  <c r="D83" i="5"/>
  <c r="C83" i="5"/>
  <c r="B82" i="5"/>
  <c r="B82" i="1" s="1"/>
  <c r="B81" i="5"/>
  <c r="B81" i="1" s="1"/>
  <c r="B80" i="5"/>
  <c r="B80" i="1" s="1"/>
  <c r="B79" i="5"/>
  <c r="B79" i="1" s="1"/>
  <c r="B78" i="5"/>
  <c r="B78" i="1" s="1"/>
  <c r="B77" i="5"/>
  <c r="B77" i="1" s="1"/>
  <c r="B76" i="5"/>
  <c r="B76" i="1" s="1"/>
  <c r="B75" i="5"/>
  <c r="B83" i="5" s="1"/>
  <c r="I71" i="5"/>
  <c r="H71" i="5"/>
  <c r="G71" i="5"/>
  <c r="F71" i="5"/>
  <c r="E71" i="5"/>
  <c r="D71" i="5"/>
  <c r="C71" i="5"/>
  <c r="B71" i="5"/>
  <c r="C54" i="5"/>
  <c r="CL53" i="5"/>
  <c r="CK53" i="5"/>
  <c r="CJ53" i="5"/>
  <c r="CI53" i="5"/>
  <c r="CH53" i="5"/>
  <c r="CG53" i="5"/>
  <c r="CF53" i="5"/>
  <c r="CE53" i="5"/>
  <c r="CD53" i="5"/>
  <c r="CC53" i="5"/>
  <c r="CB53" i="5"/>
  <c r="CA53" i="5"/>
  <c r="C53" i="5"/>
  <c r="CL52" i="5"/>
  <c r="CK52" i="5"/>
  <c r="CJ52" i="5"/>
  <c r="CI52" i="5"/>
  <c r="CH52" i="5"/>
  <c r="CG52" i="5"/>
  <c r="CF52" i="5"/>
  <c r="CE52" i="5"/>
  <c r="CD52" i="5"/>
  <c r="CC52" i="5"/>
  <c r="CB52" i="5"/>
  <c r="CA52" i="5"/>
  <c r="C52" i="5"/>
  <c r="CL51" i="5"/>
  <c r="CK51" i="5"/>
  <c r="CJ51" i="5"/>
  <c r="CI51" i="5"/>
  <c r="CH51" i="5"/>
  <c r="CG51" i="5"/>
  <c r="CF51" i="5"/>
  <c r="CE51" i="5"/>
  <c r="CD51" i="5"/>
  <c r="CC51" i="5"/>
  <c r="CB51" i="5"/>
  <c r="CA51" i="5"/>
  <c r="C51" i="5"/>
  <c r="C50" i="5"/>
  <c r="CH47" i="5"/>
  <c r="CG47" i="5"/>
  <c r="CB47" i="5"/>
  <c r="CA47" i="5"/>
  <c r="CH42" i="5"/>
  <c r="CG42" i="5"/>
  <c r="CB42" i="5"/>
  <c r="CA42" i="5"/>
  <c r="CH41" i="5"/>
  <c r="CG41" i="5"/>
  <c r="CB41" i="5"/>
  <c r="CA41" i="5"/>
  <c r="CH40" i="5"/>
  <c r="CG40" i="5"/>
  <c r="CB40" i="5"/>
  <c r="CA40" i="5"/>
  <c r="B35" i="5"/>
  <c r="B23" i="5"/>
  <c r="B22" i="5"/>
  <c r="B21" i="5"/>
  <c r="B20" i="5"/>
  <c r="B19" i="5"/>
  <c r="K16" i="5"/>
  <c r="K16" i="1" s="1"/>
  <c r="G16" i="5"/>
  <c r="F16" i="5"/>
  <c r="E16" i="5"/>
  <c r="E16" i="1" s="1"/>
  <c r="K15" i="5"/>
  <c r="K15" i="1" s="1"/>
  <c r="G15" i="5"/>
  <c r="F15" i="5"/>
  <c r="F15" i="1" s="1"/>
  <c r="E15" i="5"/>
  <c r="E15" i="1" s="1"/>
  <c r="K14" i="5"/>
  <c r="K14" i="1" s="1"/>
  <c r="G14" i="5"/>
  <c r="G14" i="1" s="1"/>
  <c r="F14" i="5"/>
  <c r="F14" i="1" s="1"/>
  <c r="E14" i="5"/>
  <c r="E14" i="1" s="1"/>
  <c r="K13" i="5"/>
  <c r="K13" i="1" s="1"/>
  <c r="G13" i="5"/>
  <c r="G12" i="5" s="1"/>
  <c r="F13" i="5"/>
  <c r="F12" i="5" s="1"/>
  <c r="E13" i="5"/>
  <c r="E13" i="1" s="1"/>
  <c r="O12" i="5"/>
  <c r="O12" i="1" s="1"/>
  <c r="N12" i="5"/>
  <c r="M12" i="5"/>
  <c r="L12" i="5"/>
  <c r="L12" i="1" s="1"/>
  <c r="K12" i="5"/>
  <c r="K12" i="1" s="1"/>
  <c r="J12" i="5"/>
  <c r="I12" i="5"/>
  <c r="H12" i="5"/>
  <c r="H12" i="1" s="1"/>
  <c r="E12" i="5"/>
  <c r="E12" i="1" s="1"/>
  <c r="D12" i="5"/>
  <c r="D12" i="1" s="1"/>
  <c r="C12" i="5"/>
  <c r="C12" i="1" s="1"/>
  <c r="B12" i="5"/>
  <c r="A5" i="5"/>
  <c r="A4" i="5"/>
  <c r="A3" i="5"/>
  <c r="A2" i="5"/>
  <c r="CB40" i="1" l="1"/>
  <c r="B195" i="5"/>
  <c r="CF51" i="1"/>
  <c r="CE52" i="1"/>
  <c r="B83" i="6"/>
  <c r="B83" i="1" s="1"/>
  <c r="A195" i="1" s="1"/>
  <c r="B83" i="7"/>
  <c r="A195" i="7" s="1"/>
  <c r="B35" i="1"/>
  <c r="CG42" i="1"/>
  <c r="CA41" i="1"/>
  <c r="CG47" i="1"/>
  <c r="CC53" i="1"/>
  <c r="C52" i="1"/>
  <c r="CF52" i="1"/>
  <c r="CD53" i="1"/>
  <c r="F13" i="1"/>
  <c r="CH42" i="1"/>
  <c r="CH41" i="1"/>
  <c r="CH47" i="1"/>
  <c r="CC51" i="1"/>
  <c r="B75" i="1"/>
  <c r="CD51" i="1"/>
  <c r="D83" i="1"/>
  <c r="C50" i="1"/>
  <c r="CG51" i="1"/>
  <c r="CK51" i="1"/>
  <c r="CA53" i="1"/>
  <c r="CE53" i="1"/>
  <c r="CI53" i="1"/>
  <c r="C51" i="1"/>
  <c r="CH51" i="1"/>
  <c r="CL51" i="1"/>
  <c r="CG52" i="1"/>
  <c r="CK52" i="1"/>
  <c r="CB53" i="1"/>
  <c r="CF53" i="1"/>
  <c r="CJ53" i="1"/>
  <c r="CA51" i="1"/>
  <c r="CE51" i="1"/>
  <c r="CI51" i="1"/>
  <c r="CG40" i="1"/>
  <c r="CG41" i="1"/>
  <c r="CH40" i="1"/>
  <c r="A195" i="6"/>
  <c r="A195" i="5"/>
  <c r="B195" i="1" l="1"/>
</calcChain>
</file>

<file path=xl/sharedStrings.xml><?xml version="1.0" encoding="utf-8"?>
<sst xmlns="http://schemas.openxmlformats.org/spreadsheetml/2006/main" count="994" uniqueCount="109">
  <si>
    <t>SERVICIO DE SALUD</t>
  </si>
  <si>
    <t>TOTALES</t>
  </si>
  <si>
    <t>TOTAL</t>
  </si>
  <si>
    <t>DE CIRUGÍA ELECTIVA</t>
  </si>
  <si>
    <t>DE URGENCIA</t>
  </si>
  <si>
    <t>OBSTÉTRICO</t>
  </si>
  <si>
    <t>INDIFERENCIADO</t>
  </si>
  <si>
    <t>SECCIÓN B:  PROCEDIMIENTOS COMPLEJOS AMBULATORIOS</t>
  </si>
  <si>
    <t>COMPONENTES</t>
  </si>
  <si>
    <t>HEMODIÁLISIS</t>
  </si>
  <si>
    <t>CIRUGÍA 
MAYOR
AMBULATORIA</t>
  </si>
  <si>
    <t>CORONARIO-
GRAFÍA</t>
  </si>
  <si>
    <t>OTRAS</t>
  </si>
  <si>
    <t>RECURSO DISPONIBLE</t>
  </si>
  <si>
    <t>INGRESOS</t>
  </si>
  <si>
    <t>PERSONAS ATENDIDAS</t>
  </si>
  <si>
    <t>DIAS PERSONAS ATENDIDAS</t>
  </si>
  <si>
    <t>ALTAS</t>
  </si>
  <si>
    <t>SECCIÓN C:  HOSPITALIZACIÓN DOMICILIARIA</t>
  </si>
  <si>
    <t>SECCIÓN C.1:  PERSONAS ATENDIDAS EN EL PROGRAMA</t>
  </si>
  <si>
    <t>FALLECIDOS</t>
  </si>
  <si>
    <t>REINGRESOS A HOSPITALIZACIÓN TRADICIONAL</t>
  </si>
  <si>
    <t xml:space="preserve">SECCIÓN C.2:  VISITAS REALIZADAS </t>
  </si>
  <si>
    <t>COMPONENTE</t>
  </si>
  <si>
    <t>UN PROFE-
SIONAL</t>
  </si>
  <si>
    <t>DOS O MÁS 
PROFESIO-
NALES</t>
  </si>
  <si>
    <t>UN PROFE-
SIONAL Y 
UN TÉCNICO 
PARAMÉDICO</t>
  </si>
  <si>
    <t>SÓLO TÉCNICO 
PARAMÉDICO</t>
  </si>
  <si>
    <t>VISITAS REALIZADAS A PERSONAS EN HOSPITALIZACIÓN DOMICILIARIA</t>
  </si>
  <si>
    <t>SECCIÓN D:  HOSPITAL AMIGO</t>
  </si>
  <si>
    <t>SECCIÓN D.1: ACOMPAÑAMIENTO A HOSPITALIZADOS</t>
  </si>
  <si>
    <t>Menores de  15 años</t>
  </si>
  <si>
    <t>60 y más años</t>
  </si>
  <si>
    <t>DÍAS CAMAS OCUPADAS CON ACOMPAÑAMIENTO DIURNO (*)</t>
  </si>
  <si>
    <t xml:space="preserve"> </t>
  </si>
  <si>
    <t>DÍAS CAMAS OCUPADAS CON ACOMPAÑAMIENTO NOCTURNO</t>
  </si>
  <si>
    <t>(*) Excluye acompañamiento en horario de visita diaria</t>
  </si>
  <si>
    <t xml:space="preserve">SECCIÓN D.2: INFORMACIÓN A FAMILIARES DE PACIENTES EGRESADOS </t>
  </si>
  <si>
    <t>CONCEPTO</t>
  </si>
  <si>
    <t>TOTAL DE EGRESOS (en el periodo)</t>
  </si>
  <si>
    <t>EGRESADOS CON INFORMACIÓN U ORIENTACIÓN A FAMILIARES AL MOMENTO DEL ALTA</t>
  </si>
  <si>
    <t>SECCIÓN E: APOYO PSICOSOCIAL EN NIÑOS (AS) HOSPITALIZADOS</t>
  </si>
  <si>
    <t>INTERVENCIÓN</t>
  </si>
  <si>
    <t>Hasta 28 días</t>
  </si>
  <si>
    <t xml:space="preserve">29 dias hasta menor de 1 año </t>
  </si>
  <si>
    <t>1 a 4 años</t>
  </si>
  <si>
    <t>5 a 9 años</t>
  </si>
  <si>
    <t>10 a 14 años</t>
  </si>
  <si>
    <t>15 a 19 años</t>
  </si>
  <si>
    <t xml:space="preserve">     </t>
  </si>
  <si>
    <t>INTERVENCIÓN PSICOSOCIAL</t>
  </si>
  <si>
    <t>ESTIMULACIÓN DEL DESARROLLO</t>
  </si>
  <si>
    <t>Nº DE ATENCIONES (en el mes)</t>
  </si>
  <si>
    <t>SECCIÓN F: GESTIÓN DE PROCESOS DE PACIENTES QUIRÚRGICOS CON CIRUGÍA ELECTIVA</t>
  </si>
  <si>
    <t>ESPECIALIDAD</t>
  </si>
  <si>
    <t>PACIENTES INTERVENIDOS</t>
  </si>
  <si>
    <t>15 años y más</t>
  </si>
  <si>
    <t>CIRUGÍA GENERAL</t>
  </si>
  <si>
    <t>CIRUGÍA CARDIOVASCULAR</t>
  </si>
  <si>
    <t>CIRUGÍA TÓRAX</t>
  </si>
  <si>
    <t>TRAUMATOLOGÍA</t>
  </si>
  <si>
    <t>NEUROCIRUGÍA</t>
  </si>
  <si>
    <t>OTORRINOLARINGOLOGÍA</t>
  </si>
  <si>
    <t>OFTALMOLOGÍA</t>
  </si>
  <si>
    <t>OBSTETRICIA Y GINECOLOGÍA</t>
  </si>
  <si>
    <t>GINECOLOGÍA</t>
  </si>
  <si>
    <t>UROLOGÍA</t>
  </si>
  <si>
    <t>RESTO ESPECIALIDADES</t>
  </si>
  <si>
    <t>SECCIÓN A:  CAPACIDAD INSTALADA Y UTILIZACIÓN DE LOS QUIRÓFANOS</t>
  </si>
  <si>
    <t>TIPO DE QUIRÓFANOS</t>
  </si>
  <si>
    <t>TOTAL QUIRÓFANOS</t>
  </si>
  <si>
    <t>REM-21.   QUIROFANOS Y OTROS RECURSOS HOSPITALARIOS</t>
  </si>
  <si>
    <t>NÙMERO DE QUIRÓFANOS EN DOTACIÓN</t>
  </si>
  <si>
    <t>PROMEDIO MENSUAL DE QUIRÓFANOS HABILITADOS</t>
  </si>
  <si>
    <t>PROMEDIO MENSUAL  DE QUIRÓFANOS EN TRABAJO</t>
  </si>
  <si>
    <t>TOTAL  DE HORAS MENSUALES DISPONIBLES DE QUIRÓFANOS HABILITADOS</t>
  </si>
  <si>
    <t>TOTAL DE HORAS MENSUALES DISPONIBLES DE QUIRÓFANOS EN TRABAJO</t>
  </si>
  <si>
    <r>
      <t xml:space="preserve">HORAS MENSUALES </t>
    </r>
    <r>
      <rPr>
        <b/>
        <sz val="8"/>
        <color indexed="8"/>
        <rFont val="Verdana"/>
        <family val="2"/>
      </rPr>
      <t>PROGRAMADAS</t>
    </r>
    <r>
      <rPr>
        <sz val="8"/>
        <color indexed="8"/>
        <rFont val="Verdana"/>
        <family val="2"/>
      </rPr>
      <t xml:space="preserve"> DE TABLA QUIRURGICA DE QUIRÓFANOS EN TRABAJO</t>
    </r>
  </si>
  <si>
    <r>
      <t xml:space="preserve">HORAS MENSUALES </t>
    </r>
    <r>
      <rPr>
        <b/>
        <sz val="8"/>
        <color indexed="8"/>
        <rFont val="Verdana"/>
        <family val="2"/>
      </rPr>
      <t>OCUPADAS</t>
    </r>
    <r>
      <rPr>
        <sz val="8"/>
        <color indexed="8"/>
        <rFont val="Verdana"/>
        <family val="2"/>
      </rPr>
      <t xml:space="preserve"> DE QUIRÓFANOS EN TRABAJO</t>
    </r>
  </si>
  <si>
    <t>Totales</t>
  </si>
  <si>
    <t>Beneficiarios MAI</t>
  </si>
  <si>
    <t>Beneficiarios MLE</t>
  </si>
  <si>
    <t>Otros</t>
  </si>
  <si>
    <t>De preparación</t>
  </si>
  <si>
    <t>QUIMIOTERAPIA</t>
  </si>
  <si>
    <t>DÍAS PERSONAS ATENDIDAS</t>
  </si>
  <si>
    <t>TOTAL DÍAS CAMAS OCUPADAS</t>
  </si>
  <si>
    <t>DÍAS CAMAS OCUPADAS CON ACOMPAÑAMIENTO DIURNO MÍNIMO DE 6 HORAS (*)</t>
  </si>
  <si>
    <t>TOTAL DE EGRESOS (en el período)</t>
  </si>
  <si>
    <t>EGRESADOS CON APOYO PSICOSOCIAL (en el período)</t>
  </si>
  <si>
    <t>DIAS DE ESTADA PREQUIRÚRGICOS</t>
  </si>
  <si>
    <t>PROGRAMACIÓN DE TABLA QUIRÚRGICA (N° DE PACIENTES)</t>
  </si>
  <si>
    <t>PACIENTES PROGRAMADOS</t>
  </si>
  <si>
    <t>PACIENTES SUSPENDIDOS</t>
  </si>
  <si>
    <t>Menores de 15 años</t>
  </si>
  <si>
    <t>CIRUGÍA MÁXILOFACIAL</t>
  </si>
  <si>
    <t>SECCIÓN G: CAUSAS DE SUSPENSIÓN DE CIRUGIAS ELECTIVAS</t>
  </si>
  <si>
    <t xml:space="preserve">CAUSAS DE SUSPENSIÓN ATRIBUÍBLES A:
</t>
  </si>
  <si>
    <t>Nº DE PERSONAS</t>
  </si>
  <si>
    <t>PACIENTES</t>
  </si>
  <si>
    <t>ADMINISTRATIVAS</t>
  </si>
  <si>
    <t>UNIDAD DE APOYO CLÍNICO</t>
  </si>
  <si>
    <t>EQUIPO QUIRÚRGICO</t>
  </si>
  <si>
    <t>INFRAESTRUCTURA</t>
  </si>
  <si>
    <t>EMERGENCIAS</t>
  </si>
  <si>
    <t>ATAQUE DE TERCEROS</t>
  </si>
  <si>
    <t>OTROS</t>
  </si>
  <si>
    <t>TOTAL  DE HORAS MENSUALES DE QUIRÓFANOS HABILITADOS</t>
  </si>
  <si>
    <t>TOTAL DE HORAS MENSUALES DE QUIRÓFANOS EN TRABAJO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</si>
</sst>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1" formatCode="_-* #,##0_-;\-* #,##0_-;_-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#,##0.0"/>
    <numFmt numFmtId="165" formatCode="#,##0_)"/>
    <numFmt numFmtId="166" formatCode="_-[$€-2]* #,##0.00_-;\-[$€-2]* #,##0.00_-;_-[$€-2]* &quot;-&quot;??_-"/>
    <numFmt numFmtId="167" formatCode="0.0"/>
  </numFmts>
  <fonts count="27" x14ac:knownFonts="1">
    <font>
      <sz val="11"/>
      <color theme="1"/>
      <name val="Calibri"/>
      <family val="2"/>
      <scheme val="minor"/>
    </font>
    <font>
      <b/>
      <sz val="8"/>
      <name val="Verdana"/>
      <family val="2"/>
    </font>
    <font>
      <b/>
      <sz val="10"/>
      <name val="Arial"/>
      <family val="2"/>
    </font>
    <font>
      <sz val="9"/>
      <name val="Verdana"/>
      <family val="2"/>
    </font>
    <font>
      <sz val="10"/>
      <name val="Arial"/>
      <family val="2"/>
    </font>
    <font>
      <sz val="8"/>
      <name val="Verdana"/>
      <family val="2"/>
    </font>
    <font>
      <sz val="8"/>
      <color indexed="10"/>
      <name val="Verdana"/>
      <family val="2"/>
    </font>
    <font>
      <b/>
      <sz val="10"/>
      <name val="Verdana"/>
      <family val="2"/>
    </font>
    <font>
      <sz val="8"/>
      <name val="Arial"/>
      <family val="2"/>
    </font>
    <font>
      <b/>
      <sz val="8"/>
      <color indexed="10"/>
      <name val="Verdana"/>
      <family val="2"/>
    </font>
    <font>
      <sz val="10"/>
      <name val="Comic Sans MS"/>
      <family val="4"/>
    </font>
    <font>
      <b/>
      <sz val="12"/>
      <name val="Verdana"/>
      <family val="2"/>
    </font>
    <font>
      <b/>
      <sz val="9"/>
      <name val="Verdana"/>
      <family val="2"/>
    </font>
    <font>
      <b/>
      <sz val="10"/>
      <color indexed="10"/>
      <name val="Verdana"/>
      <family val="2"/>
    </font>
    <font>
      <sz val="10"/>
      <name val="Verdana"/>
      <family val="2"/>
    </font>
    <font>
      <sz val="10"/>
      <color indexed="10"/>
      <name val="Verdana"/>
      <family val="2"/>
    </font>
    <font>
      <sz val="9"/>
      <color indexed="10"/>
      <name val="Verdana"/>
      <family val="2"/>
    </font>
    <font>
      <b/>
      <sz val="11"/>
      <name val="Verdana"/>
      <family val="2"/>
    </font>
    <font>
      <sz val="11"/>
      <color indexed="8"/>
      <name val="Calibri"/>
      <family val="2"/>
    </font>
    <font>
      <b/>
      <sz val="9"/>
      <color indexed="10"/>
      <name val="Verdana"/>
      <family val="2"/>
    </font>
    <font>
      <sz val="11"/>
      <color theme="1"/>
      <name val="Calibri"/>
      <family val="2"/>
      <scheme val="minor"/>
    </font>
    <font>
      <sz val="8"/>
      <name val="Trebuchet MS"/>
      <family val="2"/>
    </font>
    <font>
      <b/>
      <sz val="8"/>
      <color indexed="8"/>
      <name val="Verdana"/>
      <family val="2"/>
    </font>
    <font>
      <sz val="11"/>
      <color indexed="8"/>
      <name val="Verdana"/>
      <family val="2"/>
    </font>
    <font>
      <b/>
      <sz val="12"/>
      <color indexed="8"/>
      <name val="Verdana"/>
      <family val="2"/>
    </font>
    <font>
      <b/>
      <sz val="11"/>
      <color indexed="8"/>
      <name val="Verdana"/>
      <family val="2"/>
    </font>
    <font>
      <sz val="8"/>
      <color indexed="8"/>
      <name val="Verdana"/>
      <family val="2"/>
    </font>
  </fonts>
  <fills count="2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3"/>
        <bgColor indexed="64"/>
      </patternFill>
    </fill>
    <fill>
      <patternFill patternType="solid">
        <fgColor rgb="FFFFFFCC"/>
      </patternFill>
    </fill>
    <fill>
      <patternFill patternType="solid">
        <fgColor rgb="FFCCFFCC"/>
        <bgColor indexed="64"/>
      </patternFill>
    </fill>
  </fills>
  <borders count="9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64"/>
      </right>
      <top/>
      <bottom style="thin">
        <color indexed="22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indexed="64"/>
      </bottom>
      <diagonal/>
    </border>
    <border>
      <left/>
      <right style="thin">
        <color indexed="64"/>
      </right>
      <top style="thin">
        <color rgb="FFB2B2B2"/>
      </top>
      <bottom style="thin">
        <color indexed="64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thin">
        <color indexed="64"/>
      </bottom>
      <diagonal/>
    </border>
    <border>
      <left style="hair">
        <color indexed="9"/>
      </left>
      <right style="hair">
        <color indexed="9"/>
      </right>
      <top/>
      <bottom style="hair">
        <color indexed="9"/>
      </bottom>
      <diagonal/>
    </border>
    <border>
      <left style="hair">
        <color indexed="9"/>
      </left>
      <right style="thin">
        <color indexed="9"/>
      </right>
      <top style="thin">
        <color indexed="64"/>
      </top>
      <bottom style="hair">
        <color indexed="9"/>
      </bottom>
      <diagonal/>
    </border>
    <border>
      <left style="thin">
        <color indexed="9"/>
      </left>
      <right/>
      <top style="thin">
        <color indexed="64"/>
      </top>
      <bottom style="hair">
        <color indexed="9"/>
      </bottom>
      <diagonal/>
    </border>
    <border>
      <left/>
      <right style="hair">
        <color indexed="9"/>
      </right>
      <top style="hair">
        <color indexed="9"/>
      </top>
      <bottom style="hair">
        <color indexed="9"/>
      </bottom>
      <diagonal/>
    </border>
    <border>
      <left style="hair">
        <color indexed="9"/>
      </left>
      <right style="hair">
        <color indexed="9"/>
      </right>
      <top style="hair">
        <color indexed="9"/>
      </top>
      <bottom style="hair">
        <color indexed="9"/>
      </bottom>
      <diagonal/>
    </border>
    <border>
      <left style="hair">
        <color indexed="9"/>
      </left>
      <right/>
      <top style="hair">
        <color indexed="9"/>
      </top>
      <bottom style="hair">
        <color indexed="9"/>
      </bottom>
      <diagonal/>
    </border>
    <border>
      <left style="thin">
        <color indexed="9"/>
      </left>
      <right/>
      <top style="hair">
        <color indexed="9"/>
      </top>
      <bottom style="thin">
        <color indexed="64"/>
      </bottom>
      <diagonal/>
    </border>
    <border>
      <left style="thin">
        <color indexed="9"/>
      </left>
      <right style="hair">
        <color indexed="9"/>
      </right>
      <top style="hair">
        <color indexed="9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9"/>
      </right>
      <top style="hair">
        <color indexed="9"/>
      </top>
      <bottom style="hair">
        <color indexed="9"/>
      </bottom>
      <diagonal/>
    </border>
    <border>
      <left/>
      <right style="hair">
        <color indexed="9"/>
      </right>
      <top style="hair">
        <color indexed="9"/>
      </top>
      <bottom/>
      <diagonal/>
    </border>
    <border>
      <left style="hair">
        <color indexed="9"/>
      </left>
      <right style="hair">
        <color indexed="9"/>
      </right>
      <top style="hair">
        <color indexed="9"/>
      </top>
      <bottom/>
      <diagonal/>
    </border>
    <border>
      <left style="hair">
        <color indexed="9"/>
      </left>
      <right style="thin">
        <color indexed="64"/>
      </right>
      <top style="hair">
        <color indexed="9"/>
      </top>
      <bottom style="thin">
        <color indexed="64"/>
      </bottom>
      <diagonal/>
    </border>
    <border>
      <left style="hair">
        <color indexed="9"/>
      </left>
      <right style="thin">
        <color indexed="64"/>
      </right>
      <top/>
      <bottom style="thin">
        <color indexed="64"/>
      </bottom>
      <diagonal/>
    </border>
    <border>
      <left style="hair">
        <color indexed="9"/>
      </left>
      <right style="hair">
        <color indexed="9"/>
      </right>
      <top/>
      <bottom/>
      <diagonal/>
    </border>
    <border>
      <left/>
      <right style="hair">
        <color indexed="9"/>
      </right>
      <top style="hair">
        <color indexed="9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rgb="FFB2B2B2"/>
      </top>
      <bottom style="thin">
        <color indexed="64"/>
      </bottom>
      <diagonal/>
    </border>
    <border>
      <left style="thin">
        <color indexed="22"/>
      </left>
      <right style="thin">
        <color indexed="64"/>
      </right>
      <top style="thin">
        <color rgb="FFB2B2B2"/>
      </top>
      <bottom style="thin">
        <color indexed="64"/>
      </bottom>
      <diagonal/>
    </border>
  </borders>
  <cellStyleXfs count="198">
    <xf numFmtId="0" fontId="0" fillId="0" borderId="0"/>
    <xf numFmtId="0" fontId="2" fillId="0" borderId="0" applyFont="0" applyBorder="0" applyAlignment="0" applyProtection="0"/>
    <xf numFmtId="0" fontId="4" fillId="0" borderId="0"/>
    <xf numFmtId="0" fontId="8" fillId="0" borderId="0"/>
    <xf numFmtId="0" fontId="10" fillId="0" borderId="0"/>
    <xf numFmtId="0" fontId="4" fillId="0" borderId="0"/>
    <xf numFmtId="41" fontId="18" fillId="0" borderId="0" applyFont="0" applyFill="0" applyBorder="0" applyAlignment="0" applyProtection="0"/>
    <xf numFmtId="0" fontId="18" fillId="8" borderId="0" applyNumberFormat="0" applyBorder="0" applyAlignment="0" applyProtection="0"/>
    <xf numFmtId="0" fontId="18" fillId="10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9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3" borderId="0" applyNumberFormat="0" applyBorder="0" applyAlignment="0" applyProtection="0"/>
    <xf numFmtId="0" fontId="18" fillId="15" borderId="0" applyNumberFormat="0" applyBorder="0" applyAlignment="0" applyProtection="0"/>
    <xf numFmtId="0" fontId="18" fillId="18" borderId="0" applyNumberFormat="0" applyBorder="0" applyAlignment="0" applyProtection="0"/>
    <xf numFmtId="0" fontId="4" fillId="19" borderId="15" applyBorder="0">
      <protection locked="0"/>
    </xf>
    <xf numFmtId="0" fontId="4" fillId="19" borderId="15" applyBorder="0">
      <protection locked="0"/>
    </xf>
    <xf numFmtId="0" fontId="4" fillId="19" borderId="62" applyNumberFormat="0">
      <protection locked="0"/>
    </xf>
    <xf numFmtId="0" fontId="4" fillId="19" borderId="62" applyNumberFormat="0">
      <protection locked="0"/>
    </xf>
    <xf numFmtId="0" fontId="4" fillId="19" borderId="15" applyBorder="0">
      <protection locked="0"/>
    </xf>
    <xf numFmtId="0" fontId="4" fillId="19" borderId="15" applyBorder="0">
      <protection locked="0"/>
    </xf>
    <xf numFmtId="0" fontId="4" fillId="19" borderId="62" applyNumberFormat="0">
      <protection locked="0"/>
    </xf>
    <xf numFmtId="0" fontId="4" fillId="19" borderId="62" applyNumberFormat="0">
      <protection locked="0"/>
    </xf>
    <xf numFmtId="0" fontId="4" fillId="19" borderId="62" applyNumberFormat="0">
      <protection locked="0"/>
    </xf>
    <xf numFmtId="0" fontId="4" fillId="19" borderId="15" applyBorder="0">
      <protection locked="0"/>
    </xf>
    <xf numFmtId="0" fontId="4" fillId="19" borderId="62" applyNumberFormat="0">
      <protection locked="0"/>
    </xf>
    <xf numFmtId="0" fontId="4" fillId="19" borderId="15" applyBorder="0">
      <protection locked="0"/>
    </xf>
    <xf numFmtId="0" fontId="21" fillId="0" borderId="15" applyNumberFormat="0" applyBorder="0">
      <protection hidden="1"/>
    </xf>
    <xf numFmtId="0" fontId="21" fillId="0" borderId="15" applyNumberFormat="0" applyBorder="0">
      <protection hidden="1"/>
    </xf>
    <xf numFmtId="0" fontId="21" fillId="0" borderId="15" applyNumberFormat="0" applyBorder="0" applyAlignment="0">
      <protection hidden="1"/>
    </xf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18" fillId="0" borderId="0" applyFont="0" applyFill="0" applyBorder="0" applyAlignment="0" applyProtection="0"/>
    <xf numFmtId="41" fontId="18" fillId="0" borderId="0" applyFont="0" applyFill="0" applyBorder="0" applyAlignment="0" applyProtection="0"/>
    <xf numFmtId="41" fontId="18" fillId="0" borderId="0" applyFont="0" applyFill="0" applyBorder="0" applyAlignment="0" applyProtection="0"/>
    <xf numFmtId="41" fontId="18" fillId="0" borderId="0" applyFont="0" applyFill="0" applyBorder="0" applyAlignment="0" applyProtection="0"/>
    <xf numFmtId="41" fontId="18" fillId="0" borderId="0" applyFont="0" applyFill="0" applyBorder="0" applyAlignment="0" applyProtection="0"/>
    <xf numFmtId="41" fontId="18" fillId="0" borderId="0" applyFont="0" applyFill="0" applyBorder="0" applyAlignment="0" applyProtection="0"/>
    <xf numFmtId="41" fontId="18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20" fillId="0" borderId="0"/>
    <xf numFmtId="0" fontId="4" fillId="0" borderId="0"/>
    <xf numFmtId="0" fontId="4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" fillId="0" borderId="0"/>
    <xf numFmtId="0" fontId="4" fillId="0" borderId="0"/>
    <xf numFmtId="0" fontId="20" fillId="0" borderId="0"/>
    <xf numFmtId="0" fontId="4" fillId="11" borderId="63" applyNumberFormat="0" applyFont="0" applyAlignment="0" applyProtection="0"/>
    <xf numFmtId="0" fontId="4" fillId="11" borderId="63" applyNumberFormat="0" applyFont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18" fillId="0" borderId="0" applyFont="0" applyFill="0" applyBorder="0" applyAlignment="0" applyProtection="0"/>
    <xf numFmtId="41" fontId="18" fillId="0" borderId="0" applyFont="0" applyFill="0" applyBorder="0" applyAlignment="0" applyProtection="0"/>
    <xf numFmtId="41" fontId="18" fillId="0" borderId="0" applyFont="0" applyFill="0" applyBorder="0" applyAlignment="0" applyProtection="0"/>
    <xf numFmtId="41" fontId="18" fillId="0" borderId="0" applyFont="0" applyFill="0" applyBorder="0" applyAlignment="0" applyProtection="0"/>
    <xf numFmtId="41" fontId="18" fillId="0" borderId="0" applyFont="0" applyFill="0" applyBorder="0" applyAlignment="0" applyProtection="0"/>
    <xf numFmtId="41" fontId="18" fillId="0" borderId="0" applyFont="0" applyFill="0" applyBorder="0" applyAlignment="0" applyProtection="0"/>
    <xf numFmtId="41" fontId="18" fillId="0" borderId="0" applyFont="0" applyFill="0" applyBorder="0" applyAlignment="0" applyProtection="0"/>
    <xf numFmtId="41" fontId="18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20" fillId="20" borderId="64" applyNumberFormat="0" applyFont="0" applyAlignment="0" applyProtection="0"/>
  </cellStyleXfs>
  <cellXfs count="657">
    <xf numFmtId="0" fontId="0" fillId="0" borderId="0" xfId="0"/>
    <xf numFmtId="41" fontId="5" fillId="3" borderId="47" xfId="6" applyFont="1" applyFill="1" applyBorder="1" applyAlignment="1" applyProtection="1">
      <protection locked="0"/>
    </xf>
    <xf numFmtId="41" fontId="5" fillId="3" borderId="32" xfId="6" applyFont="1" applyFill="1" applyBorder="1" applyAlignment="1" applyProtection="1">
      <protection locked="0"/>
    </xf>
    <xf numFmtId="41" fontId="5" fillId="3" borderId="33" xfId="6" applyFont="1" applyFill="1" applyBorder="1" applyAlignment="1" applyProtection="1">
      <protection locked="0"/>
    </xf>
    <xf numFmtId="0" fontId="5" fillId="7" borderId="0" xfId="4" applyNumberFormat="1" applyFont="1" applyFill="1" applyAlignment="1" applyProtection="1">
      <protection hidden="1"/>
    </xf>
    <xf numFmtId="0" fontId="0" fillId="0" borderId="0" xfId="0"/>
    <xf numFmtId="0" fontId="1" fillId="2" borderId="0" xfId="0" applyNumberFormat="1" applyFont="1" applyFill="1" applyAlignment="1" applyProtection="1">
      <alignment horizontal="left"/>
    </xf>
    <xf numFmtId="0" fontId="1" fillId="0" borderId="0" xfId="0" applyNumberFormat="1" applyFont="1" applyFill="1" applyAlignment="1" applyProtection="1">
      <alignment horizontal="left"/>
    </xf>
    <xf numFmtId="0" fontId="3" fillId="0" borderId="0" xfId="1" applyNumberFormat="1" applyFont="1" applyFill="1" applyAlignment="1" applyProtection="1">
      <alignment wrapText="1"/>
    </xf>
    <xf numFmtId="0" fontId="5" fillId="0" borderId="0" xfId="2" applyFont="1" applyBorder="1" applyProtection="1"/>
    <xf numFmtId="0" fontId="5" fillId="0" borderId="0" xfId="2" applyFont="1" applyBorder="1" applyProtection="1">
      <protection hidden="1"/>
    </xf>
    <xf numFmtId="0" fontId="5" fillId="0" borderId="0" xfId="2" applyFont="1" applyProtection="1">
      <protection hidden="1"/>
    </xf>
    <xf numFmtId="0" fontId="5" fillId="2" borderId="0" xfId="2" applyFont="1" applyFill="1" applyProtection="1">
      <protection hidden="1"/>
    </xf>
    <xf numFmtId="0" fontId="5" fillId="0" borderId="0" xfId="2" applyFont="1" applyFill="1" applyProtection="1">
      <protection hidden="1"/>
    </xf>
    <xf numFmtId="0" fontId="7" fillId="0" borderId="0" xfId="2" applyFont="1" applyBorder="1" applyAlignment="1" applyProtection="1">
      <alignment horizontal="center"/>
    </xf>
    <xf numFmtId="0" fontId="1" fillId="0" borderId="0" xfId="3" applyNumberFormat="1" applyFont="1" applyFill="1" applyBorder="1" applyAlignment="1" applyProtection="1">
      <alignment horizontal="center"/>
      <protection hidden="1"/>
    </xf>
    <xf numFmtId="0" fontId="1" fillId="2" borderId="0" xfId="3" applyNumberFormat="1" applyFont="1" applyFill="1" applyBorder="1" applyAlignment="1" applyProtection="1">
      <alignment horizontal="center"/>
      <protection hidden="1"/>
    </xf>
    <xf numFmtId="0" fontId="5" fillId="0" borderId="0" xfId="4" applyNumberFormat="1" applyFont="1" applyFill="1" applyAlignment="1" applyProtection="1">
      <protection hidden="1"/>
    </xf>
    <xf numFmtId="0" fontId="11" fillId="0" borderId="0" xfId="4" applyNumberFormat="1" applyFont="1" applyFill="1" applyBorder="1" applyAlignment="1" applyProtection="1">
      <alignment vertical="center" wrapText="1"/>
    </xf>
    <xf numFmtId="0" fontId="5" fillId="2" borderId="0" xfId="4" applyNumberFormat="1" applyFont="1" applyFill="1" applyAlignment="1" applyProtection="1">
      <protection hidden="1"/>
    </xf>
    <xf numFmtId="0" fontId="12" fillId="0" borderId="1" xfId="4" applyNumberFormat="1" applyFont="1" applyFill="1" applyBorder="1" applyAlignment="1" applyProtection="1"/>
    <xf numFmtId="0" fontId="7" fillId="0" borderId="1" xfId="4" applyNumberFormat="1" applyFont="1" applyFill="1" applyBorder="1" applyAlignment="1" applyProtection="1"/>
    <xf numFmtId="0" fontId="5" fillId="0" borderId="0" xfId="4" applyNumberFormat="1" applyFont="1" applyFill="1" applyAlignment="1" applyProtection="1"/>
    <xf numFmtId="0" fontId="5" fillId="0" borderId="11" xfId="4" applyNumberFormat="1" applyFont="1" applyFill="1" applyBorder="1" applyAlignment="1" applyProtection="1">
      <alignment horizontal="center" vertical="center" wrapText="1"/>
    </xf>
    <xf numFmtId="0" fontId="5" fillId="0" borderId="12" xfId="4" applyNumberFormat="1" applyFont="1" applyFill="1" applyBorder="1" applyAlignment="1" applyProtection="1">
      <alignment horizontal="center" vertical="center" wrapText="1"/>
    </xf>
    <xf numFmtId="0" fontId="5" fillId="0" borderId="1" xfId="4" applyNumberFormat="1" applyFont="1" applyFill="1" applyBorder="1" applyAlignment="1" applyProtection="1">
      <alignment horizontal="center" vertical="center"/>
    </xf>
    <xf numFmtId="0" fontId="5" fillId="0" borderId="13" xfId="4" applyNumberFormat="1" applyFont="1" applyFill="1" applyBorder="1" applyAlignment="1" applyProtection="1">
      <alignment horizontal="center" vertical="center" wrapText="1"/>
    </xf>
    <xf numFmtId="0" fontId="5" fillId="0" borderId="14" xfId="4" applyNumberFormat="1" applyFont="1" applyFill="1" applyBorder="1" applyAlignment="1" applyProtection="1">
      <alignment horizontal="left"/>
    </xf>
    <xf numFmtId="0" fontId="14" fillId="0" borderId="0" xfId="4" applyNumberFormat="1" applyFont="1" applyFill="1" applyAlignment="1" applyProtection="1"/>
    <xf numFmtId="0" fontId="5" fillId="0" borderId="17" xfId="4" applyNumberFormat="1" applyFont="1" applyFill="1" applyBorder="1" applyAlignment="1" applyProtection="1"/>
    <xf numFmtId="0" fontId="5" fillId="0" borderId="23" xfId="4" applyNumberFormat="1" applyFont="1" applyFill="1" applyBorder="1" applyAlignment="1" applyProtection="1"/>
    <xf numFmtId="0" fontId="5" fillId="0" borderId="29" xfId="4" applyNumberFormat="1" applyFont="1" applyFill="1" applyBorder="1" applyAlignment="1" applyProtection="1"/>
    <xf numFmtId="0" fontId="12" fillId="0" borderId="0" xfId="4" applyNumberFormat="1" applyFont="1" applyFill="1" applyAlignment="1" applyProtection="1"/>
    <xf numFmtId="0" fontId="17" fillId="0" borderId="0" xfId="4" applyNumberFormat="1" applyFont="1" applyFill="1" applyAlignment="1" applyProtection="1">
      <alignment horizontal="center"/>
    </xf>
    <xf numFmtId="0" fontId="5" fillId="0" borderId="34" xfId="4" applyNumberFormat="1" applyFont="1" applyFill="1" applyBorder="1" applyAlignment="1" applyProtection="1">
      <alignment horizontal="center" vertical="center" wrapText="1"/>
    </xf>
    <xf numFmtId="0" fontId="5" fillId="0" borderId="35" xfId="4" applyNumberFormat="1" applyFont="1" applyFill="1" applyBorder="1" applyAlignment="1" applyProtection="1">
      <alignment horizontal="center" vertical="center" wrapText="1"/>
    </xf>
    <xf numFmtId="0" fontId="5" fillId="0" borderId="36" xfId="4" applyNumberFormat="1" applyFont="1" applyFill="1" applyBorder="1" applyAlignment="1" applyProtection="1">
      <alignment horizontal="center" vertical="center" wrapText="1"/>
    </xf>
    <xf numFmtId="0" fontId="5" fillId="0" borderId="0" xfId="4" applyNumberFormat="1" applyFont="1" applyFill="1" applyBorder="1" applyAlignment="1" applyProtection="1">
      <alignment horizontal="center" vertical="center" wrapText="1"/>
    </xf>
    <xf numFmtId="0" fontId="5" fillId="0" borderId="37" xfId="4" applyNumberFormat="1" applyFont="1" applyFill="1" applyBorder="1" applyAlignment="1" applyProtection="1"/>
    <xf numFmtId="0" fontId="5" fillId="0" borderId="9" xfId="4" applyNumberFormat="1" applyFont="1" applyFill="1" applyBorder="1" applyAlignment="1" applyProtection="1"/>
    <xf numFmtId="165" fontId="14" fillId="0" borderId="0" xfId="4" applyNumberFormat="1" applyFont="1" applyFill="1" applyBorder="1" applyAlignment="1" applyProtection="1"/>
    <xf numFmtId="0" fontId="5" fillId="2" borderId="0" xfId="4" applyNumberFormat="1" applyFont="1" applyFill="1" applyAlignment="1" applyProtection="1"/>
    <xf numFmtId="0" fontId="5" fillId="0" borderId="15" xfId="4" applyNumberFormat="1" applyFont="1" applyFill="1" applyBorder="1" applyAlignment="1" applyProtection="1">
      <alignment horizontal="center" vertical="center" wrapText="1"/>
    </xf>
    <xf numFmtId="0" fontId="5" fillId="0" borderId="46" xfId="4" applyNumberFormat="1" applyFont="1" applyFill="1" applyBorder="1" applyAlignment="1" applyProtection="1"/>
    <xf numFmtId="165" fontId="5" fillId="0" borderId="0" xfId="4" applyNumberFormat="1" applyFont="1" applyFill="1" applyBorder="1" applyAlignment="1" applyProtection="1"/>
    <xf numFmtId="0" fontId="5" fillId="0" borderId="14" xfId="5" applyFont="1" applyFill="1" applyBorder="1" applyAlignment="1" applyProtection="1">
      <alignment horizontal="center" vertical="center" wrapText="1"/>
    </xf>
    <xf numFmtId="0" fontId="5" fillId="0" borderId="13" xfId="5" applyFont="1" applyFill="1" applyBorder="1" applyAlignment="1" applyProtection="1">
      <alignment horizontal="center" vertical="center" wrapText="1"/>
    </xf>
    <xf numFmtId="0" fontId="5" fillId="0" borderId="12" xfId="5" applyFont="1" applyFill="1" applyBorder="1" applyAlignment="1" applyProtection="1">
      <alignment horizontal="center" vertical="center" wrapText="1"/>
    </xf>
    <xf numFmtId="0" fontId="5" fillId="0" borderId="15" xfId="4" applyNumberFormat="1" applyFont="1" applyFill="1" applyBorder="1" applyAlignment="1" applyProtection="1">
      <alignment wrapText="1"/>
    </xf>
    <xf numFmtId="0" fontId="5" fillId="0" borderId="37" xfId="4" applyNumberFormat="1" applyFont="1" applyFill="1" applyBorder="1" applyAlignment="1" applyProtection="1">
      <alignment vertical="center" wrapText="1"/>
    </xf>
    <xf numFmtId="0" fontId="5" fillId="0" borderId="23" xfId="4" applyNumberFormat="1" applyFont="1" applyFill="1" applyBorder="1" applyAlignment="1" applyProtection="1">
      <alignment wrapText="1"/>
    </xf>
    <xf numFmtId="0" fontId="5" fillId="4" borderId="0" xfId="4" applyNumberFormat="1" applyFont="1" applyFill="1" applyAlignment="1" applyProtection="1">
      <protection hidden="1"/>
    </xf>
    <xf numFmtId="0" fontId="5" fillId="0" borderId="50" xfId="4" applyNumberFormat="1" applyFont="1" applyFill="1" applyBorder="1" applyAlignment="1" applyProtection="1">
      <alignment wrapText="1"/>
    </xf>
    <xf numFmtId="0" fontId="5" fillId="0" borderId="4" xfId="4" applyNumberFormat="1" applyFont="1" applyFill="1" applyBorder="1" applyAlignment="1" applyProtection="1">
      <alignment vertical="center"/>
    </xf>
    <xf numFmtId="165" fontId="5" fillId="0" borderId="4" xfId="4" applyNumberFormat="1" applyFont="1" applyFill="1" applyBorder="1" applyAlignment="1" applyProtection="1"/>
    <xf numFmtId="0" fontId="3" fillId="0" borderId="15" xfId="4" applyNumberFormat="1" applyFont="1" applyFill="1" applyBorder="1" applyAlignment="1" applyProtection="1">
      <alignment horizontal="center" vertical="center" wrapText="1"/>
    </xf>
    <xf numFmtId="0" fontId="3" fillId="0" borderId="52" xfId="4" applyNumberFormat="1" applyFont="1" applyFill="1" applyBorder="1" applyAlignment="1" applyProtection="1">
      <alignment horizontal="center" vertical="center" wrapText="1"/>
    </xf>
    <xf numFmtId="0" fontId="5" fillId="0" borderId="48" xfId="4" applyNumberFormat="1" applyFont="1" applyFill="1" applyBorder="1" applyAlignment="1" applyProtection="1">
      <alignment vertical="center"/>
    </xf>
    <xf numFmtId="0" fontId="5" fillId="0" borderId="51" xfId="4" applyNumberFormat="1" applyFont="1" applyFill="1" applyBorder="1" applyAlignment="1" applyProtection="1">
      <alignment vertical="center" wrapText="1"/>
    </xf>
    <xf numFmtId="0" fontId="5" fillId="0" borderId="0" xfId="4" applyNumberFormat="1" applyFont="1" applyFill="1" applyBorder="1" applyAlignment="1" applyProtection="1">
      <alignment vertical="center"/>
    </xf>
    <xf numFmtId="165" fontId="3" fillId="0" borderId="11" xfId="4" applyNumberFormat="1" applyFont="1" applyFill="1" applyBorder="1" applyAlignment="1" applyProtection="1">
      <alignment horizontal="center" vertical="center"/>
    </xf>
    <xf numFmtId="0" fontId="3" fillId="0" borderId="13" xfId="2" applyFont="1" applyBorder="1" applyAlignment="1" applyProtection="1">
      <alignment horizontal="center" vertical="center" wrapText="1"/>
    </xf>
    <xf numFmtId="0" fontId="3" fillId="0" borderId="13" xfId="2" applyFont="1" applyFill="1" applyBorder="1" applyAlignment="1" applyProtection="1">
      <alignment horizontal="center" vertical="center"/>
    </xf>
    <xf numFmtId="0" fontId="3" fillId="0" borderId="12" xfId="2" applyFont="1" applyFill="1" applyBorder="1" applyAlignment="1" applyProtection="1">
      <alignment horizontal="center" vertical="center"/>
    </xf>
    <xf numFmtId="0" fontId="5" fillId="0" borderId="17" xfId="4" applyNumberFormat="1" applyFont="1" applyFill="1" applyBorder="1" applyAlignment="1" applyProtection="1">
      <alignment wrapText="1"/>
    </xf>
    <xf numFmtId="0" fontId="5" fillId="0" borderId="6" xfId="4" applyNumberFormat="1" applyFont="1" applyFill="1" applyBorder="1" applyAlignment="1" applyProtection="1">
      <alignment wrapText="1"/>
    </xf>
    <xf numFmtId="0" fontId="5" fillId="0" borderId="37" xfId="4" applyNumberFormat="1" applyFont="1" applyFill="1" applyBorder="1" applyAlignment="1" applyProtection="1">
      <alignment wrapText="1"/>
    </xf>
    <xf numFmtId="0" fontId="5" fillId="2" borderId="0" xfId="2" applyFont="1" applyFill="1" applyAlignment="1" applyProtection="1">
      <alignment wrapText="1"/>
    </xf>
    <xf numFmtId="0" fontId="5" fillId="0" borderId="9" xfId="4" applyNumberFormat="1" applyFont="1" applyFill="1" applyBorder="1" applyAlignment="1" applyProtection="1">
      <alignment wrapText="1"/>
    </xf>
    <xf numFmtId="0" fontId="5" fillId="0" borderId="38" xfId="4" applyNumberFormat="1" applyFont="1" applyFill="1" applyBorder="1" applyAlignment="1" applyProtection="1">
      <alignment wrapText="1"/>
    </xf>
    <xf numFmtId="0" fontId="5" fillId="0" borderId="24" xfId="4" applyNumberFormat="1" applyFont="1" applyFill="1" applyBorder="1" applyAlignment="1" applyProtection="1">
      <alignment wrapText="1"/>
    </xf>
    <xf numFmtId="0" fontId="5" fillId="0" borderId="60" xfId="4" applyNumberFormat="1" applyFont="1" applyFill="1" applyBorder="1" applyAlignment="1" applyProtection="1">
      <alignment wrapText="1"/>
    </xf>
    <xf numFmtId="0" fontId="5" fillId="0" borderId="29" xfId="4" applyNumberFormat="1" applyFont="1" applyFill="1" applyBorder="1" applyAlignment="1" applyProtection="1">
      <alignment wrapText="1"/>
    </xf>
    <xf numFmtId="0" fontId="7" fillId="0" borderId="0" xfId="4" applyNumberFormat="1" applyFont="1" applyFill="1" applyAlignment="1" applyProtection="1"/>
    <xf numFmtId="165" fontId="3" fillId="0" borderId="0" xfId="4" applyNumberFormat="1" applyFont="1" applyFill="1" applyBorder="1" applyAlignment="1" applyProtection="1"/>
    <xf numFmtId="0" fontId="3" fillId="0" borderId="0" xfId="4" applyNumberFormat="1" applyFont="1" applyFill="1" applyAlignment="1" applyProtection="1">
      <protection hidden="1"/>
    </xf>
    <xf numFmtId="0" fontId="12" fillId="0" borderId="0" xfId="4" applyNumberFormat="1" applyFont="1" applyFill="1" applyAlignment="1" applyProtection="1">
      <protection hidden="1"/>
    </xf>
    <xf numFmtId="0" fontId="1" fillId="0" borderId="0" xfId="4" applyNumberFormat="1" applyFont="1" applyFill="1" applyBorder="1" applyAlignment="1" applyProtection="1"/>
    <xf numFmtId="0" fontId="6" fillId="0" borderId="0" xfId="2" applyFont="1" applyBorder="1" applyProtection="1">
      <protection hidden="1"/>
    </xf>
    <xf numFmtId="0" fontId="9" fillId="0" borderId="0" xfId="3" applyNumberFormat="1" applyFont="1" applyFill="1" applyBorder="1" applyAlignment="1" applyProtection="1">
      <alignment horizontal="center"/>
      <protection hidden="1"/>
    </xf>
    <xf numFmtId="0" fontId="6" fillId="0" borderId="0" xfId="4" applyNumberFormat="1" applyFont="1" applyFill="1" applyAlignment="1" applyProtection="1">
      <protection hidden="1"/>
    </xf>
    <xf numFmtId="0" fontId="6" fillId="0" borderId="0" xfId="4" applyNumberFormat="1" applyFont="1" applyFill="1" applyAlignment="1" applyProtection="1"/>
    <xf numFmtId="0" fontId="13" fillId="0" borderId="0" xfId="4" applyNumberFormat="1" applyFont="1" applyFill="1" applyAlignment="1" applyProtection="1"/>
    <xf numFmtId="0" fontId="15" fillId="0" borderId="0" xfId="4" applyNumberFormat="1" applyFont="1" applyFill="1" applyAlignment="1" applyProtection="1"/>
    <xf numFmtId="0" fontId="16" fillId="0" borderId="0" xfId="4" applyNumberFormat="1" applyFont="1" applyFill="1" applyAlignment="1" applyProtection="1"/>
    <xf numFmtId="0" fontId="5" fillId="3" borderId="0" xfId="4" applyNumberFormat="1" applyFont="1" applyFill="1" applyAlignment="1" applyProtection="1">
      <protection hidden="1"/>
    </xf>
    <xf numFmtId="0" fontId="14" fillId="4" borderId="15" xfId="4" applyNumberFormat="1" applyFont="1" applyFill="1" applyBorder="1" applyAlignment="1" applyProtection="1"/>
    <xf numFmtId="0" fontId="5" fillId="5" borderId="0" xfId="4" applyNumberFormat="1" applyFont="1" applyFill="1" applyAlignment="1" applyProtection="1">
      <protection hidden="1"/>
    </xf>
    <xf numFmtId="0" fontId="3" fillId="0" borderId="0" xfId="4" applyNumberFormat="1" applyFont="1" applyFill="1" applyAlignment="1" applyProtection="1"/>
    <xf numFmtId="0" fontId="14" fillId="4" borderId="0" xfId="4" applyNumberFormat="1" applyFont="1" applyFill="1" applyAlignment="1" applyProtection="1"/>
    <xf numFmtId="0" fontId="5" fillId="6" borderId="0" xfId="4" applyNumberFormat="1" applyFont="1" applyFill="1" applyAlignment="1" applyProtection="1"/>
    <xf numFmtId="0" fontId="5" fillId="6" borderId="0" xfId="4" applyNumberFormat="1" applyFont="1" applyFill="1" applyAlignment="1" applyProtection="1">
      <protection hidden="1"/>
    </xf>
    <xf numFmtId="165" fontId="5" fillId="3" borderId="59" xfId="4" applyNumberFormat="1" applyFont="1" applyFill="1" applyBorder="1" applyAlignment="1" applyProtection="1">
      <protection locked="0"/>
    </xf>
    <xf numFmtId="165" fontId="5" fillId="3" borderId="18" xfId="4" applyNumberFormat="1" applyFont="1" applyFill="1" applyBorder="1" applyAlignment="1" applyProtection="1">
      <protection locked="0"/>
    </xf>
    <xf numFmtId="165" fontId="5" fillId="3" borderId="24" xfId="4" applyNumberFormat="1" applyFont="1" applyFill="1" applyBorder="1" applyAlignment="1" applyProtection="1">
      <protection locked="0"/>
    </xf>
    <xf numFmtId="165" fontId="5" fillId="3" borderId="61" xfId="4" applyNumberFormat="1" applyFont="1" applyFill="1" applyBorder="1" applyAlignment="1" applyProtection="1">
      <protection locked="0"/>
    </xf>
    <xf numFmtId="165" fontId="5" fillId="3" borderId="60" xfId="4" applyNumberFormat="1" applyFont="1" applyFill="1" applyBorder="1" applyAlignment="1" applyProtection="1">
      <protection locked="0"/>
    </xf>
    <xf numFmtId="165" fontId="1" fillId="0" borderId="15" xfId="4" applyNumberFormat="1" applyFont="1" applyFill="1" applyBorder="1" applyAlignment="1" applyProtection="1"/>
    <xf numFmtId="165" fontId="5" fillId="0" borderId="15" xfId="4" applyNumberFormat="1" applyFont="1" applyFill="1" applyBorder="1" applyAlignment="1" applyProtection="1">
      <alignment horizontal="right" wrapText="1"/>
    </xf>
    <xf numFmtId="165" fontId="5" fillId="3" borderId="11" xfId="4" applyNumberFormat="1" applyFont="1" applyFill="1" applyBorder="1" applyAlignment="1" applyProtection="1">
      <protection locked="0"/>
    </xf>
    <xf numFmtId="165" fontId="5" fillId="3" borderId="13" xfId="4" applyNumberFormat="1" applyFont="1" applyFill="1" applyBorder="1" applyAlignment="1" applyProtection="1">
      <protection locked="0"/>
    </xf>
    <xf numFmtId="165" fontId="5" fillId="3" borderId="12" xfId="4" applyNumberFormat="1" applyFont="1" applyFill="1" applyBorder="1" applyAlignment="1" applyProtection="1">
      <protection locked="0"/>
    </xf>
    <xf numFmtId="165" fontId="5" fillId="0" borderId="18" xfId="4" applyNumberFormat="1" applyFont="1" applyFill="1" applyBorder="1" applyAlignment="1" applyProtection="1">
      <alignment wrapText="1"/>
    </xf>
    <xf numFmtId="165" fontId="5" fillId="3" borderId="53" xfId="4" applyNumberFormat="1" applyFont="1" applyFill="1" applyBorder="1" applyAlignment="1" applyProtection="1">
      <protection locked="0"/>
    </xf>
    <xf numFmtId="165" fontId="5" fillId="3" borderId="21" xfId="4" applyNumberFormat="1" applyFont="1" applyFill="1" applyBorder="1" applyAlignment="1" applyProtection="1">
      <protection locked="0"/>
    </xf>
    <xf numFmtId="165" fontId="5" fillId="3" borderId="22" xfId="4" applyNumberFormat="1" applyFont="1" applyFill="1" applyBorder="1" applyAlignment="1" applyProtection="1">
      <protection locked="0"/>
    </xf>
    <xf numFmtId="165" fontId="5" fillId="0" borderId="7" xfId="4" applyNumberFormat="1" applyFont="1" applyFill="1" applyBorder="1" applyAlignment="1" applyProtection="1">
      <alignment wrapText="1"/>
    </xf>
    <xf numFmtId="165" fontId="5" fillId="3" borderId="54" xfId="4" applyNumberFormat="1" applyFont="1" applyFill="1" applyBorder="1" applyAlignment="1" applyProtection="1">
      <protection locked="0"/>
    </xf>
    <xf numFmtId="165" fontId="5" fillId="3" borderId="55" xfId="4" applyNumberFormat="1" applyFont="1" applyFill="1" applyBorder="1" applyAlignment="1" applyProtection="1">
      <protection locked="0"/>
    </xf>
    <xf numFmtId="165" fontId="5" fillId="3" borderId="56" xfId="4" applyNumberFormat="1" applyFont="1" applyFill="1" applyBorder="1" applyAlignment="1" applyProtection="1">
      <protection locked="0"/>
    </xf>
    <xf numFmtId="3" fontId="5" fillId="3" borderId="57" xfId="4" applyNumberFormat="1" applyFont="1" applyFill="1" applyBorder="1" applyAlignment="1" applyProtection="1">
      <protection locked="0"/>
    </xf>
    <xf numFmtId="3" fontId="5" fillId="3" borderId="40" xfId="4" applyNumberFormat="1" applyFont="1" applyFill="1" applyBorder="1" applyAlignment="1" applyProtection="1">
      <protection locked="0"/>
    </xf>
    <xf numFmtId="3" fontId="5" fillId="3" borderId="41" xfId="4" applyNumberFormat="1" applyFont="1" applyFill="1" applyBorder="1" applyAlignment="1" applyProtection="1">
      <protection locked="0"/>
    </xf>
    <xf numFmtId="0" fontId="5" fillId="0" borderId="10" xfId="4" applyNumberFormat="1" applyFont="1" applyFill="1" applyBorder="1" applyAlignment="1" applyProtection="1">
      <alignment wrapText="1"/>
    </xf>
    <xf numFmtId="3" fontId="5" fillId="3" borderId="58" xfId="4" applyNumberFormat="1" applyFont="1" applyFill="1" applyBorder="1" applyAlignment="1" applyProtection="1">
      <protection locked="0"/>
    </xf>
    <xf numFmtId="3" fontId="5" fillId="3" borderId="32" xfId="4" applyNumberFormat="1" applyFont="1" applyFill="1" applyBorder="1" applyAlignment="1" applyProtection="1">
      <protection locked="0"/>
    </xf>
    <xf numFmtId="3" fontId="5" fillId="3" borderId="33" xfId="4" applyNumberFormat="1" applyFont="1" applyFill="1" applyBorder="1" applyAlignment="1" applyProtection="1">
      <protection locked="0"/>
    </xf>
    <xf numFmtId="165" fontId="5" fillId="3" borderId="38" xfId="4" applyNumberFormat="1" applyFont="1" applyFill="1" applyBorder="1" applyAlignment="1" applyProtection="1">
      <protection locked="0"/>
    </xf>
    <xf numFmtId="165" fontId="5" fillId="3" borderId="48" xfId="4" applyNumberFormat="1" applyFont="1" applyFill="1" applyBorder="1" applyAlignment="1" applyProtection="1">
      <protection locked="0"/>
    </xf>
    <xf numFmtId="165" fontId="5" fillId="3" borderId="49" xfId="4" applyNumberFormat="1" applyFont="1" applyFill="1" applyBorder="1" applyAlignment="1" applyProtection="1">
      <protection locked="0"/>
    </xf>
    <xf numFmtId="165" fontId="5" fillId="3" borderId="29" xfId="4" applyNumberFormat="1" applyFont="1" applyFill="1" applyBorder="1" applyAlignment="1" applyProtection="1">
      <protection locked="0"/>
    </xf>
    <xf numFmtId="165" fontId="5" fillId="3" borderId="51" xfId="4" applyNumberFormat="1" applyFont="1" applyFill="1" applyBorder="1" applyAlignment="1" applyProtection="1">
      <protection locked="0"/>
    </xf>
    <xf numFmtId="165" fontId="5" fillId="0" borderId="15" xfId="4" applyNumberFormat="1" applyFont="1" applyFill="1" applyBorder="1" applyAlignment="1" applyProtection="1"/>
    <xf numFmtId="165" fontId="5" fillId="3" borderId="10" xfId="4" applyNumberFormat="1" applyFont="1" applyFill="1" applyBorder="1" applyAlignment="1" applyProtection="1">
      <protection locked="0"/>
    </xf>
    <xf numFmtId="165" fontId="5" fillId="0" borderId="38" xfId="4" applyNumberFormat="1" applyFont="1" applyFill="1" applyBorder="1" applyAlignment="1" applyProtection="1"/>
    <xf numFmtId="165" fontId="5" fillId="3" borderId="39" xfId="4" applyNumberFormat="1" applyFont="1" applyFill="1" applyBorder="1" applyAlignment="1" applyProtection="1">
      <protection locked="0"/>
    </xf>
    <xf numFmtId="165" fontId="5" fillId="3" borderId="40" xfId="4" applyNumberFormat="1" applyFont="1" applyFill="1" applyBorder="1" applyAlignment="1" applyProtection="1">
      <protection locked="0"/>
    </xf>
    <xf numFmtId="165" fontId="5" fillId="3" borderId="41" xfId="4" applyNumberFormat="1" applyFont="1" applyFill="1" applyBorder="1" applyAlignment="1" applyProtection="1">
      <protection locked="0"/>
    </xf>
    <xf numFmtId="165" fontId="5" fillId="0" borderId="24" xfId="4" applyNumberFormat="1" applyFont="1" applyFill="1" applyBorder="1" applyAlignment="1" applyProtection="1"/>
    <xf numFmtId="165" fontId="5" fillId="3" borderId="42" xfId="4" applyNumberFormat="1" applyFont="1" applyFill="1" applyBorder="1" applyAlignment="1" applyProtection="1">
      <protection locked="0"/>
    </xf>
    <xf numFmtId="165" fontId="5" fillId="3" borderId="27" xfId="4" applyNumberFormat="1" applyFont="1" applyFill="1" applyBorder="1" applyAlignment="1" applyProtection="1">
      <protection locked="0"/>
    </xf>
    <xf numFmtId="165" fontId="5" fillId="3" borderId="28" xfId="4" applyNumberFormat="1" applyFont="1" applyFill="1" applyBorder="1" applyAlignment="1" applyProtection="1">
      <protection locked="0"/>
    </xf>
    <xf numFmtId="165" fontId="5" fillId="0" borderId="29" xfId="4" applyNumberFormat="1" applyFont="1" applyFill="1" applyBorder="1" applyAlignment="1" applyProtection="1"/>
    <xf numFmtId="165" fontId="5" fillId="3" borderId="43" xfId="4" applyNumberFormat="1" applyFont="1" applyFill="1" applyBorder="1" applyAlignment="1" applyProtection="1">
      <protection locked="0"/>
    </xf>
    <xf numFmtId="165" fontId="5" fillId="3" borderId="44" xfId="4" applyNumberFormat="1" applyFont="1" applyFill="1" applyBorder="1" applyAlignment="1" applyProtection="1">
      <protection locked="0"/>
    </xf>
    <xf numFmtId="165" fontId="5" fillId="3" borderId="45" xfId="4" applyNumberFormat="1" applyFont="1" applyFill="1" applyBorder="1" applyAlignment="1" applyProtection="1">
      <protection locked="0"/>
    </xf>
    <xf numFmtId="165" fontId="5" fillId="3" borderId="59" xfId="4" applyNumberFormat="1" applyFont="1" applyFill="1" applyBorder="1" applyAlignment="1" applyProtection="1">
      <alignment horizontal="right"/>
      <protection locked="0"/>
    </xf>
    <xf numFmtId="165" fontId="5" fillId="3" borderId="18" xfId="4" applyNumberFormat="1" applyFont="1" applyFill="1" applyBorder="1" applyAlignment="1" applyProtection="1">
      <alignment horizontal="right"/>
      <protection locked="0"/>
    </xf>
    <xf numFmtId="165" fontId="5" fillId="3" borderId="61" xfId="4" applyNumberFormat="1" applyFont="1" applyFill="1" applyBorder="1" applyAlignment="1" applyProtection="1">
      <alignment horizontal="right"/>
      <protection locked="0"/>
    </xf>
    <xf numFmtId="165" fontId="5" fillId="3" borderId="60" xfId="4" applyNumberFormat="1" applyFont="1" applyFill="1" applyBorder="1" applyAlignment="1" applyProtection="1">
      <alignment horizontal="right"/>
      <protection locked="0"/>
    </xf>
    <xf numFmtId="165" fontId="1" fillId="0" borderId="15" xfId="4" applyNumberFormat="1" applyFont="1" applyFill="1" applyBorder="1" applyAlignment="1" applyProtection="1">
      <alignment horizontal="right"/>
    </xf>
    <xf numFmtId="164" fontId="5" fillId="3" borderId="19" xfId="4" applyNumberFormat="1" applyFont="1" applyFill="1" applyBorder="1" applyAlignment="1" applyProtection="1">
      <protection locked="0"/>
    </xf>
    <xf numFmtId="164" fontId="5" fillId="3" borderId="20" xfId="4" applyNumberFormat="1" applyFont="1" applyFill="1" applyBorder="1" applyAlignment="1" applyProtection="1">
      <protection locked="0"/>
    </xf>
    <xf numFmtId="164" fontId="5" fillId="3" borderId="18" xfId="4" applyNumberFormat="1" applyFont="1" applyFill="1" applyBorder="1" applyAlignment="1" applyProtection="1">
      <protection locked="0"/>
    </xf>
    <xf numFmtId="164" fontId="5" fillId="3" borderId="21" xfId="4" applyNumberFormat="1" applyFont="1" applyFill="1" applyBorder="1" applyAlignment="1" applyProtection="1">
      <protection locked="0"/>
    </xf>
    <xf numFmtId="164" fontId="5" fillId="3" borderId="22" xfId="4" applyNumberFormat="1" applyFont="1" applyFill="1" applyBorder="1" applyAlignment="1" applyProtection="1">
      <protection locked="0"/>
    </xf>
    <xf numFmtId="164" fontId="5" fillId="3" borderId="25" xfId="4" applyNumberFormat="1" applyFont="1" applyFill="1" applyBorder="1" applyAlignment="1" applyProtection="1">
      <protection locked="0"/>
    </xf>
    <xf numFmtId="164" fontId="5" fillId="3" borderId="26" xfId="4" applyNumberFormat="1" applyFont="1" applyFill="1" applyBorder="1" applyAlignment="1" applyProtection="1">
      <protection locked="0"/>
    </xf>
    <xf numFmtId="164" fontId="5" fillId="3" borderId="24" xfId="4" applyNumberFormat="1" applyFont="1" applyFill="1" applyBorder="1" applyAlignment="1" applyProtection="1">
      <protection locked="0"/>
    </xf>
    <xf numFmtId="164" fontId="5" fillId="3" borderId="27" xfId="4" applyNumberFormat="1" applyFont="1" applyFill="1" applyBorder="1" applyAlignment="1" applyProtection="1">
      <protection locked="0"/>
    </xf>
    <xf numFmtId="164" fontId="5" fillId="3" borderId="28" xfId="4" applyNumberFormat="1" applyFont="1" applyFill="1" applyBorder="1" applyAlignment="1" applyProtection="1">
      <protection locked="0"/>
    </xf>
    <xf numFmtId="164" fontId="5" fillId="3" borderId="30" xfId="4" applyNumberFormat="1" applyFont="1" applyFill="1" applyBorder="1" applyAlignment="1" applyProtection="1">
      <protection locked="0"/>
    </xf>
    <xf numFmtId="164" fontId="5" fillId="3" borderId="31" xfId="4" applyNumberFormat="1" applyFont="1" applyFill="1" applyBorder="1" applyAlignment="1" applyProtection="1">
      <protection locked="0"/>
    </xf>
    <xf numFmtId="164" fontId="5" fillId="3" borderId="29" xfId="4" applyNumberFormat="1" applyFont="1" applyFill="1" applyBorder="1" applyAlignment="1" applyProtection="1">
      <protection locked="0"/>
    </xf>
    <xf numFmtId="164" fontId="5" fillId="3" borderId="32" xfId="4" applyNumberFormat="1" applyFont="1" applyFill="1" applyBorder="1" applyAlignment="1" applyProtection="1">
      <protection locked="0"/>
    </xf>
    <xf numFmtId="164" fontId="5" fillId="3" borderId="33" xfId="4" applyNumberFormat="1" applyFont="1" applyFill="1" applyBorder="1" applyAlignment="1" applyProtection="1">
      <protection locked="0"/>
    </xf>
    <xf numFmtId="164" fontId="1" fillId="0" borderId="16" xfId="4" applyNumberFormat="1" applyFont="1" applyFill="1" applyBorder="1" applyAlignment="1" applyProtection="1"/>
    <xf numFmtId="164" fontId="1" fillId="0" borderId="12" xfId="4" applyNumberFormat="1" applyFont="1" applyFill="1" applyBorder="1" applyAlignment="1" applyProtection="1"/>
    <xf numFmtId="164" fontId="1" fillId="0" borderId="15" xfId="4" applyNumberFormat="1" applyFont="1" applyFill="1" applyBorder="1" applyAlignment="1" applyProtection="1"/>
    <xf numFmtId="164" fontId="1" fillId="0" borderId="13" xfId="4" applyNumberFormat="1" applyFont="1" applyFill="1" applyBorder="1" applyAlignment="1" applyProtection="1"/>
    <xf numFmtId="0" fontId="16" fillId="0" borderId="0" xfId="4" applyNumberFormat="1" applyFont="1" applyFill="1" applyAlignment="1" applyProtection="1">
      <protection hidden="1"/>
    </xf>
    <xf numFmtId="165" fontId="6" fillId="0" borderId="0" xfId="4" applyNumberFormat="1" applyFont="1" applyFill="1" applyBorder="1" applyAlignment="1" applyProtection="1"/>
    <xf numFmtId="0" fontId="9" fillId="0" borderId="0" xfId="4" applyNumberFormat="1" applyFont="1" applyFill="1" applyAlignment="1" applyProtection="1">
      <protection hidden="1"/>
    </xf>
    <xf numFmtId="0" fontId="19" fillId="0" borderId="0" xfId="4" applyNumberFormat="1" applyFont="1" applyFill="1" applyAlignment="1" applyProtection="1">
      <protection hidden="1"/>
    </xf>
    <xf numFmtId="1" fontId="1" fillId="0" borderId="15" xfId="4" applyNumberFormat="1" applyFont="1" applyFill="1" applyBorder="1" applyAlignment="1" applyProtection="1"/>
    <xf numFmtId="1" fontId="5" fillId="3" borderId="18" xfId="4" applyNumberFormat="1" applyFont="1" applyFill="1" applyBorder="1" applyAlignment="1" applyProtection="1">
      <protection locked="0"/>
    </xf>
    <xf numFmtId="1" fontId="5" fillId="3" borderId="24" xfId="4" applyNumberFormat="1" applyFont="1" applyFill="1" applyBorder="1" applyAlignment="1" applyProtection="1">
      <protection locked="0"/>
    </xf>
    <xf numFmtId="1" fontId="5" fillId="3" borderId="29" xfId="4" applyNumberFormat="1" applyFont="1" applyFill="1" applyBorder="1" applyAlignment="1" applyProtection="1">
      <protection locked="0"/>
    </xf>
    <xf numFmtId="0" fontId="12" fillId="0" borderId="0" xfId="4" applyNumberFormat="1" applyFont="1" applyFill="1" applyBorder="1" applyAlignment="1" applyProtection="1">
      <alignment horizontal="left" vertical="center" wrapText="1"/>
    </xf>
    <xf numFmtId="0" fontId="5" fillId="0" borderId="3" xfId="4" applyNumberFormat="1" applyFont="1" applyFill="1" applyBorder="1" applyAlignment="1" applyProtection="1">
      <alignment horizontal="center" vertical="center" wrapText="1"/>
    </xf>
    <xf numFmtId="165" fontId="5" fillId="0" borderId="15" xfId="4" applyNumberFormat="1" applyFont="1" applyFill="1" applyBorder="1" applyAlignment="1" applyProtection="1">
      <alignment horizontal="center" vertical="center" wrapText="1"/>
    </xf>
    <xf numFmtId="165" fontId="5" fillId="0" borderId="14" xfId="4" applyNumberFormat="1" applyFont="1" applyFill="1" applyBorder="1" applyAlignment="1" applyProtection="1">
      <alignment horizontal="center" vertical="center" wrapText="1"/>
    </xf>
    <xf numFmtId="0" fontId="5" fillId="0" borderId="14" xfId="4" applyNumberFormat="1" applyFont="1" applyFill="1" applyBorder="1" applyAlignment="1" applyProtection="1">
      <alignment horizontal="center" vertical="center" wrapText="1"/>
    </xf>
    <xf numFmtId="0" fontId="5" fillId="0" borderId="2" xfId="4" applyNumberFormat="1" applyFont="1" applyFill="1" applyBorder="1" applyAlignment="1" applyProtection="1">
      <alignment horizontal="center" vertical="center" wrapText="1"/>
    </xf>
    <xf numFmtId="0" fontId="5" fillId="0" borderId="5" xfId="4" applyNumberFormat="1" applyFont="1" applyFill="1" applyBorder="1" applyAlignment="1" applyProtection="1">
      <alignment horizontal="center" vertical="center" wrapText="1"/>
    </xf>
    <xf numFmtId="0" fontId="5" fillId="0" borderId="8" xfId="4" applyNumberFormat="1" applyFont="1" applyFill="1" applyBorder="1" applyAlignment="1" applyProtection="1">
      <alignment horizontal="center" vertical="center" wrapText="1"/>
    </xf>
    <xf numFmtId="165" fontId="5" fillId="0" borderId="14" xfId="4" applyNumberFormat="1" applyFont="1" applyFill="1" applyBorder="1" applyAlignment="1" applyProtection="1">
      <alignment horizontal="center" vertical="center" wrapText="1"/>
    </xf>
    <xf numFmtId="0" fontId="5" fillId="0" borderId="14" xfId="4" applyNumberFormat="1" applyFont="1" applyFill="1" applyBorder="1" applyAlignment="1" applyProtection="1">
      <alignment horizontal="center" vertical="center" wrapText="1"/>
    </xf>
    <xf numFmtId="0" fontId="5" fillId="0" borderId="2" xfId="4" applyNumberFormat="1" applyFont="1" applyFill="1" applyBorder="1" applyAlignment="1" applyProtection="1">
      <alignment horizontal="center" vertical="center" wrapText="1"/>
    </xf>
    <xf numFmtId="0" fontId="5" fillId="0" borderId="3" xfId="4" applyNumberFormat="1" applyFont="1" applyFill="1" applyBorder="1" applyAlignment="1" applyProtection="1">
      <alignment horizontal="center" vertical="center" wrapText="1"/>
    </xf>
    <xf numFmtId="0" fontId="5" fillId="0" borderId="5" xfId="4" applyNumberFormat="1" applyFont="1" applyFill="1" applyBorder="1" applyAlignment="1" applyProtection="1">
      <alignment horizontal="center" vertical="center" wrapText="1"/>
    </xf>
    <xf numFmtId="0" fontId="5" fillId="0" borderId="8" xfId="4" applyNumberFormat="1" applyFont="1" applyFill="1" applyBorder="1" applyAlignment="1" applyProtection="1">
      <alignment horizontal="center" vertical="center" wrapText="1"/>
    </xf>
    <xf numFmtId="0" fontId="12" fillId="0" borderId="0" xfId="4" applyNumberFormat="1" applyFont="1" applyFill="1" applyBorder="1" applyAlignment="1" applyProtection="1">
      <alignment horizontal="left" vertical="center" wrapText="1"/>
    </xf>
    <xf numFmtId="165" fontId="5" fillId="0" borderId="15" xfId="4" applyNumberFormat="1" applyFont="1" applyFill="1" applyBorder="1" applyAlignment="1" applyProtection="1">
      <alignment horizontal="center" vertical="center" wrapText="1"/>
    </xf>
    <xf numFmtId="0" fontId="12" fillId="0" borderId="0" xfId="4" applyNumberFormat="1" applyFont="1" applyFill="1" applyBorder="1" applyAlignment="1" applyProtection="1">
      <alignment horizontal="left" vertical="center" wrapText="1"/>
    </xf>
    <xf numFmtId="0" fontId="5" fillId="0" borderId="3" xfId="4" applyNumberFormat="1" applyFont="1" applyFill="1" applyBorder="1" applyAlignment="1" applyProtection="1">
      <alignment horizontal="center" vertical="center" wrapText="1"/>
    </xf>
    <xf numFmtId="165" fontId="5" fillId="0" borderId="15" xfId="4" applyNumberFormat="1" applyFont="1" applyFill="1" applyBorder="1" applyAlignment="1" applyProtection="1">
      <alignment horizontal="center" vertical="center" wrapText="1"/>
    </xf>
    <xf numFmtId="165" fontId="5" fillId="0" borderId="14" xfId="4" applyNumberFormat="1" applyFont="1" applyFill="1" applyBorder="1" applyAlignment="1" applyProtection="1">
      <alignment horizontal="center" vertical="center" wrapText="1"/>
    </xf>
    <xf numFmtId="0" fontId="5" fillId="0" borderId="14" xfId="4" applyNumberFormat="1" applyFont="1" applyFill="1" applyBorder="1" applyAlignment="1" applyProtection="1">
      <alignment horizontal="center" vertical="center" wrapText="1"/>
    </xf>
    <xf numFmtId="0" fontId="5" fillId="0" borderId="2" xfId="4" applyNumberFormat="1" applyFont="1" applyFill="1" applyBorder="1" applyAlignment="1" applyProtection="1">
      <alignment horizontal="center" vertical="center" wrapText="1"/>
    </xf>
    <xf numFmtId="0" fontId="5" fillId="0" borderId="5" xfId="4" applyNumberFormat="1" applyFont="1" applyFill="1" applyBorder="1" applyAlignment="1" applyProtection="1">
      <alignment horizontal="center" vertical="center" wrapText="1"/>
    </xf>
    <xf numFmtId="0" fontId="5" fillId="0" borderId="8" xfId="4" applyNumberFormat="1" applyFont="1" applyFill="1" applyBorder="1" applyAlignment="1" applyProtection="1">
      <alignment horizontal="center" vertical="center" wrapText="1"/>
    </xf>
    <xf numFmtId="165" fontId="5" fillId="0" borderId="14" xfId="4" applyNumberFormat="1" applyFont="1" applyFill="1" applyBorder="1" applyAlignment="1" applyProtection="1">
      <alignment horizontal="center" vertical="center" wrapText="1"/>
    </xf>
    <xf numFmtId="0" fontId="5" fillId="0" borderId="14" xfId="4" applyNumberFormat="1" applyFont="1" applyFill="1" applyBorder="1" applyAlignment="1" applyProtection="1">
      <alignment horizontal="center" vertical="center" wrapText="1"/>
    </xf>
    <xf numFmtId="0" fontId="5" fillId="0" borderId="2" xfId="4" applyNumberFormat="1" applyFont="1" applyFill="1" applyBorder="1" applyAlignment="1" applyProtection="1">
      <alignment horizontal="center" vertical="center" wrapText="1"/>
    </xf>
    <xf numFmtId="0" fontId="5" fillId="0" borderId="3" xfId="4" applyNumberFormat="1" applyFont="1" applyFill="1" applyBorder="1" applyAlignment="1" applyProtection="1">
      <alignment horizontal="center" vertical="center" wrapText="1"/>
    </xf>
    <xf numFmtId="0" fontId="5" fillId="0" borderId="5" xfId="4" applyNumberFormat="1" applyFont="1" applyFill="1" applyBorder="1" applyAlignment="1" applyProtection="1">
      <alignment horizontal="center" vertical="center" wrapText="1"/>
    </xf>
    <xf numFmtId="0" fontId="5" fillId="0" borderId="8" xfId="4" applyNumberFormat="1" applyFont="1" applyFill="1" applyBorder="1" applyAlignment="1" applyProtection="1">
      <alignment horizontal="center" vertical="center" wrapText="1"/>
    </xf>
    <xf numFmtId="0" fontId="12" fillId="0" borderId="0" xfId="4" applyNumberFormat="1" applyFont="1" applyFill="1" applyBorder="1" applyAlignment="1" applyProtection="1">
      <alignment horizontal="left" vertical="center" wrapText="1"/>
    </xf>
    <xf numFmtId="165" fontId="5" fillId="0" borderId="15" xfId="4" applyNumberFormat="1" applyFont="1" applyFill="1" applyBorder="1" applyAlignment="1" applyProtection="1">
      <alignment horizontal="center" vertical="center" wrapText="1"/>
    </xf>
    <xf numFmtId="0" fontId="12" fillId="0" borderId="0" xfId="4" applyNumberFormat="1" applyFont="1" applyFill="1" applyBorder="1" applyAlignment="1" applyProtection="1">
      <alignment horizontal="left" vertical="center" wrapText="1"/>
    </xf>
    <xf numFmtId="0" fontId="5" fillId="0" borderId="3" xfId="4" applyNumberFormat="1" applyFont="1" applyFill="1" applyBorder="1" applyAlignment="1" applyProtection="1">
      <alignment horizontal="center" vertical="center" wrapText="1"/>
    </xf>
    <xf numFmtId="165" fontId="5" fillId="0" borderId="15" xfId="4" applyNumberFormat="1" applyFont="1" applyFill="1" applyBorder="1" applyAlignment="1" applyProtection="1">
      <alignment horizontal="center" vertical="center" wrapText="1"/>
    </xf>
    <xf numFmtId="165" fontId="5" fillId="0" borderId="14" xfId="4" applyNumberFormat="1" applyFont="1" applyFill="1" applyBorder="1" applyAlignment="1" applyProtection="1">
      <alignment horizontal="center" vertical="center" wrapText="1"/>
    </xf>
    <xf numFmtId="0" fontId="5" fillId="0" borderId="14" xfId="4" applyNumberFormat="1" applyFont="1" applyFill="1" applyBorder="1" applyAlignment="1" applyProtection="1">
      <alignment horizontal="center" vertical="center" wrapText="1"/>
    </xf>
    <xf numFmtId="0" fontId="5" fillId="0" borderId="2" xfId="4" applyNumberFormat="1" applyFont="1" applyFill="1" applyBorder="1" applyAlignment="1" applyProtection="1">
      <alignment horizontal="center" vertical="center" wrapText="1"/>
    </xf>
    <xf numFmtId="0" fontId="5" fillId="0" borderId="5" xfId="4" applyNumberFormat="1" applyFont="1" applyFill="1" applyBorder="1" applyAlignment="1" applyProtection="1">
      <alignment horizontal="center" vertical="center" wrapText="1"/>
    </xf>
    <xf numFmtId="0" fontId="5" fillId="0" borderId="8" xfId="4" applyNumberFormat="1" applyFont="1" applyFill="1" applyBorder="1" applyAlignment="1" applyProtection="1">
      <alignment horizontal="center" vertical="center" wrapText="1"/>
    </xf>
    <xf numFmtId="165" fontId="5" fillId="0" borderId="14" xfId="4" applyNumberFormat="1" applyFont="1" applyFill="1" applyBorder="1" applyAlignment="1" applyProtection="1">
      <alignment horizontal="center" vertical="center" wrapText="1"/>
    </xf>
    <xf numFmtId="0" fontId="5" fillId="0" borderId="14" xfId="4" applyNumberFormat="1" applyFont="1" applyFill="1" applyBorder="1" applyAlignment="1" applyProtection="1">
      <alignment horizontal="center" vertical="center" wrapText="1"/>
    </xf>
    <xf numFmtId="0" fontId="5" fillId="0" borderId="2" xfId="4" applyNumberFormat="1" applyFont="1" applyFill="1" applyBorder="1" applyAlignment="1" applyProtection="1">
      <alignment horizontal="center" vertical="center" wrapText="1"/>
    </xf>
    <xf numFmtId="0" fontId="5" fillId="0" borderId="3" xfId="4" applyNumberFormat="1" applyFont="1" applyFill="1" applyBorder="1" applyAlignment="1" applyProtection="1">
      <alignment horizontal="center" vertical="center" wrapText="1"/>
    </xf>
    <xf numFmtId="0" fontId="5" fillId="0" borderId="5" xfId="4" applyNumberFormat="1" applyFont="1" applyFill="1" applyBorder="1" applyAlignment="1" applyProtection="1">
      <alignment horizontal="center" vertical="center" wrapText="1"/>
    </xf>
    <xf numFmtId="0" fontId="5" fillId="0" borderId="8" xfId="4" applyNumberFormat="1" applyFont="1" applyFill="1" applyBorder="1" applyAlignment="1" applyProtection="1">
      <alignment horizontal="center" vertical="center" wrapText="1"/>
    </xf>
    <xf numFmtId="0" fontId="12" fillId="0" borderId="0" xfId="4" applyNumberFormat="1" applyFont="1" applyFill="1" applyBorder="1" applyAlignment="1" applyProtection="1">
      <alignment horizontal="left" vertical="center" wrapText="1"/>
    </xf>
    <xf numFmtId="165" fontId="5" fillId="0" borderId="15" xfId="4" applyNumberFormat="1" applyFont="1" applyFill="1" applyBorder="1" applyAlignment="1" applyProtection="1">
      <alignment horizontal="center" vertical="center" wrapText="1"/>
    </xf>
    <xf numFmtId="0" fontId="5" fillId="0" borderId="3" xfId="4" applyNumberFormat="1" applyFont="1" applyFill="1" applyBorder="1" applyAlignment="1" applyProtection="1">
      <alignment horizontal="center" vertical="center" wrapText="1"/>
    </xf>
    <xf numFmtId="165" fontId="5" fillId="0" borderId="15" xfId="4" applyNumberFormat="1" applyFont="1" applyFill="1" applyBorder="1" applyAlignment="1" applyProtection="1">
      <alignment horizontal="center" vertical="center" wrapText="1"/>
    </xf>
    <xf numFmtId="165" fontId="5" fillId="0" borderId="14" xfId="4" applyNumberFormat="1" applyFont="1" applyFill="1" applyBorder="1" applyAlignment="1" applyProtection="1">
      <alignment horizontal="center" vertical="center" wrapText="1"/>
    </xf>
    <xf numFmtId="0" fontId="5" fillId="0" borderId="2" xfId="4" applyNumberFormat="1" applyFont="1" applyFill="1" applyBorder="1" applyAlignment="1" applyProtection="1">
      <alignment horizontal="center" vertical="center" wrapText="1"/>
    </xf>
    <xf numFmtId="0" fontId="5" fillId="0" borderId="5" xfId="4" applyNumberFormat="1" applyFont="1" applyFill="1" applyBorder="1" applyAlignment="1" applyProtection="1">
      <alignment horizontal="center" vertical="center" wrapText="1"/>
    </xf>
    <xf numFmtId="165" fontId="5" fillId="0" borderId="14" xfId="4" applyNumberFormat="1" applyFont="1" applyFill="1" applyBorder="1" applyAlignment="1" applyProtection="1">
      <alignment horizontal="center" vertical="center" wrapText="1"/>
    </xf>
    <xf numFmtId="0" fontId="5" fillId="0" borderId="2" xfId="4" applyNumberFormat="1" applyFont="1" applyFill="1" applyBorder="1" applyAlignment="1" applyProtection="1">
      <alignment horizontal="center" vertical="center" wrapText="1"/>
    </xf>
    <xf numFmtId="0" fontId="5" fillId="0" borderId="3" xfId="4" applyNumberFormat="1" applyFont="1" applyFill="1" applyBorder="1" applyAlignment="1" applyProtection="1">
      <alignment horizontal="center" vertical="center" wrapText="1"/>
    </xf>
    <xf numFmtId="0" fontId="5" fillId="0" borderId="5" xfId="4" applyNumberFormat="1" applyFont="1" applyFill="1" applyBorder="1" applyAlignment="1" applyProtection="1">
      <alignment horizontal="center" vertical="center" wrapText="1"/>
    </xf>
    <xf numFmtId="165" fontId="5" fillId="0" borderId="15" xfId="4" applyNumberFormat="1" applyFont="1" applyFill="1" applyBorder="1" applyAlignment="1" applyProtection="1">
      <alignment horizontal="center" vertical="center" wrapText="1"/>
    </xf>
    <xf numFmtId="0" fontId="22" fillId="2" borderId="0" xfId="0" applyFont="1" applyFill="1"/>
    <xf numFmtId="0" fontId="23" fillId="2" borderId="0" xfId="0" applyFont="1" applyFill="1"/>
    <xf numFmtId="0" fontId="23" fillId="2" borderId="0" xfId="0" applyFont="1" applyFill="1" applyProtection="1">
      <protection locked="0"/>
    </xf>
    <xf numFmtId="0" fontId="24" fillId="2" borderId="0" xfId="0" applyFont="1" applyFill="1"/>
    <xf numFmtId="0" fontId="11" fillId="2" borderId="0" xfId="4" applyNumberFormat="1" applyFont="1" applyFill="1" applyBorder="1" applyAlignment="1" applyProtection="1">
      <alignment vertical="center" wrapText="1"/>
    </xf>
    <xf numFmtId="0" fontId="6" fillId="2" borderId="0" xfId="4" applyNumberFormat="1" applyFont="1" applyFill="1" applyAlignment="1" applyProtection="1">
      <protection hidden="1"/>
    </xf>
    <xf numFmtId="0" fontId="25" fillId="0" borderId="0" xfId="0" applyFont="1" applyFill="1"/>
    <xf numFmtId="0" fontId="26" fillId="2" borderId="15" xfId="0" applyFont="1" applyFill="1" applyBorder="1" applyAlignment="1">
      <alignment horizontal="center" vertical="center" wrapText="1"/>
    </xf>
    <xf numFmtId="0" fontId="26" fillId="2" borderId="14" xfId="0" applyFont="1" applyFill="1" applyBorder="1" applyAlignment="1">
      <alignment horizontal="center" vertical="center" wrapText="1"/>
    </xf>
    <xf numFmtId="0" fontId="26" fillId="2" borderId="15" xfId="0" applyFont="1" applyFill="1" applyBorder="1" applyAlignment="1">
      <alignment horizontal="center" vertical="center"/>
    </xf>
    <xf numFmtId="1" fontId="26" fillId="2" borderId="15" xfId="0" applyNumberFormat="1" applyFont="1" applyFill="1" applyBorder="1" applyAlignment="1" applyProtection="1">
      <alignment horizontal="center" vertical="center"/>
      <protection locked="0"/>
    </xf>
    <xf numFmtId="167" fontId="26" fillId="2" borderId="15" xfId="0" applyNumberFormat="1" applyFont="1" applyFill="1" applyBorder="1" applyAlignment="1" applyProtection="1">
      <alignment horizontal="center" vertical="center"/>
      <protection locked="0"/>
    </xf>
    <xf numFmtId="0" fontId="26" fillId="2" borderId="18" xfId="0" applyFont="1" applyFill="1" applyBorder="1" applyAlignment="1">
      <alignment horizontal="center" vertical="center"/>
    </xf>
    <xf numFmtId="1" fontId="26" fillId="20" borderId="65" xfId="197" applyNumberFormat="1" applyFont="1" applyBorder="1" applyAlignment="1" applyProtection="1">
      <alignment horizontal="center" vertical="center"/>
      <protection locked="0"/>
    </xf>
    <xf numFmtId="1" fontId="26" fillId="0" borderId="65" xfId="197" applyNumberFormat="1" applyFont="1" applyFill="1" applyBorder="1" applyAlignment="1" applyProtection="1">
      <alignment horizontal="center" vertical="center"/>
      <protection locked="0"/>
    </xf>
    <xf numFmtId="167" fontId="26" fillId="2" borderId="18" xfId="0" applyNumberFormat="1" applyFont="1" applyFill="1" applyBorder="1" applyAlignment="1" applyProtection="1">
      <alignment horizontal="center" vertical="center"/>
      <protection locked="0"/>
    </xf>
    <xf numFmtId="167" fontId="26" fillId="20" borderId="65" xfId="197" applyNumberFormat="1" applyFont="1" applyBorder="1" applyAlignment="1" applyProtection="1">
      <alignment horizontal="center" vertical="center"/>
      <protection locked="0"/>
    </xf>
    <xf numFmtId="167" fontId="26" fillId="20" borderId="66" xfId="197" applyNumberFormat="1" applyFont="1" applyBorder="1" applyAlignment="1" applyProtection="1">
      <alignment horizontal="center" vertical="center"/>
      <protection locked="0"/>
    </xf>
    <xf numFmtId="0" fontId="26" fillId="2" borderId="24" xfId="0" applyFont="1" applyFill="1" applyBorder="1" applyAlignment="1">
      <alignment horizontal="center" vertical="center"/>
    </xf>
    <xf numFmtId="1" fontId="26" fillId="20" borderId="64" xfId="197" applyNumberFormat="1" applyFont="1" applyAlignment="1" applyProtection="1">
      <alignment horizontal="center" vertical="center"/>
      <protection locked="0"/>
    </xf>
    <xf numFmtId="1" fontId="26" fillId="0" borderId="64" xfId="197" applyNumberFormat="1" applyFont="1" applyFill="1" applyAlignment="1" applyProtection="1">
      <alignment horizontal="center" vertical="center"/>
      <protection locked="0"/>
    </xf>
    <xf numFmtId="167" fontId="26" fillId="2" borderId="7" xfId="0" applyNumberFormat="1" applyFont="1" applyFill="1" applyBorder="1" applyAlignment="1" applyProtection="1">
      <alignment horizontal="center" vertical="center"/>
      <protection locked="0"/>
    </xf>
    <xf numFmtId="167" fontId="26" fillId="20" borderId="64" xfId="197" applyNumberFormat="1" applyFont="1" applyAlignment="1" applyProtection="1">
      <alignment horizontal="center" vertical="center"/>
      <protection locked="0"/>
    </xf>
    <xf numFmtId="167" fontId="26" fillId="2" borderId="24" xfId="0" applyNumberFormat="1" applyFont="1" applyFill="1" applyBorder="1" applyAlignment="1" applyProtection="1">
      <alignment horizontal="center" vertical="center"/>
      <protection locked="0"/>
    </xf>
    <xf numFmtId="167" fontId="26" fillId="20" borderId="67" xfId="197" applyNumberFormat="1" applyFont="1" applyBorder="1" applyAlignment="1" applyProtection="1">
      <alignment horizontal="center" vertical="center"/>
      <protection locked="0"/>
    </xf>
    <xf numFmtId="0" fontId="26" fillId="2" borderId="7" xfId="0" applyFont="1" applyFill="1" applyBorder="1" applyAlignment="1">
      <alignment horizontal="center" vertical="center"/>
    </xf>
    <xf numFmtId="0" fontId="5" fillId="2" borderId="29" xfId="4" applyNumberFormat="1" applyFont="1" applyFill="1" applyBorder="1" applyAlignment="1" applyProtection="1">
      <alignment horizontal="center" vertical="center"/>
    </xf>
    <xf numFmtId="1" fontId="26" fillId="20" borderId="68" xfId="197" applyNumberFormat="1" applyFont="1" applyBorder="1" applyAlignment="1" applyProtection="1">
      <alignment horizontal="center" vertical="center"/>
      <protection locked="0"/>
    </xf>
    <xf numFmtId="1" fontId="26" fillId="20" borderId="69" xfId="197" applyNumberFormat="1" applyFont="1" applyBorder="1" applyAlignment="1" applyProtection="1">
      <alignment horizontal="center" vertical="center"/>
      <protection locked="0"/>
    </xf>
    <xf numFmtId="1" fontId="26" fillId="20" borderId="1" xfId="197" applyNumberFormat="1" applyFont="1" applyBorder="1" applyAlignment="1" applyProtection="1">
      <alignment horizontal="center" vertical="center"/>
      <protection locked="0"/>
    </xf>
    <xf numFmtId="1" fontId="26" fillId="0" borderId="70" xfId="197" applyNumberFormat="1" applyFont="1" applyFill="1" applyBorder="1" applyAlignment="1" applyProtection="1">
      <alignment horizontal="center" vertical="center"/>
      <protection locked="0"/>
    </xf>
    <xf numFmtId="1" fontId="26" fillId="0" borderId="71" xfId="197" applyNumberFormat="1" applyFont="1" applyFill="1" applyBorder="1" applyAlignment="1" applyProtection="1">
      <alignment horizontal="center" vertical="center"/>
      <protection locked="0"/>
    </xf>
    <xf numFmtId="167" fontId="26" fillId="2" borderId="10" xfId="0" applyNumberFormat="1" applyFont="1" applyFill="1" applyBorder="1" applyAlignment="1" applyProtection="1">
      <alignment horizontal="center" vertical="center"/>
      <protection locked="0"/>
    </xf>
    <xf numFmtId="167" fontId="26" fillId="20" borderId="69" xfId="197" applyNumberFormat="1" applyFont="1" applyBorder="1" applyAlignment="1" applyProtection="1">
      <alignment horizontal="center" vertical="center"/>
      <protection locked="0"/>
    </xf>
    <xf numFmtId="167" fontId="26" fillId="2" borderId="29" xfId="0" applyNumberFormat="1" applyFont="1" applyFill="1" applyBorder="1" applyAlignment="1" applyProtection="1">
      <alignment horizontal="center" vertical="center"/>
      <protection locked="0"/>
    </xf>
    <xf numFmtId="167" fontId="26" fillId="20" borderId="72" xfId="197" applyNumberFormat="1" applyFont="1" applyBorder="1" applyAlignment="1" applyProtection="1">
      <alignment horizontal="center" vertical="center"/>
      <protection locked="0"/>
    </xf>
    <xf numFmtId="0" fontId="17" fillId="0" borderId="0" xfId="4" applyNumberFormat="1" applyFont="1" applyFill="1" applyAlignment="1" applyProtection="1"/>
    <xf numFmtId="0" fontId="17" fillId="0" borderId="73" xfId="4" applyNumberFormat="1" applyFont="1" applyFill="1" applyBorder="1" applyAlignment="1" applyProtection="1">
      <alignment horizontal="center"/>
    </xf>
    <xf numFmtId="0" fontId="17" fillId="0" borderId="74" xfId="4" applyNumberFormat="1" applyFont="1" applyFill="1" applyBorder="1" applyAlignment="1" applyProtection="1">
      <alignment horizontal="center"/>
    </xf>
    <xf numFmtId="0" fontId="6" fillId="0" borderId="75" xfId="4" applyNumberFormat="1" applyFont="1" applyFill="1" applyBorder="1" applyAlignment="1" applyProtection="1">
      <protection hidden="1"/>
    </xf>
    <xf numFmtId="0" fontId="5" fillId="0" borderId="75" xfId="4" applyNumberFormat="1" applyFont="1" applyFill="1" applyBorder="1" applyAlignment="1" applyProtection="1">
      <protection hidden="1"/>
    </xf>
    <xf numFmtId="0" fontId="5" fillId="0" borderId="76" xfId="4" applyNumberFormat="1" applyFont="1" applyFill="1" applyBorder="1" applyAlignment="1" applyProtection="1">
      <alignment horizontal="center" vertical="center" wrapText="1"/>
      <protection locked="0"/>
    </xf>
    <xf numFmtId="0" fontId="5" fillId="0" borderId="76" xfId="4" applyNumberFormat="1" applyFont="1" applyFill="1" applyBorder="1" applyAlignment="1" applyProtection="1">
      <protection hidden="1"/>
    </xf>
    <xf numFmtId="0" fontId="6" fillId="0" borderId="77" xfId="4" applyNumberFormat="1" applyFont="1" applyFill="1" applyBorder="1" applyAlignment="1" applyProtection="1">
      <protection hidden="1"/>
    </xf>
    <xf numFmtId="0" fontId="5" fillId="0" borderId="77" xfId="4" applyNumberFormat="1" applyFont="1" applyFill="1" applyBorder="1" applyAlignment="1" applyProtection="1">
      <protection hidden="1"/>
    </xf>
    <xf numFmtId="3" fontId="5" fillId="0" borderId="38" xfId="4" applyNumberFormat="1" applyFont="1" applyFill="1" applyBorder="1" applyAlignment="1" applyProtection="1">
      <protection locked="0"/>
    </xf>
    <xf numFmtId="3" fontId="5" fillId="3" borderId="39" xfId="4" applyNumberFormat="1" applyFont="1" applyFill="1" applyBorder="1" applyAlignment="1" applyProtection="1">
      <protection locked="0"/>
    </xf>
    <xf numFmtId="165" fontId="3" fillId="0" borderId="76" xfId="4" applyNumberFormat="1" applyFont="1" applyFill="1" applyBorder="1" applyAlignment="1" applyProtection="1">
      <protection locked="0"/>
    </xf>
    <xf numFmtId="3" fontId="5" fillId="0" borderId="24" xfId="4" applyNumberFormat="1" applyFont="1" applyFill="1" applyBorder="1" applyAlignment="1" applyProtection="1">
      <protection locked="0"/>
    </xf>
    <xf numFmtId="3" fontId="5" fillId="3" borderId="42" xfId="4" applyNumberFormat="1" applyFont="1" applyFill="1" applyBorder="1" applyAlignment="1" applyProtection="1">
      <protection locked="0"/>
    </xf>
    <xf numFmtId="3" fontId="5" fillId="3" borderId="27" xfId="4" applyNumberFormat="1" applyFont="1" applyFill="1" applyBorder="1" applyAlignment="1" applyProtection="1">
      <protection locked="0"/>
    </xf>
    <xf numFmtId="3" fontId="5" fillId="3" borderId="28" xfId="4" applyNumberFormat="1" applyFont="1" applyFill="1" applyBorder="1" applyAlignment="1" applyProtection="1">
      <protection locked="0"/>
    </xf>
    <xf numFmtId="0" fontId="5" fillId="0" borderId="76" xfId="4" applyNumberFormat="1" applyFont="1" applyFill="1" applyBorder="1" applyAlignment="1" applyProtection="1"/>
    <xf numFmtId="3" fontId="5" fillId="0" borderId="29" xfId="4" applyNumberFormat="1" applyFont="1" applyFill="1" applyBorder="1" applyAlignment="1" applyProtection="1">
      <protection locked="0"/>
    </xf>
    <xf numFmtId="3" fontId="5" fillId="3" borderId="43" xfId="4" applyNumberFormat="1" applyFont="1" applyFill="1" applyBorder="1" applyAlignment="1" applyProtection="1">
      <protection locked="0"/>
    </xf>
    <xf numFmtId="3" fontId="5" fillId="3" borderId="44" xfId="4" applyNumberFormat="1" applyFont="1" applyFill="1" applyBorder="1" applyAlignment="1" applyProtection="1">
      <protection locked="0"/>
    </xf>
    <xf numFmtId="3" fontId="5" fillId="3" borderId="45" xfId="4" applyNumberFormat="1" applyFont="1" applyFill="1" applyBorder="1" applyAlignment="1" applyProtection="1">
      <protection locked="0"/>
    </xf>
    <xf numFmtId="0" fontId="6" fillId="0" borderId="77" xfId="4" applyNumberFormat="1" applyFont="1" applyFill="1" applyBorder="1" applyAlignment="1" applyProtection="1"/>
    <xf numFmtId="0" fontId="5" fillId="0" borderId="77" xfId="4" applyNumberFormat="1" applyFont="1" applyFill="1" applyBorder="1" applyAlignment="1" applyProtection="1"/>
    <xf numFmtId="0" fontId="5" fillId="0" borderId="76" xfId="4" applyNumberFormat="1" applyFont="1" applyFill="1" applyBorder="1" applyAlignment="1" applyProtection="1">
      <protection locked="0"/>
    </xf>
    <xf numFmtId="3" fontId="5" fillId="3" borderId="18" xfId="4" applyNumberFormat="1" applyFont="1" applyFill="1" applyBorder="1" applyAlignment="1" applyProtection="1">
      <protection locked="0"/>
    </xf>
    <xf numFmtId="0" fontId="3" fillId="0" borderId="76" xfId="4" applyNumberFormat="1" applyFont="1" applyFill="1" applyBorder="1" applyAlignment="1" applyProtection="1">
      <protection locked="0"/>
    </xf>
    <xf numFmtId="0" fontId="23" fillId="2" borderId="77" xfId="0" applyFont="1" applyFill="1" applyBorder="1"/>
    <xf numFmtId="3" fontId="5" fillId="3" borderId="10" xfId="4" applyNumberFormat="1" applyFont="1" applyFill="1" applyBorder="1" applyAlignment="1" applyProtection="1">
      <protection locked="0"/>
    </xf>
    <xf numFmtId="0" fontId="5" fillId="0" borderId="78" xfId="4" applyNumberFormat="1" applyFont="1" applyFill="1" applyBorder="1" applyAlignment="1" applyProtection="1">
      <protection hidden="1"/>
    </xf>
    <xf numFmtId="0" fontId="5" fillId="0" borderId="79" xfId="4" applyNumberFormat="1" applyFont="1" applyFill="1" applyBorder="1" applyAlignment="1" applyProtection="1">
      <protection hidden="1"/>
    </xf>
    <xf numFmtId="0" fontId="5" fillId="0" borderId="80" xfId="4" applyNumberFormat="1" applyFont="1" applyFill="1" applyBorder="1" applyAlignment="1" applyProtection="1">
      <protection hidden="1"/>
    </xf>
    <xf numFmtId="0" fontId="5" fillId="0" borderId="81" xfId="5" applyFont="1" applyFill="1" applyBorder="1" applyAlignment="1" applyProtection="1">
      <alignment horizontal="center" vertical="center" wrapText="1"/>
    </xf>
    <xf numFmtId="0" fontId="5" fillId="0" borderId="82" xfId="4" applyNumberFormat="1" applyFont="1" applyFill="1" applyBorder="1" applyAlignment="1" applyProtection="1">
      <protection locked="0"/>
    </xf>
    <xf numFmtId="3" fontId="5" fillId="0" borderId="15" xfId="4" applyNumberFormat="1" applyFont="1" applyFill="1" applyBorder="1" applyAlignment="1" applyProtection="1">
      <protection locked="0"/>
    </xf>
    <xf numFmtId="3" fontId="5" fillId="3" borderId="47" xfId="6" applyNumberFormat="1" applyFont="1" applyFill="1" applyBorder="1" applyAlignment="1" applyProtection="1">
      <protection locked="0"/>
    </xf>
    <xf numFmtId="3" fontId="5" fillId="3" borderId="32" xfId="6" applyNumberFormat="1" applyFont="1" applyFill="1" applyBorder="1" applyAlignment="1" applyProtection="1">
      <protection locked="0"/>
    </xf>
    <xf numFmtId="3" fontId="5" fillId="3" borderId="31" xfId="6" applyNumberFormat="1" applyFont="1" applyFill="1" applyBorder="1" applyAlignment="1" applyProtection="1">
      <protection locked="0"/>
    </xf>
    <xf numFmtId="0" fontId="12" fillId="0" borderId="82" xfId="4" applyNumberFormat="1" applyFont="1" applyFill="1" applyBorder="1" applyAlignment="1" applyProtection="1">
      <protection locked="0"/>
    </xf>
    <xf numFmtId="0" fontId="23" fillId="2" borderId="0" xfId="0" applyFont="1" applyFill="1" applyProtection="1"/>
    <xf numFmtId="0" fontId="17" fillId="0" borderId="77" xfId="4" applyNumberFormat="1" applyFont="1" applyFill="1" applyBorder="1" applyAlignment="1" applyProtection="1">
      <protection hidden="1"/>
    </xf>
    <xf numFmtId="0" fontId="6" fillId="0" borderId="76" xfId="4" applyNumberFormat="1" applyFont="1" applyFill="1" applyBorder="1" applyAlignment="1" applyProtection="1">
      <protection locked="0"/>
    </xf>
    <xf numFmtId="0" fontId="5" fillId="0" borderId="37" xfId="4" applyNumberFormat="1" applyFont="1" applyFill="1" applyBorder="1" applyAlignment="1" applyProtection="1">
      <alignment horizontal="left" vertical="center" wrapText="1"/>
    </xf>
    <xf numFmtId="3" fontId="5" fillId="3" borderId="38" xfId="4" applyNumberFormat="1" applyFont="1" applyFill="1" applyBorder="1" applyAlignment="1" applyProtection="1">
      <protection locked="0"/>
    </xf>
    <xf numFmtId="0" fontId="5" fillId="0" borderId="23" xfId="4" applyNumberFormat="1" applyFont="1" applyFill="1" applyBorder="1" applyAlignment="1" applyProtection="1">
      <alignment horizontal="left" vertical="center" wrapText="1"/>
    </xf>
    <xf numFmtId="3" fontId="5" fillId="3" borderId="24" xfId="4" applyNumberFormat="1" applyFont="1" applyFill="1" applyBorder="1" applyAlignment="1" applyProtection="1">
      <protection locked="0"/>
    </xf>
    <xf numFmtId="0" fontId="5" fillId="0" borderId="50" xfId="4" applyNumberFormat="1" applyFont="1" applyFill="1" applyBorder="1" applyAlignment="1" applyProtection="1">
      <alignment horizontal="left" vertical="center" wrapText="1"/>
    </xf>
    <xf numFmtId="3" fontId="5" fillId="3" borderId="29" xfId="4" applyNumberFormat="1" applyFont="1" applyFill="1" applyBorder="1" applyAlignment="1" applyProtection="1">
      <protection locked="0"/>
    </xf>
    <xf numFmtId="0" fontId="26" fillId="0" borderId="0" xfId="0" applyFont="1"/>
    <xf numFmtId="165" fontId="6" fillId="0" borderId="77" xfId="4" applyNumberFormat="1" applyFont="1" applyFill="1" applyBorder="1" applyAlignment="1" applyProtection="1"/>
    <xf numFmtId="0" fontId="9" fillId="0" borderId="83" xfId="4" applyNumberFormat="1" applyFont="1" applyFill="1" applyBorder="1" applyAlignment="1" applyProtection="1">
      <protection locked="0"/>
    </xf>
    <xf numFmtId="0" fontId="5" fillId="0" borderId="84" xfId="4" applyNumberFormat="1" applyFont="1" applyFill="1" applyBorder="1" applyAlignment="1" applyProtection="1">
      <protection hidden="1"/>
    </xf>
    <xf numFmtId="0" fontId="5" fillId="0" borderId="84" xfId="4" applyNumberFormat="1" applyFont="1" applyFill="1" applyBorder="1" applyAlignment="1" applyProtection="1"/>
    <xf numFmtId="0" fontId="6" fillId="0" borderId="84" xfId="4" applyNumberFormat="1" applyFont="1" applyFill="1" applyBorder="1" applyAlignment="1" applyProtection="1">
      <protection hidden="1"/>
    </xf>
    <xf numFmtId="0" fontId="5" fillId="0" borderId="85" xfId="4" applyNumberFormat="1" applyFont="1" applyFill="1" applyBorder="1" applyAlignment="1" applyProtection="1">
      <alignment vertical="center"/>
    </xf>
    <xf numFmtId="3" fontId="5" fillId="3" borderId="15" xfId="4" applyNumberFormat="1" applyFont="1" applyFill="1" applyBorder="1" applyAlignment="1" applyProtection="1">
      <protection locked="0"/>
    </xf>
    <xf numFmtId="0" fontId="19" fillId="0" borderId="76" xfId="4" applyNumberFormat="1" applyFont="1" applyFill="1" applyBorder="1" applyAlignment="1" applyProtection="1">
      <protection locked="0"/>
    </xf>
    <xf numFmtId="0" fontId="5" fillId="0" borderId="86" xfId="4" applyNumberFormat="1" applyFont="1" applyFill="1" applyBorder="1" applyAlignment="1" applyProtection="1">
      <alignment vertical="center" wrapText="1"/>
    </xf>
    <xf numFmtId="3" fontId="5" fillId="3" borderId="8" xfId="4" applyNumberFormat="1" applyFont="1" applyFill="1" applyBorder="1" applyAlignment="1" applyProtection="1">
      <protection locked="0"/>
    </xf>
    <xf numFmtId="0" fontId="16" fillId="0" borderId="76" xfId="4" applyNumberFormat="1" applyFont="1" applyFill="1" applyBorder="1" applyAlignment="1" applyProtection="1">
      <protection locked="0"/>
    </xf>
    <xf numFmtId="165" fontId="5" fillId="0" borderId="15" xfId="4" applyNumberFormat="1" applyFont="1" applyFill="1" applyBorder="1" applyAlignment="1" applyProtection="1">
      <alignment horizontal="center" vertical="center"/>
    </xf>
    <xf numFmtId="0" fontId="5" fillId="0" borderId="15" xfId="2" applyFont="1" applyBorder="1" applyAlignment="1" applyProtection="1">
      <alignment horizontal="center" vertical="center" wrapText="1"/>
    </xf>
    <xf numFmtId="0" fontId="5" fillId="0" borderId="15" xfId="2" applyFont="1" applyFill="1" applyBorder="1" applyAlignment="1" applyProtection="1">
      <alignment horizontal="center" vertical="center"/>
    </xf>
    <xf numFmtId="3" fontId="5" fillId="0" borderId="15" xfId="4" applyNumberFormat="1" applyFont="1" applyFill="1" applyBorder="1" applyAlignment="1" applyProtection="1">
      <alignment horizontal="right"/>
      <protection locked="0"/>
    </xf>
    <xf numFmtId="3" fontId="5" fillId="3" borderId="11" xfId="4" applyNumberFormat="1" applyFont="1" applyFill="1" applyBorder="1" applyAlignment="1" applyProtection="1">
      <alignment horizontal="right"/>
      <protection locked="0"/>
    </xf>
    <xf numFmtId="3" fontId="5" fillId="3" borderId="13" xfId="4" applyNumberFormat="1" applyFont="1" applyFill="1" applyBorder="1" applyAlignment="1" applyProtection="1">
      <alignment horizontal="right"/>
      <protection locked="0"/>
    </xf>
    <xf numFmtId="3" fontId="5" fillId="3" borderId="12" xfId="4" applyNumberFormat="1" applyFont="1" applyFill="1" applyBorder="1" applyAlignment="1" applyProtection="1">
      <alignment horizontal="right"/>
      <protection locked="0"/>
    </xf>
    <xf numFmtId="3" fontId="5" fillId="0" borderId="18" xfId="4" applyNumberFormat="1" applyFont="1" applyFill="1" applyBorder="1" applyAlignment="1" applyProtection="1">
      <alignment horizontal="right"/>
      <protection locked="0"/>
    </xf>
    <xf numFmtId="3" fontId="5" fillId="3" borderId="53" xfId="4" applyNumberFormat="1" applyFont="1" applyFill="1" applyBorder="1" applyAlignment="1" applyProtection="1">
      <alignment horizontal="right"/>
      <protection locked="0"/>
    </xf>
    <xf numFmtId="3" fontId="5" fillId="3" borderId="21" xfId="4" applyNumberFormat="1" applyFont="1" applyFill="1" applyBorder="1" applyAlignment="1" applyProtection="1">
      <alignment horizontal="right"/>
      <protection locked="0"/>
    </xf>
    <xf numFmtId="3" fontId="5" fillId="3" borderId="22" xfId="4" applyNumberFormat="1" applyFont="1" applyFill="1" applyBorder="1" applyAlignment="1" applyProtection="1">
      <alignment horizontal="right"/>
      <protection locked="0"/>
    </xf>
    <xf numFmtId="3" fontId="5" fillId="0" borderId="7" xfId="4" applyNumberFormat="1" applyFont="1" applyFill="1" applyBorder="1" applyAlignment="1" applyProtection="1">
      <alignment horizontal="right"/>
      <protection locked="0"/>
    </xf>
    <xf numFmtId="3" fontId="5" fillId="3" borderId="54" xfId="4" applyNumberFormat="1" applyFont="1" applyFill="1" applyBorder="1" applyAlignment="1" applyProtection="1">
      <alignment horizontal="right"/>
      <protection locked="0"/>
    </xf>
    <xf numFmtId="3" fontId="5" fillId="3" borderId="55" xfId="4" applyNumberFormat="1" applyFont="1" applyFill="1" applyBorder="1" applyAlignment="1" applyProtection="1">
      <alignment horizontal="right"/>
      <protection locked="0"/>
    </xf>
    <xf numFmtId="3" fontId="5" fillId="3" borderId="56" xfId="4" applyNumberFormat="1" applyFont="1" applyFill="1" applyBorder="1" applyAlignment="1" applyProtection="1">
      <alignment horizontal="right"/>
      <protection locked="0"/>
    </xf>
    <xf numFmtId="3" fontId="5" fillId="0" borderId="38" xfId="4" applyNumberFormat="1" applyFont="1" applyFill="1" applyBorder="1" applyAlignment="1" applyProtection="1">
      <alignment horizontal="right"/>
      <protection locked="0"/>
    </xf>
    <xf numFmtId="3" fontId="5" fillId="3" borderId="57" xfId="4" applyNumberFormat="1" applyFont="1" applyFill="1" applyBorder="1" applyAlignment="1" applyProtection="1">
      <alignment horizontal="right"/>
      <protection locked="0"/>
    </xf>
    <xf numFmtId="3" fontId="5" fillId="3" borderId="40" xfId="4" applyNumberFormat="1" applyFont="1" applyFill="1" applyBorder="1" applyAlignment="1" applyProtection="1">
      <alignment horizontal="right"/>
      <protection locked="0"/>
    </xf>
    <xf numFmtId="3" fontId="5" fillId="3" borderId="41" xfId="4" applyNumberFormat="1" applyFont="1" applyFill="1" applyBorder="1" applyAlignment="1" applyProtection="1">
      <alignment horizontal="right"/>
      <protection locked="0"/>
    </xf>
    <xf numFmtId="3" fontId="5" fillId="0" borderId="10" xfId="4" applyNumberFormat="1" applyFont="1" applyFill="1" applyBorder="1" applyAlignment="1" applyProtection="1">
      <alignment horizontal="right"/>
      <protection locked="0"/>
    </xf>
    <xf numFmtId="3" fontId="5" fillId="3" borderId="58" xfId="4" applyNumberFormat="1" applyFont="1" applyFill="1" applyBorder="1" applyAlignment="1" applyProtection="1">
      <alignment horizontal="right"/>
      <protection locked="0"/>
    </xf>
    <xf numFmtId="3" fontId="5" fillId="3" borderId="32" xfId="4" applyNumberFormat="1" applyFont="1" applyFill="1" applyBorder="1" applyAlignment="1" applyProtection="1">
      <alignment horizontal="right"/>
      <protection locked="0"/>
    </xf>
    <xf numFmtId="3" fontId="5" fillId="3" borderId="33" xfId="4" applyNumberFormat="1" applyFont="1" applyFill="1" applyBorder="1" applyAlignment="1" applyProtection="1">
      <alignment horizontal="right"/>
      <protection locked="0"/>
    </xf>
    <xf numFmtId="0" fontId="5" fillId="0" borderId="88" xfId="4" applyNumberFormat="1" applyFont="1" applyFill="1" applyBorder="1" applyAlignment="1" applyProtection="1"/>
    <xf numFmtId="0" fontId="23" fillId="0" borderId="76" xfId="0" applyFont="1" applyBorder="1" applyProtection="1">
      <protection locked="0"/>
    </xf>
    <xf numFmtId="3" fontId="5" fillId="3" borderId="59" xfId="4" applyNumberFormat="1" applyFont="1" applyFill="1" applyBorder="1" applyAlignment="1" applyProtection="1">
      <alignment horizontal="right"/>
      <protection locked="0"/>
    </xf>
    <xf numFmtId="3" fontId="5" fillId="3" borderId="18" xfId="4" applyNumberFormat="1" applyFont="1" applyFill="1" applyBorder="1" applyAlignment="1" applyProtection="1">
      <alignment horizontal="right"/>
      <protection locked="0"/>
    </xf>
    <xf numFmtId="3" fontId="5" fillId="3" borderId="59" xfId="4" applyNumberFormat="1" applyFont="1" applyFill="1" applyBorder="1" applyAlignment="1" applyProtection="1">
      <protection locked="0"/>
    </xf>
    <xf numFmtId="3" fontId="5" fillId="3" borderId="61" xfId="4" applyNumberFormat="1" applyFont="1" applyFill="1" applyBorder="1" applyAlignment="1" applyProtection="1">
      <alignment horizontal="right"/>
      <protection locked="0"/>
    </xf>
    <xf numFmtId="3" fontId="5" fillId="3" borderId="60" xfId="4" applyNumberFormat="1" applyFont="1" applyFill="1" applyBorder="1" applyAlignment="1" applyProtection="1">
      <alignment horizontal="right"/>
      <protection locked="0"/>
    </xf>
    <xf numFmtId="3" fontId="5" fillId="3" borderId="61" xfId="4" applyNumberFormat="1" applyFont="1" applyFill="1" applyBorder="1" applyAlignment="1" applyProtection="1">
      <protection locked="0"/>
    </xf>
    <xf numFmtId="3" fontId="5" fillId="3" borderId="60" xfId="4" applyNumberFormat="1" applyFont="1" applyFill="1" applyBorder="1" applyAlignment="1" applyProtection="1">
      <protection locked="0"/>
    </xf>
    <xf numFmtId="3" fontId="1" fillId="0" borderId="15" xfId="4" applyNumberFormat="1" applyFont="1" applyFill="1" applyBorder="1" applyAlignment="1" applyProtection="1">
      <alignment horizontal="right"/>
      <protection locked="0"/>
    </xf>
    <xf numFmtId="3" fontId="1" fillId="0" borderId="15" xfId="4" applyNumberFormat="1" applyFont="1" applyFill="1" applyBorder="1" applyAlignment="1" applyProtection="1">
      <protection locked="0"/>
    </xf>
    <xf numFmtId="0" fontId="5" fillId="0" borderId="73" xfId="4" applyNumberFormat="1" applyFont="1" applyFill="1" applyBorder="1" applyAlignment="1" applyProtection="1"/>
    <xf numFmtId="0" fontId="5" fillId="0" borderId="77" xfId="4" applyNumberFormat="1" applyFont="1" applyFill="1" applyBorder="1" applyAlignment="1" applyProtection="1">
      <protection locked="0"/>
    </xf>
    <xf numFmtId="0" fontId="5" fillId="0" borderId="90" xfId="4" applyNumberFormat="1" applyFont="1" applyFill="1" applyBorder="1" applyAlignment="1" applyProtection="1">
      <alignment horizontal="center" vertical="center" wrapText="1"/>
    </xf>
    <xf numFmtId="3" fontId="1" fillId="0" borderId="38" xfId="4" applyNumberFormat="1" applyFont="1" applyFill="1" applyBorder="1" applyAlignment="1" applyProtection="1">
      <protection locked="0"/>
    </xf>
    <xf numFmtId="3" fontId="5" fillId="3" borderId="91" xfId="4" applyNumberFormat="1" applyFont="1" applyFill="1" applyBorder="1" applyAlignment="1" applyProtection="1">
      <protection locked="0"/>
    </xf>
    <xf numFmtId="3" fontId="5" fillId="3" borderId="92" xfId="4" applyNumberFormat="1" applyFont="1" applyFill="1" applyBorder="1" applyAlignment="1" applyProtection="1">
      <protection locked="0"/>
    </xf>
    <xf numFmtId="3" fontId="5" fillId="3" borderId="53" xfId="4" applyNumberFormat="1" applyFont="1" applyFill="1" applyBorder="1" applyAlignment="1" applyProtection="1">
      <protection locked="0"/>
    </xf>
    <xf numFmtId="3" fontId="5" fillId="3" borderId="22" xfId="4" applyNumberFormat="1" applyFont="1" applyFill="1" applyBorder="1" applyAlignment="1" applyProtection="1">
      <protection locked="0"/>
    </xf>
    <xf numFmtId="3" fontId="1" fillId="0" borderId="24" xfId="4" applyNumberFormat="1" applyFont="1" applyFill="1" applyBorder="1" applyAlignment="1" applyProtection="1">
      <protection locked="0"/>
    </xf>
    <xf numFmtId="3" fontId="5" fillId="3" borderId="93" xfId="4" applyNumberFormat="1" applyFont="1" applyFill="1" applyBorder="1" applyAlignment="1" applyProtection="1">
      <protection locked="0"/>
    </xf>
    <xf numFmtId="3" fontId="5" fillId="3" borderId="94" xfId="4" applyNumberFormat="1" applyFont="1" applyFill="1" applyBorder="1" applyAlignment="1" applyProtection="1">
      <protection locked="0"/>
    </xf>
    <xf numFmtId="3" fontId="5" fillId="3" borderId="95" xfId="4" applyNumberFormat="1" applyFont="1" applyFill="1" applyBorder="1" applyAlignment="1" applyProtection="1">
      <protection locked="0"/>
    </xf>
    <xf numFmtId="3" fontId="1" fillId="0" borderId="10" xfId="4" applyNumberFormat="1" applyFont="1" applyFill="1" applyBorder="1" applyAlignment="1" applyProtection="1">
      <protection locked="0"/>
    </xf>
    <xf numFmtId="3" fontId="1" fillId="0" borderId="52" xfId="4" applyNumberFormat="1" applyFont="1" applyFill="1" applyBorder="1" applyAlignment="1" applyProtection="1">
      <protection locked="0"/>
    </xf>
    <xf numFmtId="3" fontId="1" fillId="0" borderId="90" xfId="4" applyNumberFormat="1" applyFont="1" applyFill="1" applyBorder="1" applyAlignment="1" applyProtection="1">
      <protection locked="0"/>
    </xf>
    <xf numFmtId="3" fontId="1" fillId="0" borderId="11" xfId="4" applyNumberFormat="1" applyFont="1" applyFill="1" applyBorder="1" applyAlignment="1" applyProtection="1">
      <protection locked="0"/>
    </xf>
    <xf numFmtId="3" fontId="1" fillId="0" borderId="12" xfId="4" applyNumberFormat="1" applyFont="1" applyFill="1" applyBorder="1" applyAlignment="1" applyProtection="1">
      <protection locked="0"/>
    </xf>
    <xf numFmtId="0" fontId="6" fillId="0" borderId="77" xfId="4" applyNumberFormat="1" applyFont="1" applyFill="1" applyBorder="1" applyAlignment="1" applyProtection="1">
      <protection locked="0"/>
    </xf>
    <xf numFmtId="165" fontId="23" fillId="2" borderId="0" xfId="0" applyNumberFormat="1" applyFont="1" applyFill="1"/>
    <xf numFmtId="0" fontId="23" fillId="21" borderId="0" xfId="0" applyFont="1" applyFill="1" applyProtection="1">
      <protection locked="0"/>
    </xf>
    <xf numFmtId="1" fontId="26" fillId="20" borderId="96" xfId="197" applyNumberFormat="1" applyFont="1" applyBorder="1" applyAlignment="1" applyProtection="1">
      <alignment horizontal="center" vertical="center"/>
      <protection locked="0"/>
    </xf>
    <xf numFmtId="1" fontId="26" fillId="20" borderId="97" xfId="197" applyNumberFormat="1" applyFont="1" applyBorder="1" applyAlignment="1" applyProtection="1">
      <alignment horizontal="center" vertical="center"/>
      <protection locked="0"/>
    </xf>
    <xf numFmtId="165" fontId="23" fillId="21" borderId="0" xfId="0" applyNumberFormat="1" applyFont="1" applyFill="1"/>
    <xf numFmtId="0" fontId="23" fillId="21" borderId="0" xfId="0" applyFont="1" applyFill="1"/>
    <xf numFmtId="1" fontId="26" fillId="2" borderId="15" xfId="0" applyNumberFormat="1" applyFont="1" applyFill="1" applyBorder="1" applyAlignment="1" applyProtection="1">
      <alignment horizontal="center" vertical="center"/>
    </xf>
    <xf numFmtId="2" fontId="26" fillId="2" borderId="15" xfId="0" applyNumberFormat="1" applyFont="1" applyFill="1" applyBorder="1" applyAlignment="1" applyProtection="1">
      <alignment horizontal="center" vertical="center"/>
    </xf>
    <xf numFmtId="167" fontId="26" fillId="2" borderId="15" xfId="0" applyNumberFormat="1" applyFont="1" applyFill="1" applyBorder="1" applyAlignment="1" applyProtection="1">
      <alignment horizontal="center" vertical="center"/>
    </xf>
    <xf numFmtId="2" fontId="26" fillId="20" borderId="65" xfId="197" applyNumberFormat="1" applyFont="1" applyBorder="1" applyAlignment="1" applyProtection="1">
      <alignment horizontal="center" vertical="center"/>
      <protection locked="0"/>
    </xf>
    <xf numFmtId="167" fontId="26" fillId="2" borderId="18" xfId="0" applyNumberFormat="1" applyFont="1" applyFill="1" applyBorder="1" applyAlignment="1" applyProtection="1">
      <alignment horizontal="center" vertical="center"/>
    </xf>
    <xf numFmtId="2" fontId="26" fillId="20" borderId="64" xfId="197" applyNumberFormat="1" applyFont="1" applyAlignment="1" applyProtection="1">
      <alignment horizontal="center" vertical="center"/>
      <protection locked="0"/>
    </xf>
    <xf numFmtId="167" fontId="26" fillId="2" borderId="7" xfId="0" applyNumberFormat="1" applyFont="1" applyFill="1" applyBorder="1" applyAlignment="1" applyProtection="1">
      <alignment horizontal="center" vertical="center"/>
    </xf>
    <xf numFmtId="167" fontId="26" fillId="2" borderId="24" xfId="0" applyNumberFormat="1" applyFont="1" applyFill="1" applyBorder="1" applyAlignment="1" applyProtection="1">
      <alignment horizontal="center" vertical="center"/>
    </xf>
    <xf numFmtId="2" fontId="26" fillId="20" borderId="69" xfId="197" applyNumberFormat="1" applyFont="1" applyBorder="1" applyAlignment="1" applyProtection="1">
      <alignment horizontal="center" vertical="center"/>
      <protection locked="0"/>
    </xf>
    <xf numFmtId="2" fontId="26" fillId="20" borderId="96" xfId="197" applyNumberFormat="1" applyFont="1" applyBorder="1" applyAlignment="1" applyProtection="1">
      <alignment horizontal="center" vertical="center"/>
      <protection locked="0"/>
    </xf>
    <xf numFmtId="167" fontId="26" fillId="2" borderId="10" xfId="0" applyNumberFormat="1" applyFont="1" applyFill="1" applyBorder="1" applyAlignment="1" applyProtection="1">
      <alignment horizontal="center" vertical="center"/>
    </xf>
    <xf numFmtId="167" fontId="26" fillId="2" borderId="29" xfId="0" applyNumberFormat="1" applyFont="1" applyFill="1" applyBorder="1" applyAlignment="1" applyProtection="1">
      <alignment horizontal="center" vertical="center"/>
    </xf>
    <xf numFmtId="3" fontId="5" fillId="0" borderId="38" xfId="4" applyNumberFormat="1" applyFont="1" applyFill="1" applyBorder="1" applyAlignment="1" applyProtection="1"/>
    <xf numFmtId="3" fontId="5" fillId="0" borderId="24" xfId="4" applyNumberFormat="1" applyFont="1" applyFill="1" applyBorder="1" applyAlignment="1" applyProtection="1"/>
    <xf numFmtId="3" fontId="5" fillId="0" borderId="29" xfId="4" applyNumberFormat="1" applyFont="1" applyFill="1" applyBorder="1" applyAlignment="1" applyProtection="1"/>
    <xf numFmtId="3" fontId="5" fillId="0" borderId="15" xfId="4" applyNumberFormat="1" applyFont="1" applyFill="1" applyBorder="1" applyAlignment="1" applyProtection="1"/>
    <xf numFmtId="3" fontId="5" fillId="0" borderId="15" xfId="4" applyNumberFormat="1" applyFont="1" applyFill="1" applyBorder="1" applyAlignment="1" applyProtection="1">
      <alignment horizontal="right"/>
    </xf>
    <xf numFmtId="3" fontId="5" fillId="0" borderId="18" xfId="4" applyNumberFormat="1" applyFont="1" applyFill="1" applyBorder="1" applyAlignment="1" applyProtection="1">
      <alignment horizontal="right"/>
    </xf>
    <xf numFmtId="3" fontId="5" fillId="0" borderId="7" xfId="4" applyNumberFormat="1" applyFont="1" applyFill="1" applyBorder="1" applyAlignment="1" applyProtection="1">
      <alignment horizontal="right"/>
    </xf>
    <xf numFmtId="3" fontId="5" fillId="0" borderId="38" xfId="4" applyNumberFormat="1" applyFont="1" applyFill="1" applyBorder="1" applyAlignment="1" applyProtection="1">
      <alignment horizontal="right"/>
    </xf>
    <xf numFmtId="3" fontId="5" fillId="0" borderId="10" xfId="4" applyNumberFormat="1" applyFont="1" applyFill="1" applyBorder="1" applyAlignment="1" applyProtection="1">
      <alignment horizontal="right"/>
    </xf>
    <xf numFmtId="3" fontId="1" fillId="0" borderId="15" xfId="4" applyNumberFormat="1" applyFont="1" applyFill="1" applyBorder="1" applyAlignment="1" applyProtection="1">
      <alignment horizontal="right"/>
    </xf>
    <xf numFmtId="3" fontId="1" fillId="0" borderId="15" xfId="4" applyNumberFormat="1" applyFont="1" applyFill="1" applyBorder="1" applyAlignment="1" applyProtection="1"/>
    <xf numFmtId="3" fontId="1" fillId="0" borderId="38" xfId="4" applyNumberFormat="1" applyFont="1" applyFill="1" applyBorder="1" applyAlignment="1" applyProtection="1"/>
    <xf numFmtId="3" fontId="1" fillId="0" borderId="24" xfId="4" applyNumberFormat="1" applyFont="1" applyFill="1" applyBorder="1" applyAlignment="1" applyProtection="1"/>
    <xf numFmtId="3" fontId="1" fillId="0" borderId="10" xfId="4" applyNumberFormat="1" applyFont="1" applyFill="1" applyBorder="1" applyAlignment="1" applyProtection="1"/>
    <xf numFmtId="3" fontId="1" fillId="0" borderId="52" xfId="4" applyNumberFormat="1" applyFont="1" applyFill="1" applyBorder="1" applyAlignment="1" applyProtection="1"/>
    <xf numFmtId="3" fontId="1" fillId="0" borderId="90" xfId="4" applyNumberFormat="1" applyFont="1" applyFill="1" applyBorder="1" applyAlignment="1" applyProtection="1"/>
    <xf numFmtId="3" fontId="1" fillId="0" borderId="11" xfId="4" applyNumberFormat="1" applyFont="1" applyFill="1" applyBorder="1" applyAlignment="1" applyProtection="1"/>
    <xf numFmtId="3" fontId="1" fillId="0" borderId="12" xfId="4" applyNumberFormat="1" applyFont="1" applyFill="1" applyBorder="1" applyAlignment="1" applyProtection="1"/>
    <xf numFmtId="1" fontId="22" fillId="2" borderId="0" xfId="0" applyNumberFormat="1" applyFont="1" applyFill="1"/>
    <xf numFmtId="1" fontId="23" fillId="2" borderId="0" xfId="0" applyNumberFormat="1" applyFont="1" applyFill="1"/>
    <xf numFmtId="1" fontId="23" fillId="2" borderId="0" xfId="0" applyNumberFormat="1" applyFont="1" applyFill="1" applyProtection="1">
      <protection locked="0"/>
    </xf>
    <xf numFmtId="1" fontId="23" fillId="21" borderId="0" xfId="0" applyNumberFormat="1" applyFont="1" applyFill="1" applyProtection="1">
      <protection locked="0"/>
    </xf>
    <xf numFmtId="1" fontId="24" fillId="2" borderId="0" xfId="0" applyNumberFormat="1" applyFont="1" applyFill="1"/>
    <xf numFmtId="1" fontId="11" fillId="2" borderId="0" xfId="4" applyNumberFormat="1" applyFont="1" applyFill="1" applyBorder="1" applyAlignment="1" applyProtection="1">
      <alignment vertical="center" wrapText="1"/>
    </xf>
    <xf numFmtId="1" fontId="6" fillId="2" borderId="0" xfId="4" applyNumberFormat="1" applyFont="1" applyFill="1" applyAlignment="1" applyProtection="1">
      <protection hidden="1"/>
    </xf>
    <xf numFmtId="1" fontId="5" fillId="2" borderId="0" xfId="4" applyNumberFormat="1" applyFont="1" applyFill="1" applyAlignment="1" applyProtection="1">
      <protection hidden="1"/>
    </xf>
    <xf numFmtId="1" fontId="25" fillId="0" borderId="0" xfId="0" applyNumberFormat="1" applyFont="1" applyFill="1"/>
    <xf numFmtId="1" fontId="26" fillId="2" borderId="15" xfId="0" applyNumberFormat="1" applyFont="1" applyFill="1" applyBorder="1" applyAlignment="1">
      <alignment horizontal="center" vertical="center" wrapText="1"/>
    </xf>
    <xf numFmtId="1" fontId="26" fillId="2" borderId="14" xfId="0" applyNumberFormat="1" applyFont="1" applyFill="1" applyBorder="1" applyAlignment="1">
      <alignment horizontal="center" vertical="center" wrapText="1"/>
    </xf>
    <xf numFmtId="1" fontId="26" fillId="2" borderId="15" xfId="0" applyNumberFormat="1" applyFont="1" applyFill="1" applyBorder="1" applyAlignment="1">
      <alignment horizontal="center" vertical="center"/>
    </xf>
    <xf numFmtId="1" fontId="26" fillId="2" borderId="18" xfId="0" applyNumberFormat="1" applyFont="1" applyFill="1" applyBorder="1" applyAlignment="1">
      <alignment horizontal="center" vertical="center"/>
    </xf>
    <xf numFmtId="2" fontId="26" fillId="2" borderId="18" xfId="0" applyNumberFormat="1" applyFont="1" applyFill="1" applyBorder="1" applyAlignment="1" applyProtection="1">
      <alignment horizontal="center" vertical="center"/>
    </xf>
    <xf numFmtId="2" fontId="26" fillId="20" borderId="66" xfId="197" applyNumberFormat="1" applyFont="1" applyBorder="1" applyAlignment="1" applyProtection="1">
      <alignment horizontal="center" vertical="center"/>
      <protection locked="0"/>
    </xf>
    <xf numFmtId="1" fontId="26" fillId="2" borderId="24" xfId="0" applyNumberFormat="1" applyFont="1" applyFill="1" applyBorder="1" applyAlignment="1">
      <alignment horizontal="center" vertical="center"/>
    </xf>
    <xf numFmtId="2" fontId="26" fillId="2" borderId="7" xfId="0" applyNumberFormat="1" applyFont="1" applyFill="1" applyBorder="1" applyAlignment="1" applyProtection="1">
      <alignment horizontal="center" vertical="center"/>
    </xf>
    <xf numFmtId="2" fontId="26" fillId="2" borderId="24" xfId="0" applyNumberFormat="1" applyFont="1" applyFill="1" applyBorder="1" applyAlignment="1" applyProtection="1">
      <alignment horizontal="center" vertical="center"/>
    </xf>
    <xf numFmtId="2" fontId="26" fillId="20" borderId="67" xfId="197" applyNumberFormat="1" applyFont="1" applyBorder="1" applyAlignment="1" applyProtection="1">
      <alignment horizontal="center" vertical="center"/>
      <protection locked="0"/>
    </xf>
    <xf numFmtId="1" fontId="26" fillId="2" borderId="7" xfId="0" applyNumberFormat="1" applyFont="1" applyFill="1" applyBorder="1" applyAlignment="1">
      <alignment horizontal="center" vertical="center"/>
    </xf>
    <xf numFmtId="1" fontId="5" fillId="2" borderId="29" xfId="4" applyNumberFormat="1" applyFont="1" applyFill="1" applyBorder="1" applyAlignment="1" applyProtection="1">
      <alignment horizontal="center" vertical="center"/>
    </xf>
    <xf numFmtId="2" fontId="26" fillId="20" borderId="97" xfId="197" applyNumberFormat="1" applyFont="1" applyBorder="1" applyAlignment="1" applyProtection="1">
      <alignment horizontal="center" vertical="center"/>
      <protection locked="0"/>
    </xf>
    <xf numFmtId="2" fontId="26" fillId="2" borderId="10" xfId="0" applyNumberFormat="1" applyFont="1" applyFill="1" applyBorder="1" applyAlignment="1" applyProtection="1">
      <alignment horizontal="center" vertical="center"/>
    </xf>
    <xf numFmtId="2" fontId="26" fillId="2" borderId="29" xfId="0" applyNumberFormat="1" applyFont="1" applyFill="1" applyBorder="1" applyAlignment="1" applyProtection="1">
      <alignment horizontal="center" vertical="center"/>
    </xf>
    <xf numFmtId="2" fontId="26" fillId="20" borderId="72" xfId="197" applyNumberFormat="1" applyFont="1" applyBorder="1" applyAlignment="1" applyProtection="1">
      <alignment horizontal="center" vertical="center"/>
      <protection locked="0"/>
    </xf>
    <xf numFmtId="1" fontId="17" fillId="0" borderId="0" xfId="4" applyNumberFormat="1" applyFont="1" applyFill="1" applyAlignment="1" applyProtection="1"/>
    <xf numFmtId="1" fontId="17" fillId="0" borderId="0" xfId="4" applyNumberFormat="1" applyFont="1" applyFill="1" applyAlignment="1" applyProtection="1">
      <alignment horizontal="center"/>
    </xf>
    <xf numFmtId="1" fontId="17" fillId="0" borderId="73" xfId="4" applyNumberFormat="1" applyFont="1" applyFill="1" applyBorder="1" applyAlignment="1" applyProtection="1">
      <alignment horizontal="center"/>
    </xf>
    <xf numFmtId="1" fontId="17" fillId="0" borderId="74" xfId="4" applyNumberFormat="1" applyFont="1" applyFill="1" applyBorder="1" applyAlignment="1" applyProtection="1">
      <alignment horizontal="center"/>
    </xf>
    <xf numFmtId="1" fontId="5" fillId="0" borderId="0" xfId="4" applyNumberFormat="1" applyFont="1" applyFill="1" applyAlignment="1" applyProtection="1"/>
    <xf numFmtId="1" fontId="6" fillId="0" borderId="75" xfId="4" applyNumberFormat="1" applyFont="1" applyFill="1" applyBorder="1" applyAlignment="1" applyProtection="1">
      <protection hidden="1"/>
    </xf>
    <xf numFmtId="1" fontId="5" fillId="0" borderId="75" xfId="4" applyNumberFormat="1" applyFont="1" applyFill="1" applyBorder="1" applyAlignment="1" applyProtection="1">
      <protection hidden="1"/>
    </xf>
    <xf numFmtId="1" fontId="5" fillId="0" borderId="2" xfId="4" applyNumberFormat="1" applyFont="1" applyFill="1" applyBorder="1" applyAlignment="1" applyProtection="1">
      <alignment horizontal="center" vertical="center" wrapText="1"/>
    </xf>
    <xf numFmtId="1" fontId="5" fillId="0" borderId="3" xfId="4" applyNumberFormat="1" applyFont="1" applyFill="1" applyBorder="1" applyAlignment="1" applyProtection="1">
      <alignment horizontal="center" vertical="center" wrapText="1"/>
    </xf>
    <xf numFmtId="1" fontId="5" fillId="0" borderId="34" xfId="4" applyNumberFormat="1" applyFont="1" applyFill="1" applyBorder="1" applyAlignment="1" applyProtection="1">
      <alignment horizontal="center" vertical="center" wrapText="1"/>
    </xf>
    <xf numFmtId="1" fontId="5" fillId="0" borderId="35" xfId="4" applyNumberFormat="1" applyFont="1" applyFill="1" applyBorder="1" applyAlignment="1" applyProtection="1">
      <alignment horizontal="center" vertical="center" wrapText="1"/>
    </xf>
    <xf numFmtId="1" fontId="5" fillId="0" borderId="36" xfId="4" applyNumberFormat="1" applyFont="1" applyFill="1" applyBorder="1" applyAlignment="1" applyProtection="1">
      <alignment horizontal="center" vertical="center" wrapText="1"/>
    </xf>
    <xf numFmtId="1" fontId="5" fillId="0" borderId="76" xfId="4" applyNumberFormat="1" applyFont="1" applyFill="1" applyBorder="1" applyAlignment="1" applyProtection="1">
      <alignment horizontal="center" vertical="center" wrapText="1"/>
      <protection locked="0"/>
    </xf>
    <xf numFmtId="1" fontId="5" fillId="0" borderId="76" xfId="4" applyNumberFormat="1" applyFont="1" applyFill="1" applyBorder="1" applyAlignment="1" applyProtection="1">
      <protection hidden="1"/>
    </xf>
    <xf numFmtId="1" fontId="6" fillId="0" borderId="77" xfId="4" applyNumberFormat="1" applyFont="1" applyFill="1" applyBorder="1" applyAlignment="1" applyProtection="1">
      <protection hidden="1"/>
    </xf>
    <xf numFmtId="1" fontId="5" fillId="0" borderId="77" xfId="4" applyNumberFormat="1" applyFont="1" applyFill="1" applyBorder="1" applyAlignment="1" applyProtection="1">
      <protection hidden="1"/>
    </xf>
    <xf numFmtId="1" fontId="5" fillId="0" borderId="37" xfId="4" applyNumberFormat="1" applyFont="1" applyFill="1" applyBorder="1" applyAlignment="1" applyProtection="1"/>
    <xf numFmtId="1" fontId="5" fillId="0" borderId="38" xfId="4" applyNumberFormat="1" applyFont="1" applyFill="1" applyBorder="1" applyAlignment="1" applyProtection="1"/>
    <xf numFmtId="1" fontId="5" fillId="3" borderId="39" xfId="4" applyNumberFormat="1" applyFont="1" applyFill="1" applyBorder="1" applyAlignment="1" applyProtection="1">
      <protection locked="0"/>
    </xf>
    <xf numFmtId="1" fontId="5" fillId="3" borderId="40" xfId="4" applyNumberFormat="1" applyFont="1" applyFill="1" applyBorder="1" applyAlignment="1" applyProtection="1">
      <protection locked="0"/>
    </xf>
    <xf numFmtId="1" fontId="5" fillId="3" borderId="41" xfId="4" applyNumberFormat="1" applyFont="1" applyFill="1" applyBorder="1" applyAlignment="1" applyProtection="1">
      <protection locked="0"/>
    </xf>
    <xf numFmtId="1" fontId="3" fillId="0" borderId="76" xfId="4" applyNumberFormat="1" applyFont="1" applyFill="1" applyBorder="1" applyAlignment="1" applyProtection="1">
      <protection locked="0"/>
    </xf>
    <xf numFmtId="1" fontId="5" fillId="0" borderId="23" xfId="4" applyNumberFormat="1" applyFont="1" applyFill="1" applyBorder="1" applyAlignment="1" applyProtection="1"/>
    <xf numFmtId="1" fontId="5" fillId="0" borderId="24" xfId="4" applyNumberFormat="1" applyFont="1" applyFill="1" applyBorder="1" applyAlignment="1" applyProtection="1"/>
    <xf numFmtId="1" fontId="5" fillId="3" borderId="42" xfId="4" applyNumberFormat="1" applyFont="1" applyFill="1" applyBorder="1" applyAlignment="1" applyProtection="1">
      <protection locked="0"/>
    </xf>
    <xf numFmtId="1" fontId="5" fillId="3" borderId="27" xfId="4" applyNumberFormat="1" applyFont="1" applyFill="1" applyBorder="1" applyAlignment="1" applyProtection="1">
      <protection locked="0"/>
    </xf>
    <xf numFmtId="1" fontId="5" fillId="3" borderId="28" xfId="4" applyNumberFormat="1" applyFont="1" applyFill="1" applyBorder="1" applyAlignment="1" applyProtection="1">
      <protection locked="0"/>
    </xf>
    <xf numFmtId="1" fontId="5" fillId="0" borderId="76" xfId="4" applyNumberFormat="1" applyFont="1" applyFill="1" applyBorder="1" applyAlignment="1" applyProtection="1"/>
    <xf numFmtId="1" fontId="5" fillId="0" borderId="9" xfId="4" applyNumberFormat="1" applyFont="1" applyFill="1" applyBorder="1" applyAlignment="1" applyProtection="1"/>
    <xf numFmtId="1" fontId="5" fillId="0" borderId="29" xfId="4" applyNumberFormat="1" applyFont="1" applyFill="1" applyBorder="1" applyAlignment="1" applyProtection="1"/>
    <xf numFmtId="1" fontId="5" fillId="3" borderId="43" xfId="4" applyNumberFormat="1" applyFont="1" applyFill="1" applyBorder="1" applyAlignment="1" applyProtection="1">
      <protection locked="0"/>
    </xf>
    <xf numFmtId="1" fontId="5" fillId="3" borderId="44" xfId="4" applyNumberFormat="1" applyFont="1" applyFill="1" applyBorder="1" applyAlignment="1" applyProtection="1">
      <protection locked="0"/>
    </xf>
    <xf numFmtId="1" fontId="5" fillId="3" borderId="45" xfId="4" applyNumberFormat="1" applyFont="1" applyFill="1" applyBorder="1" applyAlignment="1" applyProtection="1">
      <protection locked="0"/>
    </xf>
    <xf numFmtId="1" fontId="6" fillId="0" borderId="77" xfId="4" applyNumberFormat="1" applyFont="1" applyFill="1" applyBorder="1" applyAlignment="1" applyProtection="1"/>
    <xf numFmtId="1" fontId="5" fillId="0" borderId="77" xfId="4" applyNumberFormat="1" applyFont="1" applyFill="1" applyBorder="1" applyAlignment="1" applyProtection="1"/>
    <xf numFmtId="1" fontId="5" fillId="0" borderId="15" xfId="4" applyNumberFormat="1" applyFont="1" applyFill="1" applyBorder="1" applyAlignment="1" applyProtection="1">
      <alignment horizontal="center" vertical="center" wrapText="1"/>
    </xf>
    <xf numFmtId="1" fontId="5" fillId="0" borderId="76" xfId="4" applyNumberFormat="1" applyFont="1" applyFill="1" applyBorder="1" applyAlignment="1" applyProtection="1">
      <protection locked="0"/>
    </xf>
    <xf numFmtId="1" fontId="5" fillId="0" borderId="17" xfId="4" applyNumberFormat="1" applyFont="1" applyFill="1" applyBorder="1" applyAlignment="1" applyProtection="1"/>
    <xf numFmtId="1" fontId="5" fillId="0" borderId="46" xfId="4" applyNumberFormat="1" applyFont="1" applyFill="1" applyBorder="1" applyAlignment="1" applyProtection="1"/>
    <xf numFmtId="1" fontId="23" fillId="2" borderId="77" xfId="0" applyNumberFormat="1" applyFont="1" applyFill="1" applyBorder="1"/>
    <xf numFmtId="1" fontId="5" fillId="3" borderId="10" xfId="4" applyNumberFormat="1" applyFont="1" applyFill="1" applyBorder="1" applyAlignment="1" applyProtection="1">
      <protection locked="0"/>
    </xf>
    <xf numFmtId="1" fontId="5" fillId="0" borderId="78" xfId="4" applyNumberFormat="1" applyFont="1" applyFill="1" applyBorder="1" applyAlignment="1" applyProtection="1">
      <protection hidden="1"/>
    </xf>
    <xf numFmtId="1" fontId="5" fillId="0" borderId="0" xfId="4" applyNumberFormat="1" applyFont="1" applyFill="1" applyBorder="1" applyAlignment="1" applyProtection="1"/>
    <xf numFmtId="1" fontId="5" fillId="0" borderId="0" xfId="4" applyNumberFormat="1" applyFont="1" applyFill="1" applyAlignment="1" applyProtection="1">
      <protection hidden="1"/>
    </xf>
    <xf numFmtId="1" fontId="5" fillId="0" borderId="79" xfId="4" applyNumberFormat="1" applyFont="1" applyFill="1" applyBorder="1" applyAlignment="1" applyProtection="1">
      <protection hidden="1"/>
    </xf>
    <xf numFmtId="1" fontId="5" fillId="0" borderId="80" xfId="4" applyNumberFormat="1" applyFont="1" applyFill="1" applyBorder="1" applyAlignment="1" applyProtection="1">
      <protection hidden="1"/>
    </xf>
    <xf numFmtId="1" fontId="5" fillId="0" borderId="14" xfId="5" applyNumberFormat="1" applyFont="1" applyFill="1" applyBorder="1" applyAlignment="1" applyProtection="1">
      <alignment horizontal="center" vertical="center" wrapText="1"/>
    </xf>
    <xf numFmtId="1" fontId="5" fillId="0" borderId="13" xfId="5" applyNumberFormat="1" applyFont="1" applyFill="1" applyBorder="1" applyAlignment="1" applyProtection="1">
      <alignment horizontal="center" vertical="center" wrapText="1"/>
    </xf>
    <xf numFmtId="1" fontId="5" fillId="0" borderId="81" xfId="5" applyNumberFormat="1" applyFont="1" applyFill="1" applyBorder="1" applyAlignment="1" applyProtection="1">
      <alignment horizontal="center" vertical="center" wrapText="1"/>
    </xf>
    <xf numFmtId="1" fontId="5" fillId="0" borderId="82" xfId="4" applyNumberFormat="1" applyFont="1" applyFill="1" applyBorder="1" applyAlignment="1" applyProtection="1">
      <protection locked="0"/>
    </xf>
    <xf numFmtId="1" fontId="5" fillId="0" borderId="15" xfId="4" applyNumberFormat="1" applyFont="1" applyFill="1" applyBorder="1" applyAlignment="1" applyProtection="1">
      <alignment wrapText="1"/>
    </xf>
    <xf numFmtId="1" fontId="5" fillId="0" borderId="15" xfId="4" applyNumberFormat="1" applyFont="1" applyFill="1" applyBorder="1" applyAlignment="1" applyProtection="1"/>
    <xf numFmtId="1" fontId="5" fillId="3" borderId="47" xfId="6" applyNumberFormat="1" applyFont="1" applyFill="1" applyBorder="1" applyAlignment="1" applyProtection="1">
      <protection locked="0"/>
    </xf>
    <xf numFmtId="1" fontId="5" fillId="3" borderId="32" xfId="6" applyNumberFormat="1" applyFont="1" applyFill="1" applyBorder="1" applyAlignment="1" applyProtection="1">
      <protection locked="0"/>
    </xf>
    <xf numFmtId="1" fontId="5" fillId="3" borderId="31" xfId="6" applyNumberFormat="1" applyFont="1" applyFill="1" applyBorder="1" applyAlignment="1" applyProtection="1">
      <protection locked="0"/>
    </xf>
    <xf numFmtId="1" fontId="12" fillId="0" borderId="82" xfId="4" applyNumberFormat="1" applyFont="1" applyFill="1" applyBorder="1" applyAlignment="1" applyProtection="1">
      <protection locked="0"/>
    </xf>
    <xf numFmtId="1" fontId="23" fillId="2" borderId="0" xfId="0" applyNumberFormat="1" applyFont="1" applyFill="1" applyProtection="1"/>
    <xf numFmtId="1" fontId="17" fillId="0" borderId="77" xfId="4" applyNumberFormat="1" applyFont="1" applyFill="1" applyBorder="1" applyAlignment="1" applyProtection="1">
      <protection hidden="1"/>
    </xf>
    <xf numFmtId="1" fontId="6" fillId="0" borderId="76" xfId="4" applyNumberFormat="1" applyFont="1" applyFill="1" applyBorder="1" applyAlignment="1" applyProtection="1">
      <protection locked="0"/>
    </xf>
    <xf numFmtId="1" fontId="5" fillId="0" borderId="37" xfId="4" applyNumberFormat="1" applyFont="1" applyFill="1" applyBorder="1" applyAlignment="1" applyProtection="1">
      <alignment horizontal="left" vertical="center" wrapText="1"/>
    </xf>
    <xf numFmtId="1" fontId="5" fillId="3" borderId="38" xfId="4" applyNumberFormat="1" applyFont="1" applyFill="1" applyBorder="1" applyAlignment="1" applyProtection="1">
      <protection locked="0"/>
    </xf>
    <xf numFmtId="1" fontId="5" fillId="0" borderId="23" xfId="4" applyNumberFormat="1" applyFont="1" applyFill="1" applyBorder="1" applyAlignment="1" applyProtection="1">
      <alignment horizontal="left" vertical="center" wrapText="1"/>
    </xf>
    <xf numFmtId="1" fontId="5" fillId="0" borderId="50" xfId="4" applyNumberFormat="1" applyFont="1" applyFill="1" applyBorder="1" applyAlignment="1" applyProtection="1">
      <alignment horizontal="left" vertical="center" wrapText="1"/>
    </xf>
    <xf numFmtId="1" fontId="26" fillId="0" borderId="0" xfId="0" applyNumberFormat="1" applyFont="1"/>
    <xf numFmtId="1" fontId="5" fillId="0" borderId="5" xfId="4" applyNumberFormat="1" applyFont="1" applyFill="1" applyBorder="1" applyAlignment="1" applyProtection="1">
      <alignment horizontal="center" vertical="center" wrapText="1"/>
    </xf>
    <xf numFmtId="1" fontId="9" fillId="0" borderId="83" xfId="4" applyNumberFormat="1" applyFont="1" applyFill="1" applyBorder="1" applyAlignment="1" applyProtection="1">
      <protection locked="0"/>
    </xf>
    <xf numFmtId="1" fontId="5" fillId="0" borderId="84" xfId="4" applyNumberFormat="1" applyFont="1" applyFill="1" applyBorder="1" applyAlignment="1" applyProtection="1">
      <protection hidden="1"/>
    </xf>
    <xf numFmtId="1" fontId="5" fillId="0" borderId="84" xfId="4" applyNumberFormat="1" applyFont="1" applyFill="1" applyBorder="1" applyAlignment="1" applyProtection="1"/>
    <xf numFmtId="1" fontId="6" fillId="0" borderId="84" xfId="4" applyNumberFormat="1" applyFont="1" applyFill="1" applyBorder="1" applyAlignment="1" applyProtection="1">
      <protection hidden="1"/>
    </xf>
    <xf numFmtId="1" fontId="5" fillId="0" borderId="85" xfId="4" applyNumberFormat="1" applyFont="1" applyFill="1" applyBorder="1" applyAlignment="1" applyProtection="1">
      <alignment vertical="center"/>
    </xf>
    <xf numFmtId="1" fontId="5" fillId="3" borderId="15" xfId="4" applyNumberFormat="1" applyFont="1" applyFill="1" applyBorder="1" applyAlignment="1" applyProtection="1">
      <protection locked="0"/>
    </xf>
    <xf numFmtId="1" fontId="19" fillId="0" borderId="76" xfId="4" applyNumberFormat="1" applyFont="1" applyFill="1" applyBorder="1" applyAlignment="1" applyProtection="1">
      <protection locked="0"/>
    </xf>
    <xf numFmtId="1" fontId="5" fillId="0" borderId="86" xfId="4" applyNumberFormat="1" applyFont="1" applyFill="1" applyBorder="1" applyAlignment="1" applyProtection="1">
      <alignment vertical="center" wrapText="1"/>
    </xf>
    <xf numFmtId="1" fontId="5" fillId="3" borderId="8" xfId="4" applyNumberFormat="1" applyFont="1" applyFill="1" applyBorder="1" applyAlignment="1" applyProtection="1">
      <protection locked="0"/>
    </xf>
    <xf numFmtId="1" fontId="16" fillId="0" borderId="76" xfId="4" applyNumberFormat="1" applyFont="1" applyFill="1" applyBorder="1" applyAlignment="1" applyProtection="1">
      <protection locked="0"/>
    </xf>
    <xf numFmtId="1" fontId="5" fillId="0" borderId="15" xfId="4" applyNumberFormat="1" applyFont="1" applyFill="1" applyBorder="1" applyAlignment="1" applyProtection="1">
      <alignment horizontal="center" vertical="center"/>
    </xf>
    <xf numFmtId="1" fontId="5" fillId="0" borderId="15" xfId="2" applyNumberFormat="1" applyFont="1" applyBorder="1" applyAlignment="1" applyProtection="1">
      <alignment horizontal="center" vertical="center" wrapText="1"/>
    </xf>
    <xf numFmtId="1" fontId="5" fillId="0" borderId="15" xfId="2" applyNumberFormat="1" applyFont="1" applyFill="1" applyBorder="1" applyAlignment="1" applyProtection="1">
      <alignment horizontal="center" vertical="center"/>
    </xf>
    <xf numFmtId="1" fontId="5" fillId="0" borderId="15" xfId="4" applyNumberFormat="1" applyFont="1" applyFill="1" applyBorder="1" applyAlignment="1" applyProtection="1">
      <alignment horizontal="right"/>
    </xf>
    <xf numFmtId="1" fontId="5" fillId="3" borderId="11" xfId="4" applyNumberFormat="1" applyFont="1" applyFill="1" applyBorder="1" applyAlignment="1" applyProtection="1">
      <alignment horizontal="right"/>
      <protection locked="0"/>
    </xf>
    <xf numFmtId="1" fontId="5" fillId="3" borderId="13" xfId="4" applyNumberFormat="1" applyFont="1" applyFill="1" applyBorder="1" applyAlignment="1" applyProtection="1">
      <alignment horizontal="right"/>
      <protection locked="0"/>
    </xf>
    <xf numFmtId="1" fontId="5" fillId="3" borderId="12" xfId="4" applyNumberFormat="1" applyFont="1" applyFill="1" applyBorder="1" applyAlignment="1" applyProtection="1">
      <alignment horizontal="right"/>
      <protection locked="0"/>
    </xf>
    <xf numFmtId="1" fontId="5" fillId="0" borderId="17" xfId="4" applyNumberFormat="1" applyFont="1" applyFill="1" applyBorder="1" applyAlignment="1" applyProtection="1">
      <alignment wrapText="1"/>
    </xf>
    <xf numFmtId="1" fontId="5" fillId="0" borderId="18" xfId="4" applyNumberFormat="1" applyFont="1" applyFill="1" applyBorder="1" applyAlignment="1" applyProtection="1">
      <alignment horizontal="right"/>
    </xf>
    <xf numFmtId="1" fontId="5" fillId="3" borderId="53" xfId="4" applyNumberFormat="1" applyFont="1" applyFill="1" applyBorder="1" applyAlignment="1" applyProtection="1">
      <alignment horizontal="right"/>
      <protection locked="0"/>
    </xf>
    <xf numFmtId="1" fontId="5" fillId="3" borderId="21" xfId="4" applyNumberFormat="1" applyFont="1" applyFill="1" applyBorder="1" applyAlignment="1" applyProtection="1">
      <alignment horizontal="right"/>
      <protection locked="0"/>
    </xf>
    <xf numFmtId="1" fontId="5" fillId="3" borderId="22" xfId="4" applyNumberFormat="1" applyFont="1" applyFill="1" applyBorder="1" applyAlignment="1" applyProtection="1">
      <alignment horizontal="right"/>
      <protection locked="0"/>
    </xf>
    <xf numFmtId="1" fontId="5" fillId="0" borderId="6" xfId="4" applyNumberFormat="1" applyFont="1" applyFill="1" applyBorder="1" applyAlignment="1" applyProtection="1">
      <alignment wrapText="1"/>
    </xf>
    <xf numFmtId="1" fontId="5" fillId="0" borderId="7" xfId="4" applyNumberFormat="1" applyFont="1" applyFill="1" applyBorder="1" applyAlignment="1" applyProtection="1">
      <alignment horizontal="right"/>
    </xf>
    <xf numFmtId="1" fontId="5" fillId="3" borderId="54" xfId="4" applyNumberFormat="1" applyFont="1" applyFill="1" applyBorder="1" applyAlignment="1" applyProtection="1">
      <alignment horizontal="right"/>
      <protection locked="0"/>
    </xf>
    <xf numFmtId="1" fontId="5" fillId="3" borderId="55" xfId="4" applyNumberFormat="1" applyFont="1" applyFill="1" applyBorder="1" applyAlignment="1" applyProtection="1">
      <alignment horizontal="right"/>
      <protection locked="0"/>
    </xf>
    <xf numFmtId="1" fontId="5" fillId="3" borderId="56" xfId="4" applyNumberFormat="1" applyFont="1" applyFill="1" applyBorder="1" applyAlignment="1" applyProtection="1">
      <alignment horizontal="right"/>
      <protection locked="0"/>
    </xf>
    <xf numFmtId="1" fontId="5" fillId="0" borderId="37" xfId="4" applyNumberFormat="1" applyFont="1" applyFill="1" applyBorder="1" applyAlignment="1" applyProtection="1">
      <alignment wrapText="1"/>
    </xf>
    <xf numFmtId="1" fontId="5" fillId="0" borderId="38" xfId="4" applyNumberFormat="1" applyFont="1" applyFill="1" applyBorder="1" applyAlignment="1" applyProtection="1">
      <alignment horizontal="right"/>
    </xf>
    <xf numFmtId="1" fontId="5" fillId="3" borderId="57" xfId="4" applyNumberFormat="1" applyFont="1" applyFill="1" applyBorder="1" applyAlignment="1" applyProtection="1">
      <alignment horizontal="right"/>
      <protection locked="0"/>
    </xf>
    <xf numFmtId="1" fontId="5" fillId="3" borderId="40" xfId="4" applyNumberFormat="1" applyFont="1" applyFill="1" applyBorder="1" applyAlignment="1" applyProtection="1">
      <alignment horizontal="right"/>
      <protection locked="0"/>
    </xf>
    <xf numFmtId="1" fontId="5" fillId="3" borderId="41" xfId="4" applyNumberFormat="1" applyFont="1" applyFill="1" applyBorder="1" applyAlignment="1" applyProtection="1">
      <alignment horizontal="right"/>
      <protection locked="0"/>
    </xf>
    <xf numFmtId="1" fontId="5" fillId="0" borderId="9" xfId="4" applyNumberFormat="1" applyFont="1" applyFill="1" applyBorder="1" applyAlignment="1" applyProtection="1">
      <alignment wrapText="1"/>
    </xf>
    <xf numFmtId="1" fontId="5" fillId="0" borderId="10" xfId="4" applyNumberFormat="1" applyFont="1" applyFill="1" applyBorder="1" applyAlignment="1" applyProtection="1">
      <alignment horizontal="right"/>
    </xf>
    <xf numFmtId="1" fontId="5" fillId="3" borderId="58" xfId="4" applyNumberFormat="1" applyFont="1" applyFill="1" applyBorder="1" applyAlignment="1" applyProtection="1">
      <alignment horizontal="right"/>
      <protection locked="0"/>
    </xf>
    <xf numFmtId="1" fontId="5" fillId="3" borderId="32" xfId="4" applyNumberFormat="1" applyFont="1" applyFill="1" applyBorder="1" applyAlignment="1" applyProtection="1">
      <alignment horizontal="right"/>
      <protection locked="0"/>
    </xf>
    <xf numFmtId="1" fontId="5" fillId="3" borderId="33" xfId="4" applyNumberFormat="1" applyFont="1" applyFill="1" applyBorder="1" applyAlignment="1" applyProtection="1">
      <alignment horizontal="right"/>
      <protection locked="0"/>
    </xf>
    <xf numFmtId="1" fontId="5" fillId="0" borderId="88" xfId="4" applyNumberFormat="1" applyFont="1" applyFill="1" applyBorder="1" applyAlignment="1" applyProtection="1"/>
    <xf numFmtId="1" fontId="23" fillId="0" borderId="76" xfId="0" applyNumberFormat="1" applyFont="1" applyBorder="1" applyProtection="1">
      <protection locked="0"/>
    </xf>
    <xf numFmtId="1" fontId="5" fillId="0" borderId="14" xfId="4" applyNumberFormat="1" applyFont="1" applyFill="1" applyBorder="1" applyAlignment="1" applyProtection="1">
      <alignment horizontal="center" vertical="center" wrapText="1"/>
    </xf>
    <xf numFmtId="1" fontId="5" fillId="0" borderId="38" xfId="4" applyNumberFormat="1" applyFont="1" applyFill="1" applyBorder="1" applyAlignment="1" applyProtection="1">
      <alignment wrapText="1"/>
    </xf>
    <xf numFmtId="1" fontId="5" fillId="3" borderId="59" xfId="4" applyNumberFormat="1" applyFont="1" applyFill="1" applyBorder="1" applyAlignment="1" applyProtection="1">
      <alignment horizontal="right"/>
      <protection locked="0"/>
    </xf>
    <xf numFmtId="1" fontId="5" fillId="3" borderId="18" xfId="4" applyNumberFormat="1" applyFont="1" applyFill="1" applyBorder="1" applyAlignment="1" applyProtection="1">
      <alignment horizontal="right"/>
      <protection locked="0"/>
    </xf>
    <xf numFmtId="1" fontId="5" fillId="3" borderId="59" xfId="4" applyNumberFormat="1" applyFont="1" applyFill="1" applyBorder="1" applyAlignment="1" applyProtection="1">
      <protection locked="0"/>
    </xf>
    <xf numFmtId="1" fontId="5" fillId="0" borderId="60" xfId="4" applyNumberFormat="1" applyFont="1" applyFill="1" applyBorder="1" applyAlignment="1" applyProtection="1">
      <alignment wrapText="1"/>
    </xf>
    <xf numFmtId="1" fontId="5" fillId="3" borderId="61" xfId="4" applyNumberFormat="1" applyFont="1" applyFill="1" applyBorder="1" applyAlignment="1" applyProtection="1">
      <alignment horizontal="right"/>
      <protection locked="0"/>
    </xf>
    <xf numFmtId="1" fontId="5" fillId="3" borderId="60" xfId="4" applyNumberFormat="1" applyFont="1" applyFill="1" applyBorder="1" applyAlignment="1" applyProtection="1">
      <alignment horizontal="right"/>
      <protection locked="0"/>
    </xf>
    <xf numFmtId="1" fontId="5" fillId="3" borderId="61" xfId="4" applyNumberFormat="1" applyFont="1" applyFill="1" applyBorder="1" applyAlignment="1" applyProtection="1">
      <protection locked="0"/>
    </xf>
    <xf numFmtId="1" fontId="5" fillId="3" borderId="60" xfId="4" applyNumberFormat="1" applyFont="1" applyFill="1" applyBorder="1" applyAlignment="1" applyProtection="1">
      <protection locked="0"/>
    </xf>
    <xf numFmtId="1" fontId="1" fillId="0" borderId="15" xfId="4" applyNumberFormat="1" applyFont="1" applyFill="1" applyBorder="1" applyAlignment="1" applyProtection="1">
      <alignment horizontal="right"/>
    </xf>
    <xf numFmtId="1" fontId="5" fillId="0" borderId="73" xfId="4" applyNumberFormat="1" applyFont="1" applyFill="1" applyBorder="1" applyAlignment="1" applyProtection="1"/>
    <xf numFmtId="1" fontId="5" fillId="0" borderId="77" xfId="4" applyNumberFormat="1" applyFont="1" applyFill="1" applyBorder="1" applyAlignment="1" applyProtection="1">
      <protection locked="0"/>
    </xf>
    <xf numFmtId="1" fontId="5" fillId="0" borderId="90" xfId="4" applyNumberFormat="1" applyFont="1" applyFill="1" applyBorder="1" applyAlignment="1" applyProtection="1">
      <alignment horizontal="center" vertical="center" wrapText="1"/>
    </xf>
    <xf numFmtId="1" fontId="5" fillId="0" borderId="11" xfId="4" applyNumberFormat="1" applyFont="1" applyFill="1" applyBorder="1" applyAlignment="1" applyProtection="1">
      <alignment horizontal="center" vertical="center" wrapText="1"/>
    </xf>
    <xf numFmtId="1" fontId="5" fillId="0" borderId="12" xfId="4" applyNumberFormat="1" applyFont="1" applyFill="1" applyBorder="1" applyAlignment="1" applyProtection="1">
      <alignment horizontal="center" vertical="center" wrapText="1"/>
    </xf>
    <xf numFmtId="1" fontId="1" fillId="0" borderId="38" xfId="4" applyNumberFormat="1" applyFont="1" applyFill="1" applyBorder="1" applyAlignment="1" applyProtection="1"/>
    <xf numFmtId="1" fontId="5" fillId="3" borderId="91" xfId="4" applyNumberFormat="1" applyFont="1" applyFill="1" applyBorder="1" applyAlignment="1" applyProtection="1">
      <protection locked="0"/>
    </xf>
    <xf numFmtId="1" fontId="5" fillId="3" borderId="92" xfId="4" applyNumberFormat="1" applyFont="1" applyFill="1" applyBorder="1" applyAlignment="1" applyProtection="1">
      <protection locked="0"/>
    </xf>
    <xf numFmtId="1" fontId="5" fillId="3" borderId="53" xfId="4" applyNumberFormat="1" applyFont="1" applyFill="1" applyBorder="1" applyAlignment="1" applyProtection="1">
      <protection locked="0"/>
    </xf>
    <xf numFmtId="1" fontId="5" fillId="3" borderId="22" xfId="4" applyNumberFormat="1" applyFont="1" applyFill="1" applyBorder="1" applyAlignment="1" applyProtection="1">
      <protection locked="0"/>
    </xf>
    <xf numFmtId="1" fontId="5" fillId="0" borderId="24" xfId="4" applyNumberFormat="1" applyFont="1" applyFill="1" applyBorder="1" applyAlignment="1" applyProtection="1">
      <alignment wrapText="1"/>
    </xf>
    <xf numFmtId="1" fontId="1" fillId="0" borderId="24" xfId="4" applyNumberFormat="1" applyFont="1" applyFill="1" applyBorder="1" applyAlignment="1" applyProtection="1"/>
    <xf numFmtId="1" fontId="5" fillId="3" borderId="93" xfId="4" applyNumberFormat="1" applyFont="1" applyFill="1" applyBorder="1" applyAlignment="1" applyProtection="1">
      <protection locked="0"/>
    </xf>
    <xf numFmtId="1" fontId="5" fillId="3" borderId="94" xfId="4" applyNumberFormat="1" applyFont="1" applyFill="1" applyBorder="1" applyAlignment="1" applyProtection="1">
      <protection locked="0"/>
    </xf>
    <xf numFmtId="1" fontId="5" fillId="3" borderId="95" xfId="4" applyNumberFormat="1" applyFont="1" applyFill="1" applyBorder="1" applyAlignment="1" applyProtection="1">
      <protection locked="0"/>
    </xf>
    <xf numFmtId="1" fontId="5" fillId="0" borderId="10" xfId="4" applyNumberFormat="1" applyFont="1" applyFill="1" applyBorder="1" applyAlignment="1" applyProtection="1">
      <alignment wrapText="1"/>
    </xf>
    <xf numFmtId="1" fontId="1" fillId="0" borderId="10" xfId="4" applyNumberFormat="1" applyFont="1" applyFill="1" applyBorder="1" applyAlignment="1" applyProtection="1"/>
    <xf numFmtId="1" fontId="5" fillId="3" borderId="33" xfId="4" applyNumberFormat="1" applyFont="1" applyFill="1" applyBorder="1" applyAlignment="1" applyProtection="1">
      <protection locked="0"/>
    </xf>
    <xf numFmtId="1" fontId="5" fillId="0" borderId="29" xfId="4" applyNumberFormat="1" applyFont="1" applyFill="1" applyBorder="1" applyAlignment="1" applyProtection="1">
      <alignment wrapText="1"/>
    </xf>
    <xf numFmtId="1" fontId="1" fillId="0" borderId="52" xfId="4" applyNumberFormat="1" applyFont="1" applyFill="1" applyBorder="1" applyAlignment="1" applyProtection="1"/>
    <xf numFmtId="1" fontId="1" fillId="0" borderId="90" xfId="4" applyNumberFormat="1" applyFont="1" applyFill="1" applyBorder="1" applyAlignment="1" applyProtection="1"/>
    <xf numFmtId="1" fontId="1" fillId="0" borderId="11" xfId="4" applyNumberFormat="1" applyFont="1" applyFill="1" applyBorder="1" applyAlignment="1" applyProtection="1"/>
    <xf numFmtId="1" fontId="1" fillId="0" borderId="12" xfId="4" applyNumberFormat="1" applyFont="1" applyFill="1" applyBorder="1" applyAlignment="1" applyProtection="1"/>
    <xf numFmtId="1" fontId="6" fillId="0" borderId="77" xfId="4" applyNumberFormat="1" applyFont="1" applyFill="1" applyBorder="1" applyAlignment="1" applyProtection="1">
      <protection locked="0"/>
    </xf>
    <xf numFmtId="1" fontId="23" fillId="21" borderId="0" xfId="0" applyNumberFormat="1" applyFont="1" applyFill="1"/>
    <xf numFmtId="0" fontId="17" fillId="0" borderId="4" xfId="4" applyNumberFormat="1" applyFont="1" applyFill="1" applyBorder="1" applyAlignment="1" applyProtection="1">
      <alignment horizontal="left" wrapText="1"/>
    </xf>
    <xf numFmtId="0" fontId="5" fillId="0" borderId="3" xfId="4" applyNumberFormat="1" applyFont="1" applyFill="1" applyBorder="1" applyAlignment="1" applyProtection="1">
      <alignment horizontal="center" wrapText="1"/>
    </xf>
    <xf numFmtId="0" fontId="5" fillId="0" borderId="10" xfId="4" applyNumberFormat="1" applyFont="1" applyFill="1" applyBorder="1" applyAlignment="1" applyProtection="1">
      <alignment horizontal="center" wrapText="1"/>
    </xf>
    <xf numFmtId="165" fontId="5" fillId="0" borderId="14" xfId="4" applyNumberFormat="1" applyFont="1" applyFill="1" applyBorder="1" applyAlignment="1" applyProtection="1">
      <alignment horizontal="center" vertical="center" wrapText="1"/>
    </xf>
    <xf numFmtId="165" fontId="5" fillId="0" borderId="16" xfId="4" applyNumberFormat="1" applyFont="1" applyFill="1" applyBorder="1" applyAlignment="1" applyProtection="1">
      <alignment horizontal="center" vertical="center" wrapText="1"/>
    </xf>
    <xf numFmtId="165" fontId="5" fillId="0" borderId="52" xfId="4" applyNumberFormat="1" applyFont="1" applyFill="1" applyBorder="1" applyAlignment="1" applyProtection="1">
      <alignment horizontal="center" vertical="center" wrapText="1"/>
    </xf>
    <xf numFmtId="0" fontId="26" fillId="2" borderId="15" xfId="0" applyFont="1" applyFill="1" applyBorder="1" applyAlignment="1">
      <alignment horizontal="center" vertical="center"/>
    </xf>
    <xf numFmtId="0" fontId="26" fillId="2" borderId="15" xfId="0" applyFont="1" applyFill="1" applyBorder="1" applyAlignment="1">
      <alignment horizontal="center" vertical="center" wrapText="1"/>
    </xf>
    <xf numFmtId="0" fontId="26" fillId="2" borderId="3" xfId="0" applyFont="1" applyFill="1" applyBorder="1" applyAlignment="1">
      <alignment horizontal="center" vertical="center" wrapText="1"/>
    </xf>
    <xf numFmtId="0" fontId="26" fillId="2" borderId="7" xfId="0" applyFont="1" applyFill="1" applyBorder="1" applyAlignment="1">
      <alignment horizontal="center" vertical="center" wrapText="1"/>
    </xf>
    <xf numFmtId="0" fontId="26" fillId="2" borderId="10" xfId="0" applyFont="1" applyFill="1" applyBorder="1" applyAlignment="1">
      <alignment horizontal="center" vertical="center" wrapText="1"/>
    </xf>
    <xf numFmtId="0" fontId="26" fillId="2" borderId="2" xfId="0" applyFont="1" applyFill="1" applyBorder="1" applyAlignment="1">
      <alignment horizontal="center" vertical="center" wrapText="1"/>
    </xf>
    <xf numFmtId="0" fontId="26" fillId="2" borderId="4" xfId="0" applyFont="1" applyFill="1" applyBorder="1" applyAlignment="1">
      <alignment horizontal="center" vertical="center" wrapText="1"/>
    </xf>
    <xf numFmtId="0" fontId="26" fillId="2" borderId="5" xfId="0" applyFont="1" applyFill="1" applyBorder="1" applyAlignment="1">
      <alignment horizontal="center" vertical="center" wrapText="1"/>
    </xf>
    <xf numFmtId="0" fontId="26" fillId="2" borderId="9" xfId="0" applyFont="1" applyFill="1" applyBorder="1" applyAlignment="1">
      <alignment horizontal="center" vertical="center" wrapText="1"/>
    </xf>
    <xf numFmtId="0" fontId="26" fillId="2" borderId="1" xfId="0" applyFont="1" applyFill="1" applyBorder="1" applyAlignment="1">
      <alignment horizontal="center" vertical="center" wrapText="1"/>
    </xf>
    <xf numFmtId="0" fontId="26" fillId="2" borderId="8" xfId="0" applyFont="1" applyFill="1" applyBorder="1" applyAlignment="1">
      <alignment horizontal="center" vertical="center" wrapText="1"/>
    </xf>
    <xf numFmtId="0" fontId="25" fillId="0" borderId="87" xfId="0" applyFont="1" applyBorder="1"/>
    <xf numFmtId="0" fontId="25" fillId="0" borderId="84" xfId="0" applyFont="1" applyBorder="1"/>
    <xf numFmtId="0" fontId="5" fillId="0" borderId="14" xfId="4" applyNumberFormat="1" applyFont="1" applyFill="1" applyBorder="1" applyAlignment="1" applyProtection="1">
      <alignment horizontal="left" wrapText="1"/>
    </xf>
    <xf numFmtId="0" fontId="5" fillId="0" borderId="52" xfId="4" applyNumberFormat="1" applyFont="1" applyFill="1" applyBorder="1" applyAlignment="1" applyProtection="1">
      <alignment horizontal="left" wrapText="1"/>
    </xf>
    <xf numFmtId="0" fontId="5" fillId="0" borderId="7" xfId="4" applyNumberFormat="1" applyFont="1" applyFill="1" applyBorder="1" applyAlignment="1" applyProtection="1">
      <alignment horizontal="center" vertical="center" wrapText="1"/>
    </xf>
    <xf numFmtId="0" fontId="5" fillId="0" borderId="3" xfId="4" applyNumberFormat="1" applyFont="1" applyFill="1" applyBorder="1" applyAlignment="1" applyProtection="1">
      <alignment horizontal="center" vertical="center" wrapText="1"/>
    </xf>
    <xf numFmtId="0" fontId="5" fillId="0" borderId="10" xfId="4" applyNumberFormat="1" applyFont="1" applyFill="1" applyBorder="1" applyAlignment="1" applyProtection="1">
      <alignment horizontal="center" vertical="center" wrapText="1"/>
    </xf>
    <xf numFmtId="0" fontId="17" fillId="0" borderId="16" xfId="4" applyNumberFormat="1" applyFont="1" applyFill="1" applyBorder="1" applyAlignment="1" applyProtection="1">
      <alignment horizontal="left" wrapText="1"/>
    </xf>
    <xf numFmtId="0" fontId="5" fillId="0" borderId="5" xfId="4" applyNumberFormat="1" applyFont="1" applyFill="1" applyBorder="1" applyAlignment="1" applyProtection="1">
      <alignment horizontal="center" vertical="center" wrapText="1"/>
    </xf>
    <xf numFmtId="0" fontId="5" fillId="0" borderId="89" xfId="4" applyNumberFormat="1" applyFont="1" applyFill="1" applyBorder="1" applyAlignment="1" applyProtection="1">
      <alignment horizontal="center" vertical="center" wrapText="1"/>
    </xf>
    <xf numFmtId="0" fontId="5" fillId="0" borderId="8" xfId="4" applyNumberFormat="1" applyFont="1" applyFill="1" applyBorder="1" applyAlignment="1" applyProtection="1">
      <alignment horizontal="center" vertical="center" wrapText="1"/>
    </xf>
    <xf numFmtId="165" fontId="5" fillId="0" borderId="2" xfId="4" applyNumberFormat="1" applyFont="1" applyFill="1" applyBorder="1" applyAlignment="1" applyProtection="1">
      <alignment horizontal="center" vertical="center" wrapText="1"/>
    </xf>
    <xf numFmtId="165" fontId="5" fillId="0" borderId="5" xfId="4" applyNumberFormat="1" applyFont="1" applyFill="1" applyBorder="1" applyAlignment="1" applyProtection="1">
      <alignment horizontal="center" vertical="center" wrapText="1"/>
    </xf>
    <xf numFmtId="165" fontId="5" fillId="0" borderId="9" xfId="4" applyNumberFormat="1" applyFont="1" applyFill="1" applyBorder="1" applyAlignment="1" applyProtection="1">
      <alignment horizontal="center" vertical="center" wrapText="1"/>
    </xf>
    <xf numFmtId="165" fontId="5" fillId="0" borderId="8" xfId="4" applyNumberFormat="1" applyFont="1" applyFill="1" applyBorder="1" applyAlignment="1" applyProtection="1">
      <alignment horizontal="center" vertical="center" wrapText="1"/>
    </xf>
    <xf numFmtId="0" fontId="5" fillId="0" borderId="2" xfId="4" applyNumberFormat="1" applyFont="1" applyFill="1" applyBorder="1" applyAlignment="1" applyProtection="1">
      <alignment horizontal="center" vertical="center" wrapText="1"/>
    </xf>
    <xf numFmtId="0" fontId="5" fillId="0" borderId="9" xfId="4" applyNumberFormat="1" applyFont="1" applyFill="1" applyBorder="1" applyAlignment="1" applyProtection="1">
      <alignment horizontal="center" vertical="center" wrapText="1"/>
    </xf>
    <xf numFmtId="0" fontId="5" fillId="0" borderId="7" xfId="4" applyNumberFormat="1" applyFont="1" applyFill="1" applyBorder="1" applyAlignment="1" applyProtection="1">
      <alignment horizontal="left" vertical="center" wrapText="1"/>
    </xf>
    <xf numFmtId="0" fontId="5" fillId="0" borderId="3" xfId="4" applyNumberFormat="1" applyFont="1" applyFill="1" applyBorder="1" applyAlignment="1" applyProtection="1">
      <alignment horizontal="left" vertical="center" wrapText="1"/>
    </xf>
    <xf numFmtId="0" fontId="5" fillId="0" borderId="10" xfId="4" applyNumberFormat="1" applyFont="1" applyFill="1" applyBorder="1" applyAlignment="1" applyProtection="1">
      <alignment horizontal="left" vertical="center" wrapText="1"/>
    </xf>
    <xf numFmtId="1" fontId="5" fillId="0" borderId="14" xfId="4" applyNumberFormat="1" applyFont="1" applyFill="1" applyBorder="1" applyAlignment="1" applyProtection="1">
      <alignment horizontal="left" wrapText="1"/>
    </xf>
    <xf numFmtId="1" fontId="5" fillId="0" borderId="52" xfId="4" applyNumberFormat="1" applyFont="1" applyFill="1" applyBorder="1" applyAlignment="1" applyProtection="1">
      <alignment horizontal="left" wrapText="1"/>
    </xf>
    <xf numFmtId="1" fontId="5" fillId="0" borderId="7" xfId="4" applyNumberFormat="1" applyFont="1" applyFill="1" applyBorder="1" applyAlignment="1" applyProtection="1">
      <alignment horizontal="left" vertical="center" wrapText="1"/>
    </xf>
    <xf numFmtId="1" fontId="5" fillId="0" borderId="3" xfId="4" applyNumberFormat="1" applyFont="1" applyFill="1" applyBorder="1" applyAlignment="1" applyProtection="1">
      <alignment horizontal="left" vertical="center" wrapText="1"/>
    </xf>
    <xf numFmtId="1" fontId="5" fillId="0" borderId="10" xfId="4" applyNumberFormat="1" applyFont="1" applyFill="1" applyBorder="1" applyAlignment="1" applyProtection="1">
      <alignment horizontal="left" vertical="center" wrapText="1"/>
    </xf>
    <xf numFmtId="1" fontId="17" fillId="0" borderId="16" xfId="4" applyNumberFormat="1" applyFont="1" applyFill="1" applyBorder="1" applyAlignment="1" applyProtection="1">
      <alignment horizontal="left" wrapText="1"/>
    </xf>
    <xf numFmtId="1" fontId="5" fillId="0" borderId="5" xfId="4" applyNumberFormat="1" applyFont="1" applyFill="1" applyBorder="1" applyAlignment="1" applyProtection="1">
      <alignment horizontal="center" vertical="center" wrapText="1"/>
    </xf>
    <xf numFmtId="1" fontId="5" fillId="0" borderId="89" xfId="4" applyNumberFormat="1" applyFont="1" applyFill="1" applyBorder="1" applyAlignment="1" applyProtection="1">
      <alignment horizontal="center" vertical="center" wrapText="1"/>
    </xf>
    <xf numFmtId="1" fontId="5" fillId="0" borderId="8" xfId="4" applyNumberFormat="1" applyFont="1" applyFill="1" applyBorder="1" applyAlignment="1" applyProtection="1">
      <alignment horizontal="center" vertical="center" wrapText="1"/>
    </xf>
    <xf numFmtId="1" fontId="5" fillId="0" borderId="2" xfId="4" applyNumberFormat="1" applyFont="1" applyFill="1" applyBorder="1" applyAlignment="1" applyProtection="1">
      <alignment horizontal="center" vertical="center" wrapText="1"/>
    </xf>
    <xf numFmtId="1" fontId="5" fillId="0" borderId="9" xfId="4" applyNumberFormat="1" applyFont="1" applyFill="1" applyBorder="1" applyAlignment="1" applyProtection="1">
      <alignment horizontal="center" vertical="center" wrapText="1"/>
    </xf>
    <xf numFmtId="1" fontId="5" fillId="0" borderId="14" xfId="4" applyNumberFormat="1" applyFont="1" applyFill="1" applyBorder="1" applyAlignment="1" applyProtection="1">
      <alignment horizontal="center" vertical="center" wrapText="1"/>
    </xf>
    <xf numFmtId="1" fontId="5" fillId="0" borderId="16" xfId="4" applyNumberFormat="1" applyFont="1" applyFill="1" applyBorder="1" applyAlignment="1" applyProtection="1">
      <alignment horizontal="center" vertical="center" wrapText="1"/>
    </xf>
    <xf numFmtId="1" fontId="5" fillId="0" borderId="52" xfId="4" applyNumberFormat="1" applyFont="1" applyFill="1" applyBorder="1" applyAlignment="1" applyProtection="1">
      <alignment horizontal="center" vertical="center" wrapText="1"/>
    </xf>
    <xf numFmtId="1" fontId="26" fillId="2" borderId="3" xfId="0" applyNumberFormat="1" applyFont="1" applyFill="1" applyBorder="1" applyAlignment="1">
      <alignment horizontal="center" vertical="center" wrapText="1"/>
    </xf>
    <xf numFmtId="1" fontId="26" fillId="2" borderId="7" xfId="0" applyNumberFormat="1" applyFont="1" applyFill="1" applyBorder="1" applyAlignment="1">
      <alignment horizontal="center" vertical="center" wrapText="1"/>
    </xf>
    <xf numFmtId="1" fontId="26" fillId="2" borderId="10" xfId="0" applyNumberFormat="1" applyFont="1" applyFill="1" applyBorder="1" applyAlignment="1">
      <alignment horizontal="center" vertical="center" wrapText="1"/>
    </xf>
    <xf numFmtId="1" fontId="26" fillId="2" borderId="2" xfId="0" applyNumberFormat="1" applyFont="1" applyFill="1" applyBorder="1" applyAlignment="1">
      <alignment horizontal="center" vertical="center" wrapText="1"/>
    </xf>
    <xf numFmtId="1" fontId="26" fillId="2" borderId="4" xfId="0" applyNumberFormat="1" applyFont="1" applyFill="1" applyBorder="1" applyAlignment="1">
      <alignment horizontal="center" vertical="center" wrapText="1"/>
    </xf>
    <xf numFmtId="1" fontId="26" fillId="2" borderId="5" xfId="0" applyNumberFormat="1" applyFont="1" applyFill="1" applyBorder="1" applyAlignment="1">
      <alignment horizontal="center" vertical="center" wrapText="1"/>
    </xf>
    <xf numFmtId="1" fontId="26" fillId="2" borderId="9" xfId="0" applyNumberFormat="1" applyFont="1" applyFill="1" applyBorder="1" applyAlignment="1">
      <alignment horizontal="center" vertical="center" wrapText="1"/>
    </xf>
    <xf numFmtId="1" fontId="26" fillId="2" borderId="1" xfId="0" applyNumberFormat="1" applyFont="1" applyFill="1" applyBorder="1" applyAlignment="1">
      <alignment horizontal="center" vertical="center" wrapText="1"/>
    </xf>
    <xf numFmtId="1" fontId="26" fillId="2" borderId="8" xfId="0" applyNumberFormat="1" applyFont="1" applyFill="1" applyBorder="1" applyAlignment="1">
      <alignment horizontal="center" vertical="center" wrapText="1"/>
    </xf>
    <xf numFmtId="1" fontId="25" fillId="0" borderId="87" xfId="0" applyNumberFormat="1" applyFont="1" applyBorder="1"/>
    <xf numFmtId="1" fontId="25" fillId="0" borderId="84" xfId="0" applyNumberFormat="1" applyFont="1" applyBorder="1"/>
    <xf numFmtId="1" fontId="26" fillId="2" borderId="15" xfId="0" applyNumberFormat="1" applyFont="1" applyFill="1" applyBorder="1" applyAlignment="1">
      <alignment horizontal="center" vertical="center"/>
    </xf>
    <xf numFmtId="1" fontId="26" fillId="2" borderId="15" xfId="0" applyNumberFormat="1" applyFont="1" applyFill="1" applyBorder="1" applyAlignment="1">
      <alignment horizontal="center" vertical="center" wrapText="1"/>
    </xf>
    <xf numFmtId="1" fontId="17" fillId="0" borderId="4" xfId="4" applyNumberFormat="1" applyFont="1" applyFill="1" applyBorder="1" applyAlignment="1" applyProtection="1">
      <alignment horizontal="left" wrapText="1"/>
    </xf>
    <xf numFmtId="1" fontId="5" fillId="0" borderId="3" xfId="4" applyNumberFormat="1" applyFont="1" applyFill="1" applyBorder="1" applyAlignment="1" applyProtection="1">
      <alignment horizontal="center" wrapText="1"/>
    </xf>
    <xf numFmtId="1" fontId="5" fillId="0" borderId="10" xfId="4" applyNumberFormat="1" applyFont="1" applyFill="1" applyBorder="1" applyAlignment="1" applyProtection="1">
      <alignment horizontal="center" wrapText="1"/>
    </xf>
    <xf numFmtId="0" fontId="5" fillId="0" borderId="14" xfId="4" applyNumberFormat="1" applyFont="1" applyFill="1" applyBorder="1" applyAlignment="1" applyProtection="1">
      <alignment horizontal="center" vertical="center" wrapText="1"/>
    </xf>
    <xf numFmtId="0" fontId="5" fillId="0" borderId="52" xfId="4" applyNumberFormat="1" applyFont="1" applyFill="1" applyBorder="1" applyAlignment="1" applyProtection="1">
      <alignment horizontal="center" vertical="center" wrapText="1"/>
    </xf>
    <xf numFmtId="0" fontId="12" fillId="0" borderId="0" xfId="4" applyNumberFormat="1" applyFont="1" applyFill="1" applyBorder="1" applyAlignment="1" applyProtection="1">
      <alignment horizontal="left" vertical="center" wrapText="1"/>
    </xf>
    <xf numFmtId="165" fontId="5" fillId="0" borderId="15" xfId="4" applyNumberFormat="1" applyFont="1" applyFill="1" applyBorder="1" applyAlignment="1" applyProtection="1">
      <alignment horizontal="center" vertical="center" wrapText="1"/>
    </xf>
    <xf numFmtId="0" fontId="12" fillId="0" borderId="1" xfId="4" applyNumberFormat="1" applyFont="1" applyFill="1" applyBorder="1" applyAlignment="1" applyProtection="1">
      <alignment vertical="center" wrapText="1"/>
    </xf>
    <xf numFmtId="0" fontId="4" fillId="0" borderId="1" xfId="2" applyFont="1" applyBorder="1" applyAlignment="1" applyProtection="1">
      <alignment vertical="center" wrapText="1"/>
    </xf>
    <xf numFmtId="0" fontId="1" fillId="0" borderId="0" xfId="3" applyNumberFormat="1" applyFont="1" applyFill="1" applyBorder="1" applyAlignment="1" applyProtection="1">
      <alignment horizontal="center"/>
    </xf>
    <xf numFmtId="0" fontId="11" fillId="0" borderId="0" xfId="4" applyNumberFormat="1" applyFont="1" applyFill="1" applyBorder="1" applyAlignment="1" applyProtection="1">
      <alignment horizontal="center" vertical="center" wrapText="1"/>
    </xf>
    <xf numFmtId="0" fontId="5" fillId="0" borderId="6" xfId="4" applyNumberFormat="1" applyFont="1" applyFill="1" applyBorder="1" applyAlignment="1" applyProtection="1">
      <alignment horizontal="center" vertical="center" wrapText="1"/>
    </xf>
    <xf numFmtId="0" fontId="4" fillId="0" borderId="7" xfId="2" applyFont="1" applyBorder="1" applyAlignment="1">
      <alignment horizontal="center" vertical="center" wrapText="1"/>
    </xf>
    <xf numFmtId="0" fontId="4" fillId="0" borderId="10" xfId="2" applyFont="1" applyBorder="1" applyAlignment="1">
      <alignment horizontal="center" vertical="center" wrapText="1"/>
    </xf>
    <xf numFmtId="0" fontId="5" fillId="0" borderId="4" xfId="4" applyNumberFormat="1" applyFont="1" applyFill="1" applyBorder="1" applyAlignment="1" applyProtection="1">
      <alignment horizontal="center" vertical="center" wrapText="1"/>
    </xf>
    <xf numFmtId="0" fontId="5" fillId="0" borderId="1" xfId="4" applyNumberFormat="1" applyFont="1" applyFill="1" applyBorder="1" applyAlignment="1" applyProtection="1">
      <alignment horizontal="center" vertical="center" wrapText="1"/>
    </xf>
    <xf numFmtId="0" fontId="4" fillId="0" borderId="5" xfId="2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0" fontId="4" fillId="0" borderId="8" xfId="2" applyFont="1" applyBorder="1" applyAlignment="1">
      <alignment horizontal="center" vertical="center" wrapText="1"/>
    </xf>
  </cellXfs>
  <cellStyles count="198">
    <cellStyle name="20% - Énfasis1 2" xfId="7"/>
    <cellStyle name="20% - Énfasis2 2" xfId="8"/>
    <cellStyle name="20% - Énfasis3 2" xfId="9"/>
    <cellStyle name="20% - Énfasis4 2" xfId="10"/>
    <cellStyle name="20% - Énfasis5 2" xfId="11"/>
    <cellStyle name="20% - Énfasis6 2" xfId="12"/>
    <cellStyle name="40% - Énfasis1 2" xfId="13"/>
    <cellStyle name="40% - Énfasis2 2" xfId="14"/>
    <cellStyle name="40% - Énfasis3 2" xfId="15"/>
    <cellStyle name="40% - Énfasis4 2" xfId="16"/>
    <cellStyle name="40% - Énfasis5 2" xfId="17"/>
    <cellStyle name="40% - Énfasis6 2" xfId="18"/>
    <cellStyle name="Escribir" xfId="19"/>
    <cellStyle name="Escribir 2" xfId="20"/>
    <cellStyle name="Escribir 2 2" xfId="21"/>
    <cellStyle name="Escribir 2 3" xfId="22"/>
    <cellStyle name="Escribir 2 4" xfId="23"/>
    <cellStyle name="Escribir 2_NOMBRE" xfId="24"/>
    <cellStyle name="Escribir 3" xfId="25"/>
    <cellStyle name="Escribir 3 2" xfId="26"/>
    <cellStyle name="Escribir 4" xfId="27"/>
    <cellStyle name="Escribir 5" xfId="28"/>
    <cellStyle name="Escribir 5 2" xfId="29"/>
    <cellStyle name="Escribir_NOMBRE" xfId="30"/>
    <cellStyle name="Estilo 1" xfId="31"/>
    <cellStyle name="Estilo 2" xfId="32"/>
    <cellStyle name="Estilo 3" xfId="33"/>
    <cellStyle name="Euro" xfId="34"/>
    <cellStyle name="Euro 2" xfId="35"/>
    <cellStyle name="Euro 2 2" xfId="36"/>
    <cellStyle name="Euro 3" xfId="37"/>
    <cellStyle name="Millares [0] 2" xfId="38"/>
    <cellStyle name="Millares [0] 2 2" xfId="39"/>
    <cellStyle name="Millares [0] 2 2 2" xfId="40"/>
    <cellStyle name="Millares [0] 2 2 2 2" xfId="128"/>
    <cellStyle name="Millares [0] 2 2 3" xfId="127"/>
    <cellStyle name="Millares [0] 2 3" xfId="41"/>
    <cellStyle name="Millares [0] 2 3 2" xfId="129"/>
    <cellStyle name="Millares [0] 2 4" xfId="126"/>
    <cellStyle name="Millares [0] 3" xfId="42"/>
    <cellStyle name="Millares [0] 3 2" xfId="43"/>
    <cellStyle name="Millares [0] 3 2 2" xfId="6"/>
    <cellStyle name="Millares [0] 3 2 2 2" xfId="44"/>
    <cellStyle name="Millares [0] 3 2 2 2 2" xfId="133"/>
    <cellStyle name="Millares [0] 3 2 2 3" xfId="132"/>
    <cellStyle name="Millares [0] 3 2 3" xfId="45"/>
    <cellStyle name="Millares [0] 3 2 3 2" xfId="134"/>
    <cellStyle name="Millares [0] 3 2 4" xfId="131"/>
    <cellStyle name="Millares [0] 3 3" xfId="46"/>
    <cellStyle name="Millares [0] 3 3 2" xfId="47"/>
    <cellStyle name="Millares [0] 3 3 2 2" xfId="136"/>
    <cellStyle name="Millares [0] 3 3 3" xfId="135"/>
    <cellStyle name="Millares [0] 3 4" xfId="48"/>
    <cellStyle name="Millares [0] 3 4 2" xfId="137"/>
    <cellStyle name="Millares [0] 3 5" xfId="130"/>
    <cellStyle name="Millares [0] 4" xfId="49"/>
    <cellStyle name="Millares [0] 4 2" xfId="50"/>
    <cellStyle name="Millares [0] 4 2 2" xfId="139"/>
    <cellStyle name="Millares [0] 4 3" xfId="138"/>
    <cellStyle name="Millares 10" xfId="51"/>
    <cellStyle name="Millares 10 2" xfId="52"/>
    <cellStyle name="Millares 10 2 2" xfId="141"/>
    <cellStyle name="Millares 10 3" xfId="53"/>
    <cellStyle name="Millares 10 3 2" xfId="142"/>
    <cellStyle name="Millares 10 4" xfId="140"/>
    <cellStyle name="Millares 11" xfId="54"/>
    <cellStyle name="Millares 11 2" xfId="55"/>
    <cellStyle name="Millares 11 2 2" xfId="144"/>
    <cellStyle name="Millares 11 3" xfId="56"/>
    <cellStyle name="Millares 11 3 2" xfId="145"/>
    <cellStyle name="Millares 11 4" xfId="143"/>
    <cellStyle name="Millares 12" xfId="57"/>
    <cellStyle name="Millares 12 2" xfId="58"/>
    <cellStyle name="Millares 12 2 2" xfId="147"/>
    <cellStyle name="Millares 12 3" xfId="59"/>
    <cellStyle name="Millares 12 3 2" xfId="148"/>
    <cellStyle name="Millares 12 4" xfId="146"/>
    <cellStyle name="Millares 13" xfId="60"/>
    <cellStyle name="Millares 13 2" xfId="61"/>
    <cellStyle name="Millares 13 2 2" xfId="150"/>
    <cellStyle name="Millares 13 3" xfId="62"/>
    <cellStyle name="Millares 13 3 2" xfId="151"/>
    <cellStyle name="Millares 13 4" xfId="149"/>
    <cellStyle name="Millares 14" xfId="63"/>
    <cellStyle name="Millares 14 2" xfId="64"/>
    <cellStyle name="Millares 14 2 2" xfId="153"/>
    <cellStyle name="Millares 14 3" xfId="65"/>
    <cellStyle name="Millares 14 3 2" xfId="154"/>
    <cellStyle name="Millares 14 4" xfId="152"/>
    <cellStyle name="Millares 15" xfId="66"/>
    <cellStyle name="Millares 15 2" xfId="67"/>
    <cellStyle name="Millares 15 2 2" xfId="156"/>
    <cellStyle name="Millares 15 3" xfId="68"/>
    <cellStyle name="Millares 15 3 2" xfId="157"/>
    <cellStyle name="Millares 15 4" xfId="155"/>
    <cellStyle name="Millares 16" xfId="69"/>
    <cellStyle name="Millares 16 2" xfId="70"/>
    <cellStyle name="Millares 16 2 2" xfId="159"/>
    <cellStyle name="Millares 16 3" xfId="158"/>
    <cellStyle name="Millares 17" xfId="71"/>
    <cellStyle name="Millares 17 2" xfId="72"/>
    <cellStyle name="Millares 17 2 2" xfId="161"/>
    <cellStyle name="Millares 17 3" xfId="160"/>
    <cellStyle name="Millares 18" xfId="73"/>
    <cellStyle name="Millares 18 2" xfId="162"/>
    <cellStyle name="Millares 19" xfId="74"/>
    <cellStyle name="Millares 19 2" xfId="163"/>
    <cellStyle name="Millares 2" xfId="75"/>
    <cellStyle name="Millares 2 2" xfId="76"/>
    <cellStyle name="Millares 2 2 2" xfId="77"/>
    <cellStyle name="Millares 2 2 2 2" xfId="78"/>
    <cellStyle name="Millares 2 2 2 2 2" xfId="167"/>
    <cellStyle name="Millares 2 2 2 3" xfId="166"/>
    <cellStyle name="Millares 2 2 3" xfId="79"/>
    <cellStyle name="Millares 2 2 3 2" xfId="168"/>
    <cellStyle name="Millares 2 2 4" xfId="80"/>
    <cellStyle name="Millares 2 2 4 2" xfId="169"/>
    <cellStyle name="Millares 2 2 5" xfId="165"/>
    <cellStyle name="Millares 2 3" xfId="81"/>
    <cellStyle name="Millares 2 3 2" xfId="82"/>
    <cellStyle name="Millares 2 3 2 2" xfId="171"/>
    <cellStyle name="Millares 2 3 3" xfId="170"/>
    <cellStyle name="Millares 2 4" xfId="83"/>
    <cellStyle name="Millares 2 4 2" xfId="84"/>
    <cellStyle name="Millares 2 4 2 2" xfId="172"/>
    <cellStyle name="Millares 2 5" xfId="85"/>
    <cellStyle name="Millares 2 5 2" xfId="173"/>
    <cellStyle name="Millares 2 6" xfId="164"/>
    <cellStyle name="Millares 2_NOMBRE" xfId="86"/>
    <cellStyle name="Millares 20" xfId="87"/>
    <cellStyle name="Millares 20 2" xfId="174"/>
    <cellStyle name="Millares 3" xfId="88"/>
    <cellStyle name="Millares 3 2" xfId="89"/>
    <cellStyle name="Millares 3 2 2" xfId="176"/>
    <cellStyle name="Millares 3 3" xfId="175"/>
    <cellStyle name="Millares 4" xfId="90"/>
    <cellStyle name="Millares 4 2" xfId="91"/>
    <cellStyle name="Millares 4 2 2" xfId="178"/>
    <cellStyle name="Millares 4 3" xfId="177"/>
    <cellStyle name="Millares 5" xfId="92"/>
    <cellStyle name="Millares 5 2" xfId="93"/>
    <cellStyle name="Millares 5 2 2" xfId="180"/>
    <cellStyle name="Millares 5 3" xfId="179"/>
    <cellStyle name="Millares 6" xfId="94"/>
    <cellStyle name="Millares 6 2" xfId="181"/>
    <cellStyle name="Millares 7" xfId="95"/>
    <cellStyle name="Millares 7 2" xfId="96"/>
    <cellStyle name="Millares 7 2 2" xfId="183"/>
    <cellStyle name="Millares 7 3" xfId="97"/>
    <cellStyle name="Millares 7 3 2" xfId="98"/>
    <cellStyle name="Millares 7 3 2 2" xfId="185"/>
    <cellStyle name="Millares 7 3 3" xfId="184"/>
    <cellStyle name="Millares 7 4" xfId="99"/>
    <cellStyle name="Millares 7 4 2" xfId="186"/>
    <cellStyle name="Millares 7 5" xfId="100"/>
    <cellStyle name="Millares 7 5 2" xfId="101"/>
    <cellStyle name="Millares 7 5 2 2" xfId="188"/>
    <cellStyle name="Millares 7 5 3" xfId="187"/>
    <cellStyle name="Millares 7 6" xfId="182"/>
    <cellStyle name="Millares 8" xfId="102"/>
    <cellStyle name="Millares 8 2" xfId="103"/>
    <cellStyle name="Millares 8 2 2" xfId="190"/>
    <cellStyle name="Millares 8 3" xfId="104"/>
    <cellStyle name="Millares 8 3 2" xfId="191"/>
    <cellStyle name="Millares 8 4" xfId="189"/>
    <cellStyle name="Millares 9" xfId="105"/>
    <cellStyle name="Millares 9 2" xfId="106"/>
    <cellStyle name="Millares 9 2 2" xfId="193"/>
    <cellStyle name="Millares 9 3" xfId="107"/>
    <cellStyle name="Millares 9 3 2" xfId="194"/>
    <cellStyle name="Millares 9 4" xfId="192"/>
    <cellStyle name="Moneda 2" xfId="108"/>
    <cellStyle name="Moneda 2 2" xfId="109"/>
    <cellStyle name="Moneda 2 2 2" xfId="196"/>
    <cellStyle name="Moneda 2 3" xfId="195"/>
    <cellStyle name="Normal" xfId="0" builtinId="0"/>
    <cellStyle name="Normal 2" xfId="5"/>
    <cellStyle name="Normal 2 2" xfId="110"/>
    <cellStyle name="Normal 2 3" xfId="111"/>
    <cellStyle name="Normal 2_NOMBRE" xfId="112"/>
    <cellStyle name="Normal 3" xfId="113"/>
    <cellStyle name="Normal 4" xfId="114"/>
    <cellStyle name="Normal 4 2" xfId="115"/>
    <cellStyle name="Normal 4 2 2" xfId="116"/>
    <cellStyle name="Normal 4 3" xfId="117"/>
    <cellStyle name="Normal 4_A01" xfId="118"/>
    <cellStyle name="Normal 5" xfId="119"/>
    <cellStyle name="Normal 6" xfId="2"/>
    <cellStyle name="Normal 6 2" xfId="120"/>
    <cellStyle name="Normal 7" xfId="121"/>
    <cellStyle name="Normal_08a" xfId="1"/>
    <cellStyle name="Normal_REM 05-2002" xfId="3"/>
    <cellStyle name="Normal_REM 21-2002" xfId="4"/>
    <cellStyle name="Notas" xfId="197" builtinId="10"/>
    <cellStyle name="Notas 2" xfId="122"/>
    <cellStyle name="Notas 2 2" xfId="123"/>
    <cellStyle name="Porcentual 2" xfId="124"/>
    <cellStyle name="Porcentual 2 2" xfId="125"/>
  </cellStyles>
  <dxfs count="0"/>
  <tableStyles count="0" defaultTableStyle="TableStyleMedium2" defaultPivotStyle="PivotStyleMedium9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5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inunez\Desktop\Carolina\2017\ENERO\116108SA01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inunez\Desktop\Carolina\2017\FEBRERO\116108SA02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inunez\Desktop\Carolina\2017\MARZO\116108SA_03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ioestadisticahl\Desktop\Nueva%20carpeta\116108SA_04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ioestadisticahl\Desktop\Nueva%20carpeta\116108_SA_05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ioestadisticahl\Desktop\Nueva%20carpeta\116108SA_06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Ibáñez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ENERO</v>
          </cell>
          <cell r="C6">
            <v>0</v>
          </cell>
          <cell r="D6">
            <v>1</v>
          </cell>
        </row>
        <row r="7">
          <cell r="B7">
            <v>2017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Ibáñez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FEBRERO</v>
          </cell>
          <cell r="C6">
            <v>0</v>
          </cell>
          <cell r="D6">
            <v>2</v>
          </cell>
        </row>
        <row r="7">
          <cell r="B7">
            <v>2017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Ibáñez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MARZO</v>
          </cell>
          <cell r="C6">
            <v>0</v>
          </cell>
          <cell r="D6">
            <v>3</v>
          </cell>
        </row>
        <row r="7">
          <cell r="B7">
            <v>2017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Control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Ibáñez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ABRIL</v>
          </cell>
          <cell r="C6">
            <v>0</v>
          </cell>
          <cell r="D6">
            <v>4</v>
          </cell>
        </row>
        <row r="7">
          <cell r="B7">
            <v>2017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Ibáñez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MAYO</v>
          </cell>
          <cell r="C6">
            <v>0</v>
          </cell>
          <cell r="D6">
            <v>5</v>
          </cell>
        </row>
        <row r="7">
          <cell r="B7">
            <v>2017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Ibáñez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JUNIO</v>
          </cell>
          <cell r="C6">
            <v>0</v>
          </cell>
          <cell r="D6">
            <v>6</v>
          </cell>
        </row>
        <row r="7">
          <cell r="B7">
            <v>2017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N195"/>
  <sheetViews>
    <sheetView workbookViewId="0">
      <selection activeCell="C20" sqref="C20"/>
    </sheetView>
  </sheetViews>
  <sheetFormatPr baseColWidth="10" defaultRowHeight="14.25" x14ac:dyDescent="0.2"/>
  <cols>
    <col min="1" max="1" width="72.140625" style="227" customWidth="1"/>
    <col min="2" max="2" width="34.140625" style="227" customWidth="1"/>
    <col min="3" max="3" width="18.140625" style="227" customWidth="1"/>
    <col min="4" max="4" width="17.42578125" style="227" customWidth="1"/>
    <col min="5" max="5" width="18.28515625" style="227" customWidth="1"/>
    <col min="6" max="6" width="16.5703125" style="227" customWidth="1"/>
    <col min="7" max="7" width="17.85546875" style="227" customWidth="1"/>
    <col min="8" max="8" width="18.42578125" style="227" customWidth="1"/>
    <col min="9" max="9" width="14.85546875" style="227" customWidth="1"/>
    <col min="10" max="10" width="13.42578125" style="227" customWidth="1"/>
    <col min="11" max="11" width="14.28515625" style="227" customWidth="1"/>
    <col min="12" max="12" width="11.42578125" style="227"/>
    <col min="13" max="13" width="13" style="227" customWidth="1"/>
    <col min="14" max="75" width="11.42578125" style="227"/>
    <col min="76" max="89" width="0" style="228" hidden="1" customWidth="1"/>
    <col min="90" max="90" width="18.28515625" style="228" hidden="1" customWidth="1"/>
    <col min="91" max="106" width="0" style="228" hidden="1" customWidth="1"/>
    <col min="107" max="142" width="11.42578125" style="228"/>
    <col min="143" max="16384" width="11.42578125" style="227"/>
  </cols>
  <sheetData>
    <row r="1" spans="1:144" x14ac:dyDescent="0.2">
      <c r="A1" s="226" t="s">
        <v>0</v>
      </c>
    </row>
    <row r="2" spans="1:144" x14ac:dyDescent="0.2">
      <c r="A2" s="226" t="str">
        <f>CONCATENATE("COMUNA: ",[1]NOMBRE!B2," - ","( ",[1]NOMBRE!C2,[1]NOMBRE!D2,[1]NOMBRE!E2,[1]NOMBRE!F2,[1]NOMBRE!G2," )")</f>
        <v>COMUNA: Linares - ( 07401 )</v>
      </c>
    </row>
    <row r="3" spans="1:144" x14ac:dyDescent="0.2">
      <c r="A3" s="226" t="str">
        <f>CONCATENATE("ESTABLECIMIENTO/ESTRATEGIA: ",[1]NOMBRE!B3," - ","( ",[1]NOMBRE!C3,[1]NOMBRE!D3,[1]NOMBRE!E3,[1]NOMBRE!F3,[1]NOMBRE!G3,[1]NOMBRE!H3," )")</f>
        <v>ESTABLECIMIENTO/ESTRATEGIA: Hospital Presidente Carlos Ibáñez del Campo - ( 116108 )</v>
      </c>
    </row>
    <row r="4" spans="1:144" x14ac:dyDescent="0.2">
      <c r="A4" s="226"/>
    </row>
    <row r="5" spans="1:144" x14ac:dyDescent="0.2">
      <c r="A5" s="226" t="str">
        <f>CONCATENATE("AÑO: ",[1]NOMBRE!B7)</f>
        <v>AÑO: 2017</v>
      </c>
    </row>
    <row r="6" spans="1:144" ht="15" x14ac:dyDescent="0.2">
      <c r="F6" s="229" t="s">
        <v>71</v>
      </c>
    </row>
    <row r="7" spans="1:144" ht="15" customHeight="1" x14ac:dyDescent="0.2">
      <c r="A7" s="230"/>
      <c r="B7" s="230"/>
      <c r="C7" s="230"/>
      <c r="D7" s="230"/>
      <c r="E7" s="230"/>
      <c r="F7" s="230"/>
      <c r="G7" s="230"/>
      <c r="H7" s="230"/>
      <c r="I7" s="230"/>
      <c r="J7" s="230"/>
      <c r="K7" s="231"/>
      <c r="L7" s="19"/>
    </row>
    <row r="8" spans="1:144" x14ac:dyDescent="0.2">
      <c r="A8" s="232" t="s">
        <v>68</v>
      </c>
    </row>
    <row r="9" spans="1:144" ht="14.25" customHeight="1" x14ac:dyDescent="0.2">
      <c r="A9" s="580" t="s">
        <v>69</v>
      </c>
      <c r="B9" s="581" t="s">
        <v>72</v>
      </c>
      <c r="C9" s="581" t="s">
        <v>73</v>
      </c>
      <c r="D9" s="582" t="s">
        <v>74</v>
      </c>
      <c r="E9" s="582" t="s">
        <v>75</v>
      </c>
      <c r="F9" s="581" t="s">
        <v>76</v>
      </c>
      <c r="G9" s="585" t="s">
        <v>77</v>
      </c>
      <c r="H9" s="586"/>
      <c r="I9" s="586"/>
      <c r="J9" s="587"/>
      <c r="K9" s="585" t="s">
        <v>78</v>
      </c>
      <c r="L9" s="586"/>
      <c r="M9" s="586"/>
      <c r="N9" s="586"/>
      <c r="O9" s="587"/>
      <c r="P9" s="228"/>
      <c r="BX9" s="227"/>
      <c r="BY9" s="227"/>
      <c r="EM9" s="228"/>
      <c r="EN9" s="228"/>
    </row>
    <row r="10" spans="1:144" ht="21.75" customHeight="1" x14ac:dyDescent="0.2">
      <c r="A10" s="580"/>
      <c r="B10" s="581"/>
      <c r="C10" s="581"/>
      <c r="D10" s="583"/>
      <c r="E10" s="583"/>
      <c r="F10" s="581"/>
      <c r="G10" s="588"/>
      <c r="H10" s="589"/>
      <c r="I10" s="589"/>
      <c r="J10" s="590"/>
      <c r="K10" s="588"/>
      <c r="L10" s="589"/>
      <c r="M10" s="589"/>
      <c r="N10" s="589"/>
      <c r="O10" s="590"/>
      <c r="P10" s="228"/>
      <c r="BX10" s="227"/>
      <c r="BY10" s="227"/>
      <c r="EM10" s="228"/>
      <c r="EN10" s="228"/>
    </row>
    <row r="11" spans="1:144" ht="31.5" customHeight="1" x14ac:dyDescent="0.2">
      <c r="A11" s="580"/>
      <c r="B11" s="581"/>
      <c r="C11" s="581"/>
      <c r="D11" s="584"/>
      <c r="E11" s="584"/>
      <c r="F11" s="581"/>
      <c r="G11" s="233" t="s">
        <v>79</v>
      </c>
      <c r="H11" s="233" t="s">
        <v>80</v>
      </c>
      <c r="I11" s="233" t="s">
        <v>81</v>
      </c>
      <c r="J11" s="233" t="s">
        <v>82</v>
      </c>
      <c r="K11" s="233" t="s">
        <v>79</v>
      </c>
      <c r="L11" s="233" t="s">
        <v>80</v>
      </c>
      <c r="M11" s="233" t="s">
        <v>81</v>
      </c>
      <c r="N11" s="234" t="s">
        <v>82</v>
      </c>
      <c r="O11" s="233" t="s">
        <v>83</v>
      </c>
      <c r="P11" s="228"/>
      <c r="BX11" s="227"/>
      <c r="BY11" s="227"/>
      <c r="EM11" s="228"/>
      <c r="EN11" s="228"/>
    </row>
    <row r="12" spans="1:144" x14ac:dyDescent="0.2">
      <c r="A12" s="235" t="s">
        <v>70</v>
      </c>
      <c r="B12" s="236">
        <f t="shared" ref="B12" si="0">SUM(B13:B16)</f>
        <v>5</v>
      </c>
      <c r="C12" s="236">
        <f>+Enero!C12+Febrero!C12+'Marzo '!C12</f>
        <v>15</v>
      </c>
      <c r="D12" s="236">
        <f>+Enero!D12+Febrero!D12+'Marzo '!D12</f>
        <v>13</v>
      </c>
      <c r="E12" s="236">
        <f>+Enero!E12+Febrero!E12+'Marzo '!E12</f>
        <v>4328</v>
      </c>
      <c r="F12" s="236">
        <f>+Enero!F12+Febrero!F12+'Marzo '!F12</f>
        <v>3944</v>
      </c>
      <c r="G12" s="237">
        <f>+Enero!G12+Febrero!G12+'Marzo '!G12</f>
        <v>3273</v>
      </c>
      <c r="H12" s="237">
        <f>+Enero!H12+Febrero!H12+'Marzo '!H12</f>
        <v>2660</v>
      </c>
      <c r="I12" s="237">
        <f>+Enero!I12+Febrero!I12+'Marzo '!I12</f>
        <v>613</v>
      </c>
      <c r="J12" s="237">
        <f>+Enero!J12+Febrero!J12+'Marzo '!J12</f>
        <v>0</v>
      </c>
      <c r="K12" s="237">
        <f>+Enero!K12+Febrero!K12+'Marzo '!K12</f>
        <v>3041.9300000000003</v>
      </c>
      <c r="L12" s="237">
        <f>+Enero!L12+Febrero!L12+'Marzo '!L12</f>
        <v>1709.07</v>
      </c>
      <c r="M12" s="237">
        <f>+Enero!M12+Febrero!M12+'Marzo '!M12</f>
        <v>463.47</v>
      </c>
      <c r="N12" s="237">
        <f>+Enero!N12+Febrero!N12+'Marzo '!N12</f>
        <v>126.57</v>
      </c>
      <c r="O12" s="237">
        <f>+Enero!O12+Febrero!O12+'Marzo '!O12</f>
        <v>742.81999999999994</v>
      </c>
      <c r="P12" s="228"/>
      <c r="BX12" s="227"/>
      <c r="BY12" s="227"/>
      <c r="EM12" s="228"/>
      <c r="EN12" s="228"/>
    </row>
    <row r="13" spans="1:144" x14ac:dyDescent="0.2">
      <c r="A13" s="238" t="s">
        <v>3</v>
      </c>
      <c r="B13" s="239">
        <v>4</v>
      </c>
      <c r="C13" s="239">
        <v>4</v>
      </c>
      <c r="D13" s="239">
        <v>3</v>
      </c>
      <c r="E13" s="240">
        <f>+Enero!E13+Febrero!E13+'Marzo '!E13</f>
        <v>2144</v>
      </c>
      <c r="F13" s="240">
        <f>+Enero!F13+Febrero!F13+'Marzo '!F13</f>
        <v>1760</v>
      </c>
      <c r="G13" s="241">
        <f>+Enero!G13+Febrero!G13+'Marzo '!G13</f>
        <v>2529</v>
      </c>
      <c r="H13" s="242">
        <f>+Enero!H13+Febrero!H13+'Marzo '!H13</f>
        <v>1916</v>
      </c>
      <c r="I13" s="242">
        <f>+Enero!I13+Febrero!I13+'Marzo '!I13</f>
        <v>613</v>
      </c>
      <c r="J13" s="242">
        <f>+Enero!J13+Febrero!J13+'Marzo '!J13</f>
        <v>0</v>
      </c>
      <c r="K13" s="241">
        <f>+Enero!K13+Febrero!K13+'Marzo '!K13</f>
        <v>1853.49</v>
      </c>
      <c r="L13" s="242">
        <f>+Enero!L13+Febrero!L13+'Marzo '!L13</f>
        <v>833.04</v>
      </c>
      <c r="M13" s="242">
        <f>+Enero!M13+Febrero!M13+'Marzo '!M13</f>
        <v>435</v>
      </c>
      <c r="N13" s="243">
        <f>+Enero!N13+Febrero!N13+'Marzo '!N13</f>
        <v>102.88999999999999</v>
      </c>
      <c r="O13" s="243">
        <f>+Enero!O13+Febrero!O13+'Marzo '!O13</f>
        <v>482.55999999999995</v>
      </c>
      <c r="P13" s="228"/>
      <c r="BX13" s="227"/>
      <c r="BY13" s="227"/>
      <c r="EM13" s="228"/>
      <c r="EN13" s="228"/>
    </row>
    <row r="14" spans="1:144" x14ac:dyDescent="0.2">
      <c r="A14" s="244" t="s">
        <v>4</v>
      </c>
      <c r="B14" s="239">
        <v>1</v>
      </c>
      <c r="C14" s="245">
        <v>1</v>
      </c>
      <c r="D14" s="245">
        <v>1</v>
      </c>
      <c r="E14" s="246">
        <f>+Enero!E14+Febrero!E14+'Marzo '!E14</f>
        <v>2184</v>
      </c>
      <c r="F14" s="246">
        <f>+Enero!F14+Febrero!F14+'Marzo '!F14</f>
        <v>2184</v>
      </c>
      <c r="G14" s="247">
        <f>+Enero!G14+Febrero!G14+'Marzo '!G14</f>
        <v>744</v>
      </c>
      <c r="H14" s="248">
        <f>+Enero!H14+Febrero!H14+'Marzo '!H14</f>
        <v>744</v>
      </c>
      <c r="I14" s="248">
        <f>+Enero!I14+Febrero!I14+'Marzo '!I14</f>
        <v>0</v>
      </c>
      <c r="J14" s="248">
        <f>+Enero!J14+Febrero!J14+'Marzo '!J14</f>
        <v>0</v>
      </c>
      <c r="K14" s="249">
        <f>+Enero!K14+Febrero!K14+'Marzo '!K14</f>
        <v>1188.44</v>
      </c>
      <c r="L14" s="248">
        <f>+Enero!L14+Febrero!L14+'Marzo '!L14</f>
        <v>876.03</v>
      </c>
      <c r="M14" s="248">
        <f>+Enero!M14+Febrero!M14+'Marzo '!M14</f>
        <v>28.47</v>
      </c>
      <c r="N14" s="250">
        <f>+Enero!N14+Febrero!N14+'Marzo '!N14</f>
        <v>23.68</v>
      </c>
      <c r="O14" s="250">
        <f>+Enero!O14+Febrero!O14+'Marzo '!O14</f>
        <v>260.26</v>
      </c>
      <c r="P14" s="228"/>
      <c r="BX14" s="227"/>
      <c r="BY14" s="227"/>
      <c r="EM14" s="228"/>
      <c r="EN14" s="228"/>
    </row>
    <row r="15" spans="1:144" x14ac:dyDescent="0.2">
      <c r="A15" s="251" t="s">
        <v>5</v>
      </c>
      <c r="B15" s="239">
        <f>+Enero!B15+Febrero!B15+'Marzo '!B15</f>
        <v>0</v>
      </c>
      <c r="C15" s="245">
        <f>+Enero!C15+Febrero!C15+'Marzo '!C15</f>
        <v>0</v>
      </c>
      <c r="D15" s="245">
        <f>+Enero!D15+Febrero!D15+'Marzo '!D15</f>
        <v>0</v>
      </c>
      <c r="E15" s="246">
        <f>+Enero!E15+Febrero!E15+'Marzo '!E15</f>
        <v>0</v>
      </c>
      <c r="F15" s="246">
        <f>+Enero!F15+Febrero!F15+'Marzo '!F15</f>
        <v>0</v>
      </c>
      <c r="G15" s="249">
        <f>+Enero!G15+Febrero!G15+'Marzo '!G15</f>
        <v>0</v>
      </c>
      <c r="H15" s="248">
        <f>+Enero!H15+Febrero!H15+'Marzo '!H15</f>
        <v>0</v>
      </c>
      <c r="I15" s="248">
        <f>+Enero!I15+Febrero!I15+'Marzo '!I15</f>
        <v>0</v>
      </c>
      <c r="J15" s="248">
        <f>+Enero!J15+Febrero!J15+'Marzo '!J15</f>
        <v>0</v>
      </c>
      <c r="K15" s="249">
        <f>+Enero!K15+Febrero!K15+'Marzo '!K15</f>
        <v>0</v>
      </c>
      <c r="L15" s="248">
        <f>+Enero!L15+Febrero!L15+'Marzo '!L15</f>
        <v>0</v>
      </c>
      <c r="M15" s="248">
        <f>+Enero!M15+Febrero!M15+'Marzo '!M15</f>
        <v>0</v>
      </c>
      <c r="N15" s="250">
        <f>+Enero!N15+Febrero!N15+'Marzo '!N15</f>
        <v>0</v>
      </c>
      <c r="O15" s="250">
        <f>+Enero!O15+Febrero!O15+'Marzo '!O15</f>
        <v>0</v>
      </c>
      <c r="P15" s="228"/>
      <c r="BX15" s="227"/>
      <c r="BY15" s="227"/>
      <c r="EM15" s="228"/>
      <c r="EN15" s="228"/>
    </row>
    <row r="16" spans="1:144" x14ac:dyDescent="0.2">
      <c r="A16" s="252" t="s">
        <v>6</v>
      </c>
      <c r="B16" s="239">
        <f>+Enero!B16+Febrero!B16+'Marzo '!B16</f>
        <v>0</v>
      </c>
      <c r="C16" s="254">
        <f>+Enero!C16+Febrero!C16+'Marzo '!C16</f>
        <v>0</v>
      </c>
      <c r="D16" s="255">
        <f>+Enero!D16+Febrero!D16+'Marzo '!D16</f>
        <v>0</v>
      </c>
      <c r="E16" s="256">
        <f>+Enero!E16+Febrero!E16+'Marzo '!E16</f>
        <v>0</v>
      </c>
      <c r="F16" s="257">
        <f>+Enero!F16+Febrero!F16+'Marzo '!F16</f>
        <v>0</v>
      </c>
      <c r="G16" s="258">
        <f>+Enero!G16+Febrero!G16+'Marzo '!G16</f>
        <v>0</v>
      </c>
      <c r="H16" s="259">
        <f>+Enero!H16+Febrero!H16+'Marzo '!H16</f>
        <v>0</v>
      </c>
      <c r="I16" s="259">
        <f>+Enero!I16+Febrero!I16+'Marzo '!I16</f>
        <v>0</v>
      </c>
      <c r="J16" s="259">
        <f>+Enero!J16+Febrero!J16+'Marzo '!J16</f>
        <v>0</v>
      </c>
      <c r="K16" s="260">
        <f>+Enero!K16+Febrero!K16+'Marzo '!K16</f>
        <v>0</v>
      </c>
      <c r="L16" s="259">
        <f>+Enero!L16+Febrero!L16+'Marzo '!L16</f>
        <v>0</v>
      </c>
      <c r="M16" s="259">
        <f>+Enero!M16+Febrero!M16+'Marzo '!M16</f>
        <v>0</v>
      </c>
      <c r="N16" s="261">
        <f>+Enero!N16+Febrero!N16+'Marzo '!N16</f>
        <v>0</v>
      </c>
      <c r="O16" s="261">
        <f>+Enero!O16+Febrero!O16+'Marzo '!O16</f>
        <v>0</v>
      </c>
      <c r="P16" s="228"/>
      <c r="BX16" s="227"/>
      <c r="BY16" s="227"/>
      <c r="EM16" s="228"/>
      <c r="EN16" s="228"/>
    </row>
    <row r="17" spans="1:13" x14ac:dyDescent="0.2">
      <c r="A17" s="262" t="s">
        <v>7</v>
      </c>
      <c r="B17" s="33"/>
      <c r="C17" s="33"/>
      <c r="D17" s="33"/>
      <c r="E17" s="33"/>
      <c r="F17" s="33"/>
      <c r="G17" s="33"/>
      <c r="H17" s="263"/>
      <c r="I17" s="264"/>
      <c r="J17" s="22"/>
      <c r="K17" s="265"/>
      <c r="L17" s="266"/>
    </row>
    <row r="18" spans="1:13" ht="31.5" x14ac:dyDescent="0.2">
      <c r="A18" s="219" t="s">
        <v>8</v>
      </c>
      <c r="B18" s="216" t="s">
        <v>2</v>
      </c>
      <c r="C18" s="34" t="s">
        <v>84</v>
      </c>
      <c r="D18" s="35" t="s">
        <v>9</v>
      </c>
      <c r="E18" s="35" t="s">
        <v>10</v>
      </c>
      <c r="F18" s="35" t="s">
        <v>11</v>
      </c>
      <c r="G18" s="36" t="s">
        <v>12</v>
      </c>
      <c r="H18" s="267"/>
      <c r="I18" s="268"/>
      <c r="J18" s="268"/>
      <c r="K18" s="269"/>
      <c r="L18" s="270"/>
    </row>
    <row r="19" spans="1:13" x14ac:dyDescent="0.2">
      <c r="A19" s="38" t="s">
        <v>13</v>
      </c>
      <c r="B19" s="271">
        <f>SUM(C19:G19)</f>
        <v>24</v>
      </c>
      <c r="C19" s="272">
        <f>+Enero!C19+Febrero!C19+'Marzo '!C19</f>
        <v>0</v>
      </c>
      <c r="D19" s="111">
        <f>+Enero!D19+Febrero!D19+'Marzo '!D19</f>
        <v>0</v>
      </c>
      <c r="E19" s="111">
        <f>+Enero!E19+Febrero!E19+'Marzo '!E19</f>
        <v>24</v>
      </c>
      <c r="F19" s="111">
        <f>+Enero!F19+Febrero!F19+'Marzo '!F19</f>
        <v>0</v>
      </c>
      <c r="G19" s="112">
        <f>+Enero!G19+Febrero!G19+'Marzo '!G19</f>
        <v>0</v>
      </c>
      <c r="H19" s="273"/>
      <c r="I19" s="268"/>
      <c r="J19" s="268"/>
      <c r="K19" s="269"/>
      <c r="L19" s="270"/>
    </row>
    <row r="20" spans="1:13" x14ac:dyDescent="0.2">
      <c r="A20" s="30" t="s">
        <v>14</v>
      </c>
      <c r="B20" s="274">
        <f>SUM(C20:G20)</f>
        <v>425</v>
      </c>
      <c r="C20" s="275">
        <f>+Enero!C20+Febrero!C20+'Marzo '!C20</f>
        <v>0</v>
      </c>
      <c r="D20" s="276">
        <f>+Enero!D20+Febrero!D20+'Marzo '!D20</f>
        <v>0</v>
      </c>
      <c r="E20" s="276">
        <f>+Enero!E20+Febrero!E20+'Marzo '!E20</f>
        <v>425</v>
      </c>
      <c r="F20" s="276">
        <f>+Enero!F20+Febrero!F20+'Marzo '!F20</f>
        <v>0</v>
      </c>
      <c r="G20" s="277">
        <f>+Enero!G20+Febrero!G20+'Marzo '!G20</f>
        <v>0</v>
      </c>
      <c r="H20" s="273"/>
      <c r="I20" s="268"/>
      <c r="J20" s="268"/>
      <c r="K20" s="269"/>
      <c r="L20" s="270"/>
    </row>
    <row r="21" spans="1:13" x14ac:dyDescent="0.2">
      <c r="A21" s="30" t="s">
        <v>15</v>
      </c>
      <c r="B21" s="274">
        <f>SUM(C21:G21)</f>
        <v>425</v>
      </c>
      <c r="C21" s="275">
        <f>+Enero!C21+Febrero!C21+'Marzo '!C21</f>
        <v>0</v>
      </c>
      <c r="D21" s="276">
        <f>+Enero!D21+Febrero!D21+'Marzo '!D21</f>
        <v>0</v>
      </c>
      <c r="E21" s="276">
        <f>+Enero!E21+Febrero!E21+'Marzo '!E21</f>
        <v>425</v>
      </c>
      <c r="F21" s="276">
        <f>+Enero!F21+Febrero!F21+'Marzo '!F21</f>
        <v>0</v>
      </c>
      <c r="G21" s="277">
        <f>+Enero!G21+Febrero!G21+'Marzo '!G21</f>
        <v>0</v>
      </c>
      <c r="H21" s="273"/>
      <c r="I21" s="268"/>
      <c r="J21" s="268"/>
      <c r="K21" s="269"/>
      <c r="L21" s="270"/>
    </row>
    <row r="22" spans="1:13" x14ac:dyDescent="0.2">
      <c r="A22" s="30" t="s">
        <v>85</v>
      </c>
      <c r="B22" s="274">
        <f>SUM(C22:G22)</f>
        <v>425</v>
      </c>
      <c r="C22" s="275">
        <f>+Enero!C22+Febrero!C22+'Marzo '!C22</f>
        <v>0</v>
      </c>
      <c r="D22" s="276">
        <f>+Enero!D22+Febrero!D22+'Marzo '!D22</f>
        <v>0</v>
      </c>
      <c r="E22" s="276">
        <f>+Enero!E22+Febrero!E22+'Marzo '!E22</f>
        <v>425</v>
      </c>
      <c r="F22" s="276">
        <f>+Enero!F22+Febrero!F22+'Marzo '!F22</f>
        <v>0</v>
      </c>
      <c r="G22" s="277">
        <f>+Enero!G22+Febrero!G22+'Marzo '!G22</f>
        <v>0</v>
      </c>
      <c r="H22" s="273"/>
      <c r="I22" s="268"/>
      <c r="J22" s="278"/>
      <c r="K22" s="269"/>
      <c r="L22" s="270"/>
    </row>
    <row r="23" spans="1:13" x14ac:dyDescent="0.2">
      <c r="A23" s="39" t="s">
        <v>17</v>
      </c>
      <c r="B23" s="279">
        <f>SUM(C23:G23)</f>
        <v>425</v>
      </c>
      <c r="C23" s="280">
        <f>+Enero!C23+Febrero!C23+'Marzo '!C23</f>
        <v>0</v>
      </c>
      <c r="D23" s="281">
        <f>+Enero!D23+Febrero!D23+'Marzo '!D23</f>
        <v>0</v>
      </c>
      <c r="E23" s="281">
        <f>+Enero!E23+Febrero!E23+'Marzo '!E23</f>
        <v>425</v>
      </c>
      <c r="F23" s="281">
        <f>+Enero!F23+Febrero!F23+'Marzo '!F23</f>
        <v>0</v>
      </c>
      <c r="G23" s="282">
        <f>+Enero!G23+Febrero!G23+'Marzo '!G23</f>
        <v>0</v>
      </c>
      <c r="H23" s="273"/>
      <c r="I23" s="268"/>
      <c r="J23" s="268"/>
      <c r="K23" s="269"/>
      <c r="L23" s="270"/>
    </row>
    <row r="24" spans="1:13" x14ac:dyDescent="0.2">
      <c r="A24" s="262" t="s">
        <v>18</v>
      </c>
      <c r="B24" s="278"/>
      <c r="C24" s="278"/>
      <c r="D24" s="283"/>
      <c r="E24" s="284"/>
    </row>
    <row r="25" spans="1:13" x14ac:dyDescent="0.2">
      <c r="A25" s="262" t="s">
        <v>19</v>
      </c>
      <c r="B25" s="22"/>
      <c r="C25" s="284"/>
      <c r="D25" s="284"/>
      <c r="E25" s="284"/>
      <c r="F25" s="284"/>
      <c r="G25" s="284"/>
      <c r="H25" s="284"/>
      <c r="I25" s="278"/>
      <c r="J25" s="278"/>
      <c r="K25" s="283"/>
      <c r="L25" s="284"/>
    </row>
    <row r="26" spans="1:13" x14ac:dyDescent="0.2">
      <c r="A26" s="42" t="s">
        <v>8</v>
      </c>
      <c r="B26" s="42" t="s">
        <v>2</v>
      </c>
      <c r="C26" s="285"/>
      <c r="D26" s="270"/>
      <c r="E26" s="270"/>
      <c r="F26" s="270"/>
      <c r="G26" s="270"/>
      <c r="H26" s="270"/>
      <c r="I26" s="268"/>
      <c r="J26" s="268"/>
      <c r="K26" s="269"/>
      <c r="L26" s="270"/>
    </row>
    <row r="27" spans="1:13" x14ac:dyDescent="0.2">
      <c r="A27" s="29" t="s">
        <v>14</v>
      </c>
      <c r="B27" s="286">
        <f>+Enero!B27+Febrero!B27+'Marzo '!B27</f>
        <v>61</v>
      </c>
      <c r="C27" s="287"/>
      <c r="D27" s="270"/>
      <c r="E27" s="270"/>
      <c r="F27" s="270"/>
      <c r="G27" s="270"/>
      <c r="H27" s="270"/>
      <c r="I27" s="270"/>
      <c r="J27" s="270"/>
      <c r="K27" s="269"/>
      <c r="L27" s="270"/>
    </row>
    <row r="28" spans="1:13" x14ac:dyDescent="0.2">
      <c r="A28" s="30" t="s">
        <v>15</v>
      </c>
      <c r="B28" s="286">
        <f>+Enero!B28+Febrero!B28+'Marzo '!B28</f>
        <v>78</v>
      </c>
      <c r="C28" s="287"/>
      <c r="D28" s="270"/>
      <c r="E28" s="270"/>
      <c r="F28" s="270"/>
      <c r="G28" s="270"/>
      <c r="H28" s="270"/>
      <c r="I28" s="270"/>
      <c r="J28" s="270"/>
      <c r="K28" s="269"/>
      <c r="L28" s="270"/>
    </row>
    <row r="29" spans="1:13" x14ac:dyDescent="0.2">
      <c r="A29" s="29" t="s">
        <v>16</v>
      </c>
      <c r="B29" s="286">
        <f>+Enero!B29+Febrero!B29+'Marzo '!B29</f>
        <v>592</v>
      </c>
      <c r="C29" s="287"/>
      <c r="D29" s="270"/>
      <c r="E29" s="270"/>
      <c r="F29" s="270"/>
      <c r="G29" s="270"/>
      <c r="H29" s="270"/>
      <c r="I29" s="270"/>
      <c r="J29" s="270"/>
      <c r="K29" s="269"/>
      <c r="L29" s="270"/>
    </row>
    <row r="30" spans="1:13" x14ac:dyDescent="0.2">
      <c r="A30" s="29" t="s">
        <v>17</v>
      </c>
      <c r="B30" s="286">
        <f>+Enero!B30+Febrero!B30+'Marzo '!B30</f>
        <v>54</v>
      </c>
      <c r="C30" s="287"/>
      <c r="D30" s="270"/>
      <c r="E30" s="270"/>
      <c r="F30" s="270"/>
      <c r="G30" s="270"/>
      <c r="H30" s="270"/>
      <c r="I30" s="270"/>
      <c r="J30" s="284"/>
      <c r="K30" s="269"/>
      <c r="L30" s="270"/>
    </row>
    <row r="31" spans="1:13" x14ac:dyDescent="0.2">
      <c r="A31" s="43" t="s">
        <v>20</v>
      </c>
      <c r="B31" s="286">
        <f>+Enero!B31+Febrero!B31+'Marzo '!B31</f>
        <v>2</v>
      </c>
      <c r="C31" s="287"/>
      <c r="D31" s="270"/>
      <c r="E31" s="270"/>
      <c r="F31" s="270"/>
      <c r="G31" s="270"/>
      <c r="H31" s="270"/>
      <c r="I31" s="270"/>
      <c r="J31" s="270"/>
      <c r="K31" s="269"/>
      <c r="L31" s="270"/>
      <c r="M31" s="288"/>
    </row>
    <row r="32" spans="1:13" x14ac:dyDescent="0.2">
      <c r="A32" s="31" t="s">
        <v>21</v>
      </c>
      <c r="B32" s="289">
        <f>+Enero!B32+Febrero!B32+'Marzo '!B32</f>
        <v>3</v>
      </c>
      <c r="C32" s="287"/>
      <c r="D32" s="270"/>
      <c r="E32" s="270"/>
      <c r="F32" s="290"/>
      <c r="G32" s="270"/>
      <c r="H32" s="270"/>
      <c r="I32" s="270"/>
      <c r="J32" s="270"/>
      <c r="K32" s="269"/>
      <c r="L32" s="270"/>
      <c r="M32" s="288"/>
    </row>
    <row r="33" spans="1:86" ht="23.25" customHeight="1" x14ac:dyDescent="0.2">
      <c r="A33" s="262" t="s">
        <v>22</v>
      </c>
      <c r="B33" s="44"/>
      <c r="C33" s="17"/>
      <c r="D33" s="291"/>
      <c r="E33" s="291"/>
      <c r="F33" s="292"/>
      <c r="G33" s="270"/>
      <c r="H33" s="270"/>
      <c r="I33" s="270"/>
      <c r="J33" s="270"/>
      <c r="K33" s="269"/>
      <c r="L33" s="270"/>
      <c r="M33" s="288"/>
    </row>
    <row r="34" spans="1:86" ht="42" x14ac:dyDescent="0.2">
      <c r="A34" s="42" t="s">
        <v>23</v>
      </c>
      <c r="B34" s="42" t="s">
        <v>2</v>
      </c>
      <c r="C34" s="45" t="s">
        <v>24</v>
      </c>
      <c r="D34" s="46" t="s">
        <v>25</v>
      </c>
      <c r="E34" s="46" t="s">
        <v>26</v>
      </c>
      <c r="F34" s="293" t="s">
        <v>27</v>
      </c>
      <c r="G34" s="294"/>
      <c r="H34" s="270"/>
      <c r="I34" s="270"/>
      <c r="J34" s="270"/>
      <c r="K34" s="269"/>
      <c r="L34" s="270"/>
      <c r="M34" s="288"/>
    </row>
    <row r="35" spans="1:86" x14ac:dyDescent="0.2">
      <c r="A35" s="48" t="s">
        <v>28</v>
      </c>
      <c r="B35" s="295">
        <f>SUM(C35:F35)</f>
        <v>891</v>
      </c>
      <c r="C35" s="296">
        <f>+Enero!C35+Febrero!C35+'Marzo '!C35</f>
        <v>24</v>
      </c>
      <c r="D35" s="297">
        <f>+Enero!D35+Febrero!D35+'Marzo '!D35</f>
        <v>196</v>
      </c>
      <c r="E35" s="297">
        <f>+Enero!E35+Febrero!E35+'Marzo '!E35</f>
        <v>145</v>
      </c>
      <c r="F35" s="298">
        <f>+Enero!F35+Febrero!F35+'Marzo '!F35</f>
        <v>526</v>
      </c>
      <c r="G35" s="299"/>
      <c r="H35" s="270"/>
      <c r="I35" s="270"/>
      <c r="J35" s="270"/>
      <c r="K35" s="269"/>
      <c r="L35" s="270"/>
      <c r="M35" s="288"/>
    </row>
    <row r="36" spans="1:86" ht="24.75" customHeight="1" x14ac:dyDescent="0.2">
      <c r="A36" s="262" t="s">
        <v>29</v>
      </c>
      <c r="D36" s="300"/>
      <c r="E36" s="300"/>
      <c r="F36" s="300"/>
      <c r="G36" s="300"/>
      <c r="H36" s="300"/>
      <c r="I36" s="300"/>
      <c r="J36" s="300"/>
    </row>
    <row r="37" spans="1:86" x14ac:dyDescent="0.2">
      <c r="A37" s="301" t="s">
        <v>30</v>
      </c>
      <c r="B37" s="270"/>
      <c r="C37" s="270"/>
      <c r="D37" s="284"/>
      <c r="E37" s="284"/>
      <c r="F37" s="284"/>
      <c r="G37" s="284"/>
      <c r="H37" s="284"/>
      <c r="I37" s="284"/>
      <c r="J37" s="270"/>
      <c r="K37" s="269"/>
      <c r="L37" s="270"/>
      <c r="M37" s="288"/>
    </row>
    <row r="38" spans="1:86" x14ac:dyDescent="0.2">
      <c r="A38" s="219" t="s">
        <v>8</v>
      </c>
      <c r="B38" s="216" t="s">
        <v>31</v>
      </c>
      <c r="C38" s="216" t="s">
        <v>32</v>
      </c>
      <c r="D38" s="302"/>
      <c r="E38" s="270"/>
      <c r="F38" s="270"/>
      <c r="G38" s="270"/>
      <c r="H38" s="270"/>
      <c r="I38" s="270"/>
      <c r="J38" s="270"/>
      <c r="K38" s="269"/>
      <c r="L38" s="270"/>
      <c r="M38" s="288"/>
    </row>
    <row r="39" spans="1:86" x14ac:dyDescent="0.2">
      <c r="A39" s="303" t="s">
        <v>86</v>
      </c>
      <c r="B39" s="304">
        <f>+Enero!B39+Febrero!B39+'Marzo '!B39</f>
        <v>2177</v>
      </c>
      <c r="C39" s="304">
        <f>+Enero!C39+Febrero!C39+'Marzo '!C39</f>
        <v>6582</v>
      </c>
      <c r="D39" s="302"/>
      <c r="E39" s="270"/>
      <c r="F39" s="270"/>
      <c r="G39" s="270"/>
      <c r="H39" s="270"/>
      <c r="I39" s="284"/>
      <c r="J39" s="270"/>
      <c r="K39" s="269"/>
      <c r="L39" s="270"/>
      <c r="M39" s="288"/>
    </row>
    <row r="40" spans="1:86" x14ac:dyDescent="0.2">
      <c r="A40" s="305" t="s">
        <v>33</v>
      </c>
      <c r="B40" s="306">
        <f>+Enero!B40+Febrero!B40+'Marzo '!B40</f>
        <v>512</v>
      </c>
      <c r="C40" s="306">
        <f>+Enero!C40+Febrero!C40+'Marzo '!C40</f>
        <v>255</v>
      </c>
      <c r="D40" s="302" t="s">
        <v>34</v>
      </c>
      <c r="E40" s="270"/>
      <c r="F40" s="270"/>
      <c r="G40" s="270"/>
      <c r="H40" s="270"/>
      <c r="I40" s="270"/>
      <c r="J40" s="270"/>
      <c r="K40" s="269"/>
      <c r="L40" s="270"/>
      <c r="M40" s="288"/>
      <c r="CA40" s="228" t="str">
        <f>IF(B40&gt;B39,"El total de días camas con acompañamiento diurno NO debe ser MAYOR que el total de días camas ocupadas","")</f>
        <v/>
      </c>
      <c r="CB40" s="228" t="str">
        <f>IF(B40&gt;C39,"El total de días camas con acompañamiento diurno NO debe ser MAYOR que el total de días camas ocupadas","")</f>
        <v/>
      </c>
      <c r="CG40" s="228">
        <f>IF(B40&gt;B39,1,0)</f>
        <v>0</v>
      </c>
      <c r="CH40" s="228">
        <f>IF(C40&gt;C39,1,0)</f>
        <v>0</v>
      </c>
    </row>
    <row r="41" spans="1:86" ht="21" x14ac:dyDescent="0.2">
      <c r="A41" s="305" t="s">
        <v>87</v>
      </c>
      <c r="B41" s="306">
        <f>+Enero!B41+Febrero!B41+'Marzo '!B41</f>
        <v>332</v>
      </c>
      <c r="C41" s="306">
        <f>+Enero!C41+Febrero!C41+'Marzo '!C41</f>
        <v>57</v>
      </c>
      <c r="D41" s="302" t="s">
        <v>34</v>
      </c>
      <c r="E41" s="270"/>
      <c r="F41" s="270"/>
      <c r="G41" s="270"/>
      <c r="H41" s="270"/>
      <c r="I41" s="270"/>
      <c r="J41" s="270"/>
      <c r="K41" s="269"/>
      <c r="L41" s="270"/>
      <c r="M41" s="288"/>
      <c r="CA41" s="228" t="str">
        <f>IF(OR(B41&gt;B39,B41&gt;B40),"El nº de días camas con acompañamiento diurno de 6 horas NO debe ser MAYOR que el total de días camas ocupadas, ni el nº de días con acompañamiento diurno de 6 horas mayor que el nº de acompañamiento diurno","")</f>
        <v/>
      </c>
      <c r="CB41" s="228" t="str">
        <f>IF(OR(C41&gt;C39,C41&gt;C40),"El nº de días camas con acompañamiento diurno de 6 horas NO debe ser MAYOR que el total de días camas ocupadas, ni el nº de días con acompañamiento diurno de 6 horas mayor que el nº de acompañamiento diurno","")</f>
        <v/>
      </c>
      <c r="CG41" s="228">
        <f>IF(OR(B41&gt;B39,B41&gt;B40),1,0)</f>
        <v>0</v>
      </c>
      <c r="CH41" s="228">
        <f>IF(OR(C41&gt;C39,C41&gt;C40),1,0)</f>
        <v>0</v>
      </c>
    </row>
    <row r="42" spans="1:86" x14ac:dyDescent="0.2">
      <c r="A42" s="307" t="s">
        <v>35</v>
      </c>
      <c r="B42" s="308">
        <f>+Enero!B42+Febrero!B42+'Marzo '!B42</f>
        <v>291</v>
      </c>
      <c r="C42" s="308">
        <f>+Enero!C42+Febrero!C42+'Marzo '!C42</f>
        <v>377</v>
      </c>
      <c r="D42" s="302" t="s">
        <v>34</v>
      </c>
      <c r="E42" s="270"/>
      <c r="F42" s="270"/>
      <c r="G42" s="270"/>
      <c r="H42" s="270"/>
      <c r="I42" s="284"/>
      <c r="J42" s="270"/>
      <c r="K42" s="269"/>
      <c r="L42" s="270"/>
      <c r="M42" s="288"/>
      <c r="CA42" s="228" t="str">
        <f>IF(B42&gt;B39,"El total de días camas con acompañamiento nocturno NO debe ser MAYOR que el total de días camas ocupadas","")</f>
        <v/>
      </c>
      <c r="CB42" s="228" t="str">
        <f>IF(C42&gt;C39,"El total de días camas con acompañamiento nocturno NO debe ser MAYOR que el total de días camas ocupadas","")</f>
        <v/>
      </c>
      <c r="CG42" s="228">
        <f>IF(B42&gt;B39,1,0)</f>
        <v>0</v>
      </c>
      <c r="CH42" s="228">
        <f>IF(C42&gt;C39,1,0)</f>
        <v>0</v>
      </c>
    </row>
    <row r="43" spans="1:86" ht="20.25" customHeight="1" x14ac:dyDescent="0.2">
      <c r="A43" s="309" t="s">
        <v>36</v>
      </c>
      <c r="B43" s="284"/>
      <c r="C43" s="284"/>
      <c r="D43" s="310"/>
      <c r="E43" s="270"/>
      <c r="F43" s="270"/>
      <c r="G43" s="270"/>
      <c r="H43" s="270"/>
      <c r="I43" s="270"/>
      <c r="J43" s="284"/>
      <c r="K43" s="269"/>
      <c r="L43" s="270"/>
      <c r="M43" s="288"/>
    </row>
    <row r="44" spans="1:86" x14ac:dyDescent="0.2">
      <c r="A44" s="262" t="s">
        <v>37</v>
      </c>
      <c r="B44" s="284"/>
      <c r="C44" s="284"/>
      <c r="D44" s="283"/>
      <c r="E44" s="284"/>
      <c r="F44" s="284"/>
      <c r="G44" s="284"/>
      <c r="H44" s="284"/>
      <c r="I44" s="284"/>
      <c r="J44" s="270"/>
      <c r="K44" s="269"/>
      <c r="L44" s="270"/>
      <c r="M44" s="288"/>
    </row>
    <row r="45" spans="1:86" x14ac:dyDescent="0.2">
      <c r="A45" s="216" t="s">
        <v>38</v>
      </c>
      <c r="B45" s="216" t="s">
        <v>31</v>
      </c>
      <c r="C45" s="220" t="s">
        <v>32</v>
      </c>
      <c r="D45" s="311"/>
      <c r="E45" s="312"/>
      <c r="F45" s="312"/>
      <c r="G45" s="312"/>
      <c r="H45" s="312"/>
      <c r="I45" s="313"/>
      <c r="J45" s="312"/>
      <c r="K45" s="314"/>
      <c r="L45" s="312"/>
      <c r="M45" s="288"/>
    </row>
    <row r="46" spans="1:86" x14ac:dyDescent="0.2">
      <c r="A46" s="315" t="s">
        <v>39</v>
      </c>
      <c r="B46" s="316">
        <f>+Enero!B46+Febrero!B46+'Marzo '!B46</f>
        <v>536</v>
      </c>
      <c r="C46" s="316">
        <f>+Enero!C46+Febrero!C46+'Marzo '!C46</f>
        <v>1011</v>
      </c>
      <c r="D46" s="317"/>
      <c r="E46" s="270"/>
      <c r="F46" s="270"/>
      <c r="G46" s="270"/>
      <c r="H46" s="270"/>
      <c r="I46" s="284"/>
      <c r="J46" s="270"/>
      <c r="K46" s="269"/>
      <c r="L46" s="270"/>
    </row>
    <row r="47" spans="1:86" ht="21" x14ac:dyDescent="0.2">
      <c r="A47" s="318" t="s">
        <v>40</v>
      </c>
      <c r="B47" s="289">
        <f>+Enero!B47+Febrero!B47+'Marzo '!B47</f>
        <v>465</v>
      </c>
      <c r="C47" s="319">
        <f>+Enero!C47+Febrero!C47+'Marzo '!C47</f>
        <v>1011</v>
      </c>
      <c r="D47" s="320" t="s">
        <v>34</v>
      </c>
      <c r="E47" s="270"/>
      <c r="F47" s="270"/>
      <c r="G47" s="270"/>
      <c r="H47" s="270"/>
      <c r="I47" s="284"/>
      <c r="J47" s="270"/>
      <c r="K47" s="269"/>
      <c r="L47" s="270"/>
      <c r="CA47" s="228" t="str">
        <f>IF(B47&gt;B46,"El nº de egresados con orientación a familiares al alta NO debe ser MAYOR al total de egresos","")</f>
        <v/>
      </c>
      <c r="CB47" s="228" t="str">
        <f>IF(C47&gt;C46,"El nº de egresados con orientación a familiares al alta NO debe ser MAYOR al total de egresos","")</f>
        <v/>
      </c>
      <c r="CG47" s="228">
        <f>IF(B47&gt;B46,1,0)</f>
        <v>0</v>
      </c>
      <c r="CH47" s="228" t="str">
        <f>IF(C47&gt;C46,"El nº de egresados con orientación a familiares al alta NO debe ser MAYOR al total de egresos","")</f>
        <v/>
      </c>
    </row>
    <row r="48" spans="1:86" x14ac:dyDescent="0.2">
      <c r="A48" s="591" t="s">
        <v>41</v>
      </c>
      <c r="B48" s="591"/>
      <c r="C48" s="591"/>
      <c r="D48" s="592"/>
      <c r="E48" s="592"/>
      <c r="F48" s="313"/>
      <c r="G48" s="313"/>
      <c r="H48" s="313"/>
      <c r="I48" s="313"/>
      <c r="J48" s="284"/>
      <c r="K48" s="269"/>
      <c r="L48" s="270"/>
    </row>
    <row r="49" spans="1:90" ht="21" x14ac:dyDescent="0.2">
      <c r="A49" s="42" t="s">
        <v>38</v>
      </c>
      <c r="B49" s="42" t="s">
        <v>42</v>
      </c>
      <c r="C49" s="42" t="s">
        <v>2</v>
      </c>
      <c r="D49" s="321" t="s">
        <v>43</v>
      </c>
      <c r="E49" s="322" t="s">
        <v>44</v>
      </c>
      <c r="F49" s="323" t="s">
        <v>45</v>
      </c>
      <c r="G49" s="323" t="s">
        <v>46</v>
      </c>
      <c r="H49" s="323" t="s">
        <v>47</v>
      </c>
      <c r="I49" s="323" t="s">
        <v>48</v>
      </c>
      <c r="J49" s="268"/>
      <c r="K49" s="269"/>
      <c r="L49" s="284"/>
    </row>
    <row r="50" spans="1:90" x14ac:dyDescent="0.2">
      <c r="A50" s="593" t="s">
        <v>88</v>
      </c>
      <c r="B50" s="594"/>
      <c r="C50" s="324">
        <f>SUM(D50:I50)</f>
        <v>710</v>
      </c>
      <c r="D50" s="325">
        <f>+Enero!D50+Febrero!D50+'Marzo '!D50</f>
        <v>115</v>
      </c>
      <c r="E50" s="326">
        <f>+Enero!E50+Febrero!E50+'Marzo '!E50</f>
        <v>47</v>
      </c>
      <c r="F50" s="326">
        <f>+Enero!F50+Febrero!F50+'Marzo '!F50</f>
        <v>114</v>
      </c>
      <c r="G50" s="326">
        <f>+Enero!G50+Febrero!G50+'Marzo '!G50</f>
        <v>128</v>
      </c>
      <c r="H50" s="326">
        <f>+Enero!H50+Febrero!H50+'Marzo '!H50</f>
        <v>132</v>
      </c>
      <c r="I50" s="327">
        <f>+Enero!I50+Febrero!I50+'Marzo '!I50</f>
        <v>174</v>
      </c>
      <c r="J50" s="320"/>
      <c r="K50" s="269"/>
      <c r="L50" s="284"/>
    </row>
    <row r="51" spans="1:90" x14ac:dyDescent="0.2">
      <c r="A51" s="595" t="s">
        <v>89</v>
      </c>
      <c r="B51" s="64" t="s">
        <v>50</v>
      </c>
      <c r="C51" s="328">
        <f>SUM(D51:I51)</f>
        <v>122</v>
      </c>
      <c r="D51" s="329">
        <f>+Enero!D51+Febrero!D51+'Marzo '!D51</f>
        <v>54</v>
      </c>
      <c r="E51" s="330">
        <f>+Enero!E51+Febrero!E51+'Marzo '!E51</f>
        <v>21</v>
      </c>
      <c r="F51" s="330">
        <f>+Enero!F51+Febrero!F51+'Marzo '!F51</f>
        <v>47</v>
      </c>
      <c r="G51" s="330">
        <f>+Enero!G51+Febrero!G51+'Marzo '!G51</f>
        <v>0</v>
      </c>
      <c r="H51" s="330">
        <f>+Enero!H51+Febrero!H51+'Marzo '!H51</f>
        <v>0</v>
      </c>
      <c r="I51" s="331">
        <f>+Enero!I51+Febrero!I51+'Marzo '!I51</f>
        <v>0</v>
      </c>
      <c r="J51" s="320" t="s">
        <v>49</v>
      </c>
      <c r="K51" s="269"/>
      <c r="L51" s="284"/>
      <c r="CA51" s="228" t="str">
        <f>IF(D51+D52&gt;D50,"La suma del Total egresados con apoyo psicosocial Hasta 28 días deben ser menor o igual al Total de Egresos de Hasta 28 días","")</f>
        <v/>
      </c>
      <c r="CB51" s="228" t="str">
        <f>IF(E51+E52&gt;E50,"La suma del Total egresados con apoyo psicosocial de 29 dias hasta menor de 1 año deben ser menor al Total de Egresos de de 29 dias hasta menor de 1 año","")</f>
        <v/>
      </c>
      <c r="CC51" s="228" t="str">
        <f>IF(F51+F52&gt;F50,"La suma del Total egresados con apoyo psicosocial de 1 a 4 años deben ser menor al Total de Egresos de 1 a 4 años","")</f>
        <v/>
      </c>
      <c r="CD51" s="228" t="str">
        <f>IF(G51+G52&gt;G50,"La suma del Total egresados con apoyo psicosocial de 9 años deben ser menor o igual al Total de Egresos de de 5 a 9 años","")</f>
        <v/>
      </c>
      <c r="CE51" s="228" t="str">
        <f>IF(H51+H52&gt;H50,"La suma del Total egresados con apoyo psicosocial de 10 a 14 años deben ser menor al Total de Egresos de 10 a 14 años ","")</f>
        <v/>
      </c>
      <c r="CF51" s="228" t="str">
        <f>IF(I51+I52&gt;I50,"La suma del Total egresados con apoyo psicosocial de 15 a 19 años deben ser menor al Total de Egresos de 15 a 19 años","")</f>
        <v/>
      </c>
      <c r="CG51" s="228">
        <f>IF(D51+D52&gt;D50,1,0)</f>
        <v>0</v>
      </c>
      <c r="CH51" s="228">
        <f>IF(E51+E52&gt;E50,1,0)</f>
        <v>0</v>
      </c>
      <c r="CI51" s="228">
        <f>IF(F51+F52&gt;F50,1,0)</f>
        <v>0</v>
      </c>
      <c r="CJ51" s="228">
        <f>IF(G51+G52&gt;G50,1,0)</f>
        <v>0</v>
      </c>
      <c r="CK51" s="228">
        <f>IF(H51+H52&gt;H5,1,0)</f>
        <v>0</v>
      </c>
      <c r="CL51" s="228">
        <f>IF(I51+I52&gt;I50,1,0)</f>
        <v>0</v>
      </c>
    </row>
    <row r="52" spans="1:90" x14ac:dyDescent="0.2">
      <c r="A52" s="595"/>
      <c r="B52" s="65" t="s">
        <v>51</v>
      </c>
      <c r="C52" s="332">
        <f>SUM(D52:I52)</f>
        <v>125</v>
      </c>
      <c r="D52" s="333">
        <f>+Enero!D52+Febrero!D52+'Marzo '!D52</f>
        <v>53</v>
      </c>
      <c r="E52" s="334">
        <f>+Enero!E52+Febrero!E52+'Marzo '!E52</f>
        <v>23</v>
      </c>
      <c r="F52" s="334">
        <f>+Enero!F52+Febrero!F52+'Marzo '!F52</f>
        <v>49</v>
      </c>
      <c r="G52" s="334">
        <f>+Enero!G52+Febrero!G52+'Marzo '!G52</f>
        <v>0</v>
      </c>
      <c r="H52" s="334">
        <f>+Enero!H52+Febrero!H52+'Marzo '!H52</f>
        <v>0</v>
      </c>
      <c r="I52" s="335">
        <f>+Enero!I52+Febrero!I52+'Marzo '!I52</f>
        <v>0</v>
      </c>
      <c r="J52" s="320" t="s">
        <v>49</v>
      </c>
      <c r="K52" s="269"/>
      <c r="L52" s="284"/>
      <c r="CA52" s="228" t="str">
        <f>IF(D51&gt;D50,"El nº de egresados Hasta 28 días con apoyo psicosocial -Intervención NO debe ser MAYOR al total de egresos",IF(AND(D51&lt;&gt;0,D53=""), "No olvide registrar atenciones recibidas en grupo etareo Hasta 28 días",""))</f>
        <v/>
      </c>
      <c r="CB52" s="228" t="str">
        <f>IF(E51&gt;E50,"El nº de egresados de 29 dias hasta menor de 1 año con apoyo psicosocial -Intervención NO debe ser MAYOR al total de egresos",IF(AND(E51&lt;&gt;0,E53=""), "No olvide registrar atenciones recibidas en grupo de edad 29 dias hasta menor de 1 año",""))</f>
        <v/>
      </c>
      <c r="CC52" s="228" t="str">
        <f>IF(F51&gt;F50,"El nº de egresados de 1 a 4 años con apoyo psicosocial -Intervención NO debe ser MAYOR al total de egresos",IF(AND(F51&lt;&gt;0,F53=""), "No olvide registrar atenciones recibidas de 1 a 4 años",""))</f>
        <v/>
      </c>
      <c r="CD52" s="228" t="str">
        <f>IF(G51&gt;G50,"El nº de egresados de 5 a 9 años con apoyo psicosocial -Intervención NO debe ser MAYOR al total de egresos",IF(AND(G51&lt;&gt;0,G53=""), "No olvide registrar atenciones recibidas de 5 a 9 años",""))</f>
        <v/>
      </c>
      <c r="CE52" s="228" t="str">
        <f>IF(H51&gt;H50,"El nº de egresados de 10 a 14 años con apoyo psicosocial -Intervención NO debe ser MAYOR al total de egresos",IF(AND(H51&lt;&gt;0,H53=""), "No olvide registrar atenciones recibidas de 10 a 14 años",""))</f>
        <v/>
      </c>
      <c r="CF52" s="228" t="str">
        <f>IF(I51&gt;I50,"El nº de egresados de 15 a 19 años con apoyo psicosocial -Intervención NO debe ser MAYOR al total de egresos",IF(AND(I51&lt;&gt;0,I53=""), "No olvide registrar atenciones recibidas de 15 a 19 años",""))</f>
        <v/>
      </c>
      <c r="CG52" s="228">
        <f t="shared" ref="CG52:CL52" si="1">IF(D51&gt;D50,1,IF(AND(D51&lt;&gt;0,D53=""), 1,0))</f>
        <v>0</v>
      </c>
      <c r="CH52" s="228">
        <f t="shared" si="1"/>
        <v>0</v>
      </c>
      <c r="CI52" s="228">
        <f t="shared" si="1"/>
        <v>0</v>
      </c>
      <c r="CJ52" s="228">
        <f t="shared" si="1"/>
        <v>0</v>
      </c>
      <c r="CK52" s="228">
        <f t="shared" si="1"/>
        <v>0</v>
      </c>
      <c r="CL52" s="228">
        <f t="shared" si="1"/>
        <v>0</v>
      </c>
    </row>
    <row r="53" spans="1:90" x14ac:dyDescent="0.2">
      <c r="A53" s="596" t="s">
        <v>52</v>
      </c>
      <c r="B53" s="66" t="s">
        <v>50</v>
      </c>
      <c r="C53" s="336">
        <f>SUM(D53:I53)</f>
        <v>320</v>
      </c>
      <c r="D53" s="337">
        <f>+Enero!D53+Febrero!D53+'Marzo '!D53</f>
        <v>134</v>
      </c>
      <c r="E53" s="338">
        <f>+Enero!E53+Febrero!E53+'Marzo '!E53</f>
        <v>81</v>
      </c>
      <c r="F53" s="338">
        <f>+Enero!F53+Febrero!F53+'Marzo '!F53</f>
        <v>105</v>
      </c>
      <c r="G53" s="338">
        <f>+Enero!G53+Febrero!G53+'Marzo '!G53</f>
        <v>0</v>
      </c>
      <c r="H53" s="338">
        <f>+Enero!H53+Febrero!H53+'Marzo '!H53</f>
        <v>0</v>
      </c>
      <c r="I53" s="339">
        <f>+Enero!I53+Febrero!I53+'Marzo '!I53</f>
        <v>0</v>
      </c>
      <c r="J53" s="320" t="s">
        <v>49</v>
      </c>
      <c r="K53" s="283"/>
      <c r="L53" s="284"/>
      <c r="CA53" s="228" t="str">
        <f>IF(D51&gt;D50,"El nº de egresados Hasta 28 días  con apoyo psicosocial -Intervención NO debe ser MAYOR al total de egresos en el grupo etario Hasta 28 días",IF(AND(D52&lt;&gt;0,D54=""), "No olvide registrar atenciones recibidas en grupo etareo Hasta 28 días ",""))</f>
        <v/>
      </c>
      <c r="CB53" s="228" t="str">
        <f>IF(E51&gt;E50,"El nº de egresados de 29 dias hasta menor de 1 año con apoyo psicosocial -Intervención NO debe ser MAYOR al total de egresos",IF(AND(E52&lt;&gt;0,E54=""), "No olvide registrar atenciones recibidas en grupo etareo de 29 dias hasta menor de 1 año ",""))</f>
        <v/>
      </c>
      <c r="CC53" s="228" t="str">
        <f>IF(F51&gt;F50,"El nº de egresados de 1 a 4 añoscon apoyo psicosocial -Intervención NO debe ser MAYOR al total de egresos",IF(AND(F52&lt;&gt;0,F54=""), "No olvide registrar atenciones recibidas de 1 a 4 años",""))</f>
        <v/>
      </c>
      <c r="CD53" s="228" t="str">
        <f>IF(G51&gt;G50,"El nº de egresados de 5 a 9 años con apoyo psicosocial -Intervención NO debe ser MAYOR al total de egresos",IF(AND(G52&lt;&gt;0,G54=""), "No olvide registrar atenciones recibidas de 5 a 9 años",""))</f>
        <v/>
      </c>
      <c r="CE53" s="228" t="str">
        <f>IF(H51&gt;H50,"El nº de egresados de 10 a 14 años con apoyo psicosocial -Intervención NO debe ser MAYOR al total de egresos",IF(AND(H52&lt;&gt;0,H54=""), "No olvide registrar atenciones recibidas de 10 a 14 años",""))</f>
        <v/>
      </c>
      <c r="CF53" s="228" t="str">
        <f>IF(I51&gt;I50,"El nº de egresados de 15 a 19 años con apoyo psicosocial -Intervención NO debe ser MAYOR al total de egresos",IF(AND(I52&lt;&gt;0,I54=""), "No olvide registrar atenciones recibidas de 15 a 19 años",""))</f>
        <v/>
      </c>
      <c r="CG53" s="228">
        <f t="shared" ref="CG53:CL53" si="2">IF(D51&gt;D50,1,IF(AND(D52&lt;&gt;0,D54=""), 1,0))</f>
        <v>0</v>
      </c>
      <c r="CH53" s="228">
        <f t="shared" si="2"/>
        <v>0</v>
      </c>
      <c r="CI53" s="228">
        <f t="shared" si="2"/>
        <v>0</v>
      </c>
      <c r="CJ53" s="228">
        <f t="shared" si="2"/>
        <v>0</v>
      </c>
      <c r="CK53" s="228">
        <f t="shared" si="2"/>
        <v>0</v>
      </c>
      <c r="CL53" s="228">
        <f t="shared" si="2"/>
        <v>0</v>
      </c>
    </row>
    <row r="54" spans="1:90" x14ac:dyDescent="0.2">
      <c r="A54" s="597"/>
      <c r="B54" s="68" t="s">
        <v>51</v>
      </c>
      <c r="C54" s="340">
        <f>SUM(D54:I54)</f>
        <v>414</v>
      </c>
      <c r="D54" s="341">
        <f>+Enero!D54+Febrero!D54+'Marzo '!D54</f>
        <v>174</v>
      </c>
      <c r="E54" s="342">
        <f>+Enero!E54+Febrero!E54+'Marzo '!E54</f>
        <v>116</v>
      </c>
      <c r="F54" s="342">
        <f>+Enero!F54+Febrero!F54+'Marzo '!F54</f>
        <v>124</v>
      </c>
      <c r="G54" s="342">
        <f>+Enero!G54+Febrero!G54+'Marzo '!G54</f>
        <v>0</v>
      </c>
      <c r="H54" s="342">
        <f>+Enero!H54+Febrero!H54+'Marzo '!H54</f>
        <v>0</v>
      </c>
      <c r="I54" s="343">
        <f>+Enero!I54+Febrero!I54+'Marzo '!I54</f>
        <v>0</v>
      </c>
      <c r="J54" s="320"/>
      <c r="K54" s="283"/>
      <c r="L54" s="284"/>
    </row>
    <row r="55" spans="1:90" x14ac:dyDescent="0.2">
      <c r="A55" s="598" t="s">
        <v>53</v>
      </c>
      <c r="B55" s="598"/>
      <c r="C55" s="598"/>
      <c r="D55" s="598"/>
      <c r="E55" s="598"/>
      <c r="F55" s="598"/>
      <c r="G55" s="598"/>
      <c r="H55" s="344"/>
      <c r="I55" s="344"/>
      <c r="J55" s="284"/>
      <c r="K55" s="269"/>
      <c r="L55" s="270"/>
      <c r="M55" s="288"/>
    </row>
    <row r="56" spans="1:90" x14ac:dyDescent="0.2">
      <c r="A56" s="599" t="s">
        <v>54</v>
      </c>
      <c r="B56" s="602" t="s">
        <v>90</v>
      </c>
      <c r="C56" s="603"/>
      <c r="D56" s="606" t="s">
        <v>55</v>
      </c>
      <c r="E56" s="599"/>
      <c r="F56" s="577" t="s">
        <v>91</v>
      </c>
      <c r="G56" s="578"/>
      <c r="H56" s="578"/>
      <c r="I56" s="579"/>
      <c r="J56" s="285"/>
      <c r="K56" s="269"/>
      <c r="L56" s="270"/>
      <c r="M56" s="288"/>
    </row>
    <row r="57" spans="1:90" x14ac:dyDescent="0.2">
      <c r="A57" s="600"/>
      <c r="B57" s="604"/>
      <c r="C57" s="605"/>
      <c r="D57" s="607"/>
      <c r="E57" s="601"/>
      <c r="F57" s="577" t="s">
        <v>92</v>
      </c>
      <c r="G57" s="579"/>
      <c r="H57" s="577" t="s">
        <v>93</v>
      </c>
      <c r="I57" s="579"/>
      <c r="J57" s="345"/>
      <c r="K57" s="269"/>
      <c r="L57" s="270"/>
      <c r="M57" s="288"/>
    </row>
    <row r="58" spans="1:90" ht="21" x14ac:dyDescent="0.2">
      <c r="A58" s="601"/>
      <c r="B58" s="218" t="s">
        <v>94</v>
      </c>
      <c r="C58" s="218" t="s">
        <v>56</v>
      </c>
      <c r="D58" s="218" t="s">
        <v>94</v>
      </c>
      <c r="E58" s="217" t="s">
        <v>56</v>
      </c>
      <c r="F58" s="218" t="s">
        <v>94</v>
      </c>
      <c r="G58" s="218" t="s">
        <v>56</v>
      </c>
      <c r="H58" s="218" t="s">
        <v>94</v>
      </c>
      <c r="I58" s="217" t="s">
        <v>56</v>
      </c>
      <c r="J58" s="345"/>
      <c r="K58" s="269"/>
      <c r="L58" s="270"/>
      <c r="M58" s="288"/>
    </row>
    <row r="59" spans="1:90" x14ac:dyDescent="0.2">
      <c r="A59" s="69" t="s">
        <v>57</v>
      </c>
      <c r="B59" s="346">
        <f>+Enero!B59+Febrero!B59+'Marzo '!B59</f>
        <v>1</v>
      </c>
      <c r="C59" s="347">
        <f>+Enero!C59+Febrero!C59+'Marzo '!C59</f>
        <v>48</v>
      </c>
      <c r="D59" s="347">
        <f>+Enero!D59+Febrero!D59+'Marzo '!D59</f>
        <v>5</v>
      </c>
      <c r="E59" s="347">
        <f>+Enero!E59+Febrero!E59+'Marzo '!E59</f>
        <v>194</v>
      </c>
      <c r="F59" s="348">
        <f>+Enero!F59+Febrero!F59+'Marzo '!F59</f>
        <v>42</v>
      </c>
      <c r="G59" s="286">
        <f>+Enero!G59+Febrero!G59+'Marzo '!G59</f>
        <v>167</v>
      </c>
      <c r="H59" s="286">
        <f>+Enero!H59+Febrero!H59+'Marzo '!H59</f>
        <v>6</v>
      </c>
      <c r="I59" s="286">
        <f>+Enero!I59+Febrero!I59+'Marzo '!I59</f>
        <v>35</v>
      </c>
      <c r="J59" s="285"/>
      <c r="K59" s="269"/>
      <c r="L59" s="270"/>
      <c r="M59" s="288"/>
    </row>
    <row r="60" spans="1:90" x14ac:dyDescent="0.2">
      <c r="A60" s="71" t="s">
        <v>58</v>
      </c>
      <c r="B60" s="349">
        <f>+Enero!B60+Febrero!B60+'Marzo '!B60</f>
        <v>0</v>
      </c>
      <c r="C60" s="350">
        <f>+Enero!C60+Febrero!C60+'Marzo '!C60</f>
        <v>0</v>
      </c>
      <c r="D60" s="350">
        <f>+Enero!D60+Febrero!D60+'Marzo '!D60</f>
        <v>0</v>
      </c>
      <c r="E60" s="350">
        <f>+Enero!E60+Febrero!E60+'Marzo '!E60</f>
        <v>0</v>
      </c>
      <c r="F60" s="351">
        <f>+Enero!F60+Febrero!F60+'Marzo '!F60</f>
        <v>0</v>
      </c>
      <c r="G60" s="352">
        <f>+Enero!G60+Febrero!G60+'Marzo '!G60</f>
        <v>0</v>
      </c>
      <c r="H60" s="352">
        <f>+Enero!H60+Febrero!H60+'Marzo '!H60</f>
        <v>0</v>
      </c>
      <c r="I60" s="352">
        <f>+Enero!I60+Febrero!I60+'Marzo '!I60</f>
        <v>0</v>
      </c>
      <c r="J60" s="285"/>
      <c r="K60" s="269"/>
      <c r="L60" s="270"/>
      <c r="M60" s="288"/>
    </row>
    <row r="61" spans="1:90" x14ac:dyDescent="0.2">
      <c r="A61" s="71" t="s">
        <v>95</v>
      </c>
      <c r="B61" s="349">
        <f>+Enero!B61+Febrero!B61+'Marzo '!B61</f>
        <v>0</v>
      </c>
      <c r="C61" s="350">
        <f>+Enero!C61+Febrero!C61+'Marzo '!C61</f>
        <v>0</v>
      </c>
      <c r="D61" s="350">
        <f>+Enero!D61+Febrero!D61+'Marzo '!D61</f>
        <v>0</v>
      </c>
      <c r="E61" s="350">
        <f>+Enero!E61+Febrero!E61+'Marzo '!E61</f>
        <v>0</v>
      </c>
      <c r="F61" s="351">
        <f>+Enero!F61+Febrero!F61+'Marzo '!F61</f>
        <v>0</v>
      </c>
      <c r="G61" s="352">
        <f>+Enero!G61+Febrero!G61+'Marzo '!G61</f>
        <v>0</v>
      </c>
      <c r="H61" s="352">
        <f>+Enero!H61+Febrero!H61+'Marzo '!H61</f>
        <v>0</v>
      </c>
      <c r="I61" s="352">
        <f>+Enero!I61+Febrero!I61+'Marzo '!I61</f>
        <v>0</v>
      </c>
      <c r="J61" s="285"/>
      <c r="K61" s="269"/>
      <c r="L61" s="270"/>
      <c r="M61" s="288"/>
    </row>
    <row r="62" spans="1:90" x14ac:dyDescent="0.2">
      <c r="A62" s="71" t="s">
        <v>59</v>
      </c>
      <c r="B62" s="349">
        <f>+Enero!B62+Febrero!B62+'Marzo '!B62</f>
        <v>0</v>
      </c>
      <c r="C62" s="350">
        <f>+Enero!C62+Febrero!C62+'Marzo '!C62</f>
        <v>0</v>
      </c>
      <c r="D62" s="350">
        <f>+Enero!D62+Febrero!D62+'Marzo '!D62</f>
        <v>0</v>
      </c>
      <c r="E62" s="350">
        <f>+Enero!E62+Febrero!E62+'Marzo '!E62</f>
        <v>0</v>
      </c>
      <c r="F62" s="351">
        <f>+Enero!F62+Febrero!F62+'Marzo '!F62</f>
        <v>0</v>
      </c>
      <c r="G62" s="352">
        <f>+Enero!G62+Febrero!G62+'Marzo '!G62</f>
        <v>0</v>
      </c>
      <c r="H62" s="352">
        <f>+Enero!H62+Febrero!H62+'Marzo '!H62</f>
        <v>0</v>
      </c>
      <c r="I62" s="352">
        <f>+Enero!I62+Febrero!I62+'Marzo '!I62</f>
        <v>0</v>
      </c>
      <c r="J62" s="285"/>
      <c r="K62" s="269"/>
      <c r="L62" s="270"/>
      <c r="M62" s="288"/>
    </row>
    <row r="63" spans="1:90" x14ac:dyDescent="0.2">
      <c r="A63" s="71" t="s">
        <v>60</v>
      </c>
      <c r="B63" s="349">
        <f>+Enero!B63+Febrero!B63+'Marzo '!B63</f>
        <v>8</v>
      </c>
      <c r="C63" s="350">
        <f>+Enero!C63+Febrero!C63+'Marzo '!C63</f>
        <v>34</v>
      </c>
      <c r="D63" s="350">
        <f>+Enero!D63+Febrero!D63+'Marzo '!D63</f>
        <v>20</v>
      </c>
      <c r="E63" s="350">
        <f>+Enero!E63+Febrero!E63+'Marzo '!E63</f>
        <v>49</v>
      </c>
      <c r="F63" s="351">
        <f>+Enero!F63+Febrero!F63+'Marzo '!F63</f>
        <v>31</v>
      </c>
      <c r="G63" s="352">
        <f>+Enero!G63+Febrero!G63+'Marzo '!G63</f>
        <v>70</v>
      </c>
      <c r="H63" s="352">
        <f>+Enero!H63+Febrero!H63+'Marzo '!H63</f>
        <v>6</v>
      </c>
      <c r="I63" s="352">
        <f>+Enero!I63+Febrero!I63+'Marzo '!I63</f>
        <v>10</v>
      </c>
      <c r="J63" s="285"/>
      <c r="K63" s="269"/>
      <c r="L63" s="270"/>
      <c r="M63" s="288"/>
    </row>
    <row r="64" spans="1:90" x14ac:dyDescent="0.2">
      <c r="A64" s="71" t="s">
        <v>61</v>
      </c>
      <c r="B64" s="349">
        <f>+Enero!B64+Febrero!B64+'Marzo '!B64</f>
        <v>0</v>
      </c>
      <c r="C64" s="350">
        <f>+Enero!C64+Febrero!C64+'Marzo '!C64</f>
        <v>0</v>
      </c>
      <c r="D64" s="350">
        <f>+Enero!D64+Febrero!D64+'Marzo '!D64</f>
        <v>0</v>
      </c>
      <c r="E64" s="350">
        <f>+Enero!E64+Febrero!E64+'Marzo '!E64</f>
        <v>0</v>
      </c>
      <c r="F64" s="351">
        <f>+Enero!F64+Febrero!F64+'Marzo '!F64</f>
        <v>0</v>
      </c>
      <c r="G64" s="352">
        <f>+Enero!G64+Febrero!G64+'Marzo '!G64</f>
        <v>0</v>
      </c>
      <c r="H64" s="352">
        <f>+Enero!H64+Febrero!H64+'Marzo '!H64</f>
        <v>0</v>
      </c>
      <c r="I64" s="352">
        <f>+Enero!I64+Febrero!I64+'Marzo '!I64</f>
        <v>0</v>
      </c>
      <c r="J64" s="285"/>
      <c r="K64" s="269"/>
      <c r="L64" s="270"/>
      <c r="M64" s="288"/>
    </row>
    <row r="65" spans="1:13" x14ac:dyDescent="0.2">
      <c r="A65" s="71" t="s">
        <v>62</v>
      </c>
      <c r="B65" s="349">
        <f>+Enero!B65+Febrero!B65+'Marzo '!B65</f>
        <v>21</v>
      </c>
      <c r="C65" s="350">
        <f>+Enero!C65+Febrero!C65+'Marzo '!C65</f>
        <v>1</v>
      </c>
      <c r="D65" s="350">
        <f>+Enero!D65+Febrero!D65+'Marzo '!D65</f>
        <v>58</v>
      </c>
      <c r="E65" s="350">
        <f>+Enero!E65+Febrero!E65+'Marzo '!E65</f>
        <v>15</v>
      </c>
      <c r="F65" s="351">
        <f>+Enero!F65+Febrero!F65+'Marzo '!F65</f>
        <v>45</v>
      </c>
      <c r="G65" s="352">
        <f>+Enero!G65+Febrero!G65+'Marzo '!G65</f>
        <v>22</v>
      </c>
      <c r="H65" s="352">
        <f>+Enero!H65+Febrero!H65+'Marzo '!H65</f>
        <v>1</v>
      </c>
      <c r="I65" s="352">
        <f>+Enero!I65+Febrero!I65+'Marzo '!I65</f>
        <v>2</v>
      </c>
      <c r="J65" s="285"/>
      <c r="K65" s="269"/>
      <c r="L65" s="270"/>
      <c r="M65" s="288"/>
    </row>
    <row r="66" spans="1:13" x14ac:dyDescent="0.2">
      <c r="A66" s="71" t="s">
        <v>63</v>
      </c>
      <c r="B66" s="349">
        <f>+Enero!B66+Febrero!B66+'Marzo '!B66</f>
        <v>0</v>
      </c>
      <c r="C66" s="350">
        <f>+Enero!C66+Febrero!C66+'Marzo '!C66</f>
        <v>12</v>
      </c>
      <c r="D66" s="350">
        <f>+Enero!D66+Febrero!D66+'Marzo '!D66</f>
        <v>0</v>
      </c>
      <c r="E66" s="350">
        <f>+Enero!E66+Febrero!E66+'Marzo '!E66</f>
        <v>16</v>
      </c>
      <c r="F66" s="351">
        <f>+Enero!F66+Febrero!F66+'Marzo '!F66</f>
        <v>0</v>
      </c>
      <c r="G66" s="352">
        <f>+Enero!G66+Febrero!G66+'Marzo '!G66</f>
        <v>275</v>
      </c>
      <c r="H66" s="352">
        <f>+Enero!H66+Febrero!H66+'Marzo '!H66</f>
        <v>0</v>
      </c>
      <c r="I66" s="352">
        <f>+Enero!I66+Febrero!I66+'Marzo '!I66</f>
        <v>30</v>
      </c>
      <c r="J66" s="285"/>
      <c r="K66" s="269"/>
      <c r="L66" s="270"/>
      <c r="M66" s="288"/>
    </row>
    <row r="67" spans="1:13" x14ac:dyDescent="0.2">
      <c r="A67" s="71" t="s">
        <v>64</v>
      </c>
      <c r="B67" s="349">
        <f>+Enero!B67+Febrero!B67+'Marzo '!B67</f>
        <v>0</v>
      </c>
      <c r="C67" s="350">
        <f>+Enero!C67+Febrero!C67+'Marzo '!C67</f>
        <v>54</v>
      </c>
      <c r="D67" s="350">
        <f>+Enero!D67+Febrero!D67+'Marzo '!D67</f>
        <v>0</v>
      </c>
      <c r="E67" s="350">
        <f>+Enero!E67+Febrero!E67+'Marzo '!E67</f>
        <v>237</v>
      </c>
      <c r="F67" s="351">
        <f>+Enero!F67+Febrero!F67+'Marzo '!F67</f>
        <v>0</v>
      </c>
      <c r="G67" s="352">
        <f>+Enero!G67+Febrero!G67+'Marzo '!G67</f>
        <v>32</v>
      </c>
      <c r="H67" s="352">
        <f>+Enero!H67+Febrero!H67+'Marzo '!H67</f>
        <v>0</v>
      </c>
      <c r="I67" s="352">
        <f>+Enero!I67+Febrero!I67+'Marzo '!I67</f>
        <v>0</v>
      </c>
      <c r="J67" s="285"/>
      <c r="K67" s="269"/>
      <c r="L67" s="270"/>
      <c r="M67" s="288"/>
    </row>
    <row r="68" spans="1:13" x14ac:dyDescent="0.2">
      <c r="A68" s="71" t="s">
        <v>65</v>
      </c>
      <c r="B68" s="349">
        <f>+Enero!B68+Febrero!B68+'Marzo '!B68</f>
        <v>0</v>
      </c>
      <c r="C68" s="350">
        <f>+Enero!C68+Febrero!C68+'Marzo '!C68</f>
        <v>73</v>
      </c>
      <c r="D68" s="350">
        <f>+Enero!D68+Febrero!D68+'Marzo '!D68</f>
        <v>0</v>
      </c>
      <c r="E68" s="350">
        <f>+Enero!E68+Febrero!E68+'Marzo '!E68</f>
        <v>119</v>
      </c>
      <c r="F68" s="351">
        <f>+Enero!F68+Febrero!F68+'Marzo '!F68</f>
        <v>0</v>
      </c>
      <c r="G68" s="352">
        <f>+Enero!G68+Febrero!G68+'Marzo '!G68</f>
        <v>89</v>
      </c>
      <c r="H68" s="352">
        <f>+Enero!H68+Febrero!H68+'Marzo '!H68</f>
        <v>0</v>
      </c>
      <c r="I68" s="352">
        <f>+Enero!I68+Febrero!I68+'Marzo '!I68</f>
        <v>13</v>
      </c>
      <c r="J68" s="285"/>
      <c r="K68" s="269"/>
      <c r="L68" s="270"/>
      <c r="M68" s="288"/>
    </row>
    <row r="69" spans="1:13" x14ac:dyDescent="0.2">
      <c r="A69" s="71" t="s">
        <v>66</v>
      </c>
      <c r="B69" s="349">
        <f>+Enero!B69+Febrero!B69+'Marzo '!B69</f>
        <v>0</v>
      </c>
      <c r="C69" s="350">
        <f>+Enero!C69+Febrero!C69+'Marzo '!C69</f>
        <v>52</v>
      </c>
      <c r="D69" s="350">
        <f>+Enero!D69+Febrero!D69+'Marzo '!D69</f>
        <v>8</v>
      </c>
      <c r="E69" s="350">
        <f>+Enero!E69+Febrero!E69+'Marzo '!E69</f>
        <v>88</v>
      </c>
      <c r="F69" s="351">
        <f>+Enero!F69+Febrero!F69+'Marzo '!F69</f>
        <v>42</v>
      </c>
      <c r="G69" s="352">
        <f>+Enero!G69+Febrero!G69+'Marzo '!G69</f>
        <v>83</v>
      </c>
      <c r="H69" s="352">
        <f>+Enero!H69+Febrero!H69+'Marzo '!H69</f>
        <v>1</v>
      </c>
      <c r="I69" s="352">
        <f>+Enero!I69+Febrero!I69+'Marzo '!I69</f>
        <v>8</v>
      </c>
      <c r="J69" s="285"/>
      <c r="K69" s="269"/>
      <c r="L69" s="270"/>
      <c r="M69" s="288"/>
    </row>
    <row r="70" spans="1:13" x14ac:dyDescent="0.2">
      <c r="A70" s="71" t="s">
        <v>67</v>
      </c>
      <c r="B70" s="349">
        <f>+Enero!B70+Febrero!B70+'Marzo '!B70</f>
        <v>0</v>
      </c>
      <c r="C70" s="350">
        <f>+Enero!C70+Febrero!C70+'Marzo '!C70</f>
        <v>0</v>
      </c>
      <c r="D70" s="350">
        <f>+Enero!D70+Febrero!D70+'Marzo '!D70</f>
        <v>0</v>
      </c>
      <c r="E70" s="350">
        <f>+Enero!E70+Febrero!E70+'Marzo '!E70</f>
        <v>0</v>
      </c>
      <c r="F70" s="351">
        <f>+Enero!F70+Febrero!F70+'Marzo '!F70</f>
        <v>0</v>
      </c>
      <c r="G70" s="352">
        <f>+Enero!G70+Febrero!G70+'Marzo '!G70</f>
        <v>0</v>
      </c>
      <c r="H70" s="352">
        <f>+Enero!H70+Febrero!H70+'Marzo '!H70</f>
        <v>0</v>
      </c>
      <c r="I70" s="352">
        <f>+Enero!I70+Febrero!I70+'Marzo '!I70</f>
        <v>0</v>
      </c>
      <c r="J70" s="285"/>
      <c r="K70" s="269"/>
      <c r="L70" s="270"/>
      <c r="M70" s="288"/>
    </row>
    <row r="71" spans="1:13" x14ac:dyDescent="0.2">
      <c r="A71" s="48" t="s">
        <v>2</v>
      </c>
      <c r="B71" s="353">
        <f t="shared" ref="B71:I71" si="3">SUM(B59:B70)</f>
        <v>30</v>
      </c>
      <c r="C71" s="353">
        <f t="shared" si="3"/>
        <v>274</v>
      </c>
      <c r="D71" s="353">
        <f t="shared" si="3"/>
        <v>91</v>
      </c>
      <c r="E71" s="353">
        <f t="shared" si="3"/>
        <v>718</v>
      </c>
      <c r="F71" s="354">
        <f t="shared" si="3"/>
        <v>160</v>
      </c>
      <c r="G71" s="354">
        <f t="shared" si="3"/>
        <v>738</v>
      </c>
      <c r="H71" s="354">
        <f t="shared" si="3"/>
        <v>14</v>
      </c>
      <c r="I71" s="354">
        <f t="shared" si="3"/>
        <v>98</v>
      </c>
      <c r="J71" s="285"/>
      <c r="K71" s="269"/>
      <c r="L71" s="270"/>
      <c r="M71" s="288"/>
    </row>
    <row r="72" spans="1:13" x14ac:dyDescent="0.2">
      <c r="A72" s="574" t="s">
        <v>96</v>
      </c>
      <c r="B72" s="574"/>
      <c r="C72" s="574"/>
      <c r="D72" s="574"/>
      <c r="E72" s="574"/>
      <c r="F72" s="574"/>
      <c r="G72" s="574"/>
      <c r="H72" s="355"/>
      <c r="I72" s="355"/>
      <c r="J72" s="278"/>
      <c r="K72" s="269"/>
      <c r="L72" s="270"/>
      <c r="M72" s="288"/>
    </row>
    <row r="73" spans="1:13" ht="14.25" customHeight="1" x14ac:dyDescent="0.2">
      <c r="A73" s="575" t="s">
        <v>97</v>
      </c>
      <c r="B73" s="577" t="s">
        <v>98</v>
      </c>
      <c r="C73" s="578"/>
      <c r="D73" s="578"/>
      <c r="E73" s="578"/>
      <c r="F73" s="578"/>
      <c r="G73" s="579"/>
      <c r="H73" s="356"/>
      <c r="I73" s="278"/>
      <c r="J73" s="269"/>
      <c r="K73" s="270"/>
      <c r="L73" s="288"/>
    </row>
    <row r="74" spans="1:13" x14ac:dyDescent="0.2">
      <c r="A74" s="576"/>
      <c r="B74" s="233" t="s">
        <v>1</v>
      </c>
      <c r="C74" s="218" t="s">
        <v>94</v>
      </c>
      <c r="D74" s="357" t="s">
        <v>56</v>
      </c>
      <c r="E74" s="23" t="s">
        <v>80</v>
      </c>
      <c r="F74" s="24" t="s">
        <v>81</v>
      </c>
      <c r="G74" s="24" t="s">
        <v>82</v>
      </c>
      <c r="H74" s="356"/>
      <c r="I74" s="284"/>
      <c r="J74" s="278"/>
      <c r="K74" s="269"/>
      <c r="L74" s="270"/>
      <c r="M74" s="288"/>
    </row>
    <row r="75" spans="1:13" x14ac:dyDescent="0.2">
      <c r="A75" s="69" t="s">
        <v>99</v>
      </c>
      <c r="B75" s="358">
        <f>+Enero!B75+Febrero!B75+'Marzo '!B75</f>
        <v>43</v>
      </c>
      <c r="C75" s="359">
        <f>+Enero!C75+Febrero!C75+'Marzo '!C75</f>
        <v>7</v>
      </c>
      <c r="D75" s="360">
        <f>+Enero!D75+Febrero!D75+'Marzo '!D75</f>
        <v>36</v>
      </c>
      <c r="E75" s="361">
        <f>+Enero!E75+Febrero!E75+'Marzo '!E75</f>
        <v>43</v>
      </c>
      <c r="F75" s="362">
        <f>+Enero!F75+Febrero!F75+'Marzo '!F75</f>
        <v>0</v>
      </c>
      <c r="G75" s="362">
        <f>+Enero!G75+Febrero!G75+'Marzo '!G75</f>
        <v>0</v>
      </c>
      <c r="H75" s="356"/>
      <c r="I75" s="284"/>
      <c r="J75" s="278"/>
      <c r="K75" s="269"/>
      <c r="L75" s="270"/>
      <c r="M75" s="288"/>
    </row>
    <row r="76" spans="1:13" x14ac:dyDescent="0.2">
      <c r="A76" s="70" t="s">
        <v>100</v>
      </c>
      <c r="B76" s="363">
        <f>+Enero!B76+Febrero!B76+'Marzo '!B76</f>
        <v>31</v>
      </c>
      <c r="C76" s="364">
        <f>+Enero!C76+Febrero!C76+'Marzo '!C76</f>
        <v>2</v>
      </c>
      <c r="D76" s="365">
        <f>+Enero!D76+Febrero!D76+'Marzo '!D76</f>
        <v>29</v>
      </c>
      <c r="E76" s="366">
        <f>+Enero!E76+Febrero!E76+'Marzo '!E76</f>
        <v>31</v>
      </c>
      <c r="F76" s="277">
        <f>+Enero!F76+Febrero!F76+'Marzo '!F76</f>
        <v>0</v>
      </c>
      <c r="G76" s="277">
        <f>+Enero!G76+Febrero!G76+'Marzo '!G76</f>
        <v>0</v>
      </c>
      <c r="H76" s="356"/>
      <c r="I76" s="284"/>
      <c r="J76" s="278"/>
      <c r="K76" s="269"/>
      <c r="L76" s="270"/>
      <c r="M76" s="288"/>
    </row>
    <row r="77" spans="1:13" x14ac:dyDescent="0.2">
      <c r="A77" s="71" t="s">
        <v>101</v>
      </c>
      <c r="B77" s="363">
        <f>+Enero!B77+Febrero!B77+'Marzo '!B77</f>
        <v>14</v>
      </c>
      <c r="C77" s="364">
        <f>+Enero!C77+Febrero!C77+'Marzo '!C77</f>
        <v>2</v>
      </c>
      <c r="D77" s="365">
        <f>+Enero!D77+Febrero!D77+'Marzo '!D77</f>
        <v>12</v>
      </c>
      <c r="E77" s="366">
        <f>+Enero!E77+Febrero!E77+'Marzo '!E77</f>
        <v>14</v>
      </c>
      <c r="F77" s="277">
        <f>+Enero!F77+Febrero!F77+'Marzo '!F77</f>
        <v>0</v>
      </c>
      <c r="G77" s="277">
        <f>+Enero!G77+Febrero!G77+'Marzo '!G77</f>
        <v>0</v>
      </c>
      <c r="H77" s="356"/>
      <c r="I77" s="284"/>
      <c r="J77" s="278"/>
      <c r="K77" s="269"/>
      <c r="L77" s="270"/>
      <c r="M77" s="288"/>
    </row>
    <row r="78" spans="1:13" x14ac:dyDescent="0.2">
      <c r="A78" s="71" t="s">
        <v>102</v>
      </c>
      <c r="B78" s="363">
        <f>+Enero!B78+Febrero!B78+'Marzo '!B78</f>
        <v>4</v>
      </c>
      <c r="C78" s="364">
        <f>+Enero!C78+Febrero!C78+'Marzo '!C78</f>
        <v>2</v>
      </c>
      <c r="D78" s="365">
        <f>+Enero!D78+Febrero!D78+'Marzo '!D78</f>
        <v>2</v>
      </c>
      <c r="E78" s="366">
        <f>+Enero!E78+Febrero!E78+'Marzo '!E78</f>
        <v>4</v>
      </c>
      <c r="F78" s="277">
        <f>+Enero!F78+Febrero!F78+'Marzo '!F78</f>
        <v>0</v>
      </c>
      <c r="G78" s="277">
        <f>+Enero!G78+Febrero!G78+'Marzo '!G78</f>
        <v>0</v>
      </c>
      <c r="H78" s="356"/>
      <c r="I78" s="284"/>
      <c r="J78" s="278"/>
      <c r="K78" s="269"/>
      <c r="L78" s="270"/>
      <c r="M78" s="288"/>
    </row>
    <row r="79" spans="1:13" x14ac:dyDescent="0.2">
      <c r="A79" s="71" t="s">
        <v>103</v>
      </c>
      <c r="B79" s="363">
        <f>+Enero!B79+Febrero!B79+'Marzo '!B79</f>
        <v>3</v>
      </c>
      <c r="C79" s="364">
        <f>+Enero!C79+Febrero!C79+'Marzo '!C79</f>
        <v>0</v>
      </c>
      <c r="D79" s="365">
        <f>+Enero!D79+Febrero!D79+'Marzo '!D79</f>
        <v>3</v>
      </c>
      <c r="E79" s="366">
        <f>+Enero!E79+Febrero!E79+'Marzo '!E79</f>
        <v>3</v>
      </c>
      <c r="F79" s="277">
        <f>+Enero!F79+Febrero!F79+'Marzo '!F79</f>
        <v>0</v>
      </c>
      <c r="G79" s="277">
        <f>+Enero!G79+Febrero!G79+'Marzo '!G79</f>
        <v>0</v>
      </c>
      <c r="H79" s="356"/>
      <c r="I79" s="284"/>
      <c r="J79" s="278"/>
      <c r="K79" s="269"/>
      <c r="L79" s="270"/>
      <c r="M79" s="288"/>
    </row>
    <row r="80" spans="1:13" x14ac:dyDescent="0.2">
      <c r="A80" s="71" t="s">
        <v>104</v>
      </c>
      <c r="B80" s="363">
        <f>+Enero!B80+Febrero!B80+'Marzo '!B80</f>
        <v>6</v>
      </c>
      <c r="C80" s="364">
        <f>+Enero!C80+Febrero!C80+'Marzo '!C80</f>
        <v>0</v>
      </c>
      <c r="D80" s="365">
        <f>+Enero!D80+Febrero!D80+'Marzo '!D80</f>
        <v>6</v>
      </c>
      <c r="E80" s="366">
        <f>+Enero!E80+Febrero!E80+'Marzo '!E80</f>
        <v>6</v>
      </c>
      <c r="F80" s="277">
        <f>+Enero!F80+Febrero!F80+'Marzo '!F80</f>
        <v>0</v>
      </c>
      <c r="G80" s="277">
        <f>+Enero!G80+Febrero!G80+'Marzo '!G80</f>
        <v>0</v>
      </c>
      <c r="H80" s="356"/>
      <c r="I80" s="284"/>
      <c r="J80" s="278"/>
      <c r="K80" s="269"/>
      <c r="L80" s="270"/>
      <c r="M80" s="288"/>
    </row>
    <row r="81" spans="1:13" x14ac:dyDescent="0.2">
      <c r="A81" s="70" t="s">
        <v>105</v>
      </c>
      <c r="B81" s="363">
        <f>+Enero!B81+Febrero!B81+'Marzo '!B81</f>
        <v>0</v>
      </c>
      <c r="C81" s="364">
        <f>+Enero!C81+Febrero!C81+'Marzo '!C81</f>
        <v>0</v>
      </c>
      <c r="D81" s="365">
        <f>+Enero!D81+Febrero!D81+'Marzo '!D81</f>
        <v>0</v>
      </c>
      <c r="E81" s="366">
        <f>+Enero!E81+Febrero!E81+'Marzo '!E81</f>
        <v>0</v>
      </c>
      <c r="F81" s="277">
        <f>+Enero!F81+Febrero!F81+'Marzo '!F81</f>
        <v>0</v>
      </c>
      <c r="G81" s="277">
        <f>+Enero!G81+Febrero!G81+'Marzo '!G81</f>
        <v>0</v>
      </c>
      <c r="H81" s="356"/>
      <c r="I81" s="284"/>
      <c r="J81" s="278"/>
      <c r="K81" s="269"/>
      <c r="L81" s="270"/>
      <c r="M81" s="288"/>
    </row>
    <row r="82" spans="1:13" x14ac:dyDescent="0.2">
      <c r="A82" s="113" t="s">
        <v>106</v>
      </c>
      <c r="B82" s="367">
        <f>+Enero!B82+Febrero!B82+'Marzo '!B82</f>
        <v>11</v>
      </c>
      <c r="C82" s="364">
        <f>+Enero!C82+Febrero!C82+'Marzo '!C82</f>
        <v>1</v>
      </c>
      <c r="D82" s="365">
        <f>+Enero!D82+Febrero!D82+'Marzo '!D82</f>
        <v>10</v>
      </c>
      <c r="E82" s="366">
        <f>+Enero!E82+Febrero!E82+'Marzo '!E82</f>
        <v>11</v>
      </c>
      <c r="F82" s="116">
        <f>+Enero!F82+Febrero!F82+'Marzo '!F82</f>
        <v>0</v>
      </c>
      <c r="G82" s="116">
        <f>+Enero!G82+Febrero!G82+'Marzo '!G82</f>
        <v>0</v>
      </c>
      <c r="H82" s="356"/>
      <c r="I82" s="284"/>
      <c r="J82" s="278"/>
      <c r="K82" s="269"/>
      <c r="L82" s="270"/>
      <c r="M82" s="288"/>
    </row>
    <row r="83" spans="1:13" x14ac:dyDescent="0.2">
      <c r="A83" s="72" t="s">
        <v>2</v>
      </c>
      <c r="B83" s="354">
        <f>+Enero!B83+Febrero!B83+'Marzo '!B83</f>
        <v>112</v>
      </c>
      <c r="C83" s="368">
        <f t="shared" ref="C83:G83" si="4">SUM(C75:C82)</f>
        <v>14</v>
      </c>
      <c r="D83" s="369">
        <f t="shared" si="4"/>
        <v>98</v>
      </c>
      <c r="E83" s="370">
        <f t="shared" si="4"/>
        <v>112</v>
      </c>
      <c r="F83" s="371">
        <f t="shared" si="4"/>
        <v>0</v>
      </c>
      <c r="G83" s="371">
        <f t="shared" si="4"/>
        <v>0</v>
      </c>
      <c r="H83" s="372"/>
      <c r="I83" s="284"/>
      <c r="J83" s="278"/>
      <c r="K83" s="269"/>
      <c r="L83" s="270"/>
      <c r="M83" s="288"/>
    </row>
    <row r="84" spans="1:13" x14ac:dyDescent="0.2">
      <c r="D84" s="288"/>
    </row>
    <row r="195" spans="1:2" hidden="1" x14ac:dyDescent="0.2">
      <c r="A195" s="373">
        <f>SUM(B12:O12,B19:B23,B35,C50,B71:I71,B83:G83,B27:B32,B39:C42,B46:C47,C51:C54)</f>
        <v>42095.86</v>
      </c>
      <c r="B195" s="227">
        <f>SUM(CG3:CN99)</f>
        <v>0</v>
      </c>
    </row>
  </sheetData>
  <mergeCells count="22">
    <mergeCell ref="H57:I57"/>
    <mergeCell ref="K9:O10"/>
    <mergeCell ref="A48:E48"/>
    <mergeCell ref="A50:B50"/>
    <mergeCell ref="A51:A52"/>
    <mergeCell ref="A53:A54"/>
    <mergeCell ref="A72:G72"/>
    <mergeCell ref="A73:A74"/>
    <mergeCell ref="B73:G73"/>
    <mergeCell ref="A9:A11"/>
    <mergeCell ref="B9:B11"/>
    <mergeCell ref="C9:C11"/>
    <mergeCell ref="F9:F11"/>
    <mergeCell ref="D9:D11"/>
    <mergeCell ref="E9:E11"/>
    <mergeCell ref="G9:J10"/>
    <mergeCell ref="A55:G55"/>
    <mergeCell ref="A56:A58"/>
    <mergeCell ref="B56:C57"/>
    <mergeCell ref="D56:E57"/>
    <mergeCell ref="F56:I56"/>
    <mergeCell ref="F57:G57"/>
  </mergeCells>
  <dataValidations count="2">
    <dataValidation type="decimal" allowBlank="1" showInputMessage="1" showErrorMessage="1" errorTitle="ERROR" error="Por Favor ingrese solo Números. " sqref="G12:O16">
      <formula1>0</formula1>
      <formula2>100000000</formula2>
    </dataValidation>
    <dataValidation type="whole" allowBlank="1" showInputMessage="1" showErrorMessage="1" errorTitle="ERROR" error="Por Favor ingrese solo Números. " sqref="G17:O1048576 P1:XFD1048576 G1:O11 A1:F1048576">
      <formula1>0</formula1>
      <formula2>100000000</formula2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582"/>
  <sheetViews>
    <sheetView topLeftCell="A64" workbookViewId="0">
      <selection activeCell="A64" sqref="A1:XFD1048576"/>
    </sheetView>
  </sheetViews>
  <sheetFormatPr baseColWidth="10" defaultColWidth="12.85546875" defaultRowHeight="10.5" x14ac:dyDescent="0.15"/>
  <cols>
    <col min="1" max="1" width="45.28515625" style="22" customWidth="1"/>
    <col min="2" max="9" width="13.7109375" style="22" customWidth="1"/>
    <col min="10" max="10" width="15.140625" style="17" customWidth="1"/>
    <col min="11" max="11" width="15.140625" style="80" customWidth="1"/>
    <col min="12" max="17" width="15.140625" style="17" customWidth="1"/>
    <col min="18" max="19" width="13.5703125" style="17" customWidth="1"/>
    <col min="20" max="21" width="13.5703125" style="17" hidden="1" customWidth="1"/>
    <col min="22" max="22" width="13.5703125" style="19" hidden="1" customWidth="1"/>
    <col min="23" max="23" width="13.5703125" style="17" hidden="1" customWidth="1"/>
    <col min="24" max="24" width="13.5703125" style="4" hidden="1" customWidth="1"/>
    <col min="25" max="26" width="12.42578125" style="17" hidden="1" customWidth="1"/>
    <col min="27" max="27" width="8" style="17" hidden="1" customWidth="1"/>
    <col min="28" max="28" width="7.28515625" style="17" hidden="1" customWidth="1"/>
    <col min="29" max="31" width="12.85546875" style="17" hidden="1" customWidth="1"/>
    <col min="32" max="32" width="12.85546875" style="17" customWidth="1"/>
    <col min="33" max="38" width="6.7109375" style="17" customWidth="1"/>
    <col min="39" max="47" width="5.85546875" style="17" customWidth="1"/>
    <col min="48" max="91" width="10.85546875" style="17" customWidth="1"/>
    <col min="92" max="256" width="12.85546875" style="17"/>
    <col min="257" max="257" width="45.28515625" style="17" customWidth="1"/>
    <col min="258" max="265" width="13.7109375" style="17" customWidth="1"/>
    <col min="266" max="273" width="15.140625" style="17" customWidth="1"/>
    <col min="274" max="275" width="13.5703125" style="17" customWidth="1"/>
    <col min="276" max="287" width="0" style="17" hidden="1" customWidth="1"/>
    <col min="288" max="288" width="12.85546875" style="17" customWidth="1"/>
    <col min="289" max="294" width="6.7109375" style="17" customWidth="1"/>
    <col min="295" max="303" width="5.85546875" style="17" customWidth="1"/>
    <col min="304" max="347" width="10.85546875" style="17" customWidth="1"/>
    <col min="348" max="512" width="12.85546875" style="17"/>
    <col min="513" max="513" width="45.28515625" style="17" customWidth="1"/>
    <col min="514" max="521" width="13.7109375" style="17" customWidth="1"/>
    <col min="522" max="529" width="15.140625" style="17" customWidth="1"/>
    <col min="530" max="531" width="13.5703125" style="17" customWidth="1"/>
    <col min="532" max="543" width="0" style="17" hidden="1" customWidth="1"/>
    <col min="544" max="544" width="12.85546875" style="17" customWidth="1"/>
    <col min="545" max="550" width="6.7109375" style="17" customWidth="1"/>
    <col min="551" max="559" width="5.85546875" style="17" customWidth="1"/>
    <col min="560" max="603" width="10.85546875" style="17" customWidth="1"/>
    <col min="604" max="768" width="12.85546875" style="17"/>
    <col min="769" max="769" width="45.28515625" style="17" customWidth="1"/>
    <col min="770" max="777" width="13.7109375" style="17" customWidth="1"/>
    <col min="778" max="785" width="15.140625" style="17" customWidth="1"/>
    <col min="786" max="787" width="13.5703125" style="17" customWidth="1"/>
    <col min="788" max="799" width="0" style="17" hidden="1" customWidth="1"/>
    <col min="800" max="800" width="12.85546875" style="17" customWidth="1"/>
    <col min="801" max="806" width="6.7109375" style="17" customWidth="1"/>
    <col min="807" max="815" width="5.85546875" style="17" customWidth="1"/>
    <col min="816" max="859" width="10.85546875" style="17" customWidth="1"/>
    <col min="860" max="1024" width="12.85546875" style="17"/>
    <col min="1025" max="1025" width="45.28515625" style="17" customWidth="1"/>
    <col min="1026" max="1033" width="13.7109375" style="17" customWidth="1"/>
    <col min="1034" max="1041" width="15.140625" style="17" customWidth="1"/>
    <col min="1042" max="1043" width="13.5703125" style="17" customWidth="1"/>
    <col min="1044" max="1055" width="0" style="17" hidden="1" customWidth="1"/>
    <col min="1056" max="1056" width="12.85546875" style="17" customWidth="1"/>
    <col min="1057" max="1062" width="6.7109375" style="17" customWidth="1"/>
    <col min="1063" max="1071" width="5.85546875" style="17" customWidth="1"/>
    <col min="1072" max="1115" width="10.85546875" style="17" customWidth="1"/>
    <col min="1116" max="1280" width="12.85546875" style="17"/>
    <col min="1281" max="1281" width="45.28515625" style="17" customWidth="1"/>
    <col min="1282" max="1289" width="13.7109375" style="17" customWidth="1"/>
    <col min="1290" max="1297" width="15.140625" style="17" customWidth="1"/>
    <col min="1298" max="1299" width="13.5703125" style="17" customWidth="1"/>
    <col min="1300" max="1311" width="0" style="17" hidden="1" customWidth="1"/>
    <col min="1312" max="1312" width="12.85546875" style="17" customWidth="1"/>
    <col min="1313" max="1318" width="6.7109375" style="17" customWidth="1"/>
    <col min="1319" max="1327" width="5.85546875" style="17" customWidth="1"/>
    <col min="1328" max="1371" width="10.85546875" style="17" customWidth="1"/>
    <col min="1372" max="1536" width="12.85546875" style="17"/>
    <col min="1537" max="1537" width="45.28515625" style="17" customWidth="1"/>
    <col min="1538" max="1545" width="13.7109375" style="17" customWidth="1"/>
    <col min="1546" max="1553" width="15.140625" style="17" customWidth="1"/>
    <col min="1554" max="1555" width="13.5703125" style="17" customWidth="1"/>
    <col min="1556" max="1567" width="0" style="17" hidden="1" customWidth="1"/>
    <col min="1568" max="1568" width="12.85546875" style="17" customWidth="1"/>
    <col min="1569" max="1574" width="6.7109375" style="17" customWidth="1"/>
    <col min="1575" max="1583" width="5.85546875" style="17" customWidth="1"/>
    <col min="1584" max="1627" width="10.85546875" style="17" customWidth="1"/>
    <col min="1628" max="1792" width="12.85546875" style="17"/>
    <col min="1793" max="1793" width="45.28515625" style="17" customWidth="1"/>
    <col min="1794" max="1801" width="13.7109375" style="17" customWidth="1"/>
    <col min="1802" max="1809" width="15.140625" style="17" customWidth="1"/>
    <col min="1810" max="1811" width="13.5703125" style="17" customWidth="1"/>
    <col min="1812" max="1823" width="0" style="17" hidden="1" customWidth="1"/>
    <col min="1824" max="1824" width="12.85546875" style="17" customWidth="1"/>
    <col min="1825" max="1830" width="6.7109375" style="17" customWidth="1"/>
    <col min="1831" max="1839" width="5.85546875" style="17" customWidth="1"/>
    <col min="1840" max="1883" width="10.85546875" style="17" customWidth="1"/>
    <col min="1884" max="2048" width="12.85546875" style="17"/>
    <col min="2049" max="2049" width="45.28515625" style="17" customWidth="1"/>
    <col min="2050" max="2057" width="13.7109375" style="17" customWidth="1"/>
    <col min="2058" max="2065" width="15.140625" style="17" customWidth="1"/>
    <col min="2066" max="2067" width="13.5703125" style="17" customWidth="1"/>
    <col min="2068" max="2079" width="0" style="17" hidden="1" customWidth="1"/>
    <col min="2080" max="2080" width="12.85546875" style="17" customWidth="1"/>
    <col min="2081" max="2086" width="6.7109375" style="17" customWidth="1"/>
    <col min="2087" max="2095" width="5.85546875" style="17" customWidth="1"/>
    <col min="2096" max="2139" width="10.85546875" style="17" customWidth="1"/>
    <col min="2140" max="2304" width="12.85546875" style="17"/>
    <col min="2305" max="2305" width="45.28515625" style="17" customWidth="1"/>
    <col min="2306" max="2313" width="13.7109375" style="17" customWidth="1"/>
    <col min="2314" max="2321" width="15.140625" style="17" customWidth="1"/>
    <col min="2322" max="2323" width="13.5703125" style="17" customWidth="1"/>
    <col min="2324" max="2335" width="0" style="17" hidden="1" customWidth="1"/>
    <col min="2336" max="2336" width="12.85546875" style="17" customWidth="1"/>
    <col min="2337" max="2342" width="6.7109375" style="17" customWidth="1"/>
    <col min="2343" max="2351" width="5.85546875" style="17" customWidth="1"/>
    <col min="2352" max="2395" width="10.85546875" style="17" customWidth="1"/>
    <col min="2396" max="2560" width="12.85546875" style="17"/>
    <col min="2561" max="2561" width="45.28515625" style="17" customWidth="1"/>
    <col min="2562" max="2569" width="13.7109375" style="17" customWidth="1"/>
    <col min="2570" max="2577" width="15.140625" style="17" customWidth="1"/>
    <col min="2578" max="2579" width="13.5703125" style="17" customWidth="1"/>
    <col min="2580" max="2591" width="0" style="17" hidden="1" customWidth="1"/>
    <col min="2592" max="2592" width="12.85546875" style="17" customWidth="1"/>
    <col min="2593" max="2598" width="6.7109375" style="17" customWidth="1"/>
    <col min="2599" max="2607" width="5.85546875" style="17" customWidth="1"/>
    <col min="2608" max="2651" width="10.85546875" style="17" customWidth="1"/>
    <col min="2652" max="2816" width="12.85546875" style="17"/>
    <col min="2817" max="2817" width="45.28515625" style="17" customWidth="1"/>
    <col min="2818" max="2825" width="13.7109375" style="17" customWidth="1"/>
    <col min="2826" max="2833" width="15.140625" style="17" customWidth="1"/>
    <col min="2834" max="2835" width="13.5703125" style="17" customWidth="1"/>
    <col min="2836" max="2847" width="0" style="17" hidden="1" customWidth="1"/>
    <col min="2848" max="2848" width="12.85546875" style="17" customWidth="1"/>
    <col min="2849" max="2854" width="6.7109375" style="17" customWidth="1"/>
    <col min="2855" max="2863" width="5.85546875" style="17" customWidth="1"/>
    <col min="2864" max="2907" width="10.85546875" style="17" customWidth="1"/>
    <col min="2908" max="3072" width="12.85546875" style="17"/>
    <col min="3073" max="3073" width="45.28515625" style="17" customWidth="1"/>
    <col min="3074" max="3081" width="13.7109375" style="17" customWidth="1"/>
    <col min="3082" max="3089" width="15.140625" style="17" customWidth="1"/>
    <col min="3090" max="3091" width="13.5703125" style="17" customWidth="1"/>
    <col min="3092" max="3103" width="0" style="17" hidden="1" customWidth="1"/>
    <col min="3104" max="3104" width="12.85546875" style="17" customWidth="1"/>
    <col min="3105" max="3110" width="6.7109375" style="17" customWidth="1"/>
    <col min="3111" max="3119" width="5.85546875" style="17" customWidth="1"/>
    <col min="3120" max="3163" width="10.85546875" style="17" customWidth="1"/>
    <col min="3164" max="3328" width="12.85546875" style="17"/>
    <col min="3329" max="3329" width="45.28515625" style="17" customWidth="1"/>
    <col min="3330" max="3337" width="13.7109375" style="17" customWidth="1"/>
    <col min="3338" max="3345" width="15.140625" style="17" customWidth="1"/>
    <col min="3346" max="3347" width="13.5703125" style="17" customWidth="1"/>
    <col min="3348" max="3359" width="0" style="17" hidden="1" customWidth="1"/>
    <col min="3360" max="3360" width="12.85546875" style="17" customWidth="1"/>
    <col min="3361" max="3366" width="6.7109375" style="17" customWidth="1"/>
    <col min="3367" max="3375" width="5.85546875" style="17" customWidth="1"/>
    <col min="3376" max="3419" width="10.85546875" style="17" customWidth="1"/>
    <col min="3420" max="3584" width="12.85546875" style="17"/>
    <col min="3585" max="3585" width="45.28515625" style="17" customWidth="1"/>
    <col min="3586" max="3593" width="13.7109375" style="17" customWidth="1"/>
    <col min="3594" max="3601" width="15.140625" style="17" customWidth="1"/>
    <col min="3602" max="3603" width="13.5703125" style="17" customWidth="1"/>
    <col min="3604" max="3615" width="0" style="17" hidden="1" customWidth="1"/>
    <col min="3616" max="3616" width="12.85546875" style="17" customWidth="1"/>
    <col min="3617" max="3622" width="6.7109375" style="17" customWidth="1"/>
    <col min="3623" max="3631" width="5.85546875" style="17" customWidth="1"/>
    <col min="3632" max="3675" width="10.85546875" style="17" customWidth="1"/>
    <col min="3676" max="3840" width="12.85546875" style="17"/>
    <col min="3841" max="3841" width="45.28515625" style="17" customWidth="1"/>
    <col min="3842" max="3849" width="13.7109375" style="17" customWidth="1"/>
    <col min="3850" max="3857" width="15.140625" style="17" customWidth="1"/>
    <col min="3858" max="3859" width="13.5703125" style="17" customWidth="1"/>
    <col min="3860" max="3871" width="0" style="17" hidden="1" customWidth="1"/>
    <col min="3872" max="3872" width="12.85546875" style="17" customWidth="1"/>
    <col min="3873" max="3878" width="6.7109375" style="17" customWidth="1"/>
    <col min="3879" max="3887" width="5.85546875" style="17" customWidth="1"/>
    <col min="3888" max="3931" width="10.85546875" style="17" customWidth="1"/>
    <col min="3932" max="4096" width="12.85546875" style="17"/>
    <col min="4097" max="4097" width="45.28515625" style="17" customWidth="1"/>
    <col min="4098" max="4105" width="13.7109375" style="17" customWidth="1"/>
    <col min="4106" max="4113" width="15.140625" style="17" customWidth="1"/>
    <col min="4114" max="4115" width="13.5703125" style="17" customWidth="1"/>
    <col min="4116" max="4127" width="0" style="17" hidden="1" customWidth="1"/>
    <col min="4128" max="4128" width="12.85546875" style="17" customWidth="1"/>
    <col min="4129" max="4134" width="6.7109375" style="17" customWidth="1"/>
    <col min="4135" max="4143" width="5.85546875" style="17" customWidth="1"/>
    <col min="4144" max="4187" width="10.85546875" style="17" customWidth="1"/>
    <col min="4188" max="4352" width="12.85546875" style="17"/>
    <col min="4353" max="4353" width="45.28515625" style="17" customWidth="1"/>
    <col min="4354" max="4361" width="13.7109375" style="17" customWidth="1"/>
    <col min="4362" max="4369" width="15.140625" style="17" customWidth="1"/>
    <col min="4370" max="4371" width="13.5703125" style="17" customWidth="1"/>
    <col min="4372" max="4383" width="0" style="17" hidden="1" customWidth="1"/>
    <col min="4384" max="4384" width="12.85546875" style="17" customWidth="1"/>
    <col min="4385" max="4390" width="6.7109375" style="17" customWidth="1"/>
    <col min="4391" max="4399" width="5.85546875" style="17" customWidth="1"/>
    <col min="4400" max="4443" width="10.85546875" style="17" customWidth="1"/>
    <col min="4444" max="4608" width="12.85546875" style="17"/>
    <col min="4609" max="4609" width="45.28515625" style="17" customWidth="1"/>
    <col min="4610" max="4617" width="13.7109375" style="17" customWidth="1"/>
    <col min="4618" max="4625" width="15.140625" style="17" customWidth="1"/>
    <col min="4626" max="4627" width="13.5703125" style="17" customWidth="1"/>
    <col min="4628" max="4639" width="0" style="17" hidden="1" customWidth="1"/>
    <col min="4640" max="4640" width="12.85546875" style="17" customWidth="1"/>
    <col min="4641" max="4646" width="6.7109375" style="17" customWidth="1"/>
    <col min="4647" max="4655" width="5.85546875" style="17" customWidth="1"/>
    <col min="4656" max="4699" width="10.85546875" style="17" customWidth="1"/>
    <col min="4700" max="4864" width="12.85546875" style="17"/>
    <col min="4865" max="4865" width="45.28515625" style="17" customWidth="1"/>
    <col min="4866" max="4873" width="13.7109375" style="17" customWidth="1"/>
    <col min="4874" max="4881" width="15.140625" style="17" customWidth="1"/>
    <col min="4882" max="4883" width="13.5703125" style="17" customWidth="1"/>
    <col min="4884" max="4895" width="0" style="17" hidden="1" customWidth="1"/>
    <col min="4896" max="4896" width="12.85546875" style="17" customWidth="1"/>
    <col min="4897" max="4902" width="6.7109375" style="17" customWidth="1"/>
    <col min="4903" max="4911" width="5.85546875" style="17" customWidth="1"/>
    <col min="4912" max="4955" width="10.85546875" style="17" customWidth="1"/>
    <col min="4956" max="5120" width="12.85546875" style="17"/>
    <col min="5121" max="5121" width="45.28515625" style="17" customWidth="1"/>
    <col min="5122" max="5129" width="13.7109375" style="17" customWidth="1"/>
    <col min="5130" max="5137" width="15.140625" style="17" customWidth="1"/>
    <col min="5138" max="5139" width="13.5703125" style="17" customWidth="1"/>
    <col min="5140" max="5151" width="0" style="17" hidden="1" customWidth="1"/>
    <col min="5152" max="5152" width="12.85546875" style="17" customWidth="1"/>
    <col min="5153" max="5158" width="6.7109375" style="17" customWidth="1"/>
    <col min="5159" max="5167" width="5.85546875" style="17" customWidth="1"/>
    <col min="5168" max="5211" width="10.85546875" style="17" customWidth="1"/>
    <col min="5212" max="5376" width="12.85546875" style="17"/>
    <col min="5377" max="5377" width="45.28515625" style="17" customWidth="1"/>
    <col min="5378" max="5385" width="13.7109375" style="17" customWidth="1"/>
    <col min="5386" max="5393" width="15.140625" style="17" customWidth="1"/>
    <col min="5394" max="5395" width="13.5703125" style="17" customWidth="1"/>
    <col min="5396" max="5407" width="0" style="17" hidden="1" customWidth="1"/>
    <col min="5408" max="5408" width="12.85546875" style="17" customWidth="1"/>
    <col min="5409" max="5414" width="6.7109375" style="17" customWidth="1"/>
    <col min="5415" max="5423" width="5.85546875" style="17" customWidth="1"/>
    <col min="5424" max="5467" width="10.85546875" style="17" customWidth="1"/>
    <col min="5468" max="5632" width="12.85546875" style="17"/>
    <col min="5633" max="5633" width="45.28515625" style="17" customWidth="1"/>
    <col min="5634" max="5641" width="13.7109375" style="17" customWidth="1"/>
    <col min="5642" max="5649" width="15.140625" style="17" customWidth="1"/>
    <col min="5650" max="5651" width="13.5703125" style="17" customWidth="1"/>
    <col min="5652" max="5663" width="0" style="17" hidden="1" customWidth="1"/>
    <col min="5664" max="5664" width="12.85546875" style="17" customWidth="1"/>
    <col min="5665" max="5670" width="6.7109375" style="17" customWidth="1"/>
    <col min="5671" max="5679" width="5.85546875" style="17" customWidth="1"/>
    <col min="5680" max="5723" width="10.85546875" style="17" customWidth="1"/>
    <col min="5724" max="5888" width="12.85546875" style="17"/>
    <col min="5889" max="5889" width="45.28515625" style="17" customWidth="1"/>
    <col min="5890" max="5897" width="13.7109375" style="17" customWidth="1"/>
    <col min="5898" max="5905" width="15.140625" style="17" customWidth="1"/>
    <col min="5906" max="5907" width="13.5703125" style="17" customWidth="1"/>
    <col min="5908" max="5919" width="0" style="17" hidden="1" customWidth="1"/>
    <col min="5920" max="5920" width="12.85546875" style="17" customWidth="1"/>
    <col min="5921" max="5926" width="6.7109375" style="17" customWidth="1"/>
    <col min="5927" max="5935" width="5.85546875" style="17" customWidth="1"/>
    <col min="5936" max="5979" width="10.85546875" style="17" customWidth="1"/>
    <col min="5980" max="6144" width="12.85546875" style="17"/>
    <col min="6145" max="6145" width="45.28515625" style="17" customWidth="1"/>
    <col min="6146" max="6153" width="13.7109375" style="17" customWidth="1"/>
    <col min="6154" max="6161" width="15.140625" style="17" customWidth="1"/>
    <col min="6162" max="6163" width="13.5703125" style="17" customWidth="1"/>
    <col min="6164" max="6175" width="0" style="17" hidden="1" customWidth="1"/>
    <col min="6176" max="6176" width="12.85546875" style="17" customWidth="1"/>
    <col min="6177" max="6182" width="6.7109375" style="17" customWidth="1"/>
    <col min="6183" max="6191" width="5.85546875" style="17" customWidth="1"/>
    <col min="6192" max="6235" width="10.85546875" style="17" customWidth="1"/>
    <col min="6236" max="6400" width="12.85546875" style="17"/>
    <col min="6401" max="6401" width="45.28515625" style="17" customWidth="1"/>
    <col min="6402" max="6409" width="13.7109375" style="17" customWidth="1"/>
    <col min="6410" max="6417" width="15.140625" style="17" customWidth="1"/>
    <col min="6418" max="6419" width="13.5703125" style="17" customWidth="1"/>
    <col min="6420" max="6431" width="0" style="17" hidden="1" customWidth="1"/>
    <col min="6432" max="6432" width="12.85546875" style="17" customWidth="1"/>
    <col min="6433" max="6438" width="6.7109375" style="17" customWidth="1"/>
    <col min="6439" max="6447" width="5.85546875" style="17" customWidth="1"/>
    <col min="6448" max="6491" width="10.85546875" style="17" customWidth="1"/>
    <col min="6492" max="6656" width="12.85546875" style="17"/>
    <col min="6657" max="6657" width="45.28515625" style="17" customWidth="1"/>
    <col min="6658" max="6665" width="13.7109375" style="17" customWidth="1"/>
    <col min="6666" max="6673" width="15.140625" style="17" customWidth="1"/>
    <col min="6674" max="6675" width="13.5703125" style="17" customWidth="1"/>
    <col min="6676" max="6687" width="0" style="17" hidden="1" customWidth="1"/>
    <col min="6688" max="6688" width="12.85546875" style="17" customWidth="1"/>
    <col min="6689" max="6694" width="6.7109375" style="17" customWidth="1"/>
    <col min="6695" max="6703" width="5.85546875" style="17" customWidth="1"/>
    <col min="6704" max="6747" width="10.85546875" style="17" customWidth="1"/>
    <col min="6748" max="6912" width="12.85546875" style="17"/>
    <col min="6913" max="6913" width="45.28515625" style="17" customWidth="1"/>
    <col min="6914" max="6921" width="13.7109375" style="17" customWidth="1"/>
    <col min="6922" max="6929" width="15.140625" style="17" customWidth="1"/>
    <col min="6930" max="6931" width="13.5703125" style="17" customWidth="1"/>
    <col min="6932" max="6943" width="0" style="17" hidden="1" customWidth="1"/>
    <col min="6944" max="6944" width="12.85546875" style="17" customWidth="1"/>
    <col min="6945" max="6950" width="6.7109375" style="17" customWidth="1"/>
    <col min="6951" max="6959" width="5.85546875" style="17" customWidth="1"/>
    <col min="6960" max="7003" width="10.85546875" style="17" customWidth="1"/>
    <col min="7004" max="7168" width="12.85546875" style="17"/>
    <col min="7169" max="7169" width="45.28515625" style="17" customWidth="1"/>
    <col min="7170" max="7177" width="13.7109375" style="17" customWidth="1"/>
    <col min="7178" max="7185" width="15.140625" style="17" customWidth="1"/>
    <col min="7186" max="7187" width="13.5703125" style="17" customWidth="1"/>
    <col min="7188" max="7199" width="0" style="17" hidden="1" customWidth="1"/>
    <col min="7200" max="7200" width="12.85546875" style="17" customWidth="1"/>
    <col min="7201" max="7206" width="6.7109375" style="17" customWidth="1"/>
    <col min="7207" max="7215" width="5.85546875" style="17" customWidth="1"/>
    <col min="7216" max="7259" width="10.85546875" style="17" customWidth="1"/>
    <col min="7260" max="7424" width="12.85546875" style="17"/>
    <col min="7425" max="7425" width="45.28515625" style="17" customWidth="1"/>
    <col min="7426" max="7433" width="13.7109375" style="17" customWidth="1"/>
    <col min="7434" max="7441" width="15.140625" style="17" customWidth="1"/>
    <col min="7442" max="7443" width="13.5703125" style="17" customWidth="1"/>
    <col min="7444" max="7455" width="0" style="17" hidden="1" customWidth="1"/>
    <col min="7456" max="7456" width="12.85546875" style="17" customWidth="1"/>
    <col min="7457" max="7462" width="6.7109375" style="17" customWidth="1"/>
    <col min="7463" max="7471" width="5.85546875" style="17" customWidth="1"/>
    <col min="7472" max="7515" width="10.85546875" style="17" customWidth="1"/>
    <col min="7516" max="7680" width="12.85546875" style="17"/>
    <col min="7681" max="7681" width="45.28515625" style="17" customWidth="1"/>
    <col min="7682" max="7689" width="13.7109375" style="17" customWidth="1"/>
    <col min="7690" max="7697" width="15.140625" style="17" customWidth="1"/>
    <col min="7698" max="7699" width="13.5703125" style="17" customWidth="1"/>
    <col min="7700" max="7711" width="0" style="17" hidden="1" customWidth="1"/>
    <col min="7712" max="7712" width="12.85546875" style="17" customWidth="1"/>
    <col min="7713" max="7718" width="6.7109375" style="17" customWidth="1"/>
    <col min="7719" max="7727" width="5.85546875" style="17" customWidth="1"/>
    <col min="7728" max="7771" width="10.85546875" style="17" customWidth="1"/>
    <col min="7772" max="7936" width="12.85546875" style="17"/>
    <col min="7937" max="7937" width="45.28515625" style="17" customWidth="1"/>
    <col min="7938" max="7945" width="13.7109375" style="17" customWidth="1"/>
    <col min="7946" max="7953" width="15.140625" style="17" customWidth="1"/>
    <col min="7954" max="7955" width="13.5703125" style="17" customWidth="1"/>
    <col min="7956" max="7967" width="0" style="17" hidden="1" customWidth="1"/>
    <col min="7968" max="7968" width="12.85546875" style="17" customWidth="1"/>
    <col min="7969" max="7974" width="6.7109375" style="17" customWidth="1"/>
    <col min="7975" max="7983" width="5.85546875" style="17" customWidth="1"/>
    <col min="7984" max="8027" width="10.85546875" style="17" customWidth="1"/>
    <col min="8028" max="8192" width="12.85546875" style="17"/>
    <col min="8193" max="8193" width="45.28515625" style="17" customWidth="1"/>
    <col min="8194" max="8201" width="13.7109375" style="17" customWidth="1"/>
    <col min="8202" max="8209" width="15.140625" style="17" customWidth="1"/>
    <col min="8210" max="8211" width="13.5703125" style="17" customWidth="1"/>
    <col min="8212" max="8223" width="0" style="17" hidden="1" customWidth="1"/>
    <col min="8224" max="8224" width="12.85546875" style="17" customWidth="1"/>
    <col min="8225" max="8230" width="6.7109375" style="17" customWidth="1"/>
    <col min="8231" max="8239" width="5.85546875" style="17" customWidth="1"/>
    <col min="8240" max="8283" width="10.85546875" style="17" customWidth="1"/>
    <col min="8284" max="8448" width="12.85546875" style="17"/>
    <col min="8449" max="8449" width="45.28515625" style="17" customWidth="1"/>
    <col min="8450" max="8457" width="13.7109375" style="17" customWidth="1"/>
    <col min="8458" max="8465" width="15.140625" style="17" customWidth="1"/>
    <col min="8466" max="8467" width="13.5703125" style="17" customWidth="1"/>
    <col min="8468" max="8479" width="0" style="17" hidden="1" customWidth="1"/>
    <col min="8480" max="8480" width="12.85546875" style="17" customWidth="1"/>
    <col min="8481" max="8486" width="6.7109375" style="17" customWidth="1"/>
    <col min="8487" max="8495" width="5.85546875" style="17" customWidth="1"/>
    <col min="8496" max="8539" width="10.85546875" style="17" customWidth="1"/>
    <col min="8540" max="8704" width="12.85546875" style="17"/>
    <col min="8705" max="8705" width="45.28515625" style="17" customWidth="1"/>
    <col min="8706" max="8713" width="13.7109375" style="17" customWidth="1"/>
    <col min="8714" max="8721" width="15.140625" style="17" customWidth="1"/>
    <col min="8722" max="8723" width="13.5703125" style="17" customWidth="1"/>
    <col min="8724" max="8735" width="0" style="17" hidden="1" customWidth="1"/>
    <col min="8736" max="8736" width="12.85546875" style="17" customWidth="1"/>
    <col min="8737" max="8742" width="6.7109375" style="17" customWidth="1"/>
    <col min="8743" max="8751" width="5.85546875" style="17" customWidth="1"/>
    <col min="8752" max="8795" width="10.85546875" style="17" customWidth="1"/>
    <col min="8796" max="8960" width="12.85546875" style="17"/>
    <col min="8961" max="8961" width="45.28515625" style="17" customWidth="1"/>
    <col min="8962" max="8969" width="13.7109375" style="17" customWidth="1"/>
    <col min="8970" max="8977" width="15.140625" style="17" customWidth="1"/>
    <col min="8978" max="8979" width="13.5703125" style="17" customWidth="1"/>
    <col min="8980" max="8991" width="0" style="17" hidden="1" customWidth="1"/>
    <col min="8992" max="8992" width="12.85546875" style="17" customWidth="1"/>
    <col min="8993" max="8998" width="6.7109375" style="17" customWidth="1"/>
    <col min="8999" max="9007" width="5.85546875" style="17" customWidth="1"/>
    <col min="9008" max="9051" width="10.85546875" style="17" customWidth="1"/>
    <col min="9052" max="9216" width="12.85546875" style="17"/>
    <col min="9217" max="9217" width="45.28515625" style="17" customWidth="1"/>
    <col min="9218" max="9225" width="13.7109375" style="17" customWidth="1"/>
    <col min="9226" max="9233" width="15.140625" style="17" customWidth="1"/>
    <col min="9234" max="9235" width="13.5703125" style="17" customWidth="1"/>
    <col min="9236" max="9247" width="0" style="17" hidden="1" customWidth="1"/>
    <col min="9248" max="9248" width="12.85546875" style="17" customWidth="1"/>
    <col min="9249" max="9254" width="6.7109375" style="17" customWidth="1"/>
    <col min="9255" max="9263" width="5.85546875" style="17" customWidth="1"/>
    <col min="9264" max="9307" width="10.85546875" style="17" customWidth="1"/>
    <col min="9308" max="9472" width="12.85546875" style="17"/>
    <col min="9473" max="9473" width="45.28515625" style="17" customWidth="1"/>
    <col min="9474" max="9481" width="13.7109375" style="17" customWidth="1"/>
    <col min="9482" max="9489" width="15.140625" style="17" customWidth="1"/>
    <col min="9490" max="9491" width="13.5703125" style="17" customWidth="1"/>
    <col min="9492" max="9503" width="0" style="17" hidden="1" customWidth="1"/>
    <col min="9504" max="9504" width="12.85546875" style="17" customWidth="1"/>
    <col min="9505" max="9510" width="6.7109375" style="17" customWidth="1"/>
    <col min="9511" max="9519" width="5.85546875" style="17" customWidth="1"/>
    <col min="9520" max="9563" width="10.85546875" style="17" customWidth="1"/>
    <col min="9564" max="9728" width="12.85546875" style="17"/>
    <col min="9729" max="9729" width="45.28515625" style="17" customWidth="1"/>
    <col min="9730" max="9737" width="13.7109375" style="17" customWidth="1"/>
    <col min="9738" max="9745" width="15.140625" style="17" customWidth="1"/>
    <col min="9746" max="9747" width="13.5703125" style="17" customWidth="1"/>
    <col min="9748" max="9759" width="0" style="17" hidden="1" customWidth="1"/>
    <col min="9760" max="9760" width="12.85546875" style="17" customWidth="1"/>
    <col min="9761" max="9766" width="6.7109375" style="17" customWidth="1"/>
    <col min="9767" max="9775" width="5.85546875" style="17" customWidth="1"/>
    <col min="9776" max="9819" width="10.85546875" style="17" customWidth="1"/>
    <col min="9820" max="9984" width="12.85546875" style="17"/>
    <col min="9985" max="9985" width="45.28515625" style="17" customWidth="1"/>
    <col min="9986" max="9993" width="13.7109375" style="17" customWidth="1"/>
    <col min="9994" max="10001" width="15.140625" style="17" customWidth="1"/>
    <col min="10002" max="10003" width="13.5703125" style="17" customWidth="1"/>
    <col min="10004" max="10015" width="0" style="17" hidden="1" customWidth="1"/>
    <col min="10016" max="10016" width="12.85546875" style="17" customWidth="1"/>
    <col min="10017" max="10022" width="6.7109375" style="17" customWidth="1"/>
    <col min="10023" max="10031" width="5.85546875" style="17" customWidth="1"/>
    <col min="10032" max="10075" width="10.85546875" style="17" customWidth="1"/>
    <col min="10076" max="10240" width="12.85546875" style="17"/>
    <col min="10241" max="10241" width="45.28515625" style="17" customWidth="1"/>
    <col min="10242" max="10249" width="13.7109375" style="17" customWidth="1"/>
    <col min="10250" max="10257" width="15.140625" style="17" customWidth="1"/>
    <col min="10258" max="10259" width="13.5703125" style="17" customWidth="1"/>
    <col min="10260" max="10271" width="0" style="17" hidden="1" customWidth="1"/>
    <col min="10272" max="10272" width="12.85546875" style="17" customWidth="1"/>
    <col min="10273" max="10278" width="6.7109375" style="17" customWidth="1"/>
    <col min="10279" max="10287" width="5.85546875" style="17" customWidth="1"/>
    <col min="10288" max="10331" width="10.85546875" style="17" customWidth="1"/>
    <col min="10332" max="10496" width="12.85546875" style="17"/>
    <col min="10497" max="10497" width="45.28515625" style="17" customWidth="1"/>
    <col min="10498" max="10505" width="13.7109375" style="17" customWidth="1"/>
    <col min="10506" max="10513" width="15.140625" style="17" customWidth="1"/>
    <col min="10514" max="10515" width="13.5703125" style="17" customWidth="1"/>
    <col min="10516" max="10527" width="0" style="17" hidden="1" customWidth="1"/>
    <col min="10528" max="10528" width="12.85546875" style="17" customWidth="1"/>
    <col min="10529" max="10534" width="6.7109375" style="17" customWidth="1"/>
    <col min="10535" max="10543" width="5.85546875" style="17" customWidth="1"/>
    <col min="10544" max="10587" width="10.85546875" style="17" customWidth="1"/>
    <col min="10588" max="10752" width="12.85546875" style="17"/>
    <col min="10753" max="10753" width="45.28515625" style="17" customWidth="1"/>
    <col min="10754" max="10761" width="13.7109375" style="17" customWidth="1"/>
    <col min="10762" max="10769" width="15.140625" style="17" customWidth="1"/>
    <col min="10770" max="10771" width="13.5703125" style="17" customWidth="1"/>
    <col min="10772" max="10783" width="0" style="17" hidden="1" customWidth="1"/>
    <col min="10784" max="10784" width="12.85546875" style="17" customWidth="1"/>
    <col min="10785" max="10790" width="6.7109375" style="17" customWidth="1"/>
    <col min="10791" max="10799" width="5.85546875" style="17" customWidth="1"/>
    <col min="10800" max="10843" width="10.85546875" style="17" customWidth="1"/>
    <col min="10844" max="11008" width="12.85546875" style="17"/>
    <col min="11009" max="11009" width="45.28515625" style="17" customWidth="1"/>
    <col min="11010" max="11017" width="13.7109375" style="17" customWidth="1"/>
    <col min="11018" max="11025" width="15.140625" style="17" customWidth="1"/>
    <col min="11026" max="11027" width="13.5703125" style="17" customWidth="1"/>
    <col min="11028" max="11039" width="0" style="17" hidden="1" customWidth="1"/>
    <col min="11040" max="11040" width="12.85546875" style="17" customWidth="1"/>
    <col min="11041" max="11046" width="6.7109375" style="17" customWidth="1"/>
    <col min="11047" max="11055" width="5.85546875" style="17" customWidth="1"/>
    <col min="11056" max="11099" width="10.85546875" style="17" customWidth="1"/>
    <col min="11100" max="11264" width="12.85546875" style="17"/>
    <col min="11265" max="11265" width="45.28515625" style="17" customWidth="1"/>
    <col min="11266" max="11273" width="13.7109375" style="17" customWidth="1"/>
    <col min="11274" max="11281" width="15.140625" style="17" customWidth="1"/>
    <col min="11282" max="11283" width="13.5703125" style="17" customWidth="1"/>
    <col min="11284" max="11295" width="0" style="17" hidden="1" customWidth="1"/>
    <col min="11296" max="11296" width="12.85546875" style="17" customWidth="1"/>
    <col min="11297" max="11302" width="6.7109375" style="17" customWidth="1"/>
    <col min="11303" max="11311" width="5.85546875" style="17" customWidth="1"/>
    <col min="11312" max="11355" width="10.85546875" style="17" customWidth="1"/>
    <col min="11356" max="11520" width="12.85546875" style="17"/>
    <col min="11521" max="11521" width="45.28515625" style="17" customWidth="1"/>
    <col min="11522" max="11529" width="13.7109375" style="17" customWidth="1"/>
    <col min="11530" max="11537" width="15.140625" style="17" customWidth="1"/>
    <col min="11538" max="11539" width="13.5703125" style="17" customWidth="1"/>
    <col min="11540" max="11551" width="0" style="17" hidden="1" customWidth="1"/>
    <col min="11552" max="11552" width="12.85546875" style="17" customWidth="1"/>
    <col min="11553" max="11558" width="6.7109375" style="17" customWidth="1"/>
    <col min="11559" max="11567" width="5.85546875" style="17" customWidth="1"/>
    <col min="11568" max="11611" width="10.85546875" style="17" customWidth="1"/>
    <col min="11612" max="11776" width="12.85546875" style="17"/>
    <col min="11777" max="11777" width="45.28515625" style="17" customWidth="1"/>
    <col min="11778" max="11785" width="13.7109375" style="17" customWidth="1"/>
    <col min="11786" max="11793" width="15.140625" style="17" customWidth="1"/>
    <col min="11794" max="11795" width="13.5703125" style="17" customWidth="1"/>
    <col min="11796" max="11807" width="0" style="17" hidden="1" customWidth="1"/>
    <col min="11808" max="11808" width="12.85546875" style="17" customWidth="1"/>
    <col min="11809" max="11814" width="6.7109375" style="17" customWidth="1"/>
    <col min="11815" max="11823" width="5.85546875" style="17" customWidth="1"/>
    <col min="11824" max="11867" width="10.85546875" style="17" customWidth="1"/>
    <col min="11868" max="12032" width="12.85546875" style="17"/>
    <col min="12033" max="12033" width="45.28515625" style="17" customWidth="1"/>
    <col min="12034" max="12041" width="13.7109375" style="17" customWidth="1"/>
    <col min="12042" max="12049" width="15.140625" style="17" customWidth="1"/>
    <col min="12050" max="12051" width="13.5703125" style="17" customWidth="1"/>
    <col min="12052" max="12063" width="0" style="17" hidden="1" customWidth="1"/>
    <col min="12064" max="12064" width="12.85546875" style="17" customWidth="1"/>
    <col min="12065" max="12070" width="6.7109375" style="17" customWidth="1"/>
    <col min="12071" max="12079" width="5.85546875" style="17" customWidth="1"/>
    <col min="12080" max="12123" width="10.85546875" style="17" customWidth="1"/>
    <col min="12124" max="12288" width="12.85546875" style="17"/>
    <col min="12289" max="12289" width="45.28515625" style="17" customWidth="1"/>
    <col min="12290" max="12297" width="13.7109375" style="17" customWidth="1"/>
    <col min="12298" max="12305" width="15.140625" style="17" customWidth="1"/>
    <col min="12306" max="12307" width="13.5703125" style="17" customWidth="1"/>
    <col min="12308" max="12319" width="0" style="17" hidden="1" customWidth="1"/>
    <col min="12320" max="12320" width="12.85546875" style="17" customWidth="1"/>
    <col min="12321" max="12326" width="6.7109375" style="17" customWidth="1"/>
    <col min="12327" max="12335" width="5.85546875" style="17" customWidth="1"/>
    <col min="12336" max="12379" width="10.85546875" style="17" customWidth="1"/>
    <col min="12380" max="12544" width="12.85546875" style="17"/>
    <col min="12545" max="12545" width="45.28515625" style="17" customWidth="1"/>
    <col min="12546" max="12553" width="13.7109375" style="17" customWidth="1"/>
    <col min="12554" max="12561" width="15.140625" style="17" customWidth="1"/>
    <col min="12562" max="12563" width="13.5703125" style="17" customWidth="1"/>
    <col min="12564" max="12575" width="0" style="17" hidden="1" customWidth="1"/>
    <col min="12576" max="12576" width="12.85546875" style="17" customWidth="1"/>
    <col min="12577" max="12582" width="6.7109375" style="17" customWidth="1"/>
    <col min="12583" max="12591" width="5.85546875" style="17" customWidth="1"/>
    <col min="12592" max="12635" width="10.85546875" style="17" customWidth="1"/>
    <col min="12636" max="12800" width="12.85546875" style="17"/>
    <col min="12801" max="12801" width="45.28515625" style="17" customWidth="1"/>
    <col min="12802" max="12809" width="13.7109375" style="17" customWidth="1"/>
    <col min="12810" max="12817" width="15.140625" style="17" customWidth="1"/>
    <col min="12818" max="12819" width="13.5703125" style="17" customWidth="1"/>
    <col min="12820" max="12831" width="0" style="17" hidden="1" customWidth="1"/>
    <col min="12832" max="12832" width="12.85546875" style="17" customWidth="1"/>
    <col min="12833" max="12838" width="6.7109375" style="17" customWidth="1"/>
    <col min="12839" max="12847" width="5.85546875" style="17" customWidth="1"/>
    <col min="12848" max="12891" width="10.85546875" style="17" customWidth="1"/>
    <col min="12892" max="13056" width="12.85546875" style="17"/>
    <col min="13057" max="13057" width="45.28515625" style="17" customWidth="1"/>
    <col min="13058" max="13065" width="13.7109375" style="17" customWidth="1"/>
    <col min="13066" max="13073" width="15.140625" style="17" customWidth="1"/>
    <col min="13074" max="13075" width="13.5703125" style="17" customWidth="1"/>
    <col min="13076" max="13087" width="0" style="17" hidden="1" customWidth="1"/>
    <col min="13088" max="13088" width="12.85546875" style="17" customWidth="1"/>
    <col min="13089" max="13094" width="6.7109375" style="17" customWidth="1"/>
    <col min="13095" max="13103" width="5.85546875" style="17" customWidth="1"/>
    <col min="13104" max="13147" width="10.85546875" style="17" customWidth="1"/>
    <col min="13148" max="13312" width="12.85546875" style="17"/>
    <col min="13313" max="13313" width="45.28515625" style="17" customWidth="1"/>
    <col min="13314" max="13321" width="13.7109375" style="17" customWidth="1"/>
    <col min="13322" max="13329" width="15.140625" style="17" customWidth="1"/>
    <col min="13330" max="13331" width="13.5703125" style="17" customWidth="1"/>
    <col min="13332" max="13343" width="0" style="17" hidden="1" customWidth="1"/>
    <col min="13344" max="13344" width="12.85546875" style="17" customWidth="1"/>
    <col min="13345" max="13350" width="6.7109375" style="17" customWidth="1"/>
    <col min="13351" max="13359" width="5.85546875" style="17" customWidth="1"/>
    <col min="13360" max="13403" width="10.85546875" style="17" customWidth="1"/>
    <col min="13404" max="13568" width="12.85546875" style="17"/>
    <col min="13569" max="13569" width="45.28515625" style="17" customWidth="1"/>
    <col min="13570" max="13577" width="13.7109375" style="17" customWidth="1"/>
    <col min="13578" max="13585" width="15.140625" style="17" customWidth="1"/>
    <col min="13586" max="13587" width="13.5703125" style="17" customWidth="1"/>
    <col min="13588" max="13599" width="0" style="17" hidden="1" customWidth="1"/>
    <col min="13600" max="13600" width="12.85546875" style="17" customWidth="1"/>
    <col min="13601" max="13606" width="6.7109375" style="17" customWidth="1"/>
    <col min="13607" max="13615" width="5.85546875" style="17" customWidth="1"/>
    <col min="13616" max="13659" width="10.85546875" style="17" customWidth="1"/>
    <col min="13660" max="13824" width="12.85546875" style="17"/>
    <col min="13825" max="13825" width="45.28515625" style="17" customWidth="1"/>
    <col min="13826" max="13833" width="13.7109375" style="17" customWidth="1"/>
    <col min="13834" max="13841" width="15.140625" style="17" customWidth="1"/>
    <col min="13842" max="13843" width="13.5703125" style="17" customWidth="1"/>
    <col min="13844" max="13855" width="0" style="17" hidden="1" customWidth="1"/>
    <col min="13856" max="13856" width="12.85546875" style="17" customWidth="1"/>
    <col min="13857" max="13862" width="6.7109375" style="17" customWidth="1"/>
    <col min="13863" max="13871" width="5.85546875" style="17" customWidth="1"/>
    <col min="13872" max="13915" width="10.85546875" style="17" customWidth="1"/>
    <col min="13916" max="14080" width="12.85546875" style="17"/>
    <col min="14081" max="14081" width="45.28515625" style="17" customWidth="1"/>
    <col min="14082" max="14089" width="13.7109375" style="17" customWidth="1"/>
    <col min="14090" max="14097" width="15.140625" style="17" customWidth="1"/>
    <col min="14098" max="14099" width="13.5703125" style="17" customWidth="1"/>
    <col min="14100" max="14111" width="0" style="17" hidden="1" customWidth="1"/>
    <col min="14112" max="14112" width="12.85546875" style="17" customWidth="1"/>
    <col min="14113" max="14118" width="6.7109375" style="17" customWidth="1"/>
    <col min="14119" max="14127" width="5.85546875" style="17" customWidth="1"/>
    <col min="14128" max="14171" width="10.85546875" style="17" customWidth="1"/>
    <col min="14172" max="14336" width="12.85546875" style="17"/>
    <col min="14337" max="14337" width="45.28515625" style="17" customWidth="1"/>
    <col min="14338" max="14345" width="13.7109375" style="17" customWidth="1"/>
    <col min="14346" max="14353" width="15.140625" style="17" customWidth="1"/>
    <col min="14354" max="14355" width="13.5703125" style="17" customWidth="1"/>
    <col min="14356" max="14367" width="0" style="17" hidden="1" customWidth="1"/>
    <col min="14368" max="14368" width="12.85546875" style="17" customWidth="1"/>
    <col min="14369" max="14374" width="6.7109375" style="17" customWidth="1"/>
    <col min="14375" max="14383" width="5.85546875" style="17" customWidth="1"/>
    <col min="14384" max="14427" width="10.85546875" style="17" customWidth="1"/>
    <col min="14428" max="14592" width="12.85546875" style="17"/>
    <col min="14593" max="14593" width="45.28515625" style="17" customWidth="1"/>
    <col min="14594" max="14601" width="13.7109375" style="17" customWidth="1"/>
    <col min="14602" max="14609" width="15.140625" style="17" customWidth="1"/>
    <col min="14610" max="14611" width="13.5703125" style="17" customWidth="1"/>
    <col min="14612" max="14623" width="0" style="17" hidden="1" customWidth="1"/>
    <col min="14624" max="14624" width="12.85546875" style="17" customWidth="1"/>
    <col min="14625" max="14630" width="6.7109375" style="17" customWidth="1"/>
    <col min="14631" max="14639" width="5.85546875" style="17" customWidth="1"/>
    <col min="14640" max="14683" width="10.85546875" style="17" customWidth="1"/>
    <col min="14684" max="14848" width="12.85546875" style="17"/>
    <col min="14849" max="14849" width="45.28515625" style="17" customWidth="1"/>
    <col min="14850" max="14857" width="13.7109375" style="17" customWidth="1"/>
    <col min="14858" max="14865" width="15.140625" style="17" customWidth="1"/>
    <col min="14866" max="14867" width="13.5703125" style="17" customWidth="1"/>
    <col min="14868" max="14879" width="0" style="17" hidden="1" customWidth="1"/>
    <col min="14880" max="14880" width="12.85546875" style="17" customWidth="1"/>
    <col min="14881" max="14886" width="6.7109375" style="17" customWidth="1"/>
    <col min="14887" max="14895" width="5.85546875" style="17" customWidth="1"/>
    <col min="14896" max="14939" width="10.85546875" style="17" customWidth="1"/>
    <col min="14940" max="15104" width="12.85546875" style="17"/>
    <col min="15105" max="15105" width="45.28515625" style="17" customWidth="1"/>
    <col min="15106" max="15113" width="13.7109375" style="17" customWidth="1"/>
    <col min="15114" max="15121" width="15.140625" style="17" customWidth="1"/>
    <col min="15122" max="15123" width="13.5703125" style="17" customWidth="1"/>
    <col min="15124" max="15135" width="0" style="17" hidden="1" customWidth="1"/>
    <col min="15136" max="15136" width="12.85546875" style="17" customWidth="1"/>
    <col min="15137" max="15142" width="6.7109375" style="17" customWidth="1"/>
    <col min="15143" max="15151" width="5.85546875" style="17" customWidth="1"/>
    <col min="15152" max="15195" width="10.85546875" style="17" customWidth="1"/>
    <col min="15196" max="15360" width="12.85546875" style="17"/>
    <col min="15361" max="15361" width="45.28515625" style="17" customWidth="1"/>
    <col min="15362" max="15369" width="13.7109375" style="17" customWidth="1"/>
    <col min="15370" max="15377" width="15.140625" style="17" customWidth="1"/>
    <col min="15378" max="15379" width="13.5703125" style="17" customWidth="1"/>
    <col min="15380" max="15391" width="0" style="17" hidden="1" customWidth="1"/>
    <col min="15392" max="15392" width="12.85546875" style="17" customWidth="1"/>
    <col min="15393" max="15398" width="6.7109375" style="17" customWidth="1"/>
    <col min="15399" max="15407" width="5.85546875" style="17" customWidth="1"/>
    <col min="15408" max="15451" width="10.85546875" style="17" customWidth="1"/>
    <col min="15452" max="15616" width="12.85546875" style="17"/>
    <col min="15617" max="15617" width="45.28515625" style="17" customWidth="1"/>
    <col min="15618" max="15625" width="13.7109375" style="17" customWidth="1"/>
    <col min="15626" max="15633" width="15.140625" style="17" customWidth="1"/>
    <col min="15634" max="15635" width="13.5703125" style="17" customWidth="1"/>
    <col min="15636" max="15647" width="0" style="17" hidden="1" customWidth="1"/>
    <col min="15648" max="15648" width="12.85546875" style="17" customWidth="1"/>
    <col min="15649" max="15654" width="6.7109375" style="17" customWidth="1"/>
    <col min="15655" max="15663" width="5.85546875" style="17" customWidth="1"/>
    <col min="15664" max="15707" width="10.85546875" style="17" customWidth="1"/>
    <col min="15708" max="15872" width="12.85546875" style="17"/>
    <col min="15873" max="15873" width="45.28515625" style="17" customWidth="1"/>
    <col min="15874" max="15881" width="13.7109375" style="17" customWidth="1"/>
    <col min="15882" max="15889" width="15.140625" style="17" customWidth="1"/>
    <col min="15890" max="15891" width="13.5703125" style="17" customWidth="1"/>
    <col min="15892" max="15903" width="0" style="17" hidden="1" customWidth="1"/>
    <col min="15904" max="15904" width="12.85546875" style="17" customWidth="1"/>
    <col min="15905" max="15910" width="6.7109375" style="17" customWidth="1"/>
    <col min="15911" max="15919" width="5.85546875" style="17" customWidth="1"/>
    <col min="15920" max="15963" width="10.85546875" style="17" customWidth="1"/>
    <col min="15964" max="16128" width="12.85546875" style="17"/>
    <col min="16129" max="16129" width="45.28515625" style="17" customWidth="1"/>
    <col min="16130" max="16137" width="13.7109375" style="17" customWidth="1"/>
    <col min="16138" max="16145" width="15.140625" style="17" customWidth="1"/>
    <col min="16146" max="16147" width="13.5703125" style="17" customWidth="1"/>
    <col min="16148" max="16159" width="0" style="17" hidden="1" customWidth="1"/>
    <col min="16160" max="16160" width="12.85546875" style="17" customWidth="1"/>
    <col min="16161" max="16166" width="6.7109375" style="17" customWidth="1"/>
    <col min="16167" max="16175" width="5.85546875" style="17" customWidth="1"/>
    <col min="16176" max="16219" width="10.85546875" style="17" customWidth="1"/>
    <col min="16220" max="16384" width="12.85546875" style="17"/>
  </cols>
  <sheetData>
    <row r="1" spans="1:27" s="11" customFormat="1" ht="11.1" customHeight="1" x14ac:dyDescent="0.15">
      <c r="A1" s="7"/>
      <c r="B1" s="8"/>
      <c r="C1" s="9"/>
      <c r="D1" s="9"/>
      <c r="E1" s="9"/>
      <c r="F1" s="9"/>
      <c r="G1" s="9"/>
      <c r="H1" s="9"/>
      <c r="I1" s="9"/>
      <c r="J1" s="10"/>
      <c r="K1" s="78"/>
      <c r="V1" s="12"/>
      <c r="W1" s="13"/>
      <c r="X1" s="13"/>
    </row>
    <row r="2" spans="1:27" s="11" customFormat="1" ht="11.1" customHeight="1" x14ac:dyDescent="0.15">
      <c r="A2" s="7"/>
      <c r="B2" s="8"/>
      <c r="C2" s="9"/>
      <c r="D2" s="9"/>
      <c r="E2" s="9"/>
      <c r="F2" s="9"/>
      <c r="G2" s="9"/>
      <c r="H2" s="9"/>
      <c r="I2" s="9"/>
      <c r="J2" s="10"/>
      <c r="K2" s="78"/>
      <c r="V2" s="12"/>
      <c r="W2" s="13"/>
      <c r="X2" s="13"/>
    </row>
    <row r="3" spans="1:27" s="11" customFormat="1" ht="11.1" customHeight="1" x14ac:dyDescent="0.2">
      <c r="A3" s="7"/>
      <c r="B3" s="8"/>
      <c r="C3" s="9"/>
      <c r="D3" s="14"/>
      <c r="E3" s="9"/>
      <c r="F3" s="9"/>
      <c r="G3" s="9"/>
      <c r="H3" s="9"/>
      <c r="I3" s="9"/>
      <c r="J3" s="10"/>
      <c r="K3" s="78"/>
      <c r="V3" s="12"/>
      <c r="W3" s="13"/>
      <c r="X3" s="13"/>
    </row>
    <row r="4" spans="1:27" s="11" customFormat="1" ht="11.1" customHeight="1" x14ac:dyDescent="0.15">
      <c r="A4" s="7"/>
      <c r="B4" s="8"/>
      <c r="C4" s="9"/>
      <c r="D4" s="9"/>
      <c r="E4" s="9"/>
      <c r="F4" s="9"/>
      <c r="G4" s="9"/>
      <c r="H4" s="9"/>
      <c r="I4" s="9"/>
      <c r="J4" s="10"/>
      <c r="K4" s="78"/>
      <c r="V4" s="12"/>
      <c r="W4" s="13"/>
      <c r="X4" s="13"/>
    </row>
    <row r="5" spans="1:27" s="11" customFormat="1" ht="11.25" x14ac:dyDescent="0.15">
      <c r="A5" s="6"/>
      <c r="B5" s="8"/>
      <c r="C5" s="9"/>
      <c r="D5" s="9"/>
      <c r="E5" s="9"/>
      <c r="F5" s="9"/>
      <c r="G5" s="9"/>
      <c r="H5" s="9"/>
      <c r="I5" s="9"/>
      <c r="J5" s="10"/>
      <c r="K5" s="78"/>
      <c r="V5" s="12"/>
      <c r="W5" s="13"/>
      <c r="X5" s="13"/>
    </row>
    <row r="6" spans="1:27" ht="44.1" customHeight="1" x14ac:dyDescent="0.15">
      <c r="A6" s="647"/>
      <c r="B6" s="647"/>
      <c r="C6" s="647"/>
      <c r="D6" s="647"/>
      <c r="E6" s="647"/>
      <c r="F6" s="647"/>
      <c r="G6" s="647"/>
      <c r="H6" s="647"/>
      <c r="I6" s="647"/>
      <c r="J6" s="15"/>
      <c r="K6" s="79"/>
      <c r="L6" s="15"/>
      <c r="M6" s="15"/>
      <c r="N6" s="15"/>
      <c r="O6" s="15"/>
      <c r="P6" s="15"/>
      <c r="Q6" s="15"/>
      <c r="R6" s="15"/>
      <c r="S6" s="15"/>
      <c r="T6" s="15"/>
      <c r="U6" s="15"/>
      <c r="V6" s="16"/>
      <c r="W6" s="15"/>
      <c r="X6" s="15"/>
      <c r="Y6" s="15"/>
      <c r="Z6" s="15"/>
      <c r="AA6" s="15"/>
    </row>
    <row r="7" spans="1:27" ht="21.95" customHeight="1" x14ac:dyDescent="0.15">
      <c r="A7" s="648"/>
      <c r="B7" s="648"/>
      <c r="C7" s="648"/>
      <c r="D7" s="648"/>
      <c r="E7" s="648"/>
      <c r="F7" s="648"/>
      <c r="G7" s="648"/>
      <c r="H7" s="648"/>
      <c r="I7" s="18"/>
      <c r="J7" s="18"/>
      <c r="X7" s="17"/>
    </row>
    <row r="8" spans="1:27" ht="36.75" customHeight="1" x14ac:dyDescent="0.2">
      <c r="A8" s="20"/>
      <c r="B8" s="21"/>
      <c r="C8" s="21"/>
      <c r="J8" s="22"/>
      <c r="X8" s="17"/>
    </row>
    <row r="9" spans="1:27" ht="15" customHeight="1" x14ac:dyDescent="0.15">
      <c r="A9" s="606"/>
      <c r="B9" s="596"/>
      <c r="C9" s="596"/>
      <c r="D9" s="652"/>
      <c r="E9" s="654"/>
      <c r="F9" s="596"/>
      <c r="G9" s="596"/>
      <c r="H9" s="606"/>
      <c r="I9" s="652"/>
      <c r="J9" s="599"/>
      <c r="K9" s="81"/>
      <c r="L9" s="22"/>
      <c r="X9" s="17"/>
    </row>
    <row r="10" spans="1:27" ht="10.5" customHeight="1" x14ac:dyDescent="0.15">
      <c r="A10" s="649"/>
      <c r="B10" s="595"/>
      <c r="C10" s="650"/>
      <c r="D10" s="655"/>
      <c r="E10" s="656"/>
      <c r="F10" s="595"/>
      <c r="G10" s="595"/>
      <c r="H10" s="607"/>
      <c r="I10" s="653"/>
      <c r="J10" s="601"/>
      <c r="K10" s="81"/>
      <c r="L10" s="22"/>
      <c r="X10" s="17"/>
    </row>
    <row r="11" spans="1:27" ht="40.5" customHeight="1" x14ac:dyDescent="0.15">
      <c r="A11" s="607"/>
      <c r="B11" s="597"/>
      <c r="C11" s="651"/>
      <c r="D11" s="23"/>
      <c r="E11" s="24"/>
      <c r="F11" s="597"/>
      <c r="G11" s="597"/>
      <c r="H11" s="25"/>
      <c r="I11" s="26"/>
      <c r="J11" s="191"/>
      <c r="K11" s="81"/>
      <c r="L11" s="22"/>
      <c r="X11" s="17"/>
    </row>
    <row r="12" spans="1:27" ht="15" customHeight="1" x14ac:dyDescent="0.2">
      <c r="A12" s="27"/>
      <c r="B12" s="164"/>
      <c r="C12" s="164"/>
      <c r="D12" s="156"/>
      <c r="E12" s="157"/>
      <c r="F12" s="158"/>
      <c r="G12" s="158"/>
      <c r="H12" s="156"/>
      <c r="I12" s="159"/>
      <c r="J12" s="157"/>
      <c r="K12" s="82"/>
      <c r="L12" s="22"/>
      <c r="T12" s="73"/>
      <c r="X12" s="28"/>
    </row>
    <row r="13" spans="1:27" ht="15" customHeight="1" x14ac:dyDescent="0.2">
      <c r="A13" s="29"/>
      <c r="B13" s="165"/>
      <c r="C13" s="165"/>
      <c r="D13" s="141"/>
      <c r="E13" s="142"/>
      <c r="F13" s="143"/>
      <c r="G13" s="143"/>
      <c r="H13" s="141"/>
      <c r="I13" s="144"/>
      <c r="J13" s="145"/>
      <c r="K13" s="83"/>
      <c r="L13" s="22"/>
      <c r="T13" s="86"/>
      <c r="U13" s="86"/>
      <c r="W13" s="19"/>
      <c r="X13" s="19"/>
      <c r="Y13" s="19"/>
      <c r="Z13" s="51"/>
      <c r="AA13" s="89"/>
    </row>
    <row r="14" spans="1:27" ht="15" customHeight="1" x14ac:dyDescent="0.2">
      <c r="A14" s="30"/>
      <c r="B14" s="166"/>
      <c r="C14" s="166"/>
      <c r="D14" s="146"/>
      <c r="E14" s="147"/>
      <c r="F14" s="148"/>
      <c r="G14" s="148"/>
      <c r="H14" s="146"/>
      <c r="I14" s="149"/>
      <c r="J14" s="150"/>
      <c r="K14" s="84"/>
      <c r="L14" s="22"/>
      <c r="T14" s="86"/>
      <c r="U14" s="86"/>
      <c r="W14" s="19"/>
      <c r="X14" s="19"/>
      <c r="Y14" s="19"/>
      <c r="Z14" s="51"/>
      <c r="AA14" s="89"/>
    </row>
    <row r="15" spans="1:27" ht="15" customHeight="1" x14ac:dyDescent="0.2">
      <c r="A15" s="30"/>
      <c r="B15" s="166"/>
      <c r="C15" s="166"/>
      <c r="D15" s="146"/>
      <c r="E15" s="147"/>
      <c r="F15" s="148"/>
      <c r="G15" s="148"/>
      <c r="H15" s="146"/>
      <c r="I15" s="149"/>
      <c r="J15" s="150"/>
      <c r="K15" s="84"/>
      <c r="L15" s="22"/>
      <c r="T15" s="86"/>
      <c r="U15" s="86"/>
      <c r="W15" s="19"/>
      <c r="X15" s="19"/>
      <c r="Y15" s="19"/>
      <c r="Z15" s="51"/>
      <c r="AA15" s="89"/>
    </row>
    <row r="16" spans="1:27" ht="15" customHeight="1" x14ac:dyDescent="0.2">
      <c r="A16" s="31"/>
      <c r="B16" s="167"/>
      <c r="C16" s="167"/>
      <c r="D16" s="151"/>
      <c r="E16" s="152"/>
      <c r="F16" s="153"/>
      <c r="G16" s="153"/>
      <c r="H16" s="151"/>
      <c r="I16" s="154"/>
      <c r="J16" s="155"/>
      <c r="K16" s="84"/>
      <c r="L16" s="22"/>
      <c r="T16" s="86"/>
      <c r="U16" s="86"/>
      <c r="W16" s="19"/>
      <c r="X16" s="19"/>
      <c r="Y16" s="19"/>
      <c r="Z16" s="51"/>
      <c r="AA16" s="89"/>
    </row>
    <row r="17" spans="1:24" ht="42.75" customHeight="1" x14ac:dyDescent="0.2">
      <c r="A17" s="32"/>
      <c r="B17" s="33"/>
      <c r="C17" s="33"/>
      <c r="D17" s="33"/>
      <c r="E17" s="33"/>
      <c r="F17" s="33"/>
      <c r="G17" s="33"/>
      <c r="H17" s="33"/>
      <c r="I17" s="33"/>
      <c r="J17" s="22"/>
      <c r="X17" s="17"/>
    </row>
    <row r="18" spans="1:24" ht="42" customHeight="1" x14ac:dyDescent="0.15">
      <c r="A18" s="189"/>
      <c r="B18" s="185"/>
      <c r="C18" s="34"/>
      <c r="D18" s="35"/>
      <c r="E18" s="35"/>
      <c r="F18" s="35"/>
      <c r="G18" s="36"/>
      <c r="H18" s="37"/>
      <c r="I18" s="17"/>
      <c r="X18" s="17"/>
    </row>
    <row r="19" spans="1:24" ht="15" customHeight="1" x14ac:dyDescent="0.15">
      <c r="A19" s="38"/>
      <c r="B19" s="124"/>
      <c r="C19" s="125"/>
      <c r="D19" s="126"/>
      <c r="E19" s="126"/>
      <c r="F19" s="126"/>
      <c r="G19" s="127"/>
      <c r="H19" s="74"/>
      <c r="I19" s="17"/>
      <c r="X19" s="17"/>
    </row>
    <row r="20" spans="1:24" ht="15" customHeight="1" x14ac:dyDescent="0.15">
      <c r="A20" s="30"/>
      <c r="B20" s="128"/>
      <c r="C20" s="129"/>
      <c r="D20" s="130"/>
      <c r="E20" s="130"/>
      <c r="F20" s="130"/>
      <c r="G20" s="131"/>
      <c r="H20" s="74"/>
      <c r="I20" s="17"/>
      <c r="X20" s="17"/>
    </row>
    <row r="21" spans="1:24" ht="15" customHeight="1" x14ac:dyDescent="0.15">
      <c r="A21" s="30"/>
      <c r="B21" s="128"/>
      <c r="C21" s="129"/>
      <c r="D21" s="130"/>
      <c r="E21" s="130"/>
      <c r="F21" s="130"/>
      <c r="G21" s="131"/>
      <c r="H21" s="74"/>
      <c r="I21" s="17"/>
      <c r="X21" s="17"/>
    </row>
    <row r="22" spans="1:24" ht="15" customHeight="1" x14ac:dyDescent="0.15">
      <c r="A22" s="30"/>
      <c r="B22" s="128"/>
      <c r="C22" s="129"/>
      <c r="D22" s="130"/>
      <c r="E22" s="130"/>
      <c r="F22" s="130"/>
      <c r="G22" s="131"/>
      <c r="H22" s="74"/>
      <c r="I22" s="17"/>
      <c r="J22" s="22"/>
      <c r="X22" s="17"/>
    </row>
    <row r="23" spans="1:24" ht="15" customHeight="1" x14ac:dyDescent="0.15">
      <c r="A23" s="39"/>
      <c r="B23" s="132"/>
      <c r="C23" s="133"/>
      <c r="D23" s="134"/>
      <c r="E23" s="134"/>
      <c r="F23" s="134"/>
      <c r="G23" s="135"/>
      <c r="H23" s="74"/>
      <c r="I23" s="17"/>
      <c r="X23" s="17"/>
    </row>
    <row r="24" spans="1:24" s="22" customFormat="1" ht="27.75" customHeight="1" x14ac:dyDescent="0.2">
      <c r="A24" s="32"/>
      <c r="B24" s="40"/>
      <c r="C24" s="40"/>
      <c r="D24" s="40"/>
      <c r="E24" s="40"/>
      <c r="F24" s="40"/>
      <c r="G24" s="40"/>
      <c r="H24" s="40"/>
      <c r="K24" s="81"/>
      <c r="V24" s="41"/>
    </row>
    <row r="25" spans="1:24" s="22" customFormat="1" ht="21.75" customHeight="1" x14ac:dyDescent="0.15">
      <c r="A25" s="32"/>
      <c r="K25" s="81"/>
      <c r="V25" s="41"/>
    </row>
    <row r="26" spans="1:24" ht="29.25" customHeight="1" x14ac:dyDescent="0.15">
      <c r="A26" s="42"/>
      <c r="B26" s="42"/>
      <c r="C26" s="17"/>
      <c r="D26" s="17"/>
      <c r="E26" s="17"/>
      <c r="F26" s="17"/>
      <c r="G26" s="17"/>
      <c r="H26" s="17"/>
      <c r="I26" s="17"/>
      <c r="X26" s="17"/>
    </row>
    <row r="27" spans="1:24" ht="15" customHeight="1" x14ac:dyDescent="0.15">
      <c r="A27" s="29"/>
      <c r="B27" s="93"/>
      <c r="C27" s="75"/>
      <c r="D27" s="17"/>
      <c r="E27" s="17"/>
      <c r="F27" s="17"/>
      <c r="G27" s="17"/>
      <c r="H27" s="17"/>
      <c r="I27" s="17"/>
      <c r="X27" s="17"/>
    </row>
    <row r="28" spans="1:24" ht="15" customHeight="1" x14ac:dyDescent="0.15">
      <c r="A28" s="30"/>
      <c r="B28" s="93"/>
      <c r="C28" s="75"/>
      <c r="D28" s="17"/>
      <c r="E28" s="17"/>
      <c r="F28" s="17"/>
      <c r="G28" s="17"/>
      <c r="H28" s="17"/>
      <c r="I28" s="17"/>
      <c r="X28" s="17"/>
    </row>
    <row r="29" spans="1:24" ht="15" customHeight="1" x14ac:dyDescent="0.15">
      <c r="A29" s="29"/>
      <c r="B29" s="93"/>
      <c r="C29" s="75"/>
      <c r="D29" s="17"/>
      <c r="E29" s="17"/>
      <c r="F29" s="17"/>
      <c r="G29" s="17"/>
      <c r="H29" s="17"/>
      <c r="I29" s="17"/>
      <c r="X29" s="17"/>
    </row>
    <row r="30" spans="1:24" ht="15" customHeight="1" x14ac:dyDescent="0.15">
      <c r="A30" s="29"/>
      <c r="B30" s="93"/>
      <c r="C30" s="75"/>
      <c r="D30" s="17"/>
      <c r="E30" s="17"/>
      <c r="F30" s="17"/>
      <c r="G30" s="17"/>
      <c r="H30" s="17"/>
      <c r="I30" s="17"/>
      <c r="J30" s="22"/>
      <c r="X30" s="17"/>
    </row>
    <row r="31" spans="1:24" ht="15" customHeight="1" x14ac:dyDescent="0.15">
      <c r="A31" s="43"/>
      <c r="B31" s="93"/>
      <c r="C31" s="75"/>
      <c r="D31" s="17"/>
      <c r="E31" s="17"/>
      <c r="F31" s="17"/>
      <c r="G31" s="17"/>
      <c r="H31" s="17"/>
      <c r="I31" s="17"/>
      <c r="X31" s="17"/>
    </row>
    <row r="32" spans="1:24" ht="15" customHeight="1" x14ac:dyDescent="0.15">
      <c r="A32" s="31"/>
      <c r="B32" s="123"/>
      <c r="C32" s="75"/>
      <c r="D32" s="17"/>
      <c r="E32" s="17"/>
      <c r="F32" s="17"/>
      <c r="G32" s="17"/>
      <c r="H32" s="17"/>
      <c r="I32" s="17"/>
      <c r="X32" s="17"/>
    </row>
    <row r="33" spans="1:27" ht="33" customHeight="1" x14ac:dyDescent="0.15">
      <c r="A33" s="32"/>
      <c r="B33" s="44"/>
      <c r="C33" s="17"/>
      <c r="D33" s="17"/>
      <c r="E33" s="17"/>
      <c r="F33" s="17"/>
      <c r="G33" s="17"/>
      <c r="H33" s="17"/>
      <c r="I33" s="17"/>
      <c r="X33" s="17"/>
    </row>
    <row r="34" spans="1:27" ht="43.5" customHeight="1" x14ac:dyDescent="0.15">
      <c r="A34" s="42"/>
      <c r="B34" s="42"/>
      <c r="C34" s="45"/>
      <c r="D34" s="46"/>
      <c r="E34" s="46"/>
      <c r="F34" s="47"/>
      <c r="G34" s="17"/>
      <c r="H34" s="17"/>
      <c r="I34" s="17"/>
      <c r="X34" s="17"/>
    </row>
    <row r="35" spans="1:27" ht="24" customHeight="1" x14ac:dyDescent="0.15">
      <c r="A35" s="48"/>
      <c r="B35" s="122"/>
      <c r="C35" s="1"/>
      <c r="D35" s="2"/>
      <c r="E35" s="2"/>
      <c r="F35" s="3"/>
      <c r="G35" s="76"/>
      <c r="H35" s="17"/>
      <c r="I35" s="17"/>
      <c r="X35" s="17"/>
    </row>
    <row r="36" spans="1:27" ht="23.25" customHeight="1" x14ac:dyDescent="0.15">
      <c r="A36" s="32"/>
      <c r="X36" s="17"/>
    </row>
    <row r="37" spans="1:27" ht="21.75" customHeight="1" x14ac:dyDescent="0.15">
      <c r="A37" s="32"/>
      <c r="X37" s="17"/>
    </row>
    <row r="38" spans="1:27" ht="27" customHeight="1" x14ac:dyDescent="0.15">
      <c r="A38" s="189"/>
      <c r="B38" s="185"/>
      <c r="C38" s="190"/>
      <c r="D38" s="80"/>
      <c r="E38" s="17"/>
      <c r="F38" s="17"/>
      <c r="G38" s="17"/>
      <c r="H38" s="17"/>
      <c r="I38" s="17"/>
      <c r="X38" s="17"/>
    </row>
    <row r="39" spans="1:27" ht="15" customHeight="1" x14ac:dyDescent="0.15">
      <c r="A39" s="49"/>
      <c r="B39" s="117"/>
      <c r="C39" s="118"/>
      <c r="D39" s="160"/>
      <c r="E39" s="17"/>
      <c r="F39" s="17"/>
      <c r="G39" s="17"/>
      <c r="H39" s="17"/>
      <c r="X39" s="17"/>
    </row>
    <row r="40" spans="1:27" ht="24" customHeight="1" x14ac:dyDescent="0.15">
      <c r="A40" s="50"/>
      <c r="B40" s="94"/>
      <c r="C40" s="119"/>
      <c r="D40" s="160"/>
      <c r="E40" s="17"/>
      <c r="F40" s="17"/>
      <c r="G40" s="17"/>
      <c r="H40" s="17"/>
      <c r="I40" s="17"/>
      <c r="T40" s="51"/>
      <c r="U40" s="51"/>
      <c r="W40" s="19"/>
      <c r="X40" s="19"/>
      <c r="Y40" s="19"/>
      <c r="Z40" s="85"/>
      <c r="AA40" s="85"/>
    </row>
    <row r="41" spans="1:27" ht="22.5" customHeight="1" x14ac:dyDescent="0.15">
      <c r="A41" s="50"/>
      <c r="B41" s="94"/>
      <c r="C41" s="119"/>
      <c r="D41" s="160"/>
      <c r="E41" s="17"/>
      <c r="F41" s="17"/>
      <c r="G41" s="17"/>
      <c r="H41" s="17"/>
      <c r="I41" s="17"/>
      <c r="T41" s="51"/>
      <c r="U41" s="51"/>
      <c r="W41" s="19"/>
      <c r="X41" s="19"/>
      <c r="Y41" s="19"/>
      <c r="Z41" s="85"/>
      <c r="AA41" s="85"/>
    </row>
    <row r="42" spans="1:27" ht="24.75" customHeight="1" x14ac:dyDescent="0.15">
      <c r="A42" s="52"/>
      <c r="B42" s="120"/>
      <c r="C42" s="121"/>
      <c r="D42" s="160"/>
      <c r="E42" s="17"/>
      <c r="F42" s="17"/>
      <c r="G42" s="17"/>
      <c r="H42" s="17"/>
      <c r="T42" s="51"/>
      <c r="U42" s="51"/>
      <c r="W42" s="19"/>
      <c r="X42" s="19"/>
      <c r="Y42" s="19"/>
      <c r="Z42" s="85"/>
      <c r="AA42" s="85"/>
    </row>
    <row r="43" spans="1:27" ht="24" customHeight="1" x14ac:dyDescent="0.15">
      <c r="A43" s="53"/>
      <c r="B43" s="54"/>
      <c r="C43" s="54"/>
      <c r="D43" s="161"/>
      <c r="E43" s="17"/>
      <c r="F43" s="17"/>
      <c r="G43" s="17"/>
      <c r="H43" s="17"/>
      <c r="I43" s="17"/>
      <c r="J43" s="22"/>
      <c r="W43" s="19"/>
      <c r="X43" s="19"/>
      <c r="Y43" s="19"/>
    </row>
    <row r="44" spans="1:27" ht="21.75" customHeight="1" x14ac:dyDescent="0.15">
      <c r="A44" s="32"/>
      <c r="D44" s="81"/>
      <c r="W44" s="19"/>
      <c r="X44" s="19"/>
      <c r="Y44" s="19"/>
    </row>
    <row r="45" spans="1:27" ht="24" customHeight="1" x14ac:dyDescent="0.15">
      <c r="A45" s="42"/>
      <c r="B45" s="55"/>
      <c r="C45" s="56"/>
      <c r="D45" s="162"/>
      <c r="E45" s="17"/>
      <c r="F45" s="17"/>
      <c r="G45" s="17"/>
      <c r="H45" s="17"/>
      <c r="W45" s="19"/>
      <c r="X45" s="19"/>
      <c r="Y45" s="19"/>
    </row>
    <row r="46" spans="1:27" ht="20.25" customHeight="1" x14ac:dyDescent="0.15">
      <c r="A46" s="57"/>
      <c r="B46" s="94"/>
      <c r="C46" s="119"/>
      <c r="D46" s="163"/>
      <c r="E46" s="17"/>
      <c r="F46" s="17"/>
      <c r="G46" s="17"/>
      <c r="H46" s="17"/>
      <c r="W46" s="19"/>
      <c r="X46" s="19"/>
      <c r="Y46" s="19"/>
    </row>
    <row r="47" spans="1:27" ht="24" customHeight="1" x14ac:dyDescent="0.15">
      <c r="A47" s="58"/>
      <c r="B47" s="120"/>
      <c r="C47" s="121"/>
      <c r="D47" s="160"/>
      <c r="E47" s="17"/>
      <c r="F47" s="17"/>
      <c r="G47" s="17"/>
      <c r="H47" s="17"/>
      <c r="T47" s="51"/>
      <c r="U47" s="51"/>
      <c r="W47" s="19"/>
      <c r="X47" s="19"/>
      <c r="Y47" s="19"/>
      <c r="Z47" s="85"/>
      <c r="AA47" s="85"/>
    </row>
    <row r="48" spans="1:27" ht="24" customHeight="1" x14ac:dyDescent="0.15">
      <c r="A48" s="59"/>
      <c r="B48" s="44"/>
      <c r="C48" s="44"/>
      <c r="D48" s="44"/>
      <c r="E48" s="17"/>
      <c r="F48" s="17"/>
      <c r="G48" s="17"/>
      <c r="H48" s="17"/>
      <c r="I48" s="17"/>
      <c r="J48" s="22"/>
      <c r="X48" s="17"/>
    </row>
    <row r="49" spans="1:31" ht="28.5" customHeight="1" x14ac:dyDescent="0.15">
      <c r="A49" s="645"/>
      <c r="B49" s="646"/>
      <c r="C49" s="646"/>
      <c r="D49" s="646"/>
      <c r="E49" s="646"/>
      <c r="J49" s="22"/>
      <c r="X49" s="17"/>
    </row>
    <row r="50" spans="1:31" ht="11.25" x14ac:dyDescent="0.15">
      <c r="A50" s="42"/>
      <c r="B50" s="188"/>
      <c r="C50" s="42"/>
      <c r="D50" s="60"/>
      <c r="E50" s="61"/>
      <c r="F50" s="62"/>
      <c r="G50" s="62"/>
      <c r="H50" s="62"/>
      <c r="I50" s="63"/>
      <c r="L50" s="22"/>
      <c r="X50" s="17"/>
    </row>
    <row r="51" spans="1:31" ht="15" customHeight="1" x14ac:dyDescent="0.15">
      <c r="A51" s="593"/>
      <c r="B51" s="594"/>
      <c r="C51" s="98"/>
      <c r="D51" s="99"/>
      <c r="E51" s="100"/>
      <c r="F51" s="100"/>
      <c r="G51" s="100"/>
      <c r="H51" s="100"/>
      <c r="I51" s="101"/>
      <c r="J51" s="160"/>
      <c r="L51" s="22"/>
      <c r="T51" s="51"/>
      <c r="U51" s="51"/>
      <c r="V51" s="51"/>
      <c r="W51" s="51"/>
      <c r="X51" s="51"/>
      <c r="Y51" s="51"/>
      <c r="Z51" s="85"/>
      <c r="AA51" s="85"/>
      <c r="AB51" s="85"/>
      <c r="AC51" s="85"/>
      <c r="AD51" s="85"/>
      <c r="AE51" s="85"/>
    </row>
    <row r="52" spans="1:31" ht="21" customHeight="1" x14ac:dyDescent="0.15">
      <c r="A52" s="608"/>
      <c r="B52" s="64"/>
      <c r="C52" s="102"/>
      <c r="D52" s="103"/>
      <c r="E52" s="104"/>
      <c r="F52" s="104"/>
      <c r="G52" s="104"/>
      <c r="H52" s="104"/>
      <c r="I52" s="105"/>
      <c r="J52" s="160"/>
      <c r="L52" s="22"/>
      <c r="T52" s="51"/>
      <c r="U52" s="51"/>
      <c r="V52" s="51"/>
      <c r="W52" s="51"/>
      <c r="X52" s="51"/>
      <c r="Y52" s="51"/>
      <c r="Z52" s="85"/>
      <c r="AA52" s="85"/>
      <c r="AB52" s="85"/>
      <c r="AC52" s="85"/>
      <c r="AD52" s="85"/>
      <c r="AE52" s="85"/>
    </row>
    <row r="53" spans="1:31" ht="11.25" x14ac:dyDescent="0.15">
      <c r="A53" s="608"/>
      <c r="B53" s="65"/>
      <c r="C53" s="106"/>
      <c r="D53" s="107"/>
      <c r="E53" s="108"/>
      <c r="F53" s="108"/>
      <c r="G53" s="108"/>
      <c r="H53" s="108"/>
      <c r="I53" s="109"/>
      <c r="J53" s="160"/>
      <c r="L53" s="22"/>
      <c r="T53" s="51"/>
      <c r="U53" s="51"/>
      <c r="V53" s="51"/>
      <c r="W53" s="51"/>
      <c r="X53" s="51"/>
      <c r="Y53" s="51"/>
      <c r="Z53" s="85"/>
      <c r="AA53" s="85"/>
      <c r="AB53" s="85"/>
      <c r="AC53" s="85"/>
      <c r="AD53" s="85"/>
      <c r="AE53" s="85"/>
    </row>
    <row r="54" spans="1:31" ht="24.95" customHeight="1" x14ac:dyDescent="0.15">
      <c r="A54" s="609"/>
      <c r="B54" s="66"/>
      <c r="C54" s="69"/>
      <c r="D54" s="110"/>
      <c r="E54" s="111"/>
      <c r="F54" s="111"/>
      <c r="G54" s="111"/>
      <c r="H54" s="111"/>
      <c r="I54" s="112"/>
      <c r="J54" s="160"/>
      <c r="K54" s="81"/>
      <c r="L54" s="22"/>
      <c r="T54" s="67"/>
      <c r="U54" s="67"/>
      <c r="V54" s="67"/>
      <c r="W54" s="67"/>
      <c r="X54" s="67"/>
      <c r="Y54" s="67"/>
      <c r="Z54" s="19"/>
      <c r="AA54" s="19"/>
      <c r="AB54" s="19"/>
      <c r="AC54" s="19"/>
      <c r="AD54" s="19"/>
      <c r="AE54" s="19"/>
    </row>
    <row r="55" spans="1:31" ht="33" customHeight="1" x14ac:dyDescent="0.15">
      <c r="A55" s="610"/>
      <c r="B55" s="68"/>
      <c r="C55" s="113"/>
      <c r="D55" s="114"/>
      <c r="E55" s="115"/>
      <c r="F55" s="115"/>
      <c r="G55" s="115"/>
      <c r="H55" s="115"/>
      <c r="I55" s="116"/>
      <c r="J55" s="160"/>
      <c r="K55" s="81"/>
      <c r="L55" s="22"/>
      <c r="T55" s="67"/>
      <c r="U55" s="67"/>
      <c r="V55" s="67"/>
      <c r="W55" s="67"/>
      <c r="X55" s="67"/>
      <c r="Y55" s="67"/>
      <c r="Z55" s="19"/>
      <c r="AA55" s="19"/>
      <c r="AB55" s="19"/>
      <c r="AC55" s="19"/>
      <c r="AD55" s="19"/>
      <c r="AE55" s="19"/>
    </row>
    <row r="56" spans="1:31" ht="34.5" customHeight="1" x14ac:dyDescent="0.15">
      <c r="A56" s="643"/>
      <c r="B56" s="643"/>
      <c r="C56" s="643"/>
      <c r="D56" s="643"/>
      <c r="E56" s="643"/>
      <c r="F56" s="643"/>
      <c r="J56" s="22"/>
      <c r="X56" s="17"/>
    </row>
    <row r="57" spans="1:31" ht="11.25" x14ac:dyDescent="0.15">
      <c r="A57" s="185"/>
      <c r="B57" s="577"/>
      <c r="C57" s="579"/>
      <c r="D57" s="641"/>
      <c r="E57" s="642"/>
      <c r="F57" s="184"/>
      <c r="J57" s="22"/>
      <c r="X57" s="17"/>
    </row>
    <row r="58" spans="1:31" ht="15" x14ac:dyDescent="0.25">
      <c r="A58" s="17"/>
      <c r="B58" s="187"/>
      <c r="C58" s="187"/>
      <c r="D58" s="187"/>
      <c r="E58" s="186"/>
      <c r="F58" s="17"/>
      <c r="G58" s="77"/>
      <c r="H58" s="5"/>
      <c r="I58" s="5"/>
      <c r="J58" s="5"/>
      <c r="X58" s="17"/>
    </row>
    <row r="59" spans="1:31" ht="15" customHeight="1" x14ac:dyDescent="0.25">
      <c r="A59" s="69"/>
      <c r="B59" s="136"/>
      <c r="C59" s="137"/>
      <c r="D59" s="137"/>
      <c r="E59" s="137"/>
      <c r="F59" s="83"/>
      <c r="H59" s="5"/>
      <c r="I59" s="5"/>
      <c r="J59" s="5"/>
      <c r="T59" s="87"/>
      <c r="X59" s="17"/>
      <c r="Z59" s="87"/>
    </row>
    <row r="60" spans="1:31" ht="15" customHeight="1" x14ac:dyDescent="0.15">
      <c r="A60" s="71"/>
      <c r="B60" s="138"/>
      <c r="C60" s="139"/>
      <c r="D60" s="139"/>
      <c r="E60" s="139"/>
      <c r="J60" s="22"/>
      <c r="X60" s="17"/>
    </row>
    <row r="61" spans="1:31" ht="15" customHeight="1" x14ac:dyDescent="0.15">
      <c r="A61" s="71"/>
      <c r="B61" s="138"/>
      <c r="C61" s="139"/>
      <c r="D61" s="139"/>
      <c r="E61" s="139"/>
      <c r="J61" s="22"/>
      <c r="X61" s="17"/>
    </row>
    <row r="62" spans="1:31" ht="15" customHeight="1" x14ac:dyDescent="0.15">
      <c r="A62" s="71"/>
      <c r="B62" s="138"/>
      <c r="C62" s="139"/>
      <c r="D62" s="139"/>
      <c r="E62" s="139"/>
      <c r="J62" s="22"/>
      <c r="X62" s="17"/>
    </row>
    <row r="63" spans="1:31" ht="15" customHeight="1" x14ac:dyDescent="0.15">
      <c r="A63" s="71"/>
      <c r="B63" s="138"/>
      <c r="C63" s="139"/>
      <c r="D63" s="139"/>
      <c r="E63" s="139"/>
      <c r="J63" s="22"/>
      <c r="X63" s="17"/>
    </row>
    <row r="64" spans="1:31" ht="15" customHeight="1" x14ac:dyDescent="0.15">
      <c r="A64" s="71"/>
      <c r="B64" s="138"/>
      <c r="C64" s="139"/>
      <c r="D64" s="139"/>
      <c r="E64" s="139"/>
      <c r="J64" s="22"/>
      <c r="X64" s="17"/>
    </row>
    <row r="65" spans="1:27" ht="15" customHeight="1" x14ac:dyDescent="0.15">
      <c r="A65" s="71"/>
      <c r="B65" s="138"/>
      <c r="C65" s="139"/>
      <c r="D65" s="139"/>
      <c r="E65" s="139"/>
      <c r="J65" s="22"/>
      <c r="X65" s="17"/>
    </row>
    <row r="66" spans="1:27" ht="15" customHeight="1" x14ac:dyDescent="0.15">
      <c r="A66" s="71"/>
      <c r="B66" s="138"/>
      <c r="C66" s="139"/>
      <c r="D66" s="139"/>
      <c r="E66" s="139"/>
      <c r="J66" s="22"/>
      <c r="X66" s="17"/>
    </row>
    <row r="67" spans="1:27" ht="15" customHeight="1" x14ac:dyDescent="0.15">
      <c r="A67" s="71"/>
      <c r="B67" s="138"/>
      <c r="C67" s="139"/>
      <c r="D67" s="139"/>
      <c r="E67" s="139"/>
      <c r="J67" s="22"/>
      <c r="X67" s="17"/>
    </row>
    <row r="68" spans="1:27" ht="15" customHeight="1" x14ac:dyDescent="0.15">
      <c r="A68" s="71"/>
      <c r="B68" s="138"/>
      <c r="C68" s="139"/>
      <c r="D68" s="139"/>
      <c r="E68" s="139"/>
      <c r="J68" s="22"/>
      <c r="X68" s="17"/>
    </row>
    <row r="69" spans="1:27" ht="15" customHeight="1" x14ac:dyDescent="0.15">
      <c r="A69" s="71"/>
      <c r="B69" s="138"/>
      <c r="C69" s="139"/>
      <c r="D69" s="139"/>
      <c r="E69" s="139"/>
      <c r="J69" s="22"/>
      <c r="X69" s="17"/>
    </row>
    <row r="70" spans="1:27" ht="15" customHeight="1" x14ac:dyDescent="0.15">
      <c r="A70" s="71"/>
      <c r="B70" s="138"/>
      <c r="C70" s="139"/>
      <c r="D70" s="139"/>
      <c r="E70" s="139"/>
      <c r="J70" s="22"/>
      <c r="X70" s="17"/>
    </row>
    <row r="71" spans="1:27" ht="15" customHeight="1" x14ac:dyDescent="0.15">
      <c r="A71" s="48"/>
      <c r="B71" s="140"/>
      <c r="C71" s="140"/>
      <c r="D71" s="140"/>
      <c r="E71" s="140"/>
      <c r="J71" s="22"/>
      <c r="X71" s="17"/>
    </row>
    <row r="72" spans="1:27" ht="39" customHeight="1" x14ac:dyDescent="0.15">
      <c r="A72" s="643"/>
      <c r="B72" s="643"/>
      <c r="C72" s="643"/>
      <c r="D72" s="643"/>
      <c r="E72" s="643"/>
      <c r="F72" s="643"/>
      <c r="J72" s="22"/>
      <c r="X72" s="17"/>
    </row>
    <row r="73" spans="1:27" x14ac:dyDescent="0.15">
      <c r="A73" s="596"/>
      <c r="B73" s="644"/>
      <c r="C73" s="644"/>
      <c r="D73" s="644"/>
      <c r="E73" s="644"/>
      <c r="J73" s="22"/>
      <c r="X73" s="17"/>
    </row>
    <row r="74" spans="1:27" x14ac:dyDescent="0.15">
      <c r="A74" s="595"/>
      <c r="B74" s="644"/>
      <c r="C74" s="644"/>
      <c r="D74" s="644"/>
      <c r="E74" s="644"/>
      <c r="J74" s="22"/>
      <c r="X74" s="17"/>
    </row>
    <row r="75" spans="1:27" x14ac:dyDescent="0.15">
      <c r="A75" s="597"/>
      <c r="B75" s="187"/>
      <c r="C75" s="187"/>
      <c r="D75" s="187"/>
      <c r="E75" s="186"/>
      <c r="G75" s="77"/>
      <c r="J75" s="22"/>
      <c r="X75" s="17"/>
    </row>
    <row r="76" spans="1:27" ht="15" customHeight="1" x14ac:dyDescent="0.15">
      <c r="A76" s="69"/>
      <c r="B76" s="92"/>
      <c r="C76" s="93"/>
      <c r="D76" s="93"/>
      <c r="E76" s="93"/>
      <c r="F76" s="84"/>
      <c r="J76" s="22"/>
      <c r="T76" s="22"/>
      <c r="U76" s="22"/>
      <c r="X76" s="17"/>
      <c r="Z76" s="22"/>
      <c r="AA76" s="22"/>
    </row>
    <row r="77" spans="1:27" ht="15" customHeight="1" x14ac:dyDescent="0.15">
      <c r="A77" s="70"/>
      <c r="B77" s="95"/>
      <c r="C77" s="96"/>
      <c r="D77" s="96"/>
      <c r="E77" s="96"/>
      <c r="F77" s="84"/>
      <c r="J77" s="22"/>
      <c r="T77" s="22"/>
      <c r="U77" s="22"/>
      <c r="X77" s="17"/>
      <c r="Z77" s="22"/>
      <c r="AA77" s="22"/>
    </row>
    <row r="78" spans="1:27" ht="15" customHeight="1" x14ac:dyDescent="0.15">
      <c r="A78" s="71"/>
      <c r="B78" s="95"/>
      <c r="C78" s="96"/>
      <c r="D78" s="96"/>
      <c r="E78" s="96"/>
      <c r="F78" s="84"/>
      <c r="J78" s="22"/>
      <c r="T78" s="22"/>
      <c r="U78" s="22"/>
      <c r="X78" s="17"/>
      <c r="Z78" s="22"/>
      <c r="AA78" s="22"/>
    </row>
    <row r="79" spans="1:27" ht="15" customHeight="1" x14ac:dyDescent="0.15">
      <c r="A79" s="71"/>
      <c r="B79" s="95"/>
      <c r="C79" s="96"/>
      <c r="D79" s="96"/>
      <c r="E79" s="96"/>
      <c r="F79" s="84"/>
      <c r="J79" s="22"/>
      <c r="T79" s="22"/>
      <c r="U79" s="22"/>
      <c r="X79" s="17"/>
      <c r="Z79" s="22"/>
      <c r="AA79" s="22"/>
    </row>
    <row r="80" spans="1:27" ht="15" customHeight="1" x14ac:dyDescent="0.15">
      <c r="A80" s="71"/>
      <c r="B80" s="95"/>
      <c r="C80" s="96"/>
      <c r="D80" s="96"/>
      <c r="E80" s="96"/>
      <c r="F80" s="84"/>
      <c r="J80" s="22"/>
      <c r="T80" s="22"/>
      <c r="U80" s="22"/>
      <c r="X80" s="17"/>
      <c r="Z80" s="22"/>
      <c r="AA80" s="22"/>
    </row>
    <row r="81" spans="1:27" ht="15" customHeight="1" x14ac:dyDescent="0.15">
      <c r="A81" s="71"/>
      <c r="B81" s="95"/>
      <c r="C81" s="96"/>
      <c r="D81" s="96"/>
      <c r="E81" s="96"/>
      <c r="F81" s="84"/>
      <c r="J81" s="22"/>
      <c r="T81" s="22"/>
      <c r="U81" s="22"/>
      <c r="X81" s="17"/>
      <c r="Z81" s="22"/>
      <c r="AA81" s="22"/>
    </row>
    <row r="82" spans="1:27" ht="15" customHeight="1" x14ac:dyDescent="0.15">
      <c r="A82" s="71"/>
      <c r="B82" s="95"/>
      <c r="C82" s="96"/>
      <c r="D82" s="96"/>
      <c r="E82" s="96"/>
      <c r="F82" s="84"/>
      <c r="J82" s="22"/>
      <c r="T82" s="22"/>
      <c r="U82" s="22"/>
      <c r="X82" s="17"/>
      <c r="Z82" s="22"/>
      <c r="AA82" s="22"/>
    </row>
    <row r="83" spans="1:27" ht="15" customHeight="1" x14ac:dyDescent="0.15">
      <c r="A83" s="71"/>
      <c r="B83" s="95"/>
      <c r="C83" s="96"/>
      <c r="D83" s="96"/>
      <c r="E83" s="96"/>
      <c r="F83" s="84"/>
      <c r="J83" s="22"/>
      <c r="T83" s="22"/>
      <c r="U83" s="22"/>
      <c r="X83" s="17"/>
      <c r="Z83" s="22"/>
      <c r="AA83" s="22"/>
    </row>
    <row r="84" spans="1:27" ht="15" customHeight="1" x14ac:dyDescent="0.15">
      <c r="A84" s="71"/>
      <c r="B84" s="95"/>
      <c r="C84" s="96"/>
      <c r="D84" s="96"/>
      <c r="E84" s="96"/>
      <c r="F84" s="84"/>
      <c r="J84" s="22"/>
      <c r="T84" s="22"/>
      <c r="U84" s="22"/>
      <c r="X84" s="17"/>
      <c r="Z84" s="22"/>
      <c r="AA84" s="22"/>
    </row>
    <row r="85" spans="1:27" ht="15" customHeight="1" x14ac:dyDescent="0.15">
      <c r="A85" s="71"/>
      <c r="B85" s="95"/>
      <c r="C85" s="96"/>
      <c r="D85" s="96"/>
      <c r="E85" s="96"/>
      <c r="F85" s="84"/>
      <c r="J85" s="22"/>
      <c r="T85" s="22"/>
      <c r="U85" s="22"/>
      <c r="X85" s="17"/>
      <c r="Z85" s="22"/>
      <c r="AA85" s="22"/>
    </row>
    <row r="86" spans="1:27" ht="15" customHeight="1" x14ac:dyDescent="0.15">
      <c r="A86" s="71"/>
      <c r="B86" s="95"/>
      <c r="C86" s="96"/>
      <c r="D86" s="96"/>
      <c r="E86" s="96"/>
      <c r="F86" s="84"/>
      <c r="J86" s="22"/>
      <c r="T86" s="22"/>
      <c r="U86" s="22"/>
      <c r="X86" s="17"/>
      <c r="Z86" s="22"/>
      <c r="AA86" s="22"/>
    </row>
    <row r="87" spans="1:27" ht="15" customHeight="1" x14ac:dyDescent="0.15">
      <c r="A87" s="72"/>
      <c r="B87" s="95"/>
      <c r="C87" s="96"/>
      <c r="D87" s="96"/>
      <c r="E87" s="96"/>
      <c r="F87" s="84"/>
      <c r="J87" s="22"/>
      <c r="T87" s="22"/>
      <c r="U87" s="22"/>
      <c r="X87" s="17"/>
      <c r="Z87" s="22"/>
      <c r="AA87" s="22"/>
    </row>
    <row r="88" spans="1:27" ht="15" customHeight="1" x14ac:dyDescent="0.15">
      <c r="A88" s="72"/>
      <c r="B88" s="97"/>
      <c r="C88" s="97"/>
      <c r="D88" s="97"/>
      <c r="E88" s="97"/>
      <c r="F88" s="84"/>
      <c r="J88" s="22"/>
      <c r="T88" s="22"/>
      <c r="U88" s="22"/>
      <c r="X88" s="17"/>
      <c r="Z88" s="22"/>
      <c r="AA88" s="22"/>
    </row>
    <row r="89" spans="1:27" ht="11.25" x14ac:dyDescent="0.15">
      <c r="F89" s="88"/>
      <c r="J89" s="22"/>
      <c r="X89" s="17"/>
    </row>
    <row r="90" spans="1:27" x14ac:dyDescent="0.15">
      <c r="J90" s="22"/>
      <c r="X90" s="17"/>
    </row>
    <row r="91" spans="1:27" x14ac:dyDescent="0.15">
      <c r="J91" s="22"/>
      <c r="X91" s="17"/>
    </row>
    <row r="92" spans="1:27" x14ac:dyDescent="0.15">
      <c r="J92" s="22"/>
      <c r="X92" s="17"/>
    </row>
    <row r="93" spans="1:27" x14ac:dyDescent="0.15">
      <c r="J93" s="22"/>
      <c r="X93" s="17"/>
    </row>
    <row r="94" spans="1:27" x14ac:dyDescent="0.15">
      <c r="J94" s="22"/>
      <c r="X94" s="17"/>
    </row>
    <row r="95" spans="1:27" x14ac:dyDescent="0.15">
      <c r="J95" s="22"/>
      <c r="X95" s="17"/>
    </row>
    <row r="96" spans="1:27" x14ac:dyDescent="0.15">
      <c r="J96" s="22"/>
      <c r="X96" s="17"/>
    </row>
    <row r="97" spans="10:24" x14ac:dyDescent="0.15">
      <c r="J97" s="22"/>
      <c r="X97" s="17"/>
    </row>
    <row r="98" spans="10:24" x14ac:dyDescent="0.15">
      <c r="J98" s="22"/>
      <c r="X98" s="17"/>
    </row>
    <row r="99" spans="10:24" x14ac:dyDescent="0.15">
      <c r="J99" s="22"/>
      <c r="X99" s="17"/>
    </row>
    <row r="100" spans="10:24" x14ac:dyDescent="0.15">
      <c r="J100" s="22"/>
      <c r="X100" s="17"/>
    </row>
    <row r="101" spans="10:24" x14ac:dyDescent="0.15">
      <c r="J101" s="22"/>
      <c r="X101" s="17"/>
    </row>
    <row r="102" spans="10:24" x14ac:dyDescent="0.15">
      <c r="J102" s="22"/>
      <c r="X102" s="17"/>
    </row>
    <row r="103" spans="10:24" x14ac:dyDescent="0.15">
      <c r="J103" s="22"/>
      <c r="X103" s="17"/>
    </row>
    <row r="104" spans="10:24" x14ac:dyDescent="0.15">
      <c r="J104" s="22"/>
      <c r="X104" s="17"/>
    </row>
    <row r="105" spans="10:24" x14ac:dyDescent="0.15">
      <c r="J105" s="22"/>
      <c r="X105" s="17"/>
    </row>
    <row r="106" spans="10:24" x14ac:dyDescent="0.15">
      <c r="J106" s="22"/>
      <c r="X106" s="17"/>
    </row>
    <row r="107" spans="10:24" x14ac:dyDescent="0.15">
      <c r="J107" s="22"/>
      <c r="X107" s="17"/>
    </row>
    <row r="108" spans="10:24" x14ac:dyDescent="0.15">
      <c r="J108" s="22"/>
      <c r="X108" s="17"/>
    </row>
    <row r="109" spans="10:24" x14ac:dyDescent="0.15">
      <c r="J109" s="22"/>
      <c r="X109" s="17"/>
    </row>
    <row r="110" spans="10:24" x14ac:dyDescent="0.15">
      <c r="J110" s="22"/>
      <c r="X110" s="17"/>
    </row>
    <row r="111" spans="10:24" x14ac:dyDescent="0.15">
      <c r="J111" s="22"/>
      <c r="X111" s="17"/>
    </row>
    <row r="112" spans="10:24" x14ac:dyDescent="0.15">
      <c r="J112" s="22"/>
      <c r="X112" s="17"/>
    </row>
    <row r="113" spans="10:24" x14ac:dyDescent="0.15">
      <c r="J113" s="22"/>
      <c r="X113" s="17"/>
    </row>
    <row r="114" spans="10:24" x14ac:dyDescent="0.15">
      <c r="J114" s="22"/>
      <c r="X114" s="17"/>
    </row>
    <row r="115" spans="10:24" x14ac:dyDescent="0.15">
      <c r="J115" s="22"/>
      <c r="X115" s="17"/>
    </row>
    <row r="116" spans="10:24" x14ac:dyDescent="0.15">
      <c r="J116" s="22"/>
      <c r="X116" s="17"/>
    </row>
    <row r="117" spans="10:24" x14ac:dyDescent="0.15">
      <c r="J117" s="22"/>
      <c r="X117" s="17"/>
    </row>
    <row r="118" spans="10:24" x14ac:dyDescent="0.15">
      <c r="J118" s="22"/>
      <c r="X118" s="17"/>
    </row>
    <row r="119" spans="10:24" x14ac:dyDescent="0.15">
      <c r="J119" s="22"/>
      <c r="X119" s="17"/>
    </row>
    <row r="120" spans="10:24" x14ac:dyDescent="0.15">
      <c r="J120" s="22"/>
      <c r="X120" s="17"/>
    </row>
    <row r="121" spans="10:24" x14ac:dyDescent="0.15">
      <c r="J121" s="22"/>
      <c r="X121" s="17"/>
    </row>
    <row r="122" spans="10:24" x14ac:dyDescent="0.15">
      <c r="J122" s="22"/>
      <c r="X122" s="17"/>
    </row>
    <row r="123" spans="10:24" x14ac:dyDescent="0.15">
      <c r="J123" s="22"/>
      <c r="X123" s="17"/>
    </row>
    <row r="124" spans="10:24" x14ac:dyDescent="0.15">
      <c r="J124" s="22"/>
      <c r="X124" s="17"/>
    </row>
    <row r="125" spans="10:24" x14ac:dyDescent="0.15">
      <c r="J125" s="22"/>
      <c r="X125" s="17"/>
    </row>
    <row r="126" spans="10:24" x14ac:dyDescent="0.15">
      <c r="J126" s="22"/>
      <c r="X126" s="17"/>
    </row>
    <row r="127" spans="10:24" x14ac:dyDescent="0.15">
      <c r="J127" s="22"/>
      <c r="X127" s="17"/>
    </row>
    <row r="128" spans="10:24" x14ac:dyDescent="0.15">
      <c r="J128" s="22"/>
      <c r="X128" s="17"/>
    </row>
    <row r="129" spans="10:24" x14ac:dyDescent="0.15">
      <c r="J129" s="22"/>
      <c r="X129" s="17"/>
    </row>
    <row r="130" spans="10:24" x14ac:dyDescent="0.15">
      <c r="J130" s="22"/>
      <c r="X130" s="17"/>
    </row>
    <row r="131" spans="10:24" x14ac:dyDescent="0.15">
      <c r="J131" s="22"/>
      <c r="X131" s="17"/>
    </row>
    <row r="132" spans="10:24" x14ac:dyDescent="0.15">
      <c r="J132" s="22"/>
      <c r="X132" s="17"/>
    </row>
    <row r="133" spans="10:24" x14ac:dyDescent="0.15">
      <c r="J133" s="22"/>
      <c r="X133" s="17"/>
    </row>
    <row r="134" spans="10:24" x14ac:dyDescent="0.15">
      <c r="X134" s="17"/>
    </row>
    <row r="135" spans="10:24" x14ac:dyDescent="0.15">
      <c r="X135" s="17"/>
    </row>
    <row r="136" spans="10:24" x14ac:dyDescent="0.15">
      <c r="X136" s="17"/>
    </row>
    <row r="137" spans="10:24" x14ac:dyDescent="0.15">
      <c r="X137" s="17"/>
    </row>
    <row r="138" spans="10:24" x14ac:dyDescent="0.15">
      <c r="X138" s="17"/>
    </row>
    <row r="139" spans="10:24" x14ac:dyDescent="0.15">
      <c r="X139" s="17"/>
    </row>
    <row r="140" spans="10:24" x14ac:dyDescent="0.15">
      <c r="X140" s="17"/>
    </row>
    <row r="141" spans="10:24" x14ac:dyDescent="0.15">
      <c r="X141" s="17"/>
    </row>
    <row r="142" spans="10:24" x14ac:dyDescent="0.15">
      <c r="X142" s="17"/>
    </row>
    <row r="143" spans="10:24" x14ac:dyDescent="0.15">
      <c r="X143" s="17"/>
    </row>
    <row r="144" spans="10:24" x14ac:dyDescent="0.15">
      <c r="X144" s="17"/>
    </row>
    <row r="145" spans="24:24" x14ac:dyDescent="0.15">
      <c r="X145" s="17"/>
    </row>
    <row r="146" spans="24:24" x14ac:dyDescent="0.15">
      <c r="X146" s="17"/>
    </row>
    <row r="147" spans="24:24" x14ac:dyDescent="0.15">
      <c r="X147" s="17"/>
    </row>
    <row r="148" spans="24:24" x14ac:dyDescent="0.15">
      <c r="X148" s="17"/>
    </row>
    <row r="149" spans="24:24" x14ac:dyDescent="0.15">
      <c r="X149" s="17"/>
    </row>
    <row r="150" spans="24:24" x14ac:dyDescent="0.15">
      <c r="X150" s="17"/>
    </row>
    <row r="151" spans="24:24" x14ac:dyDescent="0.15">
      <c r="X151" s="17"/>
    </row>
    <row r="152" spans="24:24" x14ac:dyDescent="0.15">
      <c r="X152" s="17"/>
    </row>
    <row r="153" spans="24:24" x14ac:dyDescent="0.15">
      <c r="X153" s="17"/>
    </row>
    <row r="154" spans="24:24" x14ac:dyDescent="0.15">
      <c r="X154" s="17"/>
    </row>
    <row r="155" spans="24:24" x14ac:dyDescent="0.15">
      <c r="X155" s="17"/>
    </row>
    <row r="156" spans="24:24" x14ac:dyDescent="0.15">
      <c r="X156" s="17"/>
    </row>
    <row r="157" spans="24:24" x14ac:dyDescent="0.15">
      <c r="X157" s="17"/>
    </row>
    <row r="158" spans="24:24" x14ac:dyDescent="0.15">
      <c r="X158" s="17"/>
    </row>
    <row r="159" spans="24:24" x14ac:dyDescent="0.15">
      <c r="X159" s="17"/>
    </row>
    <row r="160" spans="24:24" x14ac:dyDescent="0.15">
      <c r="X160" s="17"/>
    </row>
    <row r="161" spans="24:24" x14ac:dyDescent="0.15">
      <c r="X161" s="17"/>
    </row>
    <row r="162" spans="24:24" x14ac:dyDescent="0.15">
      <c r="X162" s="17"/>
    </row>
    <row r="163" spans="24:24" x14ac:dyDescent="0.15">
      <c r="X163" s="17"/>
    </row>
    <row r="164" spans="24:24" x14ac:dyDescent="0.15">
      <c r="X164" s="17"/>
    </row>
    <row r="165" spans="24:24" x14ac:dyDescent="0.15">
      <c r="X165" s="17"/>
    </row>
    <row r="166" spans="24:24" x14ac:dyDescent="0.15">
      <c r="X166" s="17"/>
    </row>
    <row r="167" spans="24:24" x14ac:dyDescent="0.15">
      <c r="X167" s="17"/>
    </row>
    <row r="168" spans="24:24" x14ac:dyDescent="0.15">
      <c r="X168" s="17"/>
    </row>
    <row r="169" spans="24:24" x14ac:dyDescent="0.15">
      <c r="X169" s="17"/>
    </row>
    <row r="170" spans="24:24" x14ac:dyDescent="0.15">
      <c r="X170" s="17"/>
    </row>
    <row r="171" spans="24:24" x14ac:dyDescent="0.15">
      <c r="X171" s="17"/>
    </row>
    <row r="172" spans="24:24" x14ac:dyDescent="0.15">
      <c r="X172" s="17"/>
    </row>
    <row r="173" spans="24:24" x14ac:dyDescent="0.15">
      <c r="X173" s="17"/>
    </row>
    <row r="174" spans="24:24" x14ac:dyDescent="0.15">
      <c r="X174" s="17"/>
    </row>
    <row r="175" spans="24:24" x14ac:dyDescent="0.15">
      <c r="X175" s="17"/>
    </row>
    <row r="176" spans="24:24" x14ac:dyDescent="0.15">
      <c r="X176" s="17"/>
    </row>
    <row r="177" spans="24:24" x14ac:dyDescent="0.15">
      <c r="X177" s="17"/>
    </row>
    <row r="178" spans="24:24" x14ac:dyDescent="0.15">
      <c r="X178" s="17"/>
    </row>
    <row r="179" spans="24:24" x14ac:dyDescent="0.15">
      <c r="X179" s="17"/>
    </row>
    <row r="180" spans="24:24" x14ac:dyDescent="0.15">
      <c r="X180" s="17"/>
    </row>
    <row r="181" spans="24:24" x14ac:dyDescent="0.15">
      <c r="X181" s="17"/>
    </row>
    <row r="182" spans="24:24" x14ac:dyDescent="0.15">
      <c r="X182" s="17"/>
    </row>
    <row r="183" spans="24:24" x14ac:dyDescent="0.15">
      <c r="X183" s="17"/>
    </row>
    <row r="184" spans="24:24" x14ac:dyDescent="0.15">
      <c r="X184" s="17"/>
    </row>
    <row r="185" spans="24:24" x14ac:dyDescent="0.15">
      <c r="X185" s="17"/>
    </row>
    <row r="186" spans="24:24" x14ac:dyDescent="0.15">
      <c r="X186" s="17"/>
    </row>
    <row r="187" spans="24:24" x14ac:dyDescent="0.15">
      <c r="X187" s="17"/>
    </row>
    <row r="188" spans="24:24" x14ac:dyDescent="0.15">
      <c r="X188" s="17"/>
    </row>
    <row r="189" spans="24:24" x14ac:dyDescent="0.15">
      <c r="X189" s="17"/>
    </row>
    <row r="190" spans="24:24" x14ac:dyDescent="0.15">
      <c r="X190" s="17"/>
    </row>
    <row r="191" spans="24:24" x14ac:dyDescent="0.15">
      <c r="X191" s="17"/>
    </row>
    <row r="192" spans="24:24" x14ac:dyDescent="0.15">
      <c r="X192" s="17"/>
    </row>
    <row r="193" spans="1:26" x14ac:dyDescent="0.15">
      <c r="X193" s="17"/>
    </row>
    <row r="194" spans="1:26" x14ac:dyDescent="0.15">
      <c r="X194" s="17"/>
    </row>
    <row r="195" spans="1:26" ht="13.5" hidden="1" customHeight="1" x14ac:dyDescent="0.15">
      <c r="X195" s="17"/>
    </row>
    <row r="196" spans="1:26" ht="13.5" hidden="1" customHeight="1" x14ac:dyDescent="0.15">
      <c r="A196" s="90"/>
      <c r="X196" s="17"/>
      <c r="Z196" s="91"/>
    </row>
    <row r="197" spans="1:26" ht="13.5" hidden="1" customHeight="1" x14ac:dyDescent="0.15">
      <c r="X197" s="17"/>
    </row>
    <row r="198" spans="1:26" x14ac:dyDescent="0.15">
      <c r="X198" s="17"/>
    </row>
    <row r="199" spans="1:26" x14ac:dyDescent="0.15">
      <c r="X199" s="17"/>
    </row>
    <row r="200" spans="1:26" x14ac:dyDescent="0.15">
      <c r="X200" s="17"/>
    </row>
    <row r="201" spans="1:26" x14ac:dyDescent="0.15">
      <c r="X201" s="17"/>
    </row>
    <row r="202" spans="1:26" x14ac:dyDescent="0.15">
      <c r="X202" s="17"/>
    </row>
    <row r="203" spans="1:26" x14ac:dyDescent="0.15">
      <c r="X203" s="17"/>
    </row>
    <row r="204" spans="1:26" x14ac:dyDescent="0.15">
      <c r="X204" s="17"/>
    </row>
    <row r="205" spans="1:26" x14ac:dyDescent="0.15">
      <c r="X205" s="17"/>
    </row>
    <row r="206" spans="1:26" x14ac:dyDescent="0.15">
      <c r="X206" s="17"/>
    </row>
    <row r="207" spans="1:26" x14ac:dyDescent="0.15">
      <c r="X207" s="17"/>
    </row>
    <row r="208" spans="1:26" x14ac:dyDescent="0.15">
      <c r="X208" s="17"/>
    </row>
    <row r="209" spans="24:24" x14ac:dyDescent="0.15">
      <c r="X209" s="17"/>
    </row>
    <row r="210" spans="24:24" x14ac:dyDescent="0.15">
      <c r="X210" s="17"/>
    </row>
    <row r="211" spans="24:24" x14ac:dyDescent="0.15">
      <c r="X211" s="17"/>
    </row>
    <row r="212" spans="24:24" x14ac:dyDescent="0.15">
      <c r="X212" s="17"/>
    </row>
    <row r="213" spans="24:24" x14ac:dyDescent="0.15">
      <c r="X213" s="17"/>
    </row>
    <row r="214" spans="24:24" x14ac:dyDescent="0.15">
      <c r="X214" s="17"/>
    </row>
    <row r="215" spans="24:24" x14ac:dyDescent="0.15">
      <c r="X215" s="17"/>
    </row>
    <row r="216" spans="24:24" x14ac:dyDescent="0.15">
      <c r="X216" s="17"/>
    </row>
    <row r="217" spans="24:24" x14ac:dyDescent="0.15">
      <c r="X217" s="17"/>
    </row>
    <row r="218" spans="24:24" x14ac:dyDescent="0.15">
      <c r="X218" s="17"/>
    </row>
    <row r="219" spans="24:24" x14ac:dyDescent="0.15">
      <c r="X219" s="17"/>
    </row>
    <row r="220" spans="24:24" x14ac:dyDescent="0.15">
      <c r="X220" s="17"/>
    </row>
    <row r="221" spans="24:24" x14ac:dyDescent="0.15">
      <c r="X221" s="17"/>
    </row>
    <row r="222" spans="24:24" x14ac:dyDescent="0.15">
      <c r="X222" s="17"/>
    </row>
    <row r="223" spans="24:24" x14ac:dyDescent="0.15">
      <c r="X223" s="17"/>
    </row>
    <row r="224" spans="24:24" x14ac:dyDescent="0.15">
      <c r="X224" s="17"/>
    </row>
    <row r="225" spans="24:24" x14ac:dyDescent="0.15">
      <c r="X225" s="17"/>
    </row>
    <row r="226" spans="24:24" x14ac:dyDescent="0.15">
      <c r="X226" s="17"/>
    </row>
    <row r="227" spans="24:24" x14ac:dyDescent="0.15">
      <c r="X227" s="17"/>
    </row>
    <row r="228" spans="24:24" x14ac:dyDescent="0.15">
      <c r="X228" s="17"/>
    </row>
    <row r="229" spans="24:24" x14ac:dyDescent="0.15">
      <c r="X229" s="17"/>
    </row>
    <row r="230" spans="24:24" x14ac:dyDescent="0.15">
      <c r="X230" s="17"/>
    </row>
    <row r="231" spans="24:24" x14ac:dyDescent="0.15">
      <c r="X231" s="17"/>
    </row>
    <row r="232" spans="24:24" x14ac:dyDescent="0.15">
      <c r="X232" s="17"/>
    </row>
    <row r="233" spans="24:24" x14ac:dyDescent="0.15">
      <c r="X233" s="17"/>
    </row>
    <row r="234" spans="24:24" x14ac:dyDescent="0.15">
      <c r="X234" s="17"/>
    </row>
    <row r="235" spans="24:24" x14ac:dyDescent="0.15">
      <c r="X235" s="17"/>
    </row>
    <row r="236" spans="24:24" x14ac:dyDescent="0.15">
      <c r="X236" s="17"/>
    </row>
    <row r="237" spans="24:24" x14ac:dyDescent="0.15">
      <c r="X237" s="17"/>
    </row>
    <row r="238" spans="24:24" x14ac:dyDescent="0.15">
      <c r="X238" s="17"/>
    </row>
    <row r="239" spans="24:24" x14ac:dyDescent="0.15">
      <c r="X239" s="17"/>
    </row>
    <row r="240" spans="24:24" x14ac:dyDescent="0.15">
      <c r="X240" s="17"/>
    </row>
    <row r="241" spans="24:24" x14ac:dyDescent="0.15">
      <c r="X241" s="17"/>
    </row>
    <row r="242" spans="24:24" x14ac:dyDescent="0.15">
      <c r="X242" s="17"/>
    </row>
    <row r="243" spans="24:24" x14ac:dyDescent="0.15">
      <c r="X243" s="17"/>
    </row>
    <row r="244" spans="24:24" x14ac:dyDescent="0.15">
      <c r="X244" s="17"/>
    </row>
    <row r="245" spans="24:24" x14ac:dyDescent="0.15">
      <c r="X245" s="17"/>
    </row>
    <row r="246" spans="24:24" x14ac:dyDescent="0.15">
      <c r="X246" s="17"/>
    </row>
    <row r="247" spans="24:24" x14ac:dyDescent="0.15">
      <c r="X247" s="17"/>
    </row>
    <row r="248" spans="24:24" x14ac:dyDescent="0.15">
      <c r="X248" s="17"/>
    </row>
    <row r="249" spans="24:24" x14ac:dyDescent="0.15">
      <c r="X249" s="17"/>
    </row>
    <row r="250" spans="24:24" x14ac:dyDescent="0.15">
      <c r="X250" s="17"/>
    </row>
    <row r="251" spans="24:24" x14ac:dyDescent="0.15">
      <c r="X251" s="17"/>
    </row>
    <row r="252" spans="24:24" x14ac:dyDescent="0.15">
      <c r="X252" s="17"/>
    </row>
    <row r="253" spans="24:24" x14ac:dyDescent="0.15">
      <c r="X253" s="17"/>
    </row>
    <row r="254" spans="24:24" x14ac:dyDescent="0.15">
      <c r="X254" s="17"/>
    </row>
    <row r="255" spans="24:24" x14ac:dyDescent="0.15">
      <c r="X255" s="17"/>
    </row>
    <row r="256" spans="24:24" x14ac:dyDescent="0.15">
      <c r="X256" s="17"/>
    </row>
    <row r="257" spans="24:24" x14ac:dyDescent="0.15">
      <c r="X257" s="17"/>
    </row>
    <row r="258" spans="24:24" x14ac:dyDescent="0.15">
      <c r="X258" s="17"/>
    </row>
    <row r="259" spans="24:24" x14ac:dyDescent="0.15">
      <c r="X259" s="17"/>
    </row>
    <row r="260" spans="24:24" x14ac:dyDescent="0.15">
      <c r="X260" s="17"/>
    </row>
    <row r="261" spans="24:24" x14ac:dyDescent="0.15">
      <c r="X261" s="17"/>
    </row>
    <row r="262" spans="24:24" x14ac:dyDescent="0.15">
      <c r="X262" s="17"/>
    </row>
    <row r="263" spans="24:24" x14ac:dyDescent="0.15">
      <c r="X263" s="17"/>
    </row>
    <row r="264" spans="24:24" x14ac:dyDescent="0.15">
      <c r="X264" s="17"/>
    </row>
    <row r="265" spans="24:24" x14ac:dyDescent="0.15">
      <c r="X265" s="17"/>
    </row>
    <row r="266" spans="24:24" x14ac:dyDescent="0.15">
      <c r="X266" s="17"/>
    </row>
    <row r="267" spans="24:24" x14ac:dyDescent="0.15">
      <c r="X267" s="17"/>
    </row>
    <row r="268" spans="24:24" x14ac:dyDescent="0.15">
      <c r="X268" s="17"/>
    </row>
    <row r="269" spans="24:24" x14ac:dyDescent="0.15">
      <c r="X269" s="17"/>
    </row>
    <row r="270" spans="24:24" x14ac:dyDescent="0.15">
      <c r="X270" s="17"/>
    </row>
    <row r="271" spans="24:24" x14ac:dyDescent="0.15">
      <c r="X271" s="17"/>
    </row>
    <row r="272" spans="24:24" x14ac:dyDescent="0.15">
      <c r="X272" s="17"/>
    </row>
    <row r="273" spans="24:24" x14ac:dyDescent="0.15">
      <c r="X273" s="17"/>
    </row>
    <row r="274" spans="24:24" x14ac:dyDescent="0.15">
      <c r="X274" s="17"/>
    </row>
    <row r="275" spans="24:24" x14ac:dyDescent="0.15">
      <c r="X275" s="17"/>
    </row>
    <row r="276" spans="24:24" x14ac:dyDescent="0.15">
      <c r="X276" s="17"/>
    </row>
    <row r="277" spans="24:24" x14ac:dyDescent="0.15">
      <c r="X277" s="17"/>
    </row>
    <row r="278" spans="24:24" x14ac:dyDescent="0.15">
      <c r="X278" s="17"/>
    </row>
    <row r="279" spans="24:24" x14ac:dyDescent="0.15">
      <c r="X279" s="17"/>
    </row>
    <row r="280" spans="24:24" x14ac:dyDescent="0.15">
      <c r="X280" s="17"/>
    </row>
    <row r="281" spans="24:24" x14ac:dyDescent="0.15">
      <c r="X281" s="17"/>
    </row>
    <row r="282" spans="24:24" x14ac:dyDescent="0.15">
      <c r="X282" s="17"/>
    </row>
    <row r="283" spans="24:24" x14ac:dyDescent="0.15">
      <c r="X283" s="17"/>
    </row>
    <row r="284" spans="24:24" x14ac:dyDescent="0.15">
      <c r="X284" s="17"/>
    </row>
    <row r="285" spans="24:24" x14ac:dyDescent="0.15">
      <c r="X285" s="17"/>
    </row>
    <row r="286" spans="24:24" x14ac:dyDescent="0.15">
      <c r="X286" s="17"/>
    </row>
    <row r="287" spans="24:24" x14ac:dyDescent="0.15">
      <c r="X287" s="17"/>
    </row>
    <row r="288" spans="24:24" x14ac:dyDescent="0.15">
      <c r="X288" s="17"/>
    </row>
    <row r="289" spans="24:24" x14ac:dyDescent="0.15">
      <c r="X289" s="17"/>
    </row>
    <row r="290" spans="24:24" x14ac:dyDescent="0.15">
      <c r="X290" s="17"/>
    </row>
    <row r="291" spans="24:24" x14ac:dyDescent="0.15">
      <c r="X291" s="17"/>
    </row>
    <row r="292" spans="24:24" x14ac:dyDescent="0.15">
      <c r="X292" s="17"/>
    </row>
    <row r="293" spans="24:24" x14ac:dyDescent="0.15">
      <c r="X293" s="17"/>
    </row>
    <row r="294" spans="24:24" x14ac:dyDescent="0.15">
      <c r="X294" s="17"/>
    </row>
    <row r="295" spans="24:24" x14ac:dyDescent="0.15">
      <c r="X295" s="17"/>
    </row>
    <row r="296" spans="24:24" x14ac:dyDescent="0.15">
      <c r="X296" s="17"/>
    </row>
    <row r="297" spans="24:24" x14ac:dyDescent="0.15">
      <c r="X297" s="17"/>
    </row>
    <row r="298" spans="24:24" x14ac:dyDescent="0.15">
      <c r="X298" s="17"/>
    </row>
    <row r="299" spans="24:24" x14ac:dyDescent="0.15">
      <c r="X299" s="17"/>
    </row>
    <row r="300" spans="24:24" x14ac:dyDescent="0.15">
      <c r="X300" s="17"/>
    </row>
    <row r="301" spans="24:24" x14ac:dyDescent="0.15">
      <c r="X301" s="17"/>
    </row>
    <row r="302" spans="24:24" x14ac:dyDescent="0.15">
      <c r="X302" s="17"/>
    </row>
    <row r="303" spans="24:24" x14ac:dyDescent="0.15">
      <c r="X303" s="17"/>
    </row>
    <row r="304" spans="24:24" x14ac:dyDescent="0.15">
      <c r="X304" s="17"/>
    </row>
    <row r="305" spans="24:24" x14ac:dyDescent="0.15">
      <c r="X305" s="17"/>
    </row>
    <row r="306" spans="24:24" x14ac:dyDescent="0.15">
      <c r="X306" s="17"/>
    </row>
    <row r="307" spans="24:24" x14ac:dyDescent="0.15">
      <c r="X307" s="17"/>
    </row>
    <row r="308" spans="24:24" x14ac:dyDescent="0.15">
      <c r="X308" s="17"/>
    </row>
    <row r="309" spans="24:24" x14ac:dyDescent="0.15">
      <c r="X309" s="17"/>
    </row>
    <row r="310" spans="24:24" x14ac:dyDescent="0.15">
      <c r="X310" s="17"/>
    </row>
    <row r="311" spans="24:24" x14ac:dyDescent="0.15">
      <c r="X311" s="17"/>
    </row>
    <row r="312" spans="24:24" x14ac:dyDescent="0.15">
      <c r="X312" s="17"/>
    </row>
    <row r="313" spans="24:24" x14ac:dyDescent="0.15">
      <c r="X313" s="17"/>
    </row>
    <row r="314" spans="24:24" x14ac:dyDescent="0.15">
      <c r="X314" s="17"/>
    </row>
    <row r="315" spans="24:24" x14ac:dyDescent="0.15">
      <c r="X315" s="17"/>
    </row>
    <row r="316" spans="24:24" x14ac:dyDescent="0.15">
      <c r="X316" s="17"/>
    </row>
    <row r="317" spans="24:24" x14ac:dyDescent="0.15">
      <c r="X317" s="17"/>
    </row>
    <row r="318" spans="24:24" x14ac:dyDescent="0.15">
      <c r="X318" s="17"/>
    </row>
    <row r="319" spans="24:24" x14ac:dyDescent="0.15">
      <c r="X319" s="17"/>
    </row>
    <row r="320" spans="24:24" x14ac:dyDescent="0.15">
      <c r="X320" s="17"/>
    </row>
    <row r="321" spans="24:24" x14ac:dyDescent="0.15">
      <c r="X321" s="17"/>
    </row>
    <row r="322" spans="24:24" x14ac:dyDescent="0.15">
      <c r="X322" s="17"/>
    </row>
    <row r="323" spans="24:24" x14ac:dyDescent="0.15">
      <c r="X323" s="17"/>
    </row>
    <row r="324" spans="24:24" x14ac:dyDescent="0.15">
      <c r="X324" s="17"/>
    </row>
    <row r="325" spans="24:24" x14ac:dyDescent="0.15">
      <c r="X325" s="17"/>
    </row>
    <row r="326" spans="24:24" x14ac:dyDescent="0.15">
      <c r="X326" s="17"/>
    </row>
    <row r="327" spans="24:24" x14ac:dyDescent="0.15">
      <c r="X327" s="17"/>
    </row>
    <row r="328" spans="24:24" x14ac:dyDescent="0.15">
      <c r="X328" s="17"/>
    </row>
    <row r="329" spans="24:24" x14ac:dyDescent="0.15">
      <c r="X329" s="17"/>
    </row>
    <row r="330" spans="24:24" x14ac:dyDescent="0.15">
      <c r="X330" s="17"/>
    </row>
    <row r="331" spans="24:24" x14ac:dyDescent="0.15">
      <c r="X331" s="17"/>
    </row>
    <row r="332" spans="24:24" x14ac:dyDescent="0.15">
      <c r="X332" s="17"/>
    </row>
    <row r="333" spans="24:24" x14ac:dyDescent="0.15">
      <c r="X333" s="17"/>
    </row>
    <row r="334" spans="24:24" x14ac:dyDescent="0.15">
      <c r="X334" s="17"/>
    </row>
    <row r="335" spans="24:24" x14ac:dyDescent="0.15">
      <c r="X335" s="17"/>
    </row>
    <row r="336" spans="24:24" x14ac:dyDescent="0.15">
      <c r="X336" s="17"/>
    </row>
    <row r="337" spans="24:24" x14ac:dyDescent="0.15">
      <c r="X337" s="17"/>
    </row>
    <row r="338" spans="24:24" x14ac:dyDescent="0.15">
      <c r="X338" s="17"/>
    </row>
    <row r="339" spans="24:24" x14ac:dyDescent="0.15">
      <c r="X339" s="17"/>
    </row>
    <row r="340" spans="24:24" x14ac:dyDescent="0.15">
      <c r="X340" s="17"/>
    </row>
    <row r="341" spans="24:24" x14ac:dyDescent="0.15">
      <c r="X341" s="17"/>
    </row>
    <row r="342" spans="24:24" x14ac:dyDescent="0.15">
      <c r="X342" s="17"/>
    </row>
    <row r="343" spans="24:24" x14ac:dyDescent="0.15">
      <c r="X343" s="17"/>
    </row>
    <row r="344" spans="24:24" x14ac:dyDescent="0.15">
      <c r="X344" s="17"/>
    </row>
    <row r="345" spans="24:24" x14ac:dyDescent="0.15">
      <c r="X345" s="17"/>
    </row>
    <row r="346" spans="24:24" x14ac:dyDescent="0.15">
      <c r="X346" s="17"/>
    </row>
    <row r="347" spans="24:24" x14ac:dyDescent="0.15">
      <c r="X347" s="17"/>
    </row>
    <row r="348" spans="24:24" x14ac:dyDescent="0.15">
      <c r="X348" s="17"/>
    </row>
    <row r="349" spans="24:24" x14ac:dyDescent="0.15">
      <c r="X349" s="17"/>
    </row>
    <row r="350" spans="24:24" x14ac:dyDescent="0.15">
      <c r="X350" s="17"/>
    </row>
    <row r="351" spans="24:24" x14ac:dyDescent="0.15">
      <c r="X351" s="17"/>
    </row>
    <row r="352" spans="24:24" x14ac:dyDescent="0.15">
      <c r="X352" s="17"/>
    </row>
    <row r="353" spans="24:24" x14ac:dyDescent="0.15">
      <c r="X353" s="17"/>
    </row>
    <row r="354" spans="24:24" x14ac:dyDescent="0.15">
      <c r="X354" s="17"/>
    </row>
    <row r="355" spans="24:24" x14ac:dyDescent="0.15">
      <c r="X355" s="17"/>
    </row>
    <row r="356" spans="24:24" x14ac:dyDescent="0.15">
      <c r="X356" s="17"/>
    </row>
    <row r="357" spans="24:24" x14ac:dyDescent="0.15">
      <c r="X357" s="17"/>
    </row>
    <row r="358" spans="24:24" x14ac:dyDescent="0.15">
      <c r="X358" s="17"/>
    </row>
    <row r="359" spans="24:24" x14ac:dyDescent="0.15">
      <c r="X359" s="17"/>
    </row>
    <row r="360" spans="24:24" x14ac:dyDescent="0.15">
      <c r="X360" s="17"/>
    </row>
    <row r="361" spans="24:24" x14ac:dyDescent="0.15">
      <c r="X361" s="17"/>
    </row>
    <row r="362" spans="24:24" x14ac:dyDescent="0.15">
      <c r="X362" s="17"/>
    </row>
    <row r="363" spans="24:24" x14ac:dyDescent="0.15">
      <c r="X363" s="17"/>
    </row>
    <row r="364" spans="24:24" x14ac:dyDescent="0.15">
      <c r="X364" s="17"/>
    </row>
    <row r="365" spans="24:24" x14ac:dyDescent="0.15">
      <c r="X365" s="17"/>
    </row>
    <row r="366" spans="24:24" x14ac:dyDescent="0.15">
      <c r="X366" s="17"/>
    </row>
    <row r="367" spans="24:24" x14ac:dyDescent="0.15">
      <c r="X367" s="17"/>
    </row>
    <row r="368" spans="24:24" x14ac:dyDescent="0.15">
      <c r="X368" s="17"/>
    </row>
    <row r="369" spans="24:24" x14ac:dyDescent="0.15">
      <c r="X369" s="17"/>
    </row>
    <row r="370" spans="24:24" x14ac:dyDescent="0.15">
      <c r="X370" s="17"/>
    </row>
    <row r="371" spans="24:24" x14ac:dyDescent="0.15">
      <c r="X371" s="17"/>
    </row>
    <row r="372" spans="24:24" x14ac:dyDescent="0.15">
      <c r="X372" s="17"/>
    </row>
    <row r="373" spans="24:24" x14ac:dyDescent="0.15">
      <c r="X373" s="17"/>
    </row>
    <row r="374" spans="24:24" x14ac:dyDescent="0.15">
      <c r="X374" s="17"/>
    </row>
    <row r="375" spans="24:24" x14ac:dyDescent="0.15">
      <c r="X375" s="17"/>
    </row>
    <row r="376" spans="24:24" x14ac:dyDescent="0.15">
      <c r="X376" s="17"/>
    </row>
    <row r="377" spans="24:24" x14ac:dyDescent="0.15">
      <c r="X377" s="17"/>
    </row>
    <row r="378" spans="24:24" x14ac:dyDescent="0.15">
      <c r="X378" s="17"/>
    </row>
    <row r="379" spans="24:24" x14ac:dyDescent="0.15">
      <c r="X379" s="17"/>
    </row>
    <row r="380" spans="24:24" x14ac:dyDescent="0.15">
      <c r="X380" s="17"/>
    </row>
    <row r="381" spans="24:24" x14ac:dyDescent="0.15">
      <c r="X381" s="17"/>
    </row>
    <row r="382" spans="24:24" x14ac:dyDescent="0.15">
      <c r="X382" s="17"/>
    </row>
    <row r="383" spans="24:24" x14ac:dyDescent="0.15">
      <c r="X383" s="17"/>
    </row>
    <row r="384" spans="24:24" x14ac:dyDescent="0.15">
      <c r="X384" s="17"/>
    </row>
    <row r="385" spans="24:24" x14ac:dyDescent="0.15">
      <c r="X385" s="17"/>
    </row>
    <row r="386" spans="24:24" x14ac:dyDescent="0.15">
      <c r="X386" s="17"/>
    </row>
    <row r="387" spans="24:24" x14ac:dyDescent="0.15">
      <c r="X387" s="17"/>
    </row>
    <row r="388" spans="24:24" x14ac:dyDescent="0.15">
      <c r="X388" s="17"/>
    </row>
    <row r="389" spans="24:24" x14ac:dyDescent="0.15">
      <c r="X389" s="17"/>
    </row>
    <row r="390" spans="24:24" x14ac:dyDescent="0.15">
      <c r="X390" s="17"/>
    </row>
    <row r="391" spans="24:24" x14ac:dyDescent="0.15">
      <c r="X391" s="17"/>
    </row>
    <row r="392" spans="24:24" x14ac:dyDescent="0.15">
      <c r="X392" s="17"/>
    </row>
    <row r="393" spans="24:24" x14ac:dyDescent="0.15">
      <c r="X393" s="17"/>
    </row>
    <row r="394" spans="24:24" x14ac:dyDescent="0.15">
      <c r="X394" s="17"/>
    </row>
    <row r="395" spans="24:24" x14ac:dyDescent="0.15">
      <c r="X395" s="17"/>
    </row>
    <row r="396" spans="24:24" x14ac:dyDescent="0.15">
      <c r="X396" s="17"/>
    </row>
    <row r="397" spans="24:24" x14ac:dyDescent="0.15">
      <c r="X397" s="17"/>
    </row>
    <row r="398" spans="24:24" x14ac:dyDescent="0.15">
      <c r="X398" s="17"/>
    </row>
    <row r="399" spans="24:24" x14ac:dyDescent="0.15">
      <c r="X399" s="17"/>
    </row>
    <row r="400" spans="24:24" x14ac:dyDescent="0.15">
      <c r="X400" s="17"/>
    </row>
    <row r="401" spans="24:24" x14ac:dyDescent="0.15">
      <c r="X401" s="17"/>
    </row>
    <row r="402" spans="24:24" x14ac:dyDescent="0.15">
      <c r="X402" s="17"/>
    </row>
    <row r="403" spans="24:24" x14ac:dyDescent="0.15">
      <c r="X403" s="17"/>
    </row>
    <row r="404" spans="24:24" x14ac:dyDescent="0.15">
      <c r="X404" s="17"/>
    </row>
    <row r="405" spans="24:24" x14ac:dyDescent="0.15">
      <c r="X405" s="17"/>
    </row>
    <row r="406" spans="24:24" x14ac:dyDescent="0.15">
      <c r="X406" s="17"/>
    </row>
    <row r="407" spans="24:24" x14ac:dyDescent="0.15">
      <c r="X407" s="17"/>
    </row>
    <row r="408" spans="24:24" x14ac:dyDescent="0.15">
      <c r="X408" s="17"/>
    </row>
    <row r="409" spans="24:24" x14ac:dyDescent="0.15">
      <c r="X409" s="17"/>
    </row>
    <row r="410" spans="24:24" x14ac:dyDescent="0.15">
      <c r="X410" s="17"/>
    </row>
    <row r="411" spans="24:24" x14ac:dyDescent="0.15">
      <c r="X411" s="17"/>
    </row>
    <row r="412" spans="24:24" x14ac:dyDescent="0.15">
      <c r="X412" s="17"/>
    </row>
    <row r="413" spans="24:24" x14ac:dyDescent="0.15">
      <c r="X413" s="17"/>
    </row>
    <row r="414" spans="24:24" x14ac:dyDescent="0.15">
      <c r="X414" s="17"/>
    </row>
    <row r="415" spans="24:24" x14ac:dyDescent="0.15">
      <c r="X415" s="17"/>
    </row>
    <row r="416" spans="24:24" x14ac:dyDescent="0.15">
      <c r="X416" s="17"/>
    </row>
    <row r="417" spans="24:24" x14ac:dyDescent="0.15">
      <c r="X417" s="17"/>
    </row>
    <row r="418" spans="24:24" x14ac:dyDescent="0.15">
      <c r="X418" s="17"/>
    </row>
    <row r="419" spans="24:24" x14ac:dyDescent="0.15">
      <c r="X419" s="17"/>
    </row>
    <row r="420" spans="24:24" x14ac:dyDescent="0.15">
      <c r="X420" s="17"/>
    </row>
    <row r="421" spans="24:24" x14ac:dyDescent="0.15">
      <c r="X421" s="17"/>
    </row>
    <row r="422" spans="24:24" x14ac:dyDescent="0.15">
      <c r="X422" s="17"/>
    </row>
    <row r="423" spans="24:24" x14ac:dyDescent="0.15">
      <c r="X423" s="17"/>
    </row>
    <row r="424" spans="24:24" x14ac:dyDescent="0.15">
      <c r="X424" s="17"/>
    </row>
    <row r="425" spans="24:24" x14ac:dyDescent="0.15">
      <c r="X425" s="17"/>
    </row>
    <row r="426" spans="24:24" x14ac:dyDescent="0.15">
      <c r="X426" s="17"/>
    </row>
    <row r="427" spans="24:24" x14ac:dyDescent="0.15">
      <c r="X427" s="17"/>
    </row>
    <row r="428" spans="24:24" x14ac:dyDescent="0.15">
      <c r="X428" s="17"/>
    </row>
    <row r="429" spans="24:24" x14ac:dyDescent="0.15">
      <c r="X429" s="17"/>
    </row>
    <row r="430" spans="24:24" x14ac:dyDescent="0.15">
      <c r="X430" s="17"/>
    </row>
    <row r="431" spans="24:24" x14ac:dyDescent="0.15">
      <c r="X431" s="17"/>
    </row>
    <row r="432" spans="24:24" x14ac:dyDescent="0.15">
      <c r="X432" s="17"/>
    </row>
    <row r="433" spans="24:24" x14ac:dyDescent="0.15">
      <c r="X433" s="17"/>
    </row>
    <row r="434" spans="24:24" x14ac:dyDescent="0.15">
      <c r="X434" s="17"/>
    </row>
    <row r="435" spans="24:24" x14ac:dyDescent="0.15">
      <c r="X435" s="17"/>
    </row>
    <row r="436" spans="24:24" x14ac:dyDescent="0.15">
      <c r="X436" s="17"/>
    </row>
    <row r="437" spans="24:24" x14ac:dyDescent="0.15">
      <c r="X437" s="17"/>
    </row>
    <row r="438" spans="24:24" x14ac:dyDescent="0.15">
      <c r="X438" s="17"/>
    </row>
    <row r="439" spans="24:24" x14ac:dyDescent="0.15">
      <c r="X439" s="17"/>
    </row>
    <row r="440" spans="24:24" x14ac:dyDescent="0.15">
      <c r="X440" s="17"/>
    </row>
    <row r="441" spans="24:24" x14ac:dyDescent="0.15">
      <c r="X441" s="17"/>
    </row>
    <row r="442" spans="24:24" x14ac:dyDescent="0.15">
      <c r="X442" s="17"/>
    </row>
    <row r="443" spans="24:24" x14ac:dyDescent="0.15">
      <c r="X443" s="17"/>
    </row>
    <row r="444" spans="24:24" x14ac:dyDescent="0.15">
      <c r="X444" s="17"/>
    </row>
    <row r="445" spans="24:24" x14ac:dyDescent="0.15">
      <c r="X445" s="17"/>
    </row>
    <row r="446" spans="24:24" x14ac:dyDescent="0.15">
      <c r="X446" s="17"/>
    </row>
    <row r="447" spans="24:24" x14ac:dyDescent="0.15">
      <c r="X447" s="17"/>
    </row>
    <row r="448" spans="24:24" x14ac:dyDescent="0.15">
      <c r="X448" s="17"/>
    </row>
    <row r="449" spans="24:24" x14ac:dyDescent="0.15">
      <c r="X449" s="17"/>
    </row>
    <row r="450" spans="24:24" x14ac:dyDescent="0.15">
      <c r="X450" s="17"/>
    </row>
    <row r="451" spans="24:24" x14ac:dyDescent="0.15">
      <c r="X451" s="17"/>
    </row>
    <row r="452" spans="24:24" x14ac:dyDescent="0.15">
      <c r="X452" s="17"/>
    </row>
    <row r="453" spans="24:24" x14ac:dyDescent="0.15">
      <c r="X453" s="17"/>
    </row>
    <row r="454" spans="24:24" x14ac:dyDescent="0.15">
      <c r="X454" s="17"/>
    </row>
    <row r="455" spans="24:24" x14ac:dyDescent="0.15">
      <c r="X455" s="17"/>
    </row>
    <row r="456" spans="24:24" x14ac:dyDescent="0.15">
      <c r="X456" s="17"/>
    </row>
    <row r="457" spans="24:24" x14ac:dyDescent="0.15">
      <c r="X457" s="17"/>
    </row>
    <row r="458" spans="24:24" x14ac:dyDescent="0.15">
      <c r="X458" s="17"/>
    </row>
    <row r="459" spans="24:24" x14ac:dyDescent="0.15">
      <c r="X459" s="17"/>
    </row>
    <row r="460" spans="24:24" x14ac:dyDescent="0.15">
      <c r="X460" s="17"/>
    </row>
    <row r="461" spans="24:24" x14ac:dyDescent="0.15">
      <c r="X461" s="17"/>
    </row>
    <row r="462" spans="24:24" x14ac:dyDescent="0.15">
      <c r="X462" s="17"/>
    </row>
    <row r="463" spans="24:24" x14ac:dyDescent="0.15">
      <c r="X463" s="17"/>
    </row>
    <row r="464" spans="24:24" x14ac:dyDescent="0.15">
      <c r="X464" s="17"/>
    </row>
    <row r="465" spans="24:24" x14ac:dyDescent="0.15">
      <c r="X465" s="17"/>
    </row>
    <row r="466" spans="24:24" x14ac:dyDescent="0.15">
      <c r="X466" s="17"/>
    </row>
    <row r="467" spans="24:24" x14ac:dyDescent="0.15">
      <c r="X467" s="17"/>
    </row>
    <row r="468" spans="24:24" x14ac:dyDescent="0.15">
      <c r="X468" s="17"/>
    </row>
    <row r="469" spans="24:24" x14ac:dyDescent="0.15">
      <c r="X469" s="17"/>
    </row>
    <row r="470" spans="24:24" x14ac:dyDescent="0.15">
      <c r="X470" s="17"/>
    </row>
    <row r="471" spans="24:24" x14ac:dyDescent="0.15">
      <c r="X471" s="17"/>
    </row>
    <row r="472" spans="24:24" x14ac:dyDescent="0.15">
      <c r="X472" s="17"/>
    </row>
    <row r="473" spans="24:24" x14ac:dyDescent="0.15">
      <c r="X473" s="17"/>
    </row>
    <row r="474" spans="24:24" x14ac:dyDescent="0.15">
      <c r="X474" s="17"/>
    </row>
    <row r="475" spans="24:24" x14ac:dyDescent="0.15">
      <c r="X475" s="17"/>
    </row>
    <row r="476" spans="24:24" x14ac:dyDescent="0.15">
      <c r="X476" s="17"/>
    </row>
    <row r="477" spans="24:24" x14ac:dyDescent="0.15">
      <c r="X477" s="17"/>
    </row>
    <row r="478" spans="24:24" x14ac:dyDescent="0.15">
      <c r="X478" s="17"/>
    </row>
    <row r="479" spans="24:24" x14ac:dyDescent="0.15">
      <c r="X479" s="17"/>
    </row>
    <row r="480" spans="24:24" x14ac:dyDescent="0.15">
      <c r="X480" s="17"/>
    </row>
    <row r="481" spans="24:24" x14ac:dyDescent="0.15">
      <c r="X481" s="17"/>
    </row>
    <row r="482" spans="24:24" x14ac:dyDescent="0.15">
      <c r="X482" s="17"/>
    </row>
    <row r="483" spans="24:24" x14ac:dyDescent="0.15">
      <c r="X483" s="17"/>
    </row>
    <row r="484" spans="24:24" x14ac:dyDescent="0.15">
      <c r="X484" s="17"/>
    </row>
    <row r="485" spans="24:24" x14ac:dyDescent="0.15">
      <c r="X485" s="17"/>
    </row>
    <row r="486" spans="24:24" x14ac:dyDescent="0.15">
      <c r="X486" s="17"/>
    </row>
    <row r="487" spans="24:24" x14ac:dyDescent="0.15">
      <c r="X487" s="17"/>
    </row>
    <row r="488" spans="24:24" x14ac:dyDescent="0.15">
      <c r="X488" s="17"/>
    </row>
    <row r="489" spans="24:24" x14ac:dyDescent="0.15">
      <c r="X489" s="17"/>
    </row>
    <row r="490" spans="24:24" x14ac:dyDescent="0.15">
      <c r="X490" s="17"/>
    </row>
    <row r="491" spans="24:24" x14ac:dyDescent="0.15">
      <c r="X491" s="17"/>
    </row>
    <row r="492" spans="24:24" x14ac:dyDescent="0.15">
      <c r="X492" s="17"/>
    </row>
    <row r="493" spans="24:24" x14ac:dyDescent="0.15">
      <c r="X493" s="17"/>
    </row>
    <row r="494" spans="24:24" x14ac:dyDescent="0.15">
      <c r="X494" s="17"/>
    </row>
    <row r="495" spans="24:24" x14ac:dyDescent="0.15">
      <c r="X495" s="17"/>
    </row>
    <row r="496" spans="24:24" x14ac:dyDescent="0.15">
      <c r="X496" s="17"/>
    </row>
    <row r="497" spans="24:24" x14ac:dyDescent="0.15">
      <c r="X497" s="17"/>
    </row>
    <row r="498" spans="24:24" x14ac:dyDescent="0.15">
      <c r="X498" s="17"/>
    </row>
    <row r="499" spans="24:24" x14ac:dyDescent="0.15">
      <c r="X499" s="17"/>
    </row>
    <row r="500" spans="24:24" x14ac:dyDescent="0.15">
      <c r="X500" s="17"/>
    </row>
    <row r="501" spans="24:24" x14ac:dyDescent="0.15">
      <c r="X501" s="17"/>
    </row>
    <row r="502" spans="24:24" x14ac:dyDescent="0.15">
      <c r="X502" s="17"/>
    </row>
    <row r="503" spans="24:24" x14ac:dyDescent="0.15">
      <c r="X503" s="17"/>
    </row>
    <row r="504" spans="24:24" x14ac:dyDescent="0.15">
      <c r="X504" s="17"/>
    </row>
    <row r="505" spans="24:24" x14ac:dyDescent="0.15">
      <c r="X505" s="17"/>
    </row>
    <row r="506" spans="24:24" x14ac:dyDescent="0.15">
      <c r="X506" s="17"/>
    </row>
    <row r="507" spans="24:24" x14ac:dyDescent="0.15">
      <c r="X507" s="17"/>
    </row>
    <row r="508" spans="24:24" x14ac:dyDescent="0.15">
      <c r="X508" s="17"/>
    </row>
    <row r="509" spans="24:24" x14ac:dyDescent="0.15">
      <c r="X509" s="17"/>
    </row>
    <row r="510" spans="24:24" x14ac:dyDescent="0.15">
      <c r="X510" s="17"/>
    </row>
    <row r="511" spans="24:24" x14ac:dyDescent="0.15">
      <c r="X511" s="17"/>
    </row>
    <row r="512" spans="24:24" x14ac:dyDescent="0.15">
      <c r="X512" s="17"/>
    </row>
    <row r="513" spans="24:24" x14ac:dyDescent="0.15">
      <c r="X513" s="17"/>
    </row>
    <row r="514" spans="24:24" x14ac:dyDescent="0.15">
      <c r="X514" s="17"/>
    </row>
    <row r="515" spans="24:24" x14ac:dyDescent="0.15">
      <c r="X515" s="17"/>
    </row>
    <row r="516" spans="24:24" x14ac:dyDescent="0.15">
      <c r="X516" s="17"/>
    </row>
    <row r="517" spans="24:24" x14ac:dyDescent="0.15">
      <c r="X517" s="17"/>
    </row>
    <row r="518" spans="24:24" x14ac:dyDescent="0.15">
      <c r="X518" s="17"/>
    </row>
    <row r="519" spans="24:24" x14ac:dyDescent="0.15">
      <c r="X519" s="17"/>
    </row>
    <row r="520" spans="24:24" x14ac:dyDescent="0.15">
      <c r="X520" s="17"/>
    </row>
    <row r="521" spans="24:24" x14ac:dyDescent="0.15">
      <c r="X521" s="17"/>
    </row>
    <row r="522" spans="24:24" x14ac:dyDescent="0.15">
      <c r="X522" s="17"/>
    </row>
    <row r="523" spans="24:24" x14ac:dyDescent="0.15">
      <c r="X523" s="17"/>
    </row>
    <row r="524" spans="24:24" x14ac:dyDescent="0.15">
      <c r="X524" s="17"/>
    </row>
    <row r="525" spans="24:24" x14ac:dyDescent="0.15">
      <c r="X525" s="17"/>
    </row>
    <row r="526" spans="24:24" x14ac:dyDescent="0.15">
      <c r="X526" s="17"/>
    </row>
    <row r="527" spans="24:24" x14ac:dyDescent="0.15">
      <c r="X527" s="17"/>
    </row>
    <row r="528" spans="24:24" x14ac:dyDescent="0.15">
      <c r="X528" s="17"/>
    </row>
    <row r="529" spans="24:24" x14ac:dyDescent="0.15">
      <c r="X529" s="17"/>
    </row>
    <row r="530" spans="24:24" x14ac:dyDescent="0.15">
      <c r="X530" s="17"/>
    </row>
    <row r="531" spans="24:24" x14ac:dyDescent="0.15">
      <c r="X531" s="17"/>
    </row>
    <row r="532" spans="24:24" x14ac:dyDescent="0.15">
      <c r="X532" s="17"/>
    </row>
    <row r="533" spans="24:24" x14ac:dyDescent="0.15">
      <c r="X533" s="17"/>
    </row>
    <row r="534" spans="24:24" x14ac:dyDescent="0.15">
      <c r="X534" s="17"/>
    </row>
    <row r="535" spans="24:24" x14ac:dyDescent="0.15">
      <c r="X535" s="17"/>
    </row>
    <row r="536" spans="24:24" x14ac:dyDescent="0.15">
      <c r="X536" s="17"/>
    </row>
    <row r="537" spans="24:24" x14ac:dyDescent="0.15">
      <c r="X537" s="17"/>
    </row>
    <row r="538" spans="24:24" x14ac:dyDescent="0.15">
      <c r="X538" s="17"/>
    </row>
    <row r="539" spans="24:24" x14ac:dyDescent="0.15">
      <c r="X539" s="17"/>
    </row>
    <row r="540" spans="24:24" x14ac:dyDescent="0.15">
      <c r="X540" s="17"/>
    </row>
    <row r="541" spans="24:24" x14ac:dyDescent="0.15">
      <c r="X541" s="17"/>
    </row>
    <row r="542" spans="24:24" x14ac:dyDescent="0.15">
      <c r="X542" s="17"/>
    </row>
    <row r="543" spans="24:24" x14ac:dyDescent="0.15">
      <c r="X543" s="17"/>
    </row>
    <row r="544" spans="24:24" x14ac:dyDescent="0.15">
      <c r="X544" s="17"/>
    </row>
    <row r="545" spans="24:24" x14ac:dyDescent="0.15">
      <c r="X545" s="17"/>
    </row>
    <row r="546" spans="24:24" x14ac:dyDescent="0.15">
      <c r="X546" s="17"/>
    </row>
    <row r="547" spans="24:24" x14ac:dyDescent="0.15">
      <c r="X547" s="17"/>
    </row>
    <row r="548" spans="24:24" x14ac:dyDescent="0.15">
      <c r="X548" s="17"/>
    </row>
    <row r="549" spans="24:24" x14ac:dyDescent="0.15">
      <c r="X549" s="17"/>
    </row>
    <row r="550" spans="24:24" x14ac:dyDescent="0.15">
      <c r="X550" s="17"/>
    </row>
    <row r="551" spans="24:24" x14ac:dyDescent="0.15">
      <c r="X551" s="17"/>
    </row>
    <row r="552" spans="24:24" x14ac:dyDescent="0.15">
      <c r="X552" s="17"/>
    </row>
    <row r="553" spans="24:24" x14ac:dyDescent="0.15">
      <c r="X553" s="17"/>
    </row>
    <row r="554" spans="24:24" x14ac:dyDescent="0.15">
      <c r="X554" s="17"/>
    </row>
    <row r="555" spans="24:24" x14ac:dyDescent="0.15">
      <c r="X555" s="17"/>
    </row>
    <row r="556" spans="24:24" x14ac:dyDescent="0.15">
      <c r="X556" s="17"/>
    </row>
    <row r="557" spans="24:24" x14ac:dyDescent="0.15">
      <c r="X557" s="17"/>
    </row>
    <row r="558" spans="24:24" x14ac:dyDescent="0.15">
      <c r="X558" s="17"/>
    </row>
    <row r="559" spans="24:24" x14ac:dyDescent="0.15">
      <c r="X559" s="17"/>
    </row>
    <row r="560" spans="24:24" x14ac:dyDescent="0.15">
      <c r="X560" s="17"/>
    </row>
    <row r="561" spans="24:24" x14ac:dyDescent="0.15">
      <c r="X561" s="17"/>
    </row>
    <row r="562" spans="24:24" x14ac:dyDescent="0.15">
      <c r="X562" s="17"/>
    </row>
    <row r="563" spans="24:24" x14ac:dyDescent="0.15">
      <c r="X563" s="17"/>
    </row>
    <row r="564" spans="24:24" x14ac:dyDescent="0.15">
      <c r="X564" s="17"/>
    </row>
    <row r="565" spans="24:24" x14ac:dyDescent="0.15">
      <c r="X565" s="17"/>
    </row>
    <row r="566" spans="24:24" x14ac:dyDescent="0.15">
      <c r="X566" s="17"/>
    </row>
    <row r="567" spans="24:24" x14ac:dyDescent="0.15">
      <c r="X567" s="17"/>
    </row>
    <row r="568" spans="24:24" x14ac:dyDescent="0.15">
      <c r="X568" s="17"/>
    </row>
    <row r="569" spans="24:24" x14ac:dyDescent="0.15">
      <c r="X569" s="17"/>
    </row>
    <row r="570" spans="24:24" x14ac:dyDescent="0.15">
      <c r="X570" s="17"/>
    </row>
    <row r="571" spans="24:24" x14ac:dyDescent="0.15">
      <c r="X571" s="17"/>
    </row>
    <row r="572" spans="24:24" x14ac:dyDescent="0.15">
      <c r="X572" s="17"/>
    </row>
    <row r="573" spans="24:24" x14ac:dyDescent="0.15">
      <c r="X573" s="17"/>
    </row>
    <row r="574" spans="24:24" x14ac:dyDescent="0.15">
      <c r="X574" s="17"/>
    </row>
    <row r="575" spans="24:24" x14ac:dyDescent="0.15">
      <c r="X575" s="17"/>
    </row>
    <row r="576" spans="24:24" x14ac:dyDescent="0.15">
      <c r="X576" s="17"/>
    </row>
    <row r="577" spans="24:24" x14ac:dyDescent="0.15">
      <c r="X577" s="17"/>
    </row>
    <row r="578" spans="24:24" x14ac:dyDescent="0.15">
      <c r="X578" s="17"/>
    </row>
    <row r="579" spans="24:24" x14ac:dyDescent="0.15">
      <c r="X579" s="17"/>
    </row>
    <row r="580" spans="24:24" x14ac:dyDescent="0.15">
      <c r="X580" s="17"/>
    </row>
    <row r="581" spans="24:24" x14ac:dyDescent="0.15">
      <c r="X581" s="17"/>
    </row>
    <row r="582" spans="24:24" x14ac:dyDescent="0.15">
      <c r="X582" s="17"/>
    </row>
  </sheetData>
  <mergeCells count="21">
    <mergeCell ref="A6:I6"/>
    <mergeCell ref="A7:H7"/>
    <mergeCell ref="A9:A11"/>
    <mergeCell ref="B9:B11"/>
    <mergeCell ref="C9:C11"/>
    <mergeCell ref="H9:J10"/>
    <mergeCell ref="D9:E10"/>
    <mergeCell ref="F9:F11"/>
    <mergeCell ref="G9:G11"/>
    <mergeCell ref="A54:A55"/>
    <mergeCell ref="A52:A53"/>
    <mergeCell ref="A51:B51"/>
    <mergeCell ref="A49:E49"/>
    <mergeCell ref="D57:E57"/>
    <mergeCell ref="A56:F56"/>
    <mergeCell ref="B57:C57"/>
    <mergeCell ref="A72:F72"/>
    <mergeCell ref="A73:A75"/>
    <mergeCell ref="B73:E73"/>
    <mergeCell ref="B74:C74"/>
    <mergeCell ref="D74:E74"/>
  </mergeCells>
  <dataValidations count="2">
    <dataValidation type="decimal" allowBlank="1" showInputMessage="1" showErrorMessage="1" errorTitle="Error" error="Por favor ingrese números enteros" sqref="D12:J16 IZ12:JF16 SV12:TB16 ACR12:ACX16 AMN12:AMT16 AWJ12:AWP16 BGF12:BGL16 BQB12:BQH16 BZX12:CAD16 CJT12:CJZ16 CTP12:CTV16 DDL12:DDR16 DNH12:DNN16 DXD12:DXJ16 EGZ12:EHF16 EQV12:ERB16 FAR12:FAX16 FKN12:FKT16 FUJ12:FUP16 GEF12:GEL16 GOB12:GOH16 GXX12:GYD16 HHT12:HHZ16 HRP12:HRV16 IBL12:IBR16 ILH12:ILN16 IVD12:IVJ16 JEZ12:JFF16 JOV12:JPB16 JYR12:JYX16 KIN12:KIT16 KSJ12:KSP16 LCF12:LCL16 LMB12:LMH16 LVX12:LWD16 MFT12:MFZ16 MPP12:MPV16 MZL12:MZR16 NJH12:NJN16 NTD12:NTJ16 OCZ12:ODF16 OMV12:ONB16 OWR12:OWX16 PGN12:PGT16 PQJ12:PQP16 QAF12:QAL16 QKB12:QKH16 QTX12:QUD16 RDT12:RDZ16 RNP12:RNV16 RXL12:RXR16 SHH12:SHN16 SRD12:SRJ16 TAZ12:TBF16 TKV12:TLB16 TUR12:TUX16 UEN12:UET16 UOJ12:UOP16 UYF12:UYL16 VIB12:VIH16 VRX12:VSD16 WBT12:WBZ16 WLP12:WLV16 WVL12:WVR16 D65548:J65552 IZ65548:JF65552 SV65548:TB65552 ACR65548:ACX65552 AMN65548:AMT65552 AWJ65548:AWP65552 BGF65548:BGL65552 BQB65548:BQH65552 BZX65548:CAD65552 CJT65548:CJZ65552 CTP65548:CTV65552 DDL65548:DDR65552 DNH65548:DNN65552 DXD65548:DXJ65552 EGZ65548:EHF65552 EQV65548:ERB65552 FAR65548:FAX65552 FKN65548:FKT65552 FUJ65548:FUP65552 GEF65548:GEL65552 GOB65548:GOH65552 GXX65548:GYD65552 HHT65548:HHZ65552 HRP65548:HRV65552 IBL65548:IBR65552 ILH65548:ILN65552 IVD65548:IVJ65552 JEZ65548:JFF65552 JOV65548:JPB65552 JYR65548:JYX65552 KIN65548:KIT65552 KSJ65548:KSP65552 LCF65548:LCL65552 LMB65548:LMH65552 LVX65548:LWD65552 MFT65548:MFZ65552 MPP65548:MPV65552 MZL65548:MZR65552 NJH65548:NJN65552 NTD65548:NTJ65552 OCZ65548:ODF65552 OMV65548:ONB65552 OWR65548:OWX65552 PGN65548:PGT65552 PQJ65548:PQP65552 QAF65548:QAL65552 QKB65548:QKH65552 QTX65548:QUD65552 RDT65548:RDZ65552 RNP65548:RNV65552 RXL65548:RXR65552 SHH65548:SHN65552 SRD65548:SRJ65552 TAZ65548:TBF65552 TKV65548:TLB65552 TUR65548:TUX65552 UEN65548:UET65552 UOJ65548:UOP65552 UYF65548:UYL65552 VIB65548:VIH65552 VRX65548:VSD65552 WBT65548:WBZ65552 WLP65548:WLV65552 WVL65548:WVR65552 D131084:J131088 IZ131084:JF131088 SV131084:TB131088 ACR131084:ACX131088 AMN131084:AMT131088 AWJ131084:AWP131088 BGF131084:BGL131088 BQB131084:BQH131088 BZX131084:CAD131088 CJT131084:CJZ131088 CTP131084:CTV131088 DDL131084:DDR131088 DNH131084:DNN131088 DXD131084:DXJ131088 EGZ131084:EHF131088 EQV131084:ERB131088 FAR131084:FAX131088 FKN131084:FKT131088 FUJ131084:FUP131088 GEF131084:GEL131088 GOB131084:GOH131088 GXX131084:GYD131088 HHT131084:HHZ131088 HRP131084:HRV131088 IBL131084:IBR131088 ILH131084:ILN131088 IVD131084:IVJ131088 JEZ131084:JFF131088 JOV131084:JPB131088 JYR131084:JYX131088 KIN131084:KIT131088 KSJ131084:KSP131088 LCF131084:LCL131088 LMB131084:LMH131088 LVX131084:LWD131088 MFT131084:MFZ131088 MPP131084:MPV131088 MZL131084:MZR131088 NJH131084:NJN131088 NTD131084:NTJ131088 OCZ131084:ODF131088 OMV131084:ONB131088 OWR131084:OWX131088 PGN131084:PGT131088 PQJ131084:PQP131088 QAF131084:QAL131088 QKB131084:QKH131088 QTX131084:QUD131088 RDT131084:RDZ131088 RNP131084:RNV131088 RXL131084:RXR131088 SHH131084:SHN131088 SRD131084:SRJ131088 TAZ131084:TBF131088 TKV131084:TLB131088 TUR131084:TUX131088 UEN131084:UET131088 UOJ131084:UOP131088 UYF131084:UYL131088 VIB131084:VIH131088 VRX131084:VSD131088 WBT131084:WBZ131088 WLP131084:WLV131088 WVL131084:WVR131088 D196620:J196624 IZ196620:JF196624 SV196620:TB196624 ACR196620:ACX196624 AMN196620:AMT196624 AWJ196620:AWP196624 BGF196620:BGL196624 BQB196620:BQH196624 BZX196620:CAD196624 CJT196620:CJZ196624 CTP196620:CTV196624 DDL196620:DDR196624 DNH196620:DNN196624 DXD196620:DXJ196624 EGZ196620:EHF196624 EQV196620:ERB196624 FAR196620:FAX196624 FKN196620:FKT196624 FUJ196620:FUP196624 GEF196620:GEL196624 GOB196620:GOH196624 GXX196620:GYD196624 HHT196620:HHZ196624 HRP196620:HRV196624 IBL196620:IBR196624 ILH196620:ILN196624 IVD196620:IVJ196624 JEZ196620:JFF196624 JOV196620:JPB196624 JYR196620:JYX196624 KIN196620:KIT196624 KSJ196620:KSP196624 LCF196620:LCL196624 LMB196620:LMH196624 LVX196620:LWD196624 MFT196620:MFZ196624 MPP196620:MPV196624 MZL196620:MZR196624 NJH196620:NJN196624 NTD196620:NTJ196624 OCZ196620:ODF196624 OMV196620:ONB196624 OWR196620:OWX196624 PGN196620:PGT196624 PQJ196620:PQP196624 QAF196620:QAL196624 QKB196620:QKH196624 QTX196620:QUD196624 RDT196620:RDZ196624 RNP196620:RNV196624 RXL196620:RXR196624 SHH196620:SHN196624 SRD196620:SRJ196624 TAZ196620:TBF196624 TKV196620:TLB196624 TUR196620:TUX196624 UEN196620:UET196624 UOJ196620:UOP196624 UYF196620:UYL196624 VIB196620:VIH196624 VRX196620:VSD196624 WBT196620:WBZ196624 WLP196620:WLV196624 WVL196620:WVR196624 D262156:J262160 IZ262156:JF262160 SV262156:TB262160 ACR262156:ACX262160 AMN262156:AMT262160 AWJ262156:AWP262160 BGF262156:BGL262160 BQB262156:BQH262160 BZX262156:CAD262160 CJT262156:CJZ262160 CTP262156:CTV262160 DDL262156:DDR262160 DNH262156:DNN262160 DXD262156:DXJ262160 EGZ262156:EHF262160 EQV262156:ERB262160 FAR262156:FAX262160 FKN262156:FKT262160 FUJ262156:FUP262160 GEF262156:GEL262160 GOB262156:GOH262160 GXX262156:GYD262160 HHT262156:HHZ262160 HRP262156:HRV262160 IBL262156:IBR262160 ILH262156:ILN262160 IVD262156:IVJ262160 JEZ262156:JFF262160 JOV262156:JPB262160 JYR262156:JYX262160 KIN262156:KIT262160 KSJ262156:KSP262160 LCF262156:LCL262160 LMB262156:LMH262160 LVX262156:LWD262160 MFT262156:MFZ262160 MPP262156:MPV262160 MZL262156:MZR262160 NJH262156:NJN262160 NTD262156:NTJ262160 OCZ262156:ODF262160 OMV262156:ONB262160 OWR262156:OWX262160 PGN262156:PGT262160 PQJ262156:PQP262160 QAF262156:QAL262160 QKB262156:QKH262160 QTX262156:QUD262160 RDT262156:RDZ262160 RNP262156:RNV262160 RXL262156:RXR262160 SHH262156:SHN262160 SRD262156:SRJ262160 TAZ262156:TBF262160 TKV262156:TLB262160 TUR262156:TUX262160 UEN262156:UET262160 UOJ262156:UOP262160 UYF262156:UYL262160 VIB262156:VIH262160 VRX262156:VSD262160 WBT262156:WBZ262160 WLP262156:WLV262160 WVL262156:WVR262160 D327692:J327696 IZ327692:JF327696 SV327692:TB327696 ACR327692:ACX327696 AMN327692:AMT327696 AWJ327692:AWP327696 BGF327692:BGL327696 BQB327692:BQH327696 BZX327692:CAD327696 CJT327692:CJZ327696 CTP327692:CTV327696 DDL327692:DDR327696 DNH327692:DNN327696 DXD327692:DXJ327696 EGZ327692:EHF327696 EQV327692:ERB327696 FAR327692:FAX327696 FKN327692:FKT327696 FUJ327692:FUP327696 GEF327692:GEL327696 GOB327692:GOH327696 GXX327692:GYD327696 HHT327692:HHZ327696 HRP327692:HRV327696 IBL327692:IBR327696 ILH327692:ILN327696 IVD327692:IVJ327696 JEZ327692:JFF327696 JOV327692:JPB327696 JYR327692:JYX327696 KIN327692:KIT327696 KSJ327692:KSP327696 LCF327692:LCL327696 LMB327692:LMH327696 LVX327692:LWD327696 MFT327692:MFZ327696 MPP327692:MPV327696 MZL327692:MZR327696 NJH327692:NJN327696 NTD327692:NTJ327696 OCZ327692:ODF327696 OMV327692:ONB327696 OWR327692:OWX327696 PGN327692:PGT327696 PQJ327692:PQP327696 QAF327692:QAL327696 QKB327692:QKH327696 QTX327692:QUD327696 RDT327692:RDZ327696 RNP327692:RNV327696 RXL327692:RXR327696 SHH327692:SHN327696 SRD327692:SRJ327696 TAZ327692:TBF327696 TKV327692:TLB327696 TUR327692:TUX327696 UEN327692:UET327696 UOJ327692:UOP327696 UYF327692:UYL327696 VIB327692:VIH327696 VRX327692:VSD327696 WBT327692:WBZ327696 WLP327692:WLV327696 WVL327692:WVR327696 D393228:J393232 IZ393228:JF393232 SV393228:TB393232 ACR393228:ACX393232 AMN393228:AMT393232 AWJ393228:AWP393232 BGF393228:BGL393232 BQB393228:BQH393232 BZX393228:CAD393232 CJT393228:CJZ393232 CTP393228:CTV393232 DDL393228:DDR393232 DNH393228:DNN393232 DXD393228:DXJ393232 EGZ393228:EHF393232 EQV393228:ERB393232 FAR393228:FAX393232 FKN393228:FKT393232 FUJ393228:FUP393232 GEF393228:GEL393232 GOB393228:GOH393232 GXX393228:GYD393232 HHT393228:HHZ393232 HRP393228:HRV393232 IBL393228:IBR393232 ILH393228:ILN393232 IVD393228:IVJ393232 JEZ393228:JFF393232 JOV393228:JPB393232 JYR393228:JYX393232 KIN393228:KIT393232 KSJ393228:KSP393232 LCF393228:LCL393232 LMB393228:LMH393232 LVX393228:LWD393232 MFT393228:MFZ393232 MPP393228:MPV393232 MZL393228:MZR393232 NJH393228:NJN393232 NTD393228:NTJ393232 OCZ393228:ODF393232 OMV393228:ONB393232 OWR393228:OWX393232 PGN393228:PGT393232 PQJ393228:PQP393232 QAF393228:QAL393232 QKB393228:QKH393232 QTX393228:QUD393232 RDT393228:RDZ393232 RNP393228:RNV393232 RXL393228:RXR393232 SHH393228:SHN393232 SRD393228:SRJ393232 TAZ393228:TBF393232 TKV393228:TLB393232 TUR393228:TUX393232 UEN393228:UET393232 UOJ393228:UOP393232 UYF393228:UYL393232 VIB393228:VIH393232 VRX393228:VSD393232 WBT393228:WBZ393232 WLP393228:WLV393232 WVL393228:WVR393232 D458764:J458768 IZ458764:JF458768 SV458764:TB458768 ACR458764:ACX458768 AMN458764:AMT458768 AWJ458764:AWP458768 BGF458764:BGL458768 BQB458764:BQH458768 BZX458764:CAD458768 CJT458764:CJZ458768 CTP458764:CTV458768 DDL458764:DDR458768 DNH458764:DNN458768 DXD458764:DXJ458768 EGZ458764:EHF458768 EQV458764:ERB458768 FAR458764:FAX458768 FKN458764:FKT458768 FUJ458764:FUP458768 GEF458764:GEL458768 GOB458764:GOH458768 GXX458764:GYD458768 HHT458764:HHZ458768 HRP458764:HRV458768 IBL458764:IBR458768 ILH458764:ILN458768 IVD458764:IVJ458768 JEZ458764:JFF458768 JOV458764:JPB458768 JYR458764:JYX458768 KIN458764:KIT458768 KSJ458764:KSP458768 LCF458764:LCL458768 LMB458764:LMH458768 LVX458764:LWD458768 MFT458764:MFZ458768 MPP458764:MPV458768 MZL458764:MZR458768 NJH458764:NJN458768 NTD458764:NTJ458768 OCZ458764:ODF458768 OMV458764:ONB458768 OWR458764:OWX458768 PGN458764:PGT458768 PQJ458764:PQP458768 QAF458764:QAL458768 QKB458764:QKH458768 QTX458764:QUD458768 RDT458764:RDZ458768 RNP458764:RNV458768 RXL458764:RXR458768 SHH458764:SHN458768 SRD458764:SRJ458768 TAZ458764:TBF458768 TKV458764:TLB458768 TUR458764:TUX458768 UEN458764:UET458768 UOJ458764:UOP458768 UYF458764:UYL458768 VIB458764:VIH458768 VRX458764:VSD458768 WBT458764:WBZ458768 WLP458764:WLV458768 WVL458764:WVR458768 D524300:J524304 IZ524300:JF524304 SV524300:TB524304 ACR524300:ACX524304 AMN524300:AMT524304 AWJ524300:AWP524304 BGF524300:BGL524304 BQB524300:BQH524304 BZX524300:CAD524304 CJT524300:CJZ524304 CTP524300:CTV524304 DDL524300:DDR524304 DNH524300:DNN524304 DXD524300:DXJ524304 EGZ524300:EHF524304 EQV524300:ERB524304 FAR524300:FAX524304 FKN524300:FKT524304 FUJ524300:FUP524304 GEF524300:GEL524304 GOB524300:GOH524304 GXX524300:GYD524304 HHT524300:HHZ524304 HRP524300:HRV524304 IBL524300:IBR524304 ILH524300:ILN524304 IVD524300:IVJ524304 JEZ524300:JFF524304 JOV524300:JPB524304 JYR524300:JYX524304 KIN524300:KIT524304 KSJ524300:KSP524304 LCF524300:LCL524304 LMB524300:LMH524304 LVX524300:LWD524304 MFT524300:MFZ524304 MPP524300:MPV524304 MZL524300:MZR524304 NJH524300:NJN524304 NTD524300:NTJ524304 OCZ524300:ODF524304 OMV524300:ONB524304 OWR524300:OWX524304 PGN524300:PGT524304 PQJ524300:PQP524304 QAF524300:QAL524304 QKB524300:QKH524304 QTX524300:QUD524304 RDT524300:RDZ524304 RNP524300:RNV524304 RXL524300:RXR524304 SHH524300:SHN524304 SRD524300:SRJ524304 TAZ524300:TBF524304 TKV524300:TLB524304 TUR524300:TUX524304 UEN524300:UET524304 UOJ524300:UOP524304 UYF524300:UYL524304 VIB524300:VIH524304 VRX524300:VSD524304 WBT524300:WBZ524304 WLP524300:WLV524304 WVL524300:WVR524304 D589836:J589840 IZ589836:JF589840 SV589836:TB589840 ACR589836:ACX589840 AMN589836:AMT589840 AWJ589836:AWP589840 BGF589836:BGL589840 BQB589836:BQH589840 BZX589836:CAD589840 CJT589836:CJZ589840 CTP589836:CTV589840 DDL589836:DDR589840 DNH589836:DNN589840 DXD589836:DXJ589840 EGZ589836:EHF589840 EQV589836:ERB589840 FAR589836:FAX589840 FKN589836:FKT589840 FUJ589836:FUP589840 GEF589836:GEL589840 GOB589836:GOH589840 GXX589836:GYD589840 HHT589836:HHZ589840 HRP589836:HRV589840 IBL589836:IBR589840 ILH589836:ILN589840 IVD589836:IVJ589840 JEZ589836:JFF589840 JOV589836:JPB589840 JYR589836:JYX589840 KIN589836:KIT589840 KSJ589836:KSP589840 LCF589836:LCL589840 LMB589836:LMH589840 LVX589836:LWD589840 MFT589836:MFZ589840 MPP589836:MPV589840 MZL589836:MZR589840 NJH589836:NJN589840 NTD589836:NTJ589840 OCZ589836:ODF589840 OMV589836:ONB589840 OWR589836:OWX589840 PGN589836:PGT589840 PQJ589836:PQP589840 QAF589836:QAL589840 QKB589836:QKH589840 QTX589836:QUD589840 RDT589836:RDZ589840 RNP589836:RNV589840 RXL589836:RXR589840 SHH589836:SHN589840 SRD589836:SRJ589840 TAZ589836:TBF589840 TKV589836:TLB589840 TUR589836:TUX589840 UEN589836:UET589840 UOJ589836:UOP589840 UYF589836:UYL589840 VIB589836:VIH589840 VRX589836:VSD589840 WBT589836:WBZ589840 WLP589836:WLV589840 WVL589836:WVR589840 D655372:J655376 IZ655372:JF655376 SV655372:TB655376 ACR655372:ACX655376 AMN655372:AMT655376 AWJ655372:AWP655376 BGF655372:BGL655376 BQB655372:BQH655376 BZX655372:CAD655376 CJT655372:CJZ655376 CTP655372:CTV655376 DDL655372:DDR655376 DNH655372:DNN655376 DXD655372:DXJ655376 EGZ655372:EHF655376 EQV655372:ERB655376 FAR655372:FAX655376 FKN655372:FKT655376 FUJ655372:FUP655376 GEF655372:GEL655376 GOB655372:GOH655376 GXX655372:GYD655376 HHT655372:HHZ655376 HRP655372:HRV655376 IBL655372:IBR655376 ILH655372:ILN655376 IVD655372:IVJ655376 JEZ655372:JFF655376 JOV655372:JPB655376 JYR655372:JYX655376 KIN655372:KIT655376 KSJ655372:KSP655376 LCF655372:LCL655376 LMB655372:LMH655376 LVX655372:LWD655376 MFT655372:MFZ655376 MPP655372:MPV655376 MZL655372:MZR655376 NJH655372:NJN655376 NTD655372:NTJ655376 OCZ655372:ODF655376 OMV655372:ONB655376 OWR655372:OWX655376 PGN655372:PGT655376 PQJ655372:PQP655376 QAF655372:QAL655376 QKB655372:QKH655376 QTX655372:QUD655376 RDT655372:RDZ655376 RNP655372:RNV655376 RXL655372:RXR655376 SHH655372:SHN655376 SRD655372:SRJ655376 TAZ655372:TBF655376 TKV655372:TLB655376 TUR655372:TUX655376 UEN655372:UET655376 UOJ655372:UOP655376 UYF655372:UYL655376 VIB655372:VIH655376 VRX655372:VSD655376 WBT655372:WBZ655376 WLP655372:WLV655376 WVL655372:WVR655376 D720908:J720912 IZ720908:JF720912 SV720908:TB720912 ACR720908:ACX720912 AMN720908:AMT720912 AWJ720908:AWP720912 BGF720908:BGL720912 BQB720908:BQH720912 BZX720908:CAD720912 CJT720908:CJZ720912 CTP720908:CTV720912 DDL720908:DDR720912 DNH720908:DNN720912 DXD720908:DXJ720912 EGZ720908:EHF720912 EQV720908:ERB720912 FAR720908:FAX720912 FKN720908:FKT720912 FUJ720908:FUP720912 GEF720908:GEL720912 GOB720908:GOH720912 GXX720908:GYD720912 HHT720908:HHZ720912 HRP720908:HRV720912 IBL720908:IBR720912 ILH720908:ILN720912 IVD720908:IVJ720912 JEZ720908:JFF720912 JOV720908:JPB720912 JYR720908:JYX720912 KIN720908:KIT720912 KSJ720908:KSP720912 LCF720908:LCL720912 LMB720908:LMH720912 LVX720908:LWD720912 MFT720908:MFZ720912 MPP720908:MPV720912 MZL720908:MZR720912 NJH720908:NJN720912 NTD720908:NTJ720912 OCZ720908:ODF720912 OMV720908:ONB720912 OWR720908:OWX720912 PGN720908:PGT720912 PQJ720908:PQP720912 QAF720908:QAL720912 QKB720908:QKH720912 QTX720908:QUD720912 RDT720908:RDZ720912 RNP720908:RNV720912 RXL720908:RXR720912 SHH720908:SHN720912 SRD720908:SRJ720912 TAZ720908:TBF720912 TKV720908:TLB720912 TUR720908:TUX720912 UEN720908:UET720912 UOJ720908:UOP720912 UYF720908:UYL720912 VIB720908:VIH720912 VRX720908:VSD720912 WBT720908:WBZ720912 WLP720908:WLV720912 WVL720908:WVR720912 D786444:J786448 IZ786444:JF786448 SV786444:TB786448 ACR786444:ACX786448 AMN786444:AMT786448 AWJ786444:AWP786448 BGF786444:BGL786448 BQB786444:BQH786448 BZX786444:CAD786448 CJT786444:CJZ786448 CTP786444:CTV786448 DDL786444:DDR786448 DNH786444:DNN786448 DXD786444:DXJ786448 EGZ786444:EHF786448 EQV786444:ERB786448 FAR786444:FAX786448 FKN786444:FKT786448 FUJ786444:FUP786448 GEF786444:GEL786448 GOB786444:GOH786448 GXX786444:GYD786448 HHT786444:HHZ786448 HRP786444:HRV786448 IBL786444:IBR786448 ILH786444:ILN786448 IVD786444:IVJ786448 JEZ786444:JFF786448 JOV786444:JPB786448 JYR786444:JYX786448 KIN786444:KIT786448 KSJ786444:KSP786448 LCF786444:LCL786448 LMB786444:LMH786448 LVX786444:LWD786448 MFT786444:MFZ786448 MPP786444:MPV786448 MZL786444:MZR786448 NJH786444:NJN786448 NTD786444:NTJ786448 OCZ786444:ODF786448 OMV786444:ONB786448 OWR786444:OWX786448 PGN786444:PGT786448 PQJ786444:PQP786448 QAF786444:QAL786448 QKB786444:QKH786448 QTX786444:QUD786448 RDT786444:RDZ786448 RNP786444:RNV786448 RXL786444:RXR786448 SHH786444:SHN786448 SRD786444:SRJ786448 TAZ786444:TBF786448 TKV786444:TLB786448 TUR786444:TUX786448 UEN786444:UET786448 UOJ786444:UOP786448 UYF786444:UYL786448 VIB786444:VIH786448 VRX786444:VSD786448 WBT786444:WBZ786448 WLP786444:WLV786448 WVL786444:WVR786448 D851980:J851984 IZ851980:JF851984 SV851980:TB851984 ACR851980:ACX851984 AMN851980:AMT851984 AWJ851980:AWP851984 BGF851980:BGL851984 BQB851980:BQH851984 BZX851980:CAD851984 CJT851980:CJZ851984 CTP851980:CTV851984 DDL851980:DDR851984 DNH851980:DNN851984 DXD851980:DXJ851984 EGZ851980:EHF851984 EQV851980:ERB851984 FAR851980:FAX851984 FKN851980:FKT851984 FUJ851980:FUP851984 GEF851980:GEL851984 GOB851980:GOH851984 GXX851980:GYD851984 HHT851980:HHZ851984 HRP851980:HRV851984 IBL851980:IBR851984 ILH851980:ILN851984 IVD851980:IVJ851984 JEZ851980:JFF851984 JOV851980:JPB851984 JYR851980:JYX851984 KIN851980:KIT851984 KSJ851980:KSP851984 LCF851980:LCL851984 LMB851980:LMH851984 LVX851980:LWD851984 MFT851980:MFZ851984 MPP851980:MPV851984 MZL851980:MZR851984 NJH851980:NJN851984 NTD851980:NTJ851984 OCZ851980:ODF851984 OMV851980:ONB851984 OWR851980:OWX851984 PGN851980:PGT851984 PQJ851980:PQP851984 QAF851980:QAL851984 QKB851980:QKH851984 QTX851980:QUD851984 RDT851980:RDZ851984 RNP851980:RNV851984 RXL851980:RXR851984 SHH851980:SHN851984 SRD851980:SRJ851984 TAZ851980:TBF851984 TKV851980:TLB851984 TUR851980:TUX851984 UEN851980:UET851984 UOJ851980:UOP851984 UYF851980:UYL851984 VIB851980:VIH851984 VRX851980:VSD851984 WBT851980:WBZ851984 WLP851980:WLV851984 WVL851980:WVR851984 D917516:J917520 IZ917516:JF917520 SV917516:TB917520 ACR917516:ACX917520 AMN917516:AMT917520 AWJ917516:AWP917520 BGF917516:BGL917520 BQB917516:BQH917520 BZX917516:CAD917520 CJT917516:CJZ917520 CTP917516:CTV917520 DDL917516:DDR917520 DNH917516:DNN917520 DXD917516:DXJ917520 EGZ917516:EHF917520 EQV917516:ERB917520 FAR917516:FAX917520 FKN917516:FKT917520 FUJ917516:FUP917520 GEF917516:GEL917520 GOB917516:GOH917520 GXX917516:GYD917520 HHT917516:HHZ917520 HRP917516:HRV917520 IBL917516:IBR917520 ILH917516:ILN917520 IVD917516:IVJ917520 JEZ917516:JFF917520 JOV917516:JPB917520 JYR917516:JYX917520 KIN917516:KIT917520 KSJ917516:KSP917520 LCF917516:LCL917520 LMB917516:LMH917520 LVX917516:LWD917520 MFT917516:MFZ917520 MPP917516:MPV917520 MZL917516:MZR917520 NJH917516:NJN917520 NTD917516:NTJ917520 OCZ917516:ODF917520 OMV917516:ONB917520 OWR917516:OWX917520 PGN917516:PGT917520 PQJ917516:PQP917520 QAF917516:QAL917520 QKB917516:QKH917520 QTX917516:QUD917520 RDT917516:RDZ917520 RNP917516:RNV917520 RXL917516:RXR917520 SHH917516:SHN917520 SRD917516:SRJ917520 TAZ917516:TBF917520 TKV917516:TLB917520 TUR917516:TUX917520 UEN917516:UET917520 UOJ917516:UOP917520 UYF917516:UYL917520 VIB917516:VIH917520 VRX917516:VSD917520 WBT917516:WBZ917520 WLP917516:WLV917520 WVL917516:WVR917520 D983052:J983056 IZ983052:JF983056 SV983052:TB983056 ACR983052:ACX983056 AMN983052:AMT983056 AWJ983052:AWP983056 BGF983052:BGL983056 BQB983052:BQH983056 BZX983052:CAD983056 CJT983052:CJZ983056 CTP983052:CTV983056 DDL983052:DDR983056 DNH983052:DNN983056 DXD983052:DXJ983056 EGZ983052:EHF983056 EQV983052:ERB983056 FAR983052:FAX983056 FKN983052:FKT983056 FUJ983052:FUP983056 GEF983052:GEL983056 GOB983052:GOH983056 GXX983052:GYD983056 HHT983052:HHZ983056 HRP983052:HRV983056 IBL983052:IBR983056 ILH983052:ILN983056 IVD983052:IVJ983056 JEZ983052:JFF983056 JOV983052:JPB983056 JYR983052:JYX983056 KIN983052:KIT983056 KSJ983052:KSP983056 LCF983052:LCL983056 LMB983052:LMH983056 LVX983052:LWD983056 MFT983052:MFZ983056 MPP983052:MPV983056 MZL983052:MZR983056 NJH983052:NJN983056 NTD983052:NTJ983056 OCZ983052:ODF983056 OMV983052:ONB983056 OWR983052:OWX983056 PGN983052:PGT983056 PQJ983052:PQP983056 QAF983052:QAL983056 QKB983052:QKH983056 QTX983052:QUD983056 RDT983052:RDZ983056 RNP983052:RNV983056 RXL983052:RXR983056 SHH983052:SHN983056 SRD983052:SRJ983056 TAZ983052:TBF983056 TKV983052:TLB983056 TUR983052:TUX983056 UEN983052:UET983056 UOJ983052:UOP983056 UYF983052:UYL983056 VIB983052:VIH983056 VRX983052:VSD983056 WBT983052:WBZ983056 WLP983052:WLV983056 WVL983052:WVR983056 B12:C12 IX12:IY12 ST12:SU12 ACP12:ACQ12 AML12:AMM12 AWH12:AWI12 BGD12:BGE12 BPZ12:BQA12 BZV12:BZW12 CJR12:CJS12 CTN12:CTO12 DDJ12:DDK12 DNF12:DNG12 DXB12:DXC12 EGX12:EGY12 EQT12:EQU12 FAP12:FAQ12 FKL12:FKM12 FUH12:FUI12 GED12:GEE12 GNZ12:GOA12 GXV12:GXW12 HHR12:HHS12 HRN12:HRO12 IBJ12:IBK12 ILF12:ILG12 IVB12:IVC12 JEX12:JEY12 JOT12:JOU12 JYP12:JYQ12 KIL12:KIM12 KSH12:KSI12 LCD12:LCE12 LLZ12:LMA12 LVV12:LVW12 MFR12:MFS12 MPN12:MPO12 MZJ12:MZK12 NJF12:NJG12 NTB12:NTC12 OCX12:OCY12 OMT12:OMU12 OWP12:OWQ12 PGL12:PGM12 PQH12:PQI12 QAD12:QAE12 QJZ12:QKA12 QTV12:QTW12 RDR12:RDS12 RNN12:RNO12 RXJ12:RXK12 SHF12:SHG12 SRB12:SRC12 TAX12:TAY12 TKT12:TKU12 TUP12:TUQ12 UEL12:UEM12 UOH12:UOI12 UYD12:UYE12 VHZ12:VIA12 VRV12:VRW12 WBR12:WBS12 WLN12:WLO12 WVJ12:WVK12 B65548:C65548 IX65548:IY65548 ST65548:SU65548 ACP65548:ACQ65548 AML65548:AMM65548 AWH65548:AWI65548 BGD65548:BGE65548 BPZ65548:BQA65548 BZV65548:BZW65548 CJR65548:CJS65548 CTN65548:CTO65548 DDJ65548:DDK65548 DNF65548:DNG65548 DXB65548:DXC65548 EGX65548:EGY65548 EQT65548:EQU65548 FAP65548:FAQ65548 FKL65548:FKM65548 FUH65548:FUI65548 GED65548:GEE65548 GNZ65548:GOA65548 GXV65548:GXW65548 HHR65548:HHS65548 HRN65548:HRO65548 IBJ65548:IBK65548 ILF65548:ILG65548 IVB65548:IVC65548 JEX65548:JEY65548 JOT65548:JOU65548 JYP65548:JYQ65548 KIL65548:KIM65548 KSH65548:KSI65548 LCD65548:LCE65548 LLZ65548:LMA65548 LVV65548:LVW65548 MFR65548:MFS65548 MPN65548:MPO65548 MZJ65548:MZK65548 NJF65548:NJG65548 NTB65548:NTC65548 OCX65548:OCY65548 OMT65548:OMU65548 OWP65548:OWQ65548 PGL65548:PGM65548 PQH65548:PQI65548 QAD65548:QAE65548 QJZ65548:QKA65548 QTV65548:QTW65548 RDR65548:RDS65548 RNN65548:RNO65548 RXJ65548:RXK65548 SHF65548:SHG65548 SRB65548:SRC65548 TAX65548:TAY65548 TKT65548:TKU65548 TUP65548:TUQ65548 UEL65548:UEM65548 UOH65548:UOI65548 UYD65548:UYE65548 VHZ65548:VIA65548 VRV65548:VRW65548 WBR65548:WBS65548 WLN65548:WLO65548 WVJ65548:WVK65548 B131084:C131084 IX131084:IY131084 ST131084:SU131084 ACP131084:ACQ131084 AML131084:AMM131084 AWH131084:AWI131084 BGD131084:BGE131084 BPZ131084:BQA131084 BZV131084:BZW131084 CJR131084:CJS131084 CTN131084:CTO131084 DDJ131084:DDK131084 DNF131084:DNG131084 DXB131084:DXC131084 EGX131084:EGY131084 EQT131084:EQU131084 FAP131084:FAQ131084 FKL131084:FKM131084 FUH131084:FUI131084 GED131084:GEE131084 GNZ131084:GOA131084 GXV131084:GXW131084 HHR131084:HHS131084 HRN131084:HRO131084 IBJ131084:IBK131084 ILF131084:ILG131084 IVB131084:IVC131084 JEX131084:JEY131084 JOT131084:JOU131084 JYP131084:JYQ131084 KIL131084:KIM131084 KSH131084:KSI131084 LCD131084:LCE131084 LLZ131084:LMA131084 LVV131084:LVW131084 MFR131084:MFS131084 MPN131084:MPO131084 MZJ131084:MZK131084 NJF131084:NJG131084 NTB131084:NTC131084 OCX131084:OCY131084 OMT131084:OMU131084 OWP131084:OWQ131084 PGL131084:PGM131084 PQH131084:PQI131084 QAD131084:QAE131084 QJZ131084:QKA131084 QTV131084:QTW131084 RDR131084:RDS131084 RNN131084:RNO131084 RXJ131084:RXK131084 SHF131084:SHG131084 SRB131084:SRC131084 TAX131084:TAY131084 TKT131084:TKU131084 TUP131084:TUQ131084 UEL131084:UEM131084 UOH131084:UOI131084 UYD131084:UYE131084 VHZ131084:VIA131084 VRV131084:VRW131084 WBR131084:WBS131084 WLN131084:WLO131084 WVJ131084:WVK131084 B196620:C196620 IX196620:IY196620 ST196620:SU196620 ACP196620:ACQ196620 AML196620:AMM196620 AWH196620:AWI196620 BGD196620:BGE196620 BPZ196620:BQA196620 BZV196620:BZW196620 CJR196620:CJS196620 CTN196620:CTO196620 DDJ196620:DDK196620 DNF196620:DNG196620 DXB196620:DXC196620 EGX196620:EGY196620 EQT196620:EQU196620 FAP196620:FAQ196620 FKL196620:FKM196620 FUH196620:FUI196620 GED196620:GEE196620 GNZ196620:GOA196620 GXV196620:GXW196620 HHR196620:HHS196620 HRN196620:HRO196620 IBJ196620:IBK196620 ILF196620:ILG196620 IVB196620:IVC196620 JEX196620:JEY196620 JOT196620:JOU196620 JYP196620:JYQ196620 KIL196620:KIM196620 KSH196620:KSI196620 LCD196620:LCE196620 LLZ196620:LMA196620 LVV196620:LVW196620 MFR196620:MFS196620 MPN196620:MPO196620 MZJ196620:MZK196620 NJF196620:NJG196620 NTB196620:NTC196620 OCX196620:OCY196620 OMT196620:OMU196620 OWP196620:OWQ196620 PGL196620:PGM196620 PQH196620:PQI196620 QAD196620:QAE196620 QJZ196620:QKA196620 QTV196620:QTW196620 RDR196620:RDS196620 RNN196620:RNO196620 RXJ196620:RXK196620 SHF196620:SHG196620 SRB196620:SRC196620 TAX196620:TAY196620 TKT196620:TKU196620 TUP196620:TUQ196620 UEL196620:UEM196620 UOH196620:UOI196620 UYD196620:UYE196620 VHZ196620:VIA196620 VRV196620:VRW196620 WBR196620:WBS196620 WLN196620:WLO196620 WVJ196620:WVK196620 B262156:C262156 IX262156:IY262156 ST262156:SU262156 ACP262156:ACQ262156 AML262156:AMM262156 AWH262156:AWI262156 BGD262156:BGE262156 BPZ262156:BQA262156 BZV262156:BZW262156 CJR262156:CJS262156 CTN262156:CTO262156 DDJ262156:DDK262156 DNF262156:DNG262156 DXB262156:DXC262156 EGX262156:EGY262156 EQT262156:EQU262156 FAP262156:FAQ262156 FKL262156:FKM262156 FUH262156:FUI262156 GED262156:GEE262156 GNZ262156:GOA262156 GXV262156:GXW262156 HHR262156:HHS262156 HRN262156:HRO262156 IBJ262156:IBK262156 ILF262156:ILG262156 IVB262156:IVC262156 JEX262156:JEY262156 JOT262156:JOU262156 JYP262156:JYQ262156 KIL262156:KIM262156 KSH262156:KSI262156 LCD262156:LCE262156 LLZ262156:LMA262156 LVV262156:LVW262156 MFR262156:MFS262156 MPN262156:MPO262156 MZJ262156:MZK262156 NJF262156:NJG262156 NTB262156:NTC262156 OCX262156:OCY262156 OMT262156:OMU262156 OWP262156:OWQ262156 PGL262156:PGM262156 PQH262156:PQI262156 QAD262156:QAE262156 QJZ262156:QKA262156 QTV262156:QTW262156 RDR262156:RDS262156 RNN262156:RNO262156 RXJ262156:RXK262156 SHF262156:SHG262156 SRB262156:SRC262156 TAX262156:TAY262156 TKT262156:TKU262156 TUP262156:TUQ262156 UEL262156:UEM262156 UOH262156:UOI262156 UYD262156:UYE262156 VHZ262156:VIA262156 VRV262156:VRW262156 WBR262156:WBS262156 WLN262156:WLO262156 WVJ262156:WVK262156 B327692:C327692 IX327692:IY327692 ST327692:SU327692 ACP327692:ACQ327692 AML327692:AMM327692 AWH327692:AWI327692 BGD327692:BGE327692 BPZ327692:BQA327692 BZV327692:BZW327692 CJR327692:CJS327692 CTN327692:CTO327692 DDJ327692:DDK327692 DNF327692:DNG327692 DXB327692:DXC327692 EGX327692:EGY327692 EQT327692:EQU327692 FAP327692:FAQ327692 FKL327692:FKM327692 FUH327692:FUI327692 GED327692:GEE327692 GNZ327692:GOA327692 GXV327692:GXW327692 HHR327692:HHS327692 HRN327692:HRO327692 IBJ327692:IBK327692 ILF327692:ILG327692 IVB327692:IVC327692 JEX327692:JEY327692 JOT327692:JOU327692 JYP327692:JYQ327692 KIL327692:KIM327692 KSH327692:KSI327692 LCD327692:LCE327692 LLZ327692:LMA327692 LVV327692:LVW327692 MFR327692:MFS327692 MPN327692:MPO327692 MZJ327692:MZK327692 NJF327692:NJG327692 NTB327692:NTC327692 OCX327692:OCY327692 OMT327692:OMU327692 OWP327692:OWQ327692 PGL327692:PGM327692 PQH327692:PQI327692 QAD327692:QAE327692 QJZ327692:QKA327692 QTV327692:QTW327692 RDR327692:RDS327692 RNN327692:RNO327692 RXJ327692:RXK327692 SHF327692:SHG327692 SRB327692:SRC327692 TAX327692:TAY327692 TKT327692:TKU327692 TUP327692:TUQ327692 UEL327692:UEM327692 UOH327692:UOI327692 UYD327692:UYE327692 VHZ327692:VIA327692 VRV327692:VRW327692 WBR327692:WBS327692 WLN327692:WLO327692 WVJ327692:WVK327692 B393228:C393228 IX393228:IY393228 ST393228:SU393228 ACP393228:ACQ393228 AML393228:AMM393228 AWH393228:AWI393228 BGD393228:BGE393228 BPZ393228:BQA393228 BZV393228:BZW393228 CJR393228:CJS393228 CTN393228:CTO393228 DDJ393228:DDK393228 DNF393228:DNG393228 DXB393228:DXC393228 EGX393228:EGY393228 EQT393228:EQU393228 FAP393228:FAQ393228 FKL393228:FKM393228 FUH393228:FUI393228 GED393228:GEE393228 GNZ393228:GOA393228 GXV393228:GXW393228 HHR393228:HHS393228 HRN393228:HRO393228 IBJ393228:IBK393228 ILF393228:ILG393228 IVB393228:IVC393228 JEX393228:JEY393228 JOT393228:JOU393228 JYP393228:JYQ393228 KIL393228:KIM393228 KSH393228:KSI393228 LCD393228:LCE393228 LLZ393228:LMA393228 LVV393228:LVW393228 MFR393228:MFS393228 MPN393228:MPO393228 MZJ393228:MZK393228 NJF393228:NJG393228 NTB393228:NTC393228 OCX393228:OCY393228 OMT393228:OMU393228 OWP393228:OWQ393228 PGL393228:PGM393228 PQH393228:PQI393228 QAD393228:QAE393228 QJZ393228:QKA393228 QTV393228:QTW393228 RDR393228:RDS393228 RNN393228:RNO393228 RXJ393228:RXK393228 SHF393228:SHG393228 SRB393228:SRC393228 TAX393228:TAY393228 TKT393228:TKU393228 TUP393228:TUQ393228 UEL393228:UEM393228 UOH393228:UOI393228 UYD393228:UYE393228 VHZ393228:VIA393228 VRV393228:VRW393228 WBR393228:WBS393228 WLN393228:WLO393228 WVJ393228:WVK393228 B458764:C458764 IX458764:IY458764 ST458764:SU458764 ACP458764:ACQ458764 AML458764:AMM458764 AWH458764:AWI458764 BGD458764:BGE458764 BPZ458764:BQA458764 BZV458764:BZW458764 CJR458764:CJS458764 CTN458764:CTO458764 DDJ458764:DDK458764 DNF458764:DNG458764 DXB458764:DXC458764 EGX458764:EGY458764 EQT458764:EQU458764 FAP458764:FAQ458764 FKL458764:FKM458764 FUH458764:FUI458764 GED458764:GEE458764 GNZ458764:GOA458764 GXV458764:GXW458764 HHR458764:HHS458764 HRN458764:HRO458764 IBJ458764:IBK458764 ILF458764:ILG458764 IVB458764:IVC458764 JEX458764:JEY458764 JOT458764:JOU458764 JYP458764:JYQ458764 KIL458764:KIM458764 KSH458764:KSI458764 LCD458764:LCE458764 LLZ458764:LMA458764 LVV458764:LVW458764 MFR458764:MFS458764 MPN458764:MPO458764 MZJ458764:MZK458764 NJF458764:NJG458764 NTB458764:NTC458764 OCX458764:OCY458764 OMT458764:OMU458764 OWP458764:OWQ458764 PGL458764:PGM458764 PQH458764:PQI458764 QAD458764:QAE458764 QJZ458764:QKA458764 QTV458764:QTW458764 RDR458764:RDS458764 RNN458764:RNO458764 RXJ458764:RXK458764 SHF458764:SHG458764 SRB458764:SRC458764 TAX458764:TAY458764 TKT458764:TKU458764 TUP458764:TUQ458764 UEL458764:UEM458764 UOH458764:UOI458764 UYD458764:UYE458764 VHZ458764:VIA458764 VRV458764:VRW458764 WBR458764:WBS458764 WLN458764:WLO458764 WVJ458764:WVK458764 B524300:C524300 IX524300:IY524300 ST524300:SU524300 ACP524300:ACQ524300 AML524300:AMM524300 AWH524300:AWI524300 BGD524300:BGE524300 BPZ524300:BQA524300 BZV524300:BZW524300 CJR524300:CJS524300 CTN524300:CTO524300 DDJ524300:DDK524300 DNF524300:DNG524300 DXB524300:DXC524300 EGX524300:EGY524300 EQT524300:EQU524300 FAP524300:FAQ524300 FKL524300:FKM524300 FUH524300:FUI524300 GED524300:GEE524300 GNZ524300:GOA524300 GXV524300:GXW524300 HHR524300:HHS524300 HRN524300:HRO524300 IBJ524300:IBK524300 ILF524300:ILG524300 IVB524300:IVC524300 JEX524300:JEY524300 JOT524300:JOU524300 JYP524300:JYQ524300 KIL524300:KIM524300 KSH524300:KSI524300 LCD524300:LCE524300 LLZ524300:LMA524300 LVV524300:LVW524300 MFR524300:MFS524300 MPN524300:MPO524300 MZJ524300:MZK524300 NJF524300:NJG524300 NTB524300:NTC524300 OCX524300:OCY524300 OMT524300:OMU524300 OWP524300:OWQ524300 PGL524300:PGM524300 PQH524300:PQI524300 QAD524300:QAE524300 QJZ524300:QKA524300 QTV524300:QTW524300 RDR524300:RDS524300 RNN524300:RNO524300 RXJ524300:RXK524300 SHF524300:SHG524300 SRB524300:SRC524300 TAX524300:TAY524300 TKT524300:TKU524300 TUP524300:TUQ524300 UEL524300:UEM524300 UOH524300:UOI524300 UYD524300:UYE524300 VHZ524300:VIA524300 VRV524300:VRW524300 WBR524300:WBS524300 WLN524300:WLO524300 WVJ524300:WVK524300 B589836:C589836 IX589836:IY589836 ST589836:SU589836 ACP589836:ACQ589836 AML589836:AMM589836 AWH589836:AWI589836 BGD589836:BGE589836 BPZ589836:BQA589836 BZV589836:BZW589836 CJR589836:CJS589836 CTN589836:CTO589836 DDJ589836:DDK589836 DNF589836:DNG589836 DXB589836:DXC589836 EGX589836:EGY589836 EQT589836:EQU589836 FAP589836:FAQ589836 FKL589836:FKM589836 FUH589836:FUI589836 GED589836:GEE589836 GNZ589836:GOA589836 GXV589836:GXW589836 HHR589836:HHS589836 HRN589836:HRO589836 IBJ589836:IBK589836 ILF589836:ILG589836 IVB589836:IVC589836 JEX589836:JEY589836 JOT589836:JOU589836 JYP589836:JYQ589836 KIL589836:KIM589836 KSH589836:KSI589836 LCD589836:LCE589836 LLZ589836:LMA589836 LVV589836:LVW589836 MFR589836:MFS589836 MPN589836:MPO589836 MZJ589836:MZK589836 NJF589836:NJG589836 NTB589836:NTC589836 OCX589836:OCY589836 OMT589836:OMU589836 OWP589836:OWQ589836 PGL589836:PGM589836 PQH589836:PQI589836 QAD589836:QAE589836 QJZ589836:QKA589836 QTV589836:QTW589836 RDR589836:RDS589836 RNN589836:RNO589836 RXJ589836:RXK589836 SHF589836:SHG589836 SRB589836:SRC589836 TAX589836:TAY589836 TKT589836:TKU589836 TUP589836:TUQ589836 UEL589836:UEM589836 UOH589836:UOI589836 UYD589836:UYE589836 VHZ589836:VIA589836 VRV589836:VRW589836 WBR589836:WBS589836 WLN589836:WLO589836 WVJ589836:WVK589836 B655372:C655372 IX655372:IY655372 ST655372:SU655372 ACP655372:ACQ655372 AML655372:AMM655372 AWH655372:AWI655372 BGD655372:BGE655372 BPZ655372:BQA655372 BZV655372:BZW655372 CJR655372:CJS655372 CTN655372:CTO655372 DDJ655372:DDK655372 DNF655372:DNG655372 DXB655372:DXC655372 EGX655372:EGY655372 EQT655372:EQU655372 FAP655372:FAQ655372 FKL655372:FKM655372 FUH655372:FUI655372 GED655372:GEE655372 GNZ655372:GOA655372 GXV655372:GXW655372 HHR655372:HHS655372 HRN655372:HRO655372 IBJ655372:IBK655372 ILF655372:ILG655372 IVB655372:IVC655372 JEX655372:JEY655372 JOT655372:JOU655372 JYP655372:JYQ655372 KIL655372:KIM655372 KSH655372:KSI655372 LCD655372:LCE655372 LLZ655372:LMA655372 LVV655372:LVW655372 MFR655372:MFS655372 MPN655372:MPO655372 MZJ655372:MZK655372 NJF655372:NJG655372 NTB655372:NTC655372 OCX655372:OCY655372 OMT655372:OMU655372 OWP655372:OWQ655372 PGL655372:PGM655372 PQH655372:PQI655372 QAD655372:QAE655372 QJZ655372:QKA655372 QTV655372:QTW655372 RDR655372:RDS655372 RNN655372:RNO655372 RXJ655372:RXK655372 SHF655372:SHG655372 SRB655372:SRC655372 TAX655372:TAY655372 TKT655372:TKU655372 TUP655372:TUQ655372 UEL655372:UEM655372 UOH655372:UOI655372 UYD655372:UYE655372 VHZ655372:VIA655372 VRV655372:VRW655372 WBR655372:WBS655372 WLN655372:WLO655372 WVJ655372:WVK655372 B720908:C720908 IX720908:IY720908 ST720908:SU720908 ACP720908:ACQ720908 AML720908:AMM720908 AWH720908:AWI720908 BGD720908:BGE720908 BPZ720908:BQA720908 BZV720908:BZW720908 CJR720908:CJS720908 CTN720908:CTO720908 DDJ720908:DDK720908 DNF720908:DNG720908 DXB720908:DXC720908 EGX720908:EGY720908 EQT720908:EQU720908 FAP720908:FAQ720908 FKL720908:FKM720908 FUH720908:FUI720908 GED720908:GEE720908 GNZ720908:GOA720908 GXV720908:GXW720908 HHR720908:HHS720908 HRN720908:HRO720908 IBJ720908:IBK720908 ILF720908:ILG720908 IVB720908:IVC720908 JEX720908:JEY720908 JOT720908:JOU720908 JYP720908:JYQ720908 KIL720908:KIM720908 KSH720908:KSI720908 LCD720908:LCE720908 LLZ720908:LMA720908 LVV720908:LVW720908 MFR720908:MFS720908 MPN720908:MPO720908 MZJ720908:MZK720908 NJF720908:NJG720908 NTB720908:NTC720908 OCX720908:OCY720908 OMT720908:OMU720908 OWP720908:OWQ720908 PGL720908:PGM720908 PQH720908:PQI720908 QAD720908:QAE720908 QJZ720908:QKA720908 QTV720908:QTW720908 RDR720908:RDS720908 RNN720908:RNO720908 RXJ720908:RXK720908 SHF720908:SHG720908 SRB720908:SRC720908 TAX720908:TAY720908 TKT720908:TKU720908 TUP720908:TUQ720908 UEL720908:UEM720908 UOH720908:UOI720908 UYD720908:UYE720908 VHZ720908:VIA720908 VRV720908:VRW720908 WBR720908:WBS720908 WLN720908:WLO720908 WVJ720908:WVK720908 B786444:C786444 IX786444:IY786444 ST786444:SU786444 ACP786444:ACQ786444 AML786444:AMM786444 AWH786444:AWI786444 BGD786444:BGE786444 BPZ786444:BQA786444 BZV786444:BZW786444 CJR786444:CJS786444 CTN786444:CTO786444 DDJ786444:DDK786444 DNF786444:DNG786444 DXB786444:DXC786444 EGX786444:EGY786444 EQT786444:EQU786444 FAP786444:FAQ786444 FKL786444:FKM786444 FUH786444:FUI786444 GED786444:GEE786444 GNZ786444:GOA786444 GXV786444:GXW786444 HHR786444:HHS786444 HRN786444:HRO786444 IBJ786444:IBK786444 ILF786444:ILG786444 IVB786444:IVC786444 JEX786444:JEY786444 JOT786444:JOU786444 JYP786444:JYQ786444 KIL786444:KIM786444 KSH786444:KSI786444 LCD786444:LCE786444 LLZ786444:LMA786444 LVV786444:LVW786444 MFR786444:MFS786444 MPN786444:MPO786444 MZJ786444:MZK786444 NJF786444:NJG786444 NTB786444:NTC786444 OCX786444:OCY786444 OMT786444:OMU786444 OWP786444:OWQ786444 PGL786444:PGM786444 PQH786444:PQI786444 QAD786444:QAE786444 QJZ786444:QKA786444 QTV786444:QTW786444 RDR786444:RDS786444 RNN786444:RNO786444 RXJ786444:RXK786444 SHF786444:SHG786444 SRB786444:SRC786444 TAX786444:TAY786444 TKT786444:TKU786444 TUP786444:TUQ786444 UEL786444:UEM786444 UOH786444:UOI786444 UYD786444:UYE786444 VHZ786444:VIA786444 VRV786444:VRW786444 WBR786444:WBS786444 WLN786444:WLO786444 WVJ786444:WVK786444 B851980:C851980 IX851980:IY851980 ST851980:SU851980 ACP851980:ACQ851980 AML851980:AMM851980 AWH851980:AWI851980 BGD851980:BGE851980 BPZ851980:BQA851980 BZV851980:BZW851980 CJR851980:CJS851980 CTN851980:CTO851980 DDJ851980:DDK851980 DNF851980:DNG851980 DXB851980:DXC851980 EGX851980:EGY851980 EQT851980:EQU851980 FAP851980:FAQ851980 FKL851980:FKM851980 FUH851980:FUI851980 GED851980:GEE851980 GNZ851980:GOA851980 GXV851980:GXW851980 HHR851980:HHS851980 HRN851980:HRO851980 IBJ851980:IBK851980 ILF851980:ILG851980 IVB851980:IVC851980 JEX851980:JEY851980 JOT851980:JOU851980 JYP851980:JYQ851980 KIL851980:KIM851980 KSH851980:KSI851980 LCD851980:LCE851980 LLZ851980:LMA851980 LVV851980:LVW851980 MFR851980:MFS851980 MPN851980:MPO851980 MZJ851980:MZK851980 NJF851980:NJG851980 NTB851980:NTC851980 OCX851980:OCY851980 OMT851980:OMU851980 OWP851980:OWQ851980 PGL851980:PGM851980 PQH851980:PQI851980 QAD851980:QAE851980 QJZ851980:QKA851980 QTV851980:QTW851980 RDR851980:RDS851980 RNN851980:RNO851980 RXJ851980:RXK851980 SHF851980:SHG851980 SRB851980:SRC851980 TAX851980:TAY851980 TKT851980:TKU851980 TUP851980:TUQ851980 UEL851980:UEM851980 UOH851980:UOI851980 UYD851980:UYE851980 VHZ851980:VIA851980 VRV851980:VRW851980 WBR851980:WBS851980 WLN851980:WLO851980 WVJ851980:WVK851980 B917516:C917516 IX917516:IY917516 ST917516:SU917516 ACP917516:ACQ917516 AML917516:AMM917516 AWH917516:AWI917516 BGD917516:BGE917516 BPZ917516:BQA917516 BZV917516:BZW917516 CJR917516:CJS917516 CTN917516:CTO917516 DDJ917516:DDK917516 DNF917516:DNG917516 DXB917516:DXC917516 EGX917516:EGY917516 EQT917516:EQU917516 FAP917516:FAQ917516 FKL917516:FKM917516 FUH917516:FUI917516 GED917516:GEE917516 GNZ917516:GOA917516 GXV917516:GXW917516 HHR917516:HHS917516 HRN917516:HRO917516 IBJ917516:IBK917516 ILF917516:ILG917516 IVB917516:IVC917516 JEX917516:JEY917516 JOT917516:JOU917516 JYP917516:JYQ917516 KIL917516:KIM917516 KSH917516:KSI917516 LCD917516:LCE917516 LLZ917516:LMA917516 LVV917516:LVW917516 MFR917516:MFS917516 MPN917516:MPO917516 MZJ917516:MZK917516 NJF917516:NJG917516 NTB917516:NTC917516 OCX917516:OCY917516 OMT917516:OMU917516 OWP917516:OWQ917516 PGL917516:PGM917516 PQH917516:PQI917516 QAD917516:QAE917516 QJZ917516:QKA917516 QTV917516:QTW917516 RDR917516:RDS917516 RNN917516:RNO917516 RXJ917516:RXK917516 SHF917516:SHG917516 SRB917516:SRC917516 TAX917516:TAY917516 TKT917516:TKU917516 TUP917516:TUQ917516 UEL917516:UEM917516 UOH917516:UOI917516 UYD917516:UYE917516 VHZ917516:VIA917516 VRV917516:VRW917516 WBR917516:WBS917516 WLN917516:WLO917516 WVJ917516:WVK917516 B983052:C983052 IX983052:IY983052 ST983052:SU983052 ACP983052:ACQ983052 AML983052:AMM983052 AWH983052:AWI983052 BGD983052:BGE983052 BPZ983052:BQA983052 BZV983052:BZW983052 CJR983052:CJS983052 CTN983052:CTO983052 DDJ983052:DDK983052 DNF983052:DNG983052 DXB983052:DXC983052 EGX983052:EGY983052 EQT983052:EQU983052 FAP983052:FAQ983052 FKL983052:FKM983052 FUH983052:FUI983052 GED983052:GEE983052 GNZ983052:GOA983052 GXV983052:GXW983052 HHR983052:HHS983052 HRN983052:HRO983052 IBJ983052:IBK983052 ILF983052:ILG983052 IVB983052:IVC983052 JEX983052:JEY983052 JOT983052:JOU983052 JYP983052:JYQ983052 KIL983052:KIM983052 KSH983052:KSI983052 LCD983052:LCE983052 LLZ983052:LMA983052 LVV983052:LVW983052 MFR983052:MFS983052 MPN983052:MPO983052 MZJ983052:MZK983052 NJF983052:NJG983052 NTB983052:NTC983052 OCX983052:OCY983052 OMT983052:OMU983052 OWP983052:OWQ983052 PGL983052:PGM983052 PQH983052:PQI983052 QAD983052:QAE983052 QJZ983052:QKA983052 QTV983052:QTW983052 RDR983052:RDS983052 RNN983052:RNO983052 RXJ983052:RXK983052 SHF983052:SHG983052 SRB983052:SRC983052 TAX983052:TAY983052 TKT983052:TKU983052 TUP983052:TUQ983052 UEL983052:UEM983052 UOH983052:UOI983052 UYD983052:UYE983052 VHZ983052:VIA983052 VRV983052:VRW983052 WBR983052:WBS983052 WLN983052:WLO983052 WVJ983052:WVK983052">
      <formula1>0</formula1>
      <formula2>10000000000</formula2>
    </dataValidation>
    <dataValidation type="whole" allowBlank="1" showInputMessage="1" showErrorMessage="1" errorTitle="Error" error="Por favor ingrese números enteros" sqref="B13:C16 IX13:IY16 ST13:SU16 ACP13:ACQ16 AML13:AMM16 AWH13:AWI16 BGD13:BGE16 BPZ13:BQA16 BZV13:BZW16 CJR13:CJS16 CTN13:CTO16 DDJ13:DDK16 DNF13:DNG16 DXB13:DXC16 EGX13:EGY16 EQT13:EQU16 FAP13:FAQ16 FKL13:FKM16 FUH13:FUI16 GED13:GEE16 GNZ13:GOA16 GXV13:GXW16 HHR13:HHS16 HRN13:HRO16 IBJ13:IBK16 ILF13:ILG16 IVB13:IVC16 JEX13:JEY16 JOT13:JOU16 JYP13:JYQ16 KIL13:KIM16 KSH13:KSI16 LCD13:LCE16 LLZ13:LMA16 LVV13:LVW16 MFR13:MFS16 MPN13:MPO16 MZJ13:MZK16 NJF13:NJG16 NTB13:NTC16 OCX13:OCY16 OMT13:OMU16 OWP13:OWQ16 PGL13:PGM16 PQH13:PQI16 QAD13:QAE16 QJZ13:QKA16 QTV13:QTW16 RDR13:RDS16 RNN13:RNO16 RXJ13:RXK16 SHF13:SHG16 SRB13:SRC16 TAX13:TAY16 TKT13:TKU16 TUP13:TUQ16 UEL13:UEM16 UOH13:UOI16 UYD13:UYE16 VHZ13:VIA16 VRV13:VRW16 WBR13:WBS16 WLN13:WLO16 WVJ13:WVK16 B65549:C65552 IX65549:IY65552 ST65549:SU65552 ACP65549:ACQ65552 AML65549:AMM65552 AWH65549:AWI65552 BGD65549:BGE65552 BPZ65549:BQA65552 BZV65549:BZW65552 CJR65549:CJS65552 CTN65549:CTO65552 DDJ65549:DDK65552 DNF65549:DNG65552 DXB65549:DXC65552 EGX65549:EGY65552 EQT65549:EQU65552 FAP65549:FAQ65552 FKL65549:FKM65552 FUH65549:FUI65552 GED65549:GEE65552 GNZ65549:GOA65552 GXV65549:GXW65552 HHR65549:HHS65552 HRN65549:HRO65552 IBJ65549:IBK65552 ILF65549:ILG65552 IVB65549:IVC65552 JEX65549:JEY65552 JOT65549:JOU65552 JYP65549:JYQ65552 KIL65549:KIM65552 KSH65549:KSI65552 LCD65549:LCE65552 LLZ65549:LMA65552 LVV65549:LVW65552 MFR65549:MFS65552 MPN65549:MPO65552 MZJ65549:MZK65552 NJF65549:NJG65552 NTB65549:NTC65552 OCX65549:OCY65552 OMT65549:OMU65552 OWP65549:OWQ65552 PGL65549:PGM65552 PQH65549:PQI65552 QAD65549:QAE65552 QJZ65549:QKA65552 QTV65549:QTW65552 RDR65549:RDS65552 RNN65549:RNO65552 RXJ65549:RXK65552 SHF65549:SHG65552 SRB65549:SRC65552 TAX65549:TAY65552 TKT65549:TKU65552 TUP65549:TUQ65552 UEL65549:UEM65552 UOH65549:UOI65552 UYD65549:UYE65552 VHZ65549:VIA65552 VRV65549:VRW65552 WBR65549:WBS65552 WLN65549:WLO65552 WVJ65549:WVK65552 B131085:C131088 IX131085:IY131088 ST131085:SU131088 ACP131085:ACQ131088 AML131085:AMM131088 AWH131085:AWI131088 BGD131085:BGE131088 BPZ131085:BQA131088 BZV131085:BZW131088 CJR131085:CJS131088 CTN131085:CTO131088 DDJ131085:DDK131088 DNF131085:DNG131088 DXB131085:DXC131088 EGX131085:EGY131088 EQT131085:EQU131088 FAP131085:FAQ131088 FKL131085:FKM131088 FUH131085:FUI131088 GED131085:GEE131088 GNZ131085:GOA131088 GXV131085:GXW131088 HHR131085:HHS131088 HRN131085:HRO131088 IBJ131085:IBK131088 ILF131085:ILG131088 IVB131085:IVC131088 JEX131085:JEY131088 JOT131085:JOU131088 JYP131085:JYQ131088 KIL131085:KIM131088 KSH131085:KSI131088 LCD131085:LCE131088 LLZ131085:LMA131088 LVV131085:LVW131088 MFR131085:MFS131088 MPN131085:MPO131088 MZJ131085:MZK131088 NJF131085:NJG131088 NTB131085:NTC131088 OCX131085:OCY131088 OMT131085:OMU131088 OWP131085:OWQ131088 PGL131085:PGM131088 PQH131085:PQI131088 QAD131085:QAE131088 QJZ131085:QKA131088 QTV131085:QTW131088 RDR131085:RDS131088 RNN131085:RNO131088 RXJ131085:RXK131088 SHF131085:SHG131088 SRB131085:SRC131088 TAX131085:TAY131088 TKT131085:TKU131088 TUP131085:TUQ131088 UEL131085:UEM131088 UOH131085:UOI131088 UYD131085:UYE131088 VHZ131085:VIA131088 VRV131085:VRW131088 WBR131085:WBS131088 WLN131085:WLO131088 WVJ131085:WVK131088 B196621:C196624 IX196621:IY196624 ST196621:SU196624 ACP196621:ACQ196624 AML196621:AMM196624 AWH196621:AWI196624 BGD196621:BGE196624 BPZ196621:BQA196624 BZV196621:BZW196624 CJR196621:CJS196624 CTN196621:CTO196624 DDJ196621:DDK196624 DNF196621:DNG196624 DXB196621:DXC196624 EGX196621:EGY196624 EQT196621:EQU196624 FAP196621:FAQ196624 FKL196621:FKM196624 FUH196621:FUI196624 GED196621:GEE196624 GNZ196621:GOA196624 GXV196621:GXW196624 HHR196621:HHS196624 HRN196621:HRO196624 IBJ196621:IBK196624 ILF196621:ILG196624 IVB196621:IVC196624 JEX196621:JEY196624 JOT196621:JOU196624 JYP196621:JYQ196624 KIL196621:KIM196624 KSH196621:KSI196624 LCD196621:LCE196624 LLZ196621:LMA196624 LVV196621:LVW196624 MFR196621:MFS196624 MPN196621:MPO196624 MZJ196621:MZK196624 NJF196621:NJG196624 NTB196621:NTC196624 OCX196621:OCY196624 OMT196621:OMU196624 OWP196621:OWQ196624 PGL196621:PGM196624 PQH196621:PQI196624 QAD196621:QAE196624 QJZ196621:QKA196624 QTV196621:QTW196624 RDR196621:RDS196624 RNN196621:RNO196624 RXJ196621:RXK196624 SHF196621:SHG196624 SRB196621:SRC196624 TAX196621:TAY196624 TKT196621:TKU196624 TUP196621:TUQ196624 UEL196621:UEM196624 UOH196621:UOI196624 UYD196621:UYE196624 VHZ196621:VIA196624 VRV196621:VRW196624 WBR196621:WBS196624 WLN196621:WLO196624 WVJ196621:WVK196624 B262157:C262160 IX262157:IY262160 ST262157:SU262160 ACP262157:ACQ262160 AML262157:AMM262160 AWH262157:AWI262160 BGD262157:BGE262160 BPZ262157:BQA262160 BZV262157:BZW262160 CJR262157:CJS262160 CTN262157:CTO262160 DDJ262157:DDK262160 DNF262157:DNG262160 DXB262157:DXC262160 EGX262157:EGY262160 EQT262157:EQU262160 FAP262157:FAQ262160 FKL262157:FKM262160 FUH262157:FUI262160 GED262157:GEE262160 GNZ262157:GOA262160 GXV262157:GXW262160 HHR262157:HHS262160 HRN262157:HRO262160 IBJ262157:IBK262160 ILF262157:ILG262160 IVB262157:IVC262160 JEX262157:JEY262160 JOT262157:JOU262160 JYP262157:JYQ262160 KIL262157:KIM262160 KSH262157:KSI262160 LCD262157:LCE262160 LLZ262157:LMA262160 LVV262157:LVW262160 MFR262157:MFS262160 MPN262157:MPO262160 MZJ262157:MZK262160 NJF262157:NJG262160 NTB262157:NTC262160 OCX262157:OCY262160 OMT262157:OMU262160 OWP262157:OWQ262160 PGL262157:PGM262160 PQH262157:PQI262160 QAD262157:QAE262160 QJZ262157:QKA262160 QTV262157:QTW262160 RDR262157:RDS262160 RNN262157:RNO262160 RXJ262157:RXK262160 SHF262157:SHG262160 SRB262157:SRC262160 TAX262157:TAY262160 TKT262157:TKU262160 TUP262157:TUQ262160 UEL262157:UEM262160 UOH262157:UOI262160 UYD262157:UYE262160 VHZ262157:VIA262160 VRV262157:VRW262160 WBR262157:WBS262160 WLN262157:WLO262160 WVJ262157:WVK262160 B327693:C327696 IX327693:IY327696 ST327693:SU327696 ACP327693:ACQ327696 AML327693:AMM327696 AWH327693:AWI327696 BGD327693:BGE327696 BPZ327693:BQA327696 BZV327693:BZW327696 CJR327693:CJS327696 CTN327693:CTO327696 DDJ327693:DDK327696 DNF327693:DNG327696 DXB327693:DXC327696 EGX327693:EGY327696 EQT327693:EQU327696 FAP327693:FAQ327696 FKL327693:FKM327696 FUH327693:FUI327696 GED327693:GEE327696 GNZ327693:GOA327696 GXV327693:GXW327696 HHR327693:HHS327696 HRN327693:HRO327696 IBJ327693:IBK327696 ILF327693:ILG327696 IVB327693:IVC327696 JEX327693:JEY327696 JOT327693:JOU327696 JYP327693:JYQ327696 KIL327693:KIM327696 KSH327693:KSI327696 LCD327693:LCE327696 LLZ327693:LMA327696 LVV327693:LVW327696 MFR327693:MFS327696 MPN327693:MPO327696 MZJ327693:MZK327696 NJF327693:NJG327696 NTB327693:NTC327696 OCX327693:OCY327696 OMT327693:OMU327696 OWP327693:OWQ327696 PGL327693:PGM327696 PQH327693:PQI327696 QAD327693:QAE327696 QJZ327693:QKA327696 QTV327693:QTW327696 RDR327693:RDS327696 RNN327693:RNO327696 RXJ327693:RXK327696 SHF327693:SHG327696 SRB327693:SRC327696 TAX327693:TAY327696 TKT327693:TKU327696 TUP327693:TUQ327696 UEL327693:UEM327696 UOH327693:UOI327696 UYD327693:UYE327696 VHZ327693:VIA327696 VRV327693:VRW327696 WBR327693:WBS327696 WLN327693:WLO327696 WVJ327693:WVK327696 B393229:C393232 IX393229:IY393232 ST393229:SU393232 ACP393229:ACQ393232 AML393229:AMM393232 AWH393229:AWI393232 BGD393229:BGE393232 BPZ393229:BQA393232 BZV393229:BZW393232 CJR393229:CJS393232 CTN393229:CTO393232 DDJ393229:DDK393232 DNF393229:DNG393232 DXB393229:DXC393232 EGX393229:EGY393232 EQT393229:EQU393232 FAP393229:FAQ393232 FKL393229:FKM393232 FUH393229:FUI393232 GED393229:GEE393232 GNZ393229:GOA393232 GXV393229:GXW393232 HHR393229:HHS393232 HRN393229:HRO393232 IBJ393229:IBK393232 ILF393229:ILG393232 IVB393229:IVC393232 JEX393229:JEY393232 JOT393229:JOU393232 JYP393229:JYQ393232 KIL393229:KIM393232 KSH393229:KSI393232 LCD393229:LCE393232 LLZ393229:LMA393232 LVV393229:LVW393232 MFR393229:MFS393232 MPN393229:MPO393232 MZJ393229:MZK393232 NJF393229:NJG393232 NTB393229:NTC393232 OCX393229:OCY393232 OMT393229:OMU393232 OWP393229:OWQ393232 PGL393229:PGM393232 PQH393229:PQI393232 QAD393229:QAE393232 QJZ393229:QKA393232 QTV393229:QTW393232 RDR393229:RDS393232 RNN393229:RNO393232 RXJ393229:RXK393232 SHF393229:SHG393232 SRB393229:SRC393232 TAX393229:TAY393232 TKT393229:TKU393232 TUP393229:TUQ393232 UEL393229:UEM393232 UOH393229:UOI393232 UYD393229:UYE393232 VHZ393229:VIA393232 VRV393229:VRW393232 WBR393229:WBS393232 WLN393229:WLO393232 WVJ393229:WVK393232 B458765:C458768 IX458765:IY458768 ST458765:SU458768 ACP458765:ACQ458768 AML458765:AMM458768 AWH458765:AWI458768 BGD458765:BGE458768 BPZ458765:BQA458768 BZV458765:BZW458768 CJR458765:CJS458768 CTN458765:CTO458768 DDJ458765:DDK458768 DNF458765:DNG458768 DXB458765:DXC458768 EGX458765:EGY458768 EQT458765:EQU458768 FAP458765:FAQ458768 FKL458765:FKM458768 FUH458765:FUI458768 GED458765:GEE458768 GNZ458765:GOA458768 GXV458765:GXW458768 HHR458765:HHS458768 HRN458765:HRO458768 IBJ458765:IBK458768 ILF458765:ILG458768 IVB458765:IVC458768 JEX458765:JEY458768 JOT458765:JOU458768 JYP458765:JYQ458768 KIL458765:KIM458768 KSH458765:KSI458768 LCD458765:LCE458768 LLZ458765:LMA458768 LVV458765:LVW458768 MFR458765:MFS458768 MPN458765:MPO458768 MZJ458765:MZK458768 NJF458765:NJG458768 NTB458765:NTC458768 OCX458765:OCY458768 OMT458765:OMU458768 OWP458765:OWQ458768 PGL458765:PGM458768 PQH458765:PQI458768 QAD458765:QAE458768 QJZ458765:QKA458768 QTV458765:QTW458768 RDR458765:RDS458768 RNN458765:RNO458768 RXJ458765:RXK458768 SHF458765:SHG458768 SRB458765:SRC458768 TAX458765:TAY458768 TKT458765:TKU458768 TUP458765:TUQ458768 UEL458765:UEM458768 UOH458765:UOI458768 UYD458765:UYE458768 VHZ458765:VIA458768 VRV458765:VRW458768 WBR458765:WBS458768 WLN458765:WLO458768 WVJ458765:WVK458768 B524301:C524304 IX524301:IY524304 ST524301:SU524304 ACP524301:ACQ524304 AML524301:AMM524304 AWH524301:AWI524304 BGD524301:BGE524304 BPZ524301:BQA524304 BZV524301:BZW524304 CJR524301:CJS524304 CTN524301:CTO524304 DDJ524301:DDK524304 DNF524301:DNG524304 DXB524301:DXC524304 EGX524301:EGY524304 EQT524301:EQU524304 FAP524301:FAQ524304 FKL524301:FKM524304 FUH524301:FUI524304 GED524301:GEE524304 GNZ524301:GOA524304 GXV524301:GXW524304 HHR524301:HHS524304 HRN524301:HRO524304 IBJ524301:IBK524304 ILF524301:ILG524304 IVB524301:IVC524304 JEX524301:JEY524304 JOT524301:JOU524304 JYP524301:JYQ524304 KIL524301:KIM524304 KSH524301:KSI524304 LCD524301:LCE524304 LLZ524301:LMA524304 LVV524301:LVW524304 MFR524301:MFS524304 MPN524301:MPO524304 MZJ524301:MZK524304 NJF524301:NJG524304 NTB524301:NTC524304 OCX524301:OCY524304 OMT524301:OMU524304 OWP524301:OWQ524304 PGL524301:PGM524304 PQH524301:PQI524304 QAD524301:QAE524304 QJZ524301:QKA524304 QTV524301:QTW524304 RDR524301:RDS524304 RNN524301:RNO524304 RXJ524301:RXK524304 SHF524301:SHG524304 SRB524301:SRC524304 TAX524301:TAY524304 TKT524301:TKU524304 TUP524301:TUQ524304 UEL524301:UEM524304 UOH524301:UOI524304 UYD524301:UYE524304 VHZ524301:VIA524304 VRV524301:VRW524304 WBR524301:WBS524304 WLN524301:WLO524304 WVJ524301:WVK524304 B589837:C589840 IX589837:IY589840 ST589837:SU589840 ACP589837:ACQ589840 AML589837:AMM589840 AWH589837:AWI589840 BGD589837:BGE589840 BPZ589837:BQA589840 BZV589837:BZW589840 CJR589837:CJS589840 CTN589837:CTO589840 DDJ589837:DDK589840 DNF589837:DNG589840 DXB589837:DXC589840 EGX589837:EGY589840 EQT589837:EQU589840 FAP589837:FAQ589840 FKL589837:FKM589840 FUH589837:FUI589840 GED589837:GEE589840 GNZ589837:GOA589840 GXV589837:GXW589840 HHR589837:HHS589840 HRN589837:HRO589840 IBJ589837:IBK589840 ILF589837:ILG589840 IVB589837:IVC589840 JEX589837:JEY589840 JOT589837:JOU589840 JYP589837:JYQ589840 KIL589837:KIM589840 KSH589837:KSI589840 LCD589837:LCE589840 LLZ589837:LMA589840 LVV589837:LVW589840 MFR589837:MFS589840 MPN589837:MPO589840 MZJ589837:MZK589840 NJF589837:NJG589840 NTB589837:NTC589840 OCX589837:OCY589840 OMT589837:OMU589840 OWP589837:OWQ589840 PGL589837:PGM589840 PQH589837:PQI589840 QAD589837:QAE589840 QJZ589837:QKA589840 QTV589837:QTW589840 RDR589837:RDS589840 RNN589837:RNO589840 RXJ589837:RXK589840 SHF589837:SHG589840 SRB589837:SRC589840 TAX589837:TAY589840 TKT589837:TKU589840 TUP589837:TUQ589840 UEL589837:UEM589840 UOH589837:UOI589840 UYD589837:UYE589840 VHZ589837:VIA589840 VRV589837:VRW589840 WBR589837:WBS589840 WLN589837:WLO589840 WVJ589837:WVK589840 B655373:C655376 IX655373:IY655376 ST655373:SU655376 ACP655373:ACQ655376 AML655373:AMM655376 AWH655373:AWI655376 BGD655373:BGE655376 BPZ655373:BQA655376 BZV655373:BZW655376 CJR655373:CJS655376 CTN655373:CTO655376 DDJ655373:DDK655376 DNF655373:DNG655376 DXB655373:DXC655376 EGX655373:EGY655376 EQT655373:EQU655376 FAP655373:FAQ655376 FKL655373:FKM655376 FUH655373:FUI655376 GED655373:GEE655376 GNZ655373:GOA655376 GXV655373:GXW655376 HHR655373:HHS655376 HRN655373:HRO655376 IBJ655373:IBK655376 ILF655373:ILG655376 IVB655373:IVC655376 JEX655373:JEY655376 JOT655373:JOU655376 JYP655373:JYQ655376 KIL655373:KIM655376 KSH655373:KSI655376 LCD655373:LCE655376 LLZ655373:LMA655376 LVV655373:LVW655376 MFR655373:MFS655376 MPN655373:MPO655376 MZJ655373:MZK655376 NJF655373:NJG655376 NTB655373:NTC655376 OCX655373:OCY655376 OMT655373:OMU655376 OWP655373:OWQ655376 PGL655373:PGM655376 PQH655373:PQI655376 QAD655373:QAE655376 QJZ655373:QKA655376 QTV655373:QTW655376 RDR655373:RDS655376 RNN655373:RNO655376 RXJ655373:RXK655376 SHF655373:SHG655376 SRB655373:SRC655376 TAX655373:TAY655376 TKT655373:TKU655376 TUP655373:TUQ655376 UEL655373:UEM655376 UOH655373:UOI655376 UYD655373:UYE655376 VHZ655373:VIA655376 VRV655373:VRW655376 WBR655373:WBS655376 WLN655373:WLO655376 WVJ655373:WVK655376 B720909:C720912 IX720909:IY720912 ST720909:SU720912 ACP720909:ACQ720912 AML720909:AMM720912 AWH720909:AWI720912 BGD720909:BGE720912 BPZ720909:BQA720912 BZV720909:BZW720912 CJR720909:CJS720912 CTN720909:CTO720912 DDJ720909:DDK720912 DNF720909:DNG720912 DXB720909:DXC720912 EGX720909:EGY720912 EQT720909:EQU720912 FAP720909:FAQ720912 FKL720909:FKM720912 FUH720909:FUI720912 GED720909:GEE720912 GNZ720909:GOA720912 GXV720909:GXW720912 HHR720909:HHS720912 HRN720909:HRO720912 IBJ720909:IBK720912 ILF720909:ILG720912 IVB720909:IVC720912 JEX720909:JEY720912 JOT720909:JOU720912 JYP720909:JYQ720912 KIL720909:KIM720912 KSH720909:KSI720912 LCD720909:LCE720912 LLZ720909:LMA720912 LVV720909:LVW720912 MFR720909:MFS720912 MPN720909:MPO720912 MZJ720909:MZK720912 NJF720909:NJG720912 NTB720909:NTC720912 OCX720909:OCY720912 OMT720909:OMU720912 OWP720909:OWQ720912 PGL720909:PGM720912 PQH720909:PQI720912 QAD720909:QAE720912 QJZ720909:QKA720912 QTV720909:QTW720912 RDR720909:RDS720912 RNN720909:RNO720912 RXJ720909:RXK720912 SHF720909:SHG720912 SRB720909:SRC720912 TAX720909:TAY720912 TKT720909:TKU720912 TUP720909:TUQ720912 UEL720909:UEM720912 UOH720909:UOI720912 UYD720909:UYE720912 VHZ720909:VIA720912 VRV720909:VRW720912 WBR720909:WBS720912 WLN720909:WLO720912 WVJ720909:WVK720912 B786445:C786448 IX786445:IY786448 ST786445:SU786448 ACP786445:ACQ786448 AML786445:AMM786448 AWH786445:AWI786448 BGD786445:BGE786448 BPZ786445:BQA786448 BZV786445:BZW786448 CJR786445:CJS786448 CTN786445:CTO786448 DDJ786445:DDK786448 DNF786445:DNG786448 DXB786445:DXC786448 EGX786445:EGY786448 EQT786445:EQU786448 FAP786445:FAQ786448 FKL786445:FKM786448 FUH786445:FUI786448 GED786445:GEE786448 GNZ786445:GOA786448 GXV786445:GXW786448 HHR786445:HHS786448 HRN786445:HRO786448 IBJ786445:IBK786448 ILF786445:ILG786448 IVB786445:IVC786448 JEX786445:JEY786448 JOT786445:JOU786448 JYP786445:JYQ786448 KIL786445:KIM786448 KSH786445:KSI786448 LCD786445:LCE786448 LLZ786445:LMA786448 LVV786445:LVW786448 MFR786445:MFS786448 MPN786445:MPO786448 MZJ786445:MZK786448 NJF786445:NJG786448 NTB786445:NTC786448 OCX786445:OCY786448 OMT786445:OMU786448 OWP786445:OWQ786448 PGL786445:PGM786448 PQH786445:PQI786448 QAD786445:QAE786448 QJZ786445:QKA786448 QTV786445:QTW786448 RDR786445:RDS786448 RNN786445:RNO786448 RXJ786445:RXK786448 SHF786445:SHG786448 SRB786445:SRC786448 TAX786445:TAY786448 TKT786445:TKU786448 TUP786445:TUQ786448 UEL786445:UEM786448 UOH786445:UOI786448 UYD786445:UYE786448 VHZ786445:VIA786448 VRV786445:VRW786448 WBR786445:WBS786448 WLN786445:WLO786448 WVJ786445:WVK786448 B851981:C851984 IX851981:IY851984 ST851981:SU851984 ACP851981:ACQ851984 AML851981:AMM851984 AWH851981:AWI851984 BGD851981:BGE851984 BPZ851981:BQA851984 BZV851981:BZW851984 CJR851981:CJS851984 CTN851981:CTO851984 DDJ851981:DDK851984 DNF851981:DNG851984 DXB851981:DXC851984 EGX851981:EGY851984 EQT851981:EQU851984 FAP851981:FAQ851984 FKL851981:FKM851984 FUH851981:FUI851984 GED851981:GEE851984 GNZ851981:GOA851984 GXV851981:GXW851984 HHR851981:HHS851984 HRN851981:HRO851984 IBJ851981:IBK851984 ILF851981:ILG851984 IVB851981:IVC851984 JEX851981:JEY851984 JOT851981:JOU851984 JYP851981:JYQ851984 KIL851981:KIM851984 KSH851981:KSI851984 LCD851981:LCE851984 LLZ851981:LMA851984 LVV851981:LVW851984 MFR851981:MFS851984 MPN851981:MPO851984 MZJ851981:MZK851984 NJF851981:NJG851984 NTB851981:NTC851984 OCX851981:OCY851984 OMT851981:OMU851984 OWP851981:OWQ851984 PGL851981:PGM851984 PQH851981:PQI851984 QAD851981:QAE851984 QJZ851981:QKA851984 QTV851981:QTW851984 RDR851981:RDS851984 RNN851981:RNO851984 RXJ851981:RXK851984 SHF851981:SHG851984 SRB851981:SRC851984 TAX851981:TAY851984 TKT851981:TKU851984 TUP851981:TUQ851984 UEL851981:UEM851984 UOH851981:UOI851984 UYD851981:UYE851984 VHZ851981:VIA851984 VRV851981:VRW851984 WBR851981:WBS851984 WLN851981:WLO851984 WVJ851981:WVK851984 B917517:C917520 IX917517:IY917520 ST917517:SU917520 ACP917517:ACQ917520 AML917517:AMM917520 AWH917517:AWI917520 BGD917517:BGE917520 BPZ917517:BQA917520 BZV917517:BZW917520 CJR917517:CJS917520 CTN917517:CTO917520 DDJ917517:DDK917520 DNF917517:DNG917520 DXB917517:DXC917520 EGX917517:EGY917520 EQT917517:EQU917520 FAP917517:FAQ917520 FKL917517:FKM917520 FUH917517:FUI917520 GED917517:GEE917520 GNZ917517:GOA917520 GXV917517:GXW917520 HHR917517:HHS917520 HRN917517:HRO917520 IBJ917517:IBK917520 ILF917517:ILG917520 IVB917517:IVC917520 JEX917517:JEY917520 JOT917517:JOU917520 JYP917517:JYQ917520 KIL917517:KIM917520 KSH917517:KSI917520 LCD917517:LCE917520 LLZ917517:LMA917520 LVV917517:LVW917520 MFR917517:MFS917520 MPN917517:MPO917520 MZJ917517:MZK917520 NJF917517:NJG917520 NTB917517:NTC917520 OCX917517:OCY917520 OMT917517:OMU917520 OWP917517:OWQ917520 PGL917517:PGM917520 PQH917517:PQI917520 QAD917517:QAE917520 QJZ917517:QKA917520 QTV917517:QTW917520 RDR917517:RDS917520 RNN917517:RNO917520 RXJ917517:RXK917520 SHF917517:SHG917520 SRB917517:SRC917520 TAX917517:TAY917520 TKT917517:TKU917520 TUP917517:TUQ917520 UEL917517:UEM917520 UOH917517:UOI917520 UYD917517:UYE917520 VHZ917517:VIA917520 VRV917517:VRW917520 WBR917517:WBS917520 WLN917517:WLO917520 WVJ917517:WVK917520 B983053:C983056 IX983053:IY983056 ST983053:SU983056 ACP983053:ACQ983056 AML983053:AMM983056 AWH983053:AWI983056 BGD983053:BGE983056 BPZ983053:BQA983056 BZV983053:BZW983056 CJR983053:CJS983056 CTN983053:CTO983056 DDJ983053:DDK983056 DNF983053:DNG983056 DXB983053:DXC983056 EGX983053:EGY983056 EQT983053:EQU983056 FAP983053:FAQ983056 FKL983053:FKM983056 FUH983053:FUI983056 GED983053:GEE983056 GNZ983053:GOA983056 GXV983053:GXW983056 HHR983053:HHS983056 HRN983053:HRO983056 IBJ983053:IBK983056 ILF983053:ILG983056 IVB983053:IVC983056 JEX983053:JEY983056 JOT983053:JOU983056 JYP983053:JYQ983056 KIL983053:KIM983056 KSH983053:KSI983056 LCD983053:LCE983056 LLZ983053:LMA983056 LVV983053:LVW983056 MFR983053:MFS983056 MPN983053:MPO983056 MZJ983053:MZK983056 NJF983053:NJG983056 NTB983053:NTC983056 OCX983053:OCY983056 OMT983053:OMU983056 OWP983053:OWQ983056 PGL983053:PGM983056 PQH983053:PQI983056 QAD983053:QAE983056 QJZ983053:QKA983056 QTV983053:QTW983056 RDR983053:RDS983056 RNN983053:RNO983056 RXJ983053:RXK983056 SHF983053:SHG983056 SRB983053:SRC983056 TAX983053:TAY983056 TKT983053:TKU983056 TUP983053:TUQ983056 UEL983053:UEM983056 UOH983053:UOI983056 UYD983053:UYE983056 VHZ983053:VIA983056 VRV983053:VRW983056 WBR983053:WBS983056 WLN983053:WLO983056 WVJ983053:WVK983056 A17:I88 IW17:JE88 SS17:TA88 ACO17:ACW88 AMK17:AMS88 AWG17:AWO88 BGC17:BGK88 BPY17:BQG88 BZU17:CAC88 CJQ17:CJY88 CTM17:CTU88 DDI17:DDQ88 DNE17:DNM88 DXA17:DXI88 EGW17:EHE88 EQS17:ERA88 FAO17:FAW88 FKK17:FKS88 FUG17:FUO88 GEC17:GEK88 GNY17:GOG88 GXU17:GYC88 HHQ17:HHY88 HRM17:HRU88 IBI17:IBQ88 ILE17:ILM88 IVA17:IVI88 JEW17:JFE88 JOS17:JPA88 JYO17:JYW88 KIK17:KIS88 KSG17:KSO88 LCC17:LCK88 LLY17:LMG88 LVU17:LWC88 MFQ17:MFY88 MPM17:MPU88 MZI17:MZQ88 NJE17:NJM88 NTA17:NTI88 OCW17:ODE88 OMS17:ONA88 OWO17:OWW88 PGK17:PGS88 PQG17:PQO88 QAC17:QAK88 QJY17:QKG88 QTU17:QUC88 RDQ17:RDY88 RNM17:RNU88 RXI17:RXQ88 SHE17:SHM88 SRA17:SRI88 TAW17:TBE88 TKS17:TLA88 TUO17:TUW88 UEK17:UES88 UOG17:UOO88 UYC17:UYK88 VHY17:VIG88 VRU17:VSC88 WBQ17:WBY88 WLM17:WLU88 WVI17:WVQ88 A65553:I65624 IW65553:JE65624 SS65553:TA65624 ACO65553:ACW65624 AMK65553:AMS65624 AWG65553:AWO65624 BGC65553:BGK65624 BPY65553:BQG65624 BZU65553:CAC65624 CJQ65553:CJY65624 CTM65553:CTU65624 DDI65553:DDQ65624 DNE65553:DNM65624 DXA65553:DXI65624 EGW65553:EHE65624 EQS65553:ERA65624 FAO65553:FAW65624 FKK65553:FKS65624 FUG65553:FUO65624 GEC65553:GEK65624 GNY65553:GOG65624 GXU65553:GYC65624 HHQ65553:HHY65624 HRM65553:HRU65624 IBI65553:IBQ65624 ILE65553:ILM65624 IVA65553:IVI65624 JEW65553:JFE65624 JOS65553:JPA65624 JYO65553:JYW65624 KIK65553:KIS65624 KSG65553:KSO65624 LCC65553:LCK65624 LLY65553:LMG65624 LVU65553:LWC65624 MFQ65553:MFY65624 MPM65553:MPU65624 MZI65553:MZQ65624 NJE65553:NJM65624 NTA65553:NTI65624 OCW65553:ODE65624 OMS65553:ONA65624 OWO65553:OWW65624 PGK65553:PGS65624 PQG65553:PQO65624 QAC65553:QAK65624 QJY65553:QKG65624 QTU65553:QUC65624 RDQ65553:RDY65624 RNM65553:RNU65624 RXI65553:RXQ65624 SHE65553:SHM65624 SRA65553:SRI65624 TAW65553:TBE65624 TKS65553:TLA65624 TUO65553:TUW65624 UEK65553:UES65624 UOG65553:UOO65624 UYC65553:UYK65624 VHY65553:VIG65624 VRU65553:VSC65624 WBQ65553:WBY65624 WLM65553:WLU65624 WVI65553:WVQ65624 A131089:I131160 IW131089:JE131160 SS131089:TA131160 ACO131089:ACW131160 AMK131089:AMS131160 AWG131089:AWO131160 BGC131089:BGK131160 BPY131089:BQG131160 BZU131089:CAC131160 CJQ131089:CJY131160 CTM131089:CTU131160 DDI131089:DDQ131160 DNE131089:DNM131160 DXA131089:DXI131160 EGW131089:EHE131160 EQS131089:ERA131160 FAO131089:FAW131160 FKK131089:FKS131160 FUG131089:FUO131160 GEC131089:GEK131160 GNY131089:GOG131160 GXU131089:GYC131160 HHQ131089:HHY131160 HRM131089:HRU131160 IBI131089:IBQ131160 ILE131089:ILM131160 IVA131089:IVI131160 JEW131089:JFE131160 JOS131089:JPA131160 JYO131089:JYW131160 KIK131089:KIS131160 KSG131089:KSO131160 LCC131089:LCK131160 LLY131089:LMG131160 LVU131089:LWC131160 MFQ131089:MFY131160 MPM131089:MPU131160 MZI131089:MZQ131160 NJE131089:NJM131160 NTA131089:NTI131160 OCW131089:ODE131160 OMS131089:ONA131160 OWO131089:OWW131160 PGK131089:PGS131160 PQG131089:PQO131160 QAC131089:QAK131160 QJY131089:QKG131160 QTU131089:QUC131160 RDQ131089:RDY131160 RNM131089:RNU131160 RXI131089:RXQ131160 SHE131089:SHM131160 SRA131089:SRI131160 TAW131089:TBE131160 TKS131089:TLA131160 TUO131089:TUW131160 UEK131089:UES131160 UOG131089:UOO131160 UYC131089:UYK131160 VHY131089:VIG131160 VRU131089:VSC131160 WBQ131089:WBY131160 WLM131089:WLU131160 WVI131089:WVQ131160 A196625:I196696 IW196625:JE196696 SS196625:TA196696 ACO196625:ACW196696 AMK196625:AMS196696 AWG196625:AWO196696 BGC196625:BGK196696 BPY196625:BQG196696 BZU196625:CAC196696 CJQ196625:CJY196696 CTM196625:CTU196696 DDI196625:DDQ196696 DNE196625:DNM196696 DXA196625:DXI196696 EGW196625:EHE196696 EQS196625:ERA196696 FAO196625:FAW196696 FKK196625:FKS196696 FUG196625:FUO196696 GEC196625:GEK196696 GNY196625:GOG196696 GXU196625:GYC196696 HHQ196625:HHY196696 HRM196625:HRU196696 IBI196625:IBQ196696 ILE196625:ILM196696 IVA196625:IVI196696 JEW196625:JFE196696 JOS196625:JPA196696 JYO196625:JYW196696 KIK196625:KIS196696 KSG196625:KSO196696 LCC196625:LCK196696 LLY196625:LMG196696 LVU196625:LWC196696 MFQ196625:MFY196696 MPM196625:MPU196696 MZI196625:MZQ196696 NJE196625:NJM196696 NTA196625:NTI196696 OCW196625:ODE196696 OMS196625:ONA196696 OWO196625:OWW196696 PGK196625:PGS196696 PQG196625:PQO196696 QAC196625:QAK196696 QJY196625:QKG196696 QTU196625:QUC196696 RDQ196625:RDY196696 RNM196625:RNU196696 RXI196625:RXQ196696 SHE196625:SHM196696 SRA196625:SRI196696 TAW196625:TBE196696 TKS196625:TLA196696 TUO196625:TUW196696 UEK196625:UES196696 UOG196625:UOO196696 UYC196625:UYK196696 VHY196625:VIG196696 VRU196625:VSC196696 WBQ196625:WBY196696 WLM196625:WLU196696 WVI196625:WVQ196696 A262161:I262232 IW262161:JE262232 SS262161:TA262232 ACO262161:ACW262232 AMK262161:AMS262232 AWG262161:AWO262232 BGC262161:BGK262232 BPY262161:BQG262232 BZU262161:CAC262232 CJQ262161:CJY262232 CTM262161:CTU262232 DDI262161:DDQ262232 DNE262161:DNM262232 DXA262161:DXI262232 EGW262161:EHE262232 EQS262161:ERA262232 FAO262161:FAW262232 FKK262161:FKS262232 FUG262161:FUO262232 GEC262161:GEK262232 GNY262161:GOG262232 GXU262161:GYC262232 HHQ262161:HHY262232 HRM262161:HRU262232 IBI262161:IBQ262232 ILE262161:ILM262232 IVA262161:IVI262232 JEW262161:JFE262232 JOS262161:JPA262232 JYO262161:JYW262232 KIK262161:KIS262232 KSG262161:KSO262232 LCC262161:LCK262232 LLY262161:LMG262232 LVU262161:LWC262232 MFQ262161:MFY262232 MPM262161:MPU262232 MZI262161:MZQ262232 NJE262161:NJM262232 NTA262161:NTI262232 OCW262161:ODE262232 OMS262161:ONA262232 OWO262161:OWW262232 PGK262161:PGS262232 PQG262161:PQO262232 QAC262161:QAK262232 QJY262161:QKG262232 QTU262161:QUC262232 RDQ262161:RDY262232 RNM262161:RNU262232 RXI262161:RXQ262232 SHE262161:SHM262232 SRA262161:SRI262232 TAW262161:TBE262232 TKS262161:TLA262232 TUO262161:TUW262232 UEK262161:UES262232 UOG262161:UOO262232 UYC262161:UYK262232 VHY262161:VIG262232 VRU262161:VSC262232 WBQ262161:WBY262232 WLM262161:WLU262232 WVI262161:WVQ262232 A327697:I327768 IW327697:JE327768 SS327697:TA327768 ACO327697:ACW327768 AMK327697:AMS327768 AWG327697:AWO327768 BGC327697:BGK327768 BPY327697:BQG327768 BZU327697:CAC327768 CJQ327697:CJY327768 CTM327697:CTU327768 DDI327697:DDQ327768 DNE327697:DNM327768 DXA327697:DXI327768 EGW327697:EHE327768 EQS327697:ERA327768 FAO327697:FAW327768 FKK327697:FKS327768 FUG327697:FUO327768 GEC327697:GEK327768 GNY327697:GOG327768 GXU327697:GYC327768 HHQ327697:HHY327768 HRM327697:HRU327768 IBI327697:IBQ327768 ILE327697:ILM327768 IVA327697:IVI327768 JEW327697:JFE327768 JOS327697:JPA327768 JYO327697:JYW327768 KIK327697:KIS327768 KSG327697:KSO327768 LCC327697:LCK327768 LLY327697:LMG327768 LVU327697:LWC327768 MFQ327697:MFY327768 MPM327697:MPU327768 MZI327697:MZQ327768 NJE327697:NJM327768 NTA327697:NTI327768 OCW327697:ODE327768 OMS327697:ONA327768 OWO327697:OWW327768 PGK327697:PGS327768 PQG327697:PQO327768 QAC327697:QAK327768 QJY327697:QKG327768 QTU327697:QUC327768 RDQ327697:RDY327768 RNM327697:RNU327768 RXI327697:RXQ327768 SHE327697:SHM327768 SRA327697:SRI327768 TAW327697:TBE327768 TKS327697:TLA327768 TUO327697:TUW327768 UEK327697:UES327768 UOG327697:UOO327768 UYC327697:UYK327768 VHY327697:VIG327768 VRU327697:VSC327768 WBQ327697:WBY327768 WLM327697:WLU327768 WVI327697:WVQ327768 A393233:I393304 IW393233:JE393304 SS393233:TA393304 ACO393233:ACW393304 AMK393233:AMS393304 AWG393233:AWO393304 BGC393233:BGK393304 BPY393233:BQG393304 BZU393233:CAC393304 CJQ393233:CJY393304 CTM393233:CTU393304 DDI393233:DDQ393304 DNE393233:DNM393304 DXA393233:DXI393304 EGW393233:EHE393304 EQS393233:ERA393304 FAO393233:FAW393304 FKK393233:FKS393304 FUG393233:FUO393304 GEC393233:GEK393304 GNY393233:GOG393304 GXU393233:GYC393304 HHQ393233:HHY393304 HRM393233:HRU393304 IBI393233:IBQ393304 ILE393233:ILM393304 IVA393233:IVI393304 JEW393233:JFE393304 JOS393233:JPA393304 JYO393233:JYW393304 KIK393233:KIS393304 KSG393233:KSO393304 LCC393233:LCK393304 LLY393233:LMG393304 LVU393233:LWC393304 MFQ393233:MFY393304 MPM393233:MPU393304 MZI393233:MZQ393304 NJE393233:NJM393304 NTA393233:NTI393304 OCW393233:ODE393304 OMS393233:ONA393304 OWO393233:OWW393304 PGK393233:PGS393304 PQG393233:PQO393304 QAC393233:QAK393304 QJY393233:QKG393304 QTU393233:QUC393304 RDQ393233:RDY393304 RNM393233:RNU393304 RXI393233:RXQ393304 SHE393233:SHM393304 SRA393233:SRI393304 TAW393233:TBE393304 TKS393233:TLA393304 TUO393233:TUW393304 UEK393233:UES393304 UOG393233:UOO393304 UYC393233:UYK393304 VHY393233:VIG393304 VRU393233:VSC393304 WBQ393233:WBY393304 WLM393233:WLU393304 WVI393233:WVQ393304 A458769:I458840 IW458769:JE458840 SS458769:TA458840 ACO458769:ACW458840 AMK458769:AMS458840 AWG458769:AWO458840 BGC458769:BGK458840 BPY458769:BQG458840 BZU458769:CAC458840 CJQ458769:CJY458840 CTM458769:CTU458840 DDI458769:DDQ458840 DNE458769:DNM458840 DXA458769:DXI458840 EGW458769:EHE458840 EQS458769:ERA458840 FAO458769:FAW458840 FKK458769:FKS458840 FUG458769:FUO458840 GEC458769:GEK458840 GNY458769:GOG458840 GXU458769:GYC458840 HHQ458769:HHY458840 HRM458769:HRU458840 IBI458769:IBQ458840 ILE458769:ILM458840 IVA458769:IVI458840 JEW458769:JFE458840 JOS458769:JPA458840 JYO458769:JYW458840 KIK458769:KIS458840 KSG458769:KSO458840 LCC458769:LCK458840 LLY458769:LMG458840 LVU458769:LWC458840 MFQ458769:MFY458840 MPM458769:MPU458840 MZI458769:MZQ458840 NJE458769:NJM458840 NTA458769:NTI458840 OCW458769:ODE458840 OMS458769:ONA458840 OWO458769:OWW458840 PGK458769:PGS458840 PQG458769:PQO458840 QAC458769:QAK458840 QJY458769:QKG458840 QTU458769:QUC458840 RDQ458769:RDY458840 RNM458769:RNU458840 RXI458769:RXQ458840 SHE458769:SHM458840 SRA458769:SRI458840 TAW458769:TBE458840 TKS458769:TLA458840 TUO458769:TUW458840 UEK458769:UES458840 UOG458769:UOO458840 UYC458769:UYK458840 VHY458769:VIG458840 VRU458769:VSC458840 WBQ458769:WBY458840 WLM458769:WLU458840 WVI458769:WVQ458840 A524305:I524376 IW524305:JE524376 SS524305:TA524376 ACO524305:ACW524376 AMK524305:AMS524376 AWG524305:AWO524376 BGC524305:BGK524376 BPY524305:BQG524376 BZU524305:CAC524376 CJQ524305:CJY524376 CTM524305:CTU524376 DDI524305:DDQ524376 DNE524305:DNM524376 DXA524305:DXI524376 EGW524305:EHE524376 EQS524305:ERA524376 FAO524305:FAW524376 FKK524305:FKS524376 FUG524305:FUO524376 GEC524305:GEK524376 GNY524305:GOG524376 GXU524305:GYC524376 HHQ524305:HHY524376 HRM524305:HRU524376 IBI524305:IBQ524376 ILE524305:ILM524376 IVA524305:IVI524376 JEW524305:JFE524376 JOS524305:JPA524376 JYO524305:JYW524376 KIK524305:KIS524376 KSG524305:KSO524376 LCC524305:LCK524376 LLY524305:LMG524376 LVU524305:LWC524376 MFQ524305:MFY524376 MPM524305:MPU524376 MZI524305:MZQ524376 NJE524305:NJM524376 NTA524305:NTI524376 OCW524305:ODE524376 OMS524305:ONA524376 OWO524305:OWW524376 PGK524305:PGS524376 PQG524305:PQO524376 QAC524305:QAK524376 QJY524305:QKG524376 QTU524305:QUC524376 RDQ524305:RDY524376 RNM524305:RNU524376 RXI524305:RXQ524376 SHE524305:SHM524376 SRA524305:SRI524376 TAW524305:TBE524376 TKS524305:TLA524376 TUO524305:TUW524376 UEK524305:UES524376 UOG524305:UOO524376 UYC524305:UYK524376 VHY524305:VIG524376 VRU524305:VSC524376 WBQ524305:WBY524376 WLM524305:WLU524376 WVI524305:WVQ524376 A589841:I589912 IW589841:JE589912 SS589841:TA589912 ACO589841:ACW589912 AMK589841:AMS589912 AWG589841:AWO589912 BGC589841:BGK589912 BPY589841:BQG589912 BZU589841:CAC589912 CJQ589841:CJY589912 CTM589841:CTU589912 DDI589841:DDQ589912 DNE589841:DNM589912 DXA589841:DXI589912 EGW589841:EHE589912 EQS589841:ERA589912 FAO589841:FAW589912 FKK589841:FKS589912 FUG589841:FUO589912 GEC589841:GEK589912 GNY589841:GOG589912 GXU589841:GYC589912 HHQ589841:HHY589912 HRM589841:HRU589912 IBI589841:IBQ589912 ILE589841:ILM589912 IVA589841:IVI589912 JEW589841:JFE589912 JOS589841:JPA589912 JYO589841:JYW589912 KIK589841:KIS589912 KSG589841:KSO589912 LCC589841:LCK589912 LLY589841:LMG589912 LVU589841:LWC589912 MFQ589841:MFY589912 MPM589841:MPU589912 MZI589841:MZQ589912 NJE589841:NJM589912 NTA589841:NTI589912 OCW589841:ODE589912 OMS589841:ONA589912 OWO589841:OWW589912 PGK589841:PGS589912 PQG589841:PQO589912 QAC589841:QAK589912 QJY589841:QKG589912 QTU589841:QUC589912 RDQ589841:RDY589912 RNM589841:RNU589912 RXI589841:RXQ589912 SHE589841:SHM589912 SRA589841:SRI589912 TAW589841:TBE589912 TKS589841:TLA589912 TUO589841:TUW589912 UEK589841:UES589912 UOG589841:UOO589912 UYC589841:UYK589912 VHY589841:VIG589912 VRU589841:VSC589912 WBQ589841:WBY589912 WLM589841:WLU589912 WVI589841:WVQ589912 A655377:I655448 IW655377:JE655448 SS655377:TA655448 ACO655377:ACW655448 AMK655377:AMS655448 AWG655377:AWO655448 BGC655377:BGK655448 BPY655377:BQG655448 BZU655377:CAC655448 CJQ655377:CJY655448 CTM655377:CTU655448 DDI655377:DDQ655448 DNE655377:DNM655448 DXA655377:DXI655448 EGW655377:EHE655448 EQS655377:ERA655448 FAO655377:FAW655448 FKK655377:FKS655448 FUG655377:FUO655448 GEC655377:GEK655448 GNY655377:GOG655448 GXU655377:GYC655448 HHQ655377:HHY655448 HRM655377:HRU655448 IBI655377:IBQ655448 ILE655377:ILM655448 IVA655377:IVI655448 JEW655377:JFE655448 JOS655377:JPA655448 JYO655377:JYW655448 KIK655377:KIS655448 KSG655377:KSO655448 LCC655377:LCK655448 LLY655377:LMG655448 LVU655377:LWC655448 MFQ655377:MFY655448 MPM655377:MPU655448 MZI655377:MZQ655448 NJE655377:NJM655448 NTA655377:NTI655448 OCW655377:ODE655448 OMS655377:ONA655448 OWO655377:OWW655448 PGK655377:PGS655448 PQG655377:PQO655448 QAC655377:QAK655448 QJY655377:QKG655448 QTU655377:QUC655448 RDQ655377:RDY655448 RNM655377:RNU655448 RXI655377:RXQ655448 SHE655377:SHM655448 SRA655377:SRI655448 TAW655377:TBE655448 TKS655377:TLA655448 TUO655377:TUW655448 UEK655377:UES655448 UOG655377:UOO655448 UYC655377:UYK655448 VHY655377:VIG655448 VRU655377:VSC655448 WBQ655377:WBY655448 WLM655377:WLU655448 WVI655377:WVQ655448 A720913:I720984 IW720913:JE720984 SS720913:TA720984 ACO720913:ACW720984 AMK720913:AMS720984 AWG720913:AWO720984 BGC720913:BGK720984 BPY720913:BQG720984 BZU720913:CAC720984 CJQ720913:CJY720984 CTM720913:CTU720984 DDI720913:DDQ720984 DNE720913:DNM720984 DXA720913:DXI720984 EGW720913:EHE720984 EQS720913:ERA720984 FAO720913:FAW720984 FKK720913:FKS720984 FUG720913:FUO720984 GEC720913:GEK720984 GNY720913:GOG720984 GXU720913:GYC720984 HHQ720913:HHY720984 HRM720913:HRU720984 IBI720913:IBQ720984 ILE720913:ILM720984 IVA720913:IVI720984 JEW720913:JFE720984 JOS720913:JPA720984 JYO720913:JYW720984 KIK720913:KIS720984 KSG720913:KSO720984 LCC720913:LCK720984 LLY720913:LMG720984 LVU720913:LWC720984 MFQ720913:MFY720984 MPM720913:MPU720984 MZI720913:MZQ720984 NJE720913:NJM720984 NTA720913:NTI720984 OCW720913:ODE720984 OMS720913:ONA720984 OWO720913:OWW720984 PGK720913:PGS720984 PQG720913:PQO720984 QAC720913:QAK720984 QJY720913:QKG720984 QTU720913:QUC720984 RDQ720913:RDY720984 RNM720913:RNU720984 RXI720913:RXQ720984 SHE720913:SHM720984 SRA720913:SRI720984 TAW720913:TBE720984 TKS720913:TLA720984 TUO720913:TUW720984 UEK720913:UES720984 UOG720913:UOO720984 UYC720913:UYK720984 VHY720913:VIG720984 VRU720913:VSC720984 WBQ720913:WBY720984 WLM720913:WLU720984 WVI720913:WVQ720984 A786449:I786520 IW786449:JE786520 SS786449:TA786520 ACO786449:ACW786520 AMK786449:AMS786520 AWG786449:AWO786520 BGC786449:BGK786520 BPY786449:BQG786520 BZU786449:CAC786520 CJQ786449:CJY786520 CTM786449:CTU786520 DDI786449:DDQ786520 DNE786449:DNM786520 DXA786449:DXI786520 EGW786449:EHE786520 EQS786449:ERA786520 FAO786449:FAW786520 FKK786449:FKS786520 FUG786449:FUO786520 GEC786449:GEK786520 GNY786449:GOG786520 GXU786449:GYC786520 HHQ786449:HHY786520 HRM786449:HRU786520 IBI786449:IBQ786520 ILE786449:ILM786520 IVA786449:IVI786520 JEW786449:JFE786520 JOS786449:JPA786520 JYO786449:JYW786520 KIK786449:KIS786520 KSG786449:KSO786520 LCC786449:LCK786520 LLY786449:LMG786520 LVU786449:LWC786520 MFQ786449:MFY786520 MPM786449:MPU786520 MZI786449:MZQ786520 NJE786449:NJM786520 NTA786449:NTI786520 OCW786449:ODE786520 OMS786449:ONA786520 OWO786449:OWW786520 PGK786449:PGS786520 PQG786449:PQO786520 QAC786449:QAK786520 QJY786449:QKG786520 QTU786449:QUC786520 RDQ786449:RDY786520 RNM786449:RNU786520 RXI786449:RXQ786520 SHE786449:SHM786520 SRA786449:SRI786520 TAW786449:TBE786520 TKS786449:TLA786520 TUO786449:TUW786520 UEK786449:UES786520 UOG786449:UOO786520 UYC786449:UYK786520 VHY786449:VIG786520 VRU786449:VSC786520 WBQ786449:WBY786520 WLM786449:WLU786520 WVI786449:WVQ786520 A851985:I852056 IW851985:JE852056 SS851985:TA852056 ACO851985:ACW852056 AMK851985:AMS852056 AWG851985:AWO852056 BGC851985:BGK852056 BPY851985:BQG852056 BZU851985:CAC852056 CJQ851985:CJY852056 CTM851985:CTU852056 DDI851985:DDQ852056 DNE851985:DNM852056 DXA851985:DXI852056 EGW851985:EHE852056 EQS851985:ERA852056 FAO851985:FAW852056 FKK851985:FKS852056 FUG851985:FUO852056 GEC851985:GEK852056 GNY851985:GOG852056 GXU851985:GYC852056 HHQ851985:HHY852056 HRM851985:HRU852056 IBI851985:IBQ852056 ILE851985:ILM852056 IVA851985:IVI852056 JEW851985:JFE852056 JOS851985:JPA852056 JYO851985:JYW852056 KIK851985:KIS852056 KSG851985:KSO852056 LCC851985:LCK852056 LLY851985:LMG852056 LVU851985:LWC852056 MFQ851985:MFY852056 MPM851985:MPU852056 MZI851985:MZQ852056 NJE851985:NJM852056 NTA851985:NTI852056 OCW851985:ODE852056 OMS851985:ONA852056 OWO851985:OWW852056 PGK851985:PGS852056 PQG851985:PQO852056 QAC851985:QAK852056 QJY851985:QKG852056 QTU851985:QUC852056 RDQ851985:RDY852056 RNM851985:RNU852056 RXI851985:RXQ852056 SHE851985:SHM852056 SRA851985:SRI852056 TAW851985:TBE852056 TKS851985:TLA852056 TUO851985:TUW852056 UEK851985:UES852056 UOG851985:UOO852056 UYC851985:UYK852056 VHY851985:VIG852056 VRU851985:VSC852056 WBQ851985:WBY852056 WLM851985:WLU852056 WVI851985:WVQ852056 A917521:I917592 IW917521:JE917592 SS917521:TA917592 ACO917521:ACW917592 AMK917521:AMS917592 AWG917521:AWO917592 BGC917521:BGK917592 BPY917521:BQG917592 BZU917521:CAC917592 CJQ917521:CJY917592 CTM917521:CTU917592 DDI917521:DDQ917592 DNE917521:DNM917592 DXA917521:DXI917592 EGW917521:EHE917592 EQS917521:ERA917592 FAO917521:FAW917592 FKK917521:FKS917592 FUG917521:FUO917592 GEC917521:GEK917592 GNY917521:GOG917592 GXU917521:GYC917592 HHQ917521:HHY917592 HRM917521:HRU917592 IBI917521:IBQ917592 ILE917521:ILM917592 IVA917521:IVI917592 JEW917521:JFE917592 JOS917521:JPA917592 JYO917521:JYW917592 KIK917521:KIS917592 KSG917521:KSO917592 LCC917521:LCK917592 LLY917521:LMG917592 LVU917521:LWC917592 MFQ917521:MFY917592 MPM917521:MPU917592 MZI917521:MZQ917592 NJE917521:NJM917592 NTA917521:NTI917592 OCW917521:ODE917592 OMS917521:ONA917592 OWO917521:OWW917592 PGK917521:PGS917592 PQG917521:PQO917592 QAC917521:QAK917592 QJY917521:QKG917592 QTU917521:QUC917592 RDQ917521:RDY917592 RNM917521:RNU917592 RXI917521:RXQ917592 SHE917521:SHM917592 SRA917521:SRI917592 TAW917521:TBE917592 TKS917521:TLA917592 TUO917521:TUW917592 UEK917521:UES917592 UOG917521:UOO917592 UYC917521:UYK917592 VHY917521:VIG917592 VRU917521:VSC917592 WBQ917521:WBY917592 WLM917521:WLU917592 WVI917521:WVQ917592 A983057:I983128 IW983057:JE983128 SS983057:TA983128 ACO983057:ACW983128 AMK983057:AMS983128 AWG983057:AWO983128 BGC983057:BGK983128 BPY983057:BQG983128 BZU983057:CAC983128 CJQ983057:CJY983128 CTM983057:CTU983128 DDI983057:DDQ983128 DNE983057:DNM983128 DXA983057:DXI983128 EGW983057:EHE983128 EQS983057:ERA983128 FAO983057:FAW983128 FKK983057:FKS983128 FUG983057:FUO983128 GEC983057:GEK983128 GNY983057:GOG983128 GXU983057:GYC983128 HHQ983057:HHY983128 HRM983057:HRU983128 IBI983057:IBQ983128 ILE983057:ILM983128 IVA983057:IVI983128 JEW983057:JFE983128 JOS983057:JPA983128 JYO983057:JYW983128 KIK983057:KIS983128 KSG983057:KSO983128 LCC983057:LCK983128 LLY983057:LMG983128 LVU983057:LWC983128 MFQ983057:MFY983128 MPM983057:MPU983128 MZI983057:MZQ983128 NJE983057:NJM983128 NTA983057:NTI983128 OCW983057:ODE983128 OMS983057:ONA983128 OWO983057:OWW983128 PGK983057:PGS983128 PQG983057:PQO983128 QAC983057:QAK983128 QJY983057:QKG983128 QTU983057:QUC983128 RDQ983057:RDY983128 RNM983057:RNU983128 RXI983057:RXQ983128 SHE983057:SHM983128 SRA983057:SRI983128 TAW983057:TBE983128 TKS983057:TLA983128 TUO983057:TUW983128 UEK983057:UES983128 UOG983057:UOO983128 UYC983057:UYK983128 VHY983057:VIG983128 VRU983057:VSC983128 WBQ983057:WBY983128 WLM983057:WLU983128 WVI983057:WVQ983128">
      <formula1>0</formula1>
      <formula2>10000000000</formula2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582"/>
  <sheetViews>
    <sheetView topLeftCell="A64" workbookViewId="0">
      <selection activeCell="A64" sqref="A1:XFD1048576"/>
    </sheetView>
  </sheetViews>
  <sheetFormatPr baseColWidth="10" defaultColWidth="12.85546875" defaultRowHeight="10.5" x14ac:dyDescent="0.15"/>
  <cols>
    <col min="1" max="1" width="45.28515625" style="22" customWidth="1"/>
    <col min="2" max="9" width="13.7109375" style="22" customWidth="1"/>
    <col min="10" max="10" width="15.140625" style="17" customWidth="1"/>
    <col min="11" max="11" width="15.140625" style="80" customWidth="1"/>
    <col min="12" max="17" width="15.140625" style="17" customWidth="1"/>
    <col min="18" max="19" width="13.5703125" style="17" customWidth="1"/>
    <col min="20" max="21" width="13.5703125" style="17" hidden="1" customWidth="1"/>
    <col min="22" max="22" width="13.5703125" style="19" hidden="1" customWidth="1"/>
    <col min="23" max="23" width="13.5703125" style="17" hidden="1" customWidth="1"/>
    <col min="24" max="24" width="13.5703125" style="4" hidden="1" customWidth="1"/>
    <col min="25" max="26" width="12.42578125" style="17" hidden="1" customWidth="1"/>
    <col min="27" max="27" width="8" style="17" hidden="1" customWidth="1"/>
    <col min="28" max="28" width="7.28515625" style="17" hidden="1" customWidth="1"/>
    <col min="29" max="31" width="12.85546875" style="17" hidden="1" customWidth="1"/>
    <col min="32" max="32" width="12.85546875" style="17" customWidth="1"/>
    <col min="33" max="38" width="6.7109375" style="17" customWidth="1"/>
    <col min="39" max="47" width="5.85546875" style="17" customWidth="1"/>
    <col min="48" max="91" width="10.85546875" style="17" customWidth="1"/>
    <col min="92" max="256" width="12.85546875" style="17"/>
    <col min="257" max="257" width="45.28515625" style="17" customWidth="1"/>
    <col min="258" max="265" width="13.7109375" style="17" customWidth="1"/>
    <col min="266" max="273" width="15.140625" style="17" customWidth="1"/>
    <col min="274" max="275" width="13.5703125" style="17" customWidth="1"/>
    <col min="276" max="287" width="0" style="17" hidden="1" customWidth="1"/>
    <col min="288" max="288" width="12.85546875" style="17" customWidth="1"/>
    <col min="289" max="294" width="6.7109375" style="17" customWidth="1"/>
    <col min="295" max="303" width="5.85546875" style="17" customWidth="1"/>
    <col min="304" max="347" width="10.85546875" style="17" customWidth="1"/>
    <col min="348" max="512" width="12.85546875" style="17"/>
    <col min="513" max="513" width="45.28515625" style="17" customWidth="1"/>
    <col min="514" max="521" width="13.7109375" style="17" customWidth="1"/>
    <col min="522" max="529" width="15.140625" style="17" customWidth="1"/>
    <col min="530" max="531" width="13.5703125" style="17" customWidth="1"/>
    <col min="532" max="543" width="0" style="17" hidden="1" customWidth="1"/>
    <col min="544" max="544" width="12.85546875" style="17" customWidth="1"/>
    <col min="545" max="550" width="6.7109375" style="17" customWidth="1"/>
    <col min="551" max="559" width="5.85546875" style="17" customWidth="1"/>
    <col min="560" max="603" width="10.85546875" style="17" customWidth="1"/>
    <col min="604" max="768" width="12.85546875" style="17"/>
    <col min="769" max="769" width="45.28515625" style="17" customWidth="1"/>
    <col min="770" max="777" width="13.7109375" style="17" customWidth="1"/>
    <col min="778" max="785" width="15.140625" style="17" customWidth="1"/>
    <col min="786" max="787" width="13.5703125" style="17" customWidth="1"/>
    <col min="788" max="799" width="0" style="17" hidden="1" customWidth="1"/>
    <col min="800" max="800" width="12.85546875" style="17" customWidth="1"/>
    <col min="801" max="806" width="6.7109375" style="17" customWidth="1"/>
    <col min="807" max="815" width="5.85546875" style="17" customWidth="1"/>
    <col min="816" max="859" width="10.85546875" style="17" customWidth="1"/>
    <col min="860" max="1024" width="12.85546875" style="17"/>
    <col min="1025" max="1025" width="45.28515625" style="17" customWidth="1"/>
    <col min="1026" max="1033" width="13.7109375" style="17" customWidth="1"/>
    <col min="1034" max="1041" width="15.140625" style="17" customWidth="1"/>
    <col min="1042" max="1043" width="13.5703125" style="17" customWidth="1"/>
    <col min="1044" max="1055" width="0" style="17" hidden="1" customWidth="1"/>
    <col min="1056" max="1056" width="12.85546875" style="17" customWidth="1"/>
    <col min="1057" max="1062" width="6.7109375" style="17" customWidth="1"/>
    <col min="1063" max="1071" width="5.85546875" style="17" customWidth="1"/>
    <col min="1072" max="1115" width="10.85546875" style="17" customWidth="1"/>
    <col min="1116" max="1280" width="12.85546875" style="17"/>
    <col min="1281" max="1281" width="45.28515625" style="17" customWidth="1"/>
    <col min="1282" max="1289" width="13.7109375" style="17" customWidth="1"/>
    <col min="1290" max="1297" width="15.140625" style="17" customWidth="1"/>
    <col min="1298" max="1299" width="13.5703125" style="17" customWidth="1"/>
    <col min="1300" max="1311" width="0" style="17" hidden="1" customWidth="1"/>
    <col min="1312" max="1312" width="12.85546875" style="17" customWidth="1"/>
    <col min="1313" max="1318" width="6.7109375" style="17" customWidth="1"/>
    <col min="1319" max="1327" width="5.85546875" style="17" customWidth="1"/>
    <col min="1328" max="1371" width="10.85546875" style="17" customWidth="1"/>
    <col min="1372" max="1536" width="12.85546875" style="17"/>
    <col min="1537" max="1537" width="45.28515625" style="17" customWidth="1"/>
    <col min="1538" max="1545" width="13.7109375" style="17" customWidth="1"/>
    <col min="1546" max="1553" width="15.140625" style="17" customWidth="1"/>
    <col min="1554" max="1555" width="13.5703125" style="17" customWidth="1"/>
    <col min="1556" max="1567" width="0" style="17" hidden="1" customWidth="1"/>
    <col min="1568" max="1568" width="12.85546875" style="17" customWidth="1"/>
    <col min="1569" max="1574" width="6.7109375" style="17" customWidth="1"/>
    <col min="1575" max="1583" width="5.85546875" style="17" customWidth="1"/>
    <col min="1584" max="1627" width="10.85546875" style="17" customWidth="1"/>
    <col min="1628" max="1792" width="12.85546875" style="17"/>
    <col min="1793" max="1793" width="45.28515625" style="17" customWidth="1"/>
    <col min="1794" max="1801" width="13.7109375" style="17" customWidth="1"/>
    <col min="1802" max="1809" width="15.140625" style="17" customWidth="1"/>
    <col min="1810" max="1811" width="13.5703125" style="17" customWidth="1"/>
    <col min="1812" max="1823" width="0" style="17" hidden="1" customWidth="1"/>
    <col min="1824" max="1824" width="12.85546875" style="17" customWidth="1"/>
    <col min="1825" max="1830" width="6.7109375" style="17" customWidth="1"/>
    <col min="1831" max="1839" width="5.85546875" style="17" customWidth="1"/>
    <col min="1840" max="1883" width="10.85546875" style="17" customWidth="1"/>
    <col min="1884" max="2048" width="12.85546875" style="17"/>
    <col min="2049" max="2049" width="45.28515625" style="17" customWidth="1"/>
    <col min="2050" max="2057" width="13.7109375" style="17" customWidth="1"/>
    <col min="2058" max="2065" width="15.140625" style="17" customWidth="1"/>
    <col min="2066" max="2067" width="13.5703125" style="17" customWidth="1"/>
    <col min="2068" max="2079" width="0" style="17" hidden="1" customWidth="1"/>
    <col min="2080" max="2080" width="12.85546875" style="17" customWidth="1"/>
    <col min="2081" max="2086" width="6.7109375" style="17" customWidth="1"/>
    <col min="2087" max="2095" width="5.85546875" style="17" customWidth="1"/>
    <col min="2096" max="2139" width="10.85546875" style="17" customWidth="1"/>
    <col min="2140" max="2304" width="12.85546875" style="17"/>
    <col min="2305" max="2305" width="45.28515625" style="17" customWidth="1"/>
    <col min="2306" max="2313" width="13.7109375" style="17" customWidth="1"/>
    <col min="2314" max="2321" width="15.140625" style="17" customWidth="1"/>
    <col min="2322" max="2323" width="13.5703125" style="17" customWidth="1"/>
    <col min="2324" max="2335" width="0" style="17" hidden="1" customWidth="1"/>
    <col min="2336" max="2336" width="12.85546875" style="17" customWidth="1"/>
    <col min="2337" max="2342" width="6.7109375" style="17" customWidth="1"/>
    <col min="2343" max="2351" width="5.85546875" style="17" customWidth="1"/>
    <col min="2352" max="2395" width="10.85546875" style="17" customWidth="1"/>
    <col min="2396" max="2560" width="12.85546875" style="17"/>
    <col min="2561" max="2561" width="45.28515625" style="17" customWidth="1"/>
    <col min="2562" max="2569" width="13.7109375" style="17" customWidth="1"/>
    <col min="2570" max="2577" width="15.140625" style="17" customWidth="1"/>
    <col min="2578" max="2579" width="13.5703125" style="17" customWidth="1"/>
    <col min="2580" max="2591" width="0" style="17" hidden="1" customWidth="1"/>
    <col min="2592" max="2592" width="12.85546875" style="17" customWidth="1"/>
    <col min="2593" max="2598" width="6.7109375" style="17" customWidth="1"/>
    <col min="2599" max="2607" width="5.85546875" style="17" customWidth="1"/>
    <col min="2608" max="2651" width="10.85546875" style="17" customWidth="1"/>
    <col min="2652" max="2816" width="12.85546875" style="17"/>
    <col min="2817" max="2817" width="45.28515625" style="17" customWidth="1"/>
    <col min="2818" max="2825" width="13.7109375" style="17" customWidth="1"/>
    <col min="2826" max="2833" width="15.140625" style="17" customWidth="1"/>
    <col min="2834" max="2835" width="13.5703125" style="17" customWidth="1"/>
    <col min="2836" max="2847" width="0" style="17" hidden="1" customWidth="1"/>
    <col min="2848" max="2848" width="12.85546875" style="17" customWidth="1"/>
    <col min="2849" max="2854" width="6.7109375" style="17" customWidth="1"/>
    <col min="2855" max="2863" width="5.85546875" style="17" customWidth="1"/>
    <col min="2864" max="2907" width="10.85546875" style="17" customWidth="1"/>
    <col min="2908" max="3072" width="12.85546875" style="17"/>
    <col min="3073" max="3073" width="45.28515625" style="17" customWidth="1"/>
    <col min="3074" max="3081" width="13.7109375" style="17" customWidth="1"/>
    <col min="3082" max="3089" width="15.140625" style="17" customWidth="1"/>
    <col min="3090" max="3091" width="13.5703125" style="17" customWidth="1"/>
    <col min="3092" max="3103" width="0" style="17" hidden="1" customWidth="1"/>
    <col min="3104" max="3104" width="12.85546875" style="17" customWidth="1"/>
    <col min="3105" max="3110" width="6.7109375" style="17" customWidth="1"/>
    <col min="3111" max="3119" width="5.85546875" style="17" customWidth="1"/>
    <col min="3120" max="3163" width="10.85546875" style="17" customWidth="1"/>
    <col min="3164" max="3328" width="12.85546875" style="17"/>
    <col min="3329" max="3329" width="45.28515625" style="17" customWidth="1"/>
    <col min="3330" max="3337" width="13.7109375" style="17" customWidth="1"/>
    <col min="3338" max="3345" width="15.140625" style="17" customWidth="1"/>
    <col min="3346" max="3347" width="13.5703125" style="17" customWidth="1"/>
    <col min="3348" max="3359" width="0" style="17" hidden="1" customWidth="1"/>
    <col min="3360" max="3360" width="12.85546875" style="17" customWidth="1"/>
    <col min="3361" max="3366" width="6.7109375" style="17" customWidth="1"/>
    <col min="3367" max="3375" width="5.85546875" style="17" customWidth="1"/>
    <col min="3376" max="3419" width="10.85546875" style="17" customWidth="1"/>
    <col min="3420" max="3584" width="12.85546875" style="17"/>
    <col min="3585" max="3585" width="45.28515625" style="17" customWidth="1"/>
    <col min="3586" max="3593" width="13.7109375" style="17" customWidth="1"/>
    <col min="3594" max="3601" width="15.140625" style="17" customWidth="1"/>
    <col min="3602" max="3603" width="13.5703125" style="17" customWidth="1"/>
    <col min="3604" max="3615" width="0" style="17" hidden="1" customWidth="1"/>
    <col min="3616" max="3616" width="12.85546875" style="17" customWidth="1"/>
    <col min="3617" max="3622" width="6.7109375" style="17" customWidth="1"/>
    <col min="3623" max="3631" width="5.85546875" style="17" customWidth="1"/>
    <col min="3632" max="3675" width="10.85546875" style="17" customWidth="1"/>
    <col min="3676" max="3840" width="12.85546875" style="17"/>
    <col min="3841" max="3841" width="45.28515625" style="17" customWidth="1"/>
    <col min="3842" max="3849" width="13.7109375" style="17" customWidth="1"/>
    <col min="3850" max="3857" width="15.140625" style="17" customWidth="1"/>
    <col min="3858" max="3859" width="13.5703125" style="17" customWidth="1"/>
    <col min="3860" max="3871" width="0" style="17" hidden="1" customWidth="1"/>
    <col min="3872" max="3872" width="12.85546875" style="17" customWidth="1"/>
    <col min="3873" max="3878" width="6.7109375" style="17" customWidth="1"/>
    <col min="3879" max="3887" width="5.85546875" style="17" customWidth="1"/>
    <col min="3888" max="3931" width="10.85546875" style="17" customWidth="1"/>
    <col min="3932" max="4096" width="12.85546875" style="17"/>
    <col min="4097" max="4097" width="45.28515625" style="17" customWidth="1"/>
    <col min="4098" max="4105" width="13.7109375" style="17" customWidth="1"/>
    <col min="4106" max="4113" width="15.140625" style="17" customWidth="1"/>
    <col min="4114" max="4115" width="13.5703125" style="17" customWidth="1"/>
    <col min="4116" max="4127" width="0" style="17" hidden="1" customWidth="1"/>
    <col min="4128" max="4128" width="12.85546875" style="17" customWidth="1"/>
    <col min="4129" max="4134" width="6.7109375" style="17" customWidth="1"/>
    <col min="4135" max="4143" width="5.85546875" style="17" customWidth="1"/>
    <col min="4144" max="4187" width="10.85546875" style="17" customWidth="1"/>
    <col min="4188" max="4352" width="12.85546875" style="17"/>
    <col min="4353" max="4353" width="45.28515625" style="17" customWidth="1"/>
    <col min="4354" max="4361" width="13.7109375" style="17" customWidth="1"/>
    <col min="4362" max="4369" width="15.140625" style="17" customWidth="1"/>
    <col min="4370" max="4371" width="13.5703125" style="17" customWidth="1"/>
    <col min="4372" max="4383" width="0" style="17" hidden="1" customWidth="1"/>
    <col min="4384" max="4384" width="12.85546875" style="17" customWidth="1"/>
    <col min="4385" max="4390" width="6.7109375" style="17" customWidth="1"/>
    <col min="4391" max="4399" width="5.85546875" style="17" customWidth="1"/>
    <col min="4400" max="4443" width="10.85546875" style="17" customWidth="1"/>
    <col min="4444" max="4608" width="12.85546875" style="17"/>
    <col min="4609" max="4609" width="45.28515625" style="17" customWidth="1"/>
    <col min="4610" max="4617" width="13.7109375" style="17" customWidth="1"/>
    <col min="4618" max="4625" width="15.140625" style="17" customWidth="1"/>
    <col min="4626" max="4627" width="13.5703125" style="17" customWidth="1"/>
    <col min="4628" max="4639" width="0" style="17" hidden="1" customWidth="1"/>
    <col min="4640" max="4640" width="12.85546875" style="17" customWidth="1"/>
    <col min="4641" max="4646" width="6.7109375" style="17" customWidth="1"/>
    <col min="4647" max="4655" width="5.85546875" style="17" customWidth="1"/>
    <col min="4656" max="4699" width="10.85546875" style="17" customWidth="1"/>
    <col min="4700" max="4864" width="12.85546875" style="17"/>
    <col min="4865" max="4865" width="45.28515625" style="17" customWidth="1"/>
    <col min="4866" max="4873" width="13.7109375" style="17" customWidth="1"/>
    <col min="4874" max="4881" width="15.140625" style="17" customWidth="1"/>
    <col min="4882" max="4883" width="13.5703125" style="17" customWidth="1"/>
    <col min="4884" max="4895" width="0" style="17" hidden="1" customWidth="1"/>
    <col min="4896" max="4896" width="12.85546875" style="17" customWidth="1"/>
    <col min="4897" max="4902" width="6.7109375" style="17" customWidth="1"/>
    <col min="4903" max="4911" width="5.85546875" style="17" customWidth="1"/>
    <col min="4912" max="4955" width="10.85546875" style="17" customWidth="1"/>
    <col min="4956" max="5120" width="12.85546875" style="17"/>
    <col min="5121" max="5121" width="45.28515625" style="17" customWidth="1"/>
    <col min="5122" max="5129" width="13.7109375" style="17" customWidth="1"/>
    <col min="5130" max="5137" width="15.140625" style="17" customWidth="1"/>
    <col min="5138" max="5139" width="13.5703125" style="17" customWidth="1"/>
    <col min="5140" max="5151" width="0" style="17" hidden="1" customWidth="1"/>
    <col min="5152" max="5152" width="12.85546875" style="17" customWidth="1"/>
    <col min="5153" max="5158" width="6.7109375" style="17" customWidth="1"/>
    <col min="5159" max="5167" width="5.85546875" style="17" customWidth="1"/>
    <col min="5168" max="5211" width="10.85546875" style="17" customWidth="1"/>
    <col min="5212" max="5376" width="12.85546875" style="17"/>
    <col min="5377" max="5377" width="45.28515625" style="17" customWidth="1"/>
    <col min="5378" max="5385" width="13.7109375" style="17" customWidth="1"/>
    <col min="5386" max="5393" width="15.140625" style="17" customWidth="1"/>
    <col min="5394" max="5395" width="13.5703125" style="17" customWidth="1"/>
    <col min="5396" max="5407" width="0" style="17" hidden="1" customWidth="1"/>
    <col min="5408" max="5408" width="12.85546875" style="17" customWidth="1"/>
    <col min="5409" max="5414" width="6.7109375" style="17" customWidth="1"/>
    <col min="5415" max="5423" width="5.85546875" style="17" customWidth="1"/>
    <col min="5424" max="5467" width="10.85546875" style="17" customWidth="1"/>
    <col min="5468" max="5632" width="12.85546875" style="17"/>
    <col min="5633" max="5633" width="45.28515625" style="17" customWidth="1"/>
    <col min="5634" max="5641" width="13.7109375" style="17" customWidth="1"/>
    <col min="5642" max="5649" width="15.140625" style="17" customWidth="1"/>
    <col min="5650" max="5651" width="13.5703125" style="17" customWidth="1"/>
    <col min="5652" max="5663" width="0" style="17" hidden="1" customWidth="1"/>
    <col min="5664" max="5664" width="12.85546875" style="17" customWidth="1"/>
    <col min="5665" max="5670" width="6.7109375" style="17" customWidth="1"/>
    <col min="5671" max="5679" width="5.85546875" style="17" customWidth="1"/>
    <col min="5680" max="5723" width="10.85546875" style="17" customWidth="1"/>
    <col min="5724" max="5888" width="12.85546875" style="17"/>
    <col min="5889" max="5889" width="45.28515625" style="17" customWidth="1"/>
    <col min="5890" max="5897" width="13.7109375" style="17" customWidth="1"/>
    <col min="5898" max="5905" width="15.140625" style="17" customWidth="1"/>
    <col min="5906" max="5907" width="13.5703125" style="17" customWidth="1"/>
    <col min="5908" max="5919" width="0" style="17" hidden="1" customWidth="1"/>
    <col min="5920" max="5920" width="12.85546875" style="17" customWidth="1"/>
    <col min="5921" max="5926" width="6.7109375" style="17" customWidth="1"/>
    <col min="5927" max="5935" width="5.85546875" style="17" customWidth="1"/>
    <col min="5936" max="5979" width="10.85546875" style="17" customWidth="1"/>
    <col min="5980" max="6144" width="12.85546875" style="17"/>
    <col min="6145" max="6145" width="45.28515625" style="17" customWidth="1"/>
    <col min="6146" max="6153" width="13.7109375" style="17" customWidth="1"/>
    <col min="6154" max="6161" width="15.140625" style="17" customWidth="1"/>
    <col min="6162" max="6163" width="13.5703125" style="17" customWidth="1"/>
    <col min="6164" max="6175" width="0" style="17" hidden="1" customWidth="1"/>
    <col min="6176" max="6176" width="12.85546875" style="17" customWidth="1"/>
    <col min="6177" max="6182" width="6.7109375" style="17" customWidth="1"/>
    <col min="6183" max="6191" width="5.85546875" style="17" customWidth="1"/>
    <col min="6192" max="6235" width="10.85546875" style="17" customWidth="1"/>
    <col min="6236" max="6400" width="12.85546875" style="17"/>
    <col min="6401" max="6401" width="45.28515625" style="17" customWidth="1"/>
    <col min="6402" max="6409" width="13.7109375" style="17" customWidth="1"/>
    <col min="6410" max="6417" width="15.140625" style="17" customWidth="1"/>
    <col min="6418" max="6419" width="13.5703125" style="17" customWidth="1"/>
    <col min="6420" max="6431" width="0" style="17" hidden="1" customWidth="1"/>
    <col min="6432" max="6432" width="12.85546875" style="17" customWidth="1"/>
    <col min="6433" max="6438" width="6.7109375" style="17" customWidth="1"/>
    <col min="6439" max="6447" width="5.85546875" style="17" customWidth="1"/>
    <col min="6448" max="6491" width="10.85546875" style="17" customWidth="1"/>
    <col min="6492" max="6656" width="12.85546875" style="17"/>
    <col min="6657" max="6657" width="45.28515625" style="17" customWidth="1"/>
    <col min="6658" max="6665" width="13.7109375" style="17" customWidth="1"/>
    <col min="6666" max="6673" width="15.140625" style="17" customWidth="1"/>
    <col min="6674" max="6675" width="13.5703125" style="17" customWidth="1"/>
    <col min="6676" max="6687" width="0" style="17" hidden="1" customWidth="1"/>
    <col min="6688" max="6688" width="12.85546875" style="17" customWidth="1"/>
    <col min="6689" max="6694" width="6.7109375" style="17" customWidth="1"/>
    <col min="6695" max="6703" width="5.85546875" style="17" customWidth="1"/>
    <col min="6704" max="6747" width="10.85546875" style="17" customWidth="1"/>
    <col min="6748" max="6912" width="12.85546875" style="17"/>
    <col min="6913" max="6913" width="45.28515625" style="17" customWidth="1"/>
    <col min="6914" max="6921" width="13.7109375" style="17" customWidth="1"/>
    <col min="6922" max="6929" width="15.140625" style="17" customWidth="1"/>
    <col min="6930" max="6931" width="13.5703125" style="17" customWidth="1"/>
    <col min="6932" max="6943" width="0" style="17" hidden="1" customWidth="1"/>
    <col min="6944" max="6944" width="12.85546875" style="17" customWidth="1"/>
    <col min="6945" max="6950" width="6.7109375" style="17" customWidth="1"/>
    <col min="6951" max="6959" width="5.85546875" style="17" customWidth="1"/>
    <col min="6960" max="7003" width="10.85546875" style="17" customWidth="1"/>
    <col min="7004" max="7168" width="12.85546875" style="17"/>
    <col min="7169" max="7169" width="45.28515625" style="17" customWidth="1"/>
    <col min="7170" max="7177" width="13.7109375" style="17" customWidth="1"/>
    <col min="7178" max="7185" width="15.140625" style="17" customWidth="1"/>
    <col min="7186" max="7187" width="13.5703125" style="17" customWidth="1"/>
    <col min="7188" max="7199" width="0" style="17" hidden="1" customWidth="1"/>
    <col min="7200" max="7200" width="12.85546875" style="17" customWidth="1"/>
    <col min="7201" max="7206" width="6.7109375" style="17" customWidth="1"/>
    <col min="7207" max="7215" width="5.85546875" style="17" customWidth="1"/>
    <col min="7216" max="7259" width="10.85546875" style="17" customWidth="1"/>
    <col min="7260" max="7424" width="12.85546875" style="17"/>
    <col min="7425" max="7425" width="45.28515625" style="17" customWidth="1"/>
    <col min="7426" max="7433" width="13.7109375" style="17" customWidth="1"/>
    <col min="7434" max="7441" width="15.140625" style="17" customWidth="1"/>
    <col min="7442" max="7443" width="13.5703125" style="17" customWidth="1"/>
    <col min="7444" max="7455" width="0" style="17" hidden="1" customWidth="1"/>
    <col min="7456" max="7456" width="12.85546875" style="17" customWidth="1"/>
    <col min="7457" max="7462" width="6.7109375" style="17" customWidth="1"/>
    <col min="7463" max="7471" width="5.85546875" style="17" customWidth="1"/>
    <col min="7472" max="7515" width="10.85546875" style="17" customWidth="1"/>
    <col min="7516" max="7680" width="12.85546875" style="17"/>
    <col min="7681" max="7681" width="45.28515625" style="17" customWidth="1"/>
    <col min="7682" max="7689" width="13.7109375" style="17" customWidth="1"/>
    <col min="7690" max="7697" width="15.140625" style="17" customWidth="1"/>
    <col min="7698" max="7699" width="13.5703125" style="17" customWidth="1"/>
    <col min="7700" max="7711" width="0" style="17" hidden="1" customWidth="1"/>
    <col min="7712" max="7712" width="12.85546875" style="17" customWidth="1"/>
    <col min="7713" max="7718" width="6.7109375" style="17" customWidth="1"/>
    <col min="7719" max="7727" width="5.85546875" style="17" customWidth="1"/>
    <col min="7728" max="7771" width="10.85546875" style="17" customWidth="1"/>
    <col min="7772" max="7936" width="12.85546875" style="17"/>
    <col min="7937" max="7937" width="45.28515625" style="17" customWidth="1"/>
    <col min="7938" max="7945" width="13.7109375" style="17" customWidth="1"/>
    <col min="7946" max="7953" width="15.140625" style="17" customWidth="1"/>
    <col min="7954" max="7955" width="13.5703125" style="17" customWidth="1"/>
    <col min="7956" max="7967" width="0" style="17" hidden="1" customWidth="1"/>
    <col min="7968" max="7968" width="12.85546875" style="17" customWidth="1"/>
    <col min="7969" max="7974" width="6.7109375" style="17" customWidth="1"/>
    <col min="7975" max="7983" width="5.85546875" style="17" customWidth="1"/>
    <col min="7984" max="8027" width="10.85546875" style="17" customWidth="1"/>
    <col min="8028" max="8192" width="12.85546875" style="17"/>
    <col min="8193" max="8193" width="45.28515625" style="17" customWidth="1"/>
    <col min="8194" max="8201" width="13.7109375" style="17" customWidth="1"/>
    <col min="8202" max="8209" width="15.140625" style="17" customWidth="1"/>
    <col min="8210" max="8211" width="13.5703125" style="17" customWidth="1"/>
    <col min="8212" max="8223" width="0" style="17" hidden="1" customWidth="1"/>
    <col min="8224" max="8224" width="12.85546875" style="17" customWidth="1"/>
    <col min="8225" max="8230" width="6.7109375" style="17" customWidth="1"/>
    <col min="8231" max="8239" width="5.85546875" style="17" customWidth="1"/>
    <col min="8240" max="8283" width="10.85546875" style="17" customWidth="1"/>
    <col min="8284" max="8448" width="12.85546875" style="17"/>
    <col min="8449" max="8449" width="45.28515625" style="17" customWidth="1"/>
    <col min="8450" max="8457" width="13.7109375" style="17" customWidth="1"/>
    <col min="8458" max="8465" width="15.140625" style="17" customWidth="1"/>
    <col min="8466" max="8467" width="13.5703125" style="17" customWidth="1"/>
    <col min="8468" max="8479" width="0" style="17" hidden="1" customWidth="1"/>
    <col min="8480" max="8480" width="12.85546875" style="17" customWidth="1"/>
    <col min="8481" max="8486" width="6.7109375" style="17" customWidth="1"/>
    <col min="8487" max="8495" width="5.85546875" style="17" customWidth="1"/>
    <col min="8496" max="8539" width="10.85546875" style="17" customWidth="1"/>
    <col min="8540" max="8704" width="12.85546875" style="17"/>
    <col min="8705" max="8705" width="45.28515625" style="17" customWidth="1"/>
    <col min="8706" max="8713" width="13.7109375" style="17" customWidth="1"/>
    <col min="8714" max="8721" width="15.140625" style="17" customWidth="1"/>
    <col min="8722" max="8723" width="13.5703125" style="17" customWidth="1"/>
    <col min="8724" max="8735" width="0" style="17" hidden="1" customWidth="1"/>
    <col min="8736" max="8736" width="12.85546875" style="17" customWidth="1"/>
    <col min="8737" max="8742" width="6.7109375" style="17" customWidth="1"/>
    <col min="8743" max="8751" width="5.85546875" style="17" customWidth="1"/>
    <col min="8752" max="8795" width="10.85546875" style="17" customWidth="1"/>
    <col min="8796" max="8960" width="12.85546875" style="17"/>
    <col min="8961" max="8961" width="45.28515625" style="17" customWidth="1"/>
    <col min="8962" max="8969" width="13.7109375" style="17" customWidth="1"/>
    <col min="8970" max="8977" width="15.140625" style="17" customWidth="1"/>
    <col min="8978" max="8979" width="13.5703125" style="17" customWidth="1"/>
    <col min="8980" max="8991" width="0" style="17" hidden="1" customWidth="1"/>
    <col min="8992" max="8992" width="12.85546875" style="17" customWidth="1"/>
    <col min="8993" max="8998" width="6.7109375" style="17" customWidth="1"/>
    <col min="8999" max="9007" width="5.85546875" style="17" customWidth="1"/>
    <col min="9008" max="9051" width="10.85546875" style="17" customWidth="1"/>
    <col min="9052" max="9216" width="12.85546875" style="17"/>
    <col min="9217" max="9217" width="45.28515625" style="17" customWidth="1"/>
    <col min="9218" max="9225" width="13.7109375" style="17" customWidth="1"/>
    <col min="9226" max="9233" width="15.140625" style="17" customWidth="1"/>
    <col min="9234" max="9235" width="13.5703125" style="17" customWidth="1"/>
    <col min="9236" max="9247" width="0" style="17" hidden="1" customWidth="1"/>
    <col min="9248" max="9248" width="12.85546875" style="17" customWidth="1"/>
    <col min="9249" max="9254" width="6.7109375" style="17" customWidth="1"/>
    <col min="9255" max="9263" width="5.85546875" style="17" customWidth="1"/>
    <col min="9264" max="9307" width="10.85546875" style="17" customWidth="1"/>
    <col min="9308" max="9472" width="12.85546875" style="17"/>
    <col min="9473" max="9473" width="45.28515625" style="17" customWidth="1"/>
    <col min="9474" max="9481" width="13.7109375" style="17" customWidth="1"/>
    <col min="9482" max="9489" width="15.140625" style="17" customWidth="1"/>
    <col min="9490" max="9491" width="13.5703125" style="17" customWidth="1"/>
    <col min="9492" max="9503" width="0" style="17" hidden="1" customWidth="1"/>
    <col min="9504" max="9504" width="12.85546875" style="17" customWidth="1"/>
    <col min="9505" max="9510" width="6.7109375" style="17" customWidth="1"/>
    <col min="9511" max="9519" width="5.85546875" style="17" customWidth="1"/>
    <col min="9520" max="9563" width="10.85546875" style="17" customWidth="1"/>
    <col min="9564" max="9728" width="12.85546875" style="17"/>
    <col min="9729" max="9729" width="45.28515625" style="17" customWidth="1"/>
    <col min="9730" max="9737" width="13.7109375" style="17" customWidth="1"/>
    <col min="9738" max="9745" width="15.140625" style="17" customWidth="1"/>
    <col min="9746" max="9747" width="13.5703125" style="17" customWidth="1"/>
    <col min="9748" max="9759" width="0" style="17" hidden="1" customWidth="1"/>
    <col min="9760" max="9760" width="12.85546875" style="17" customWidth="1"/>
    <col min="9761" max="9766" width="6.7109375" style="17" customWidth="1"/>
    <col min="9767" max="9775" width="5.85546875" style="17" customWidth="1"/>
    <col min="9776" max="9819" width="10.85546875" style="17" customWidth="1"/>
    <col min="9820" max="9984" width="12.85546875" style="17"/>
    <col min="9985" max="9985" width="45.28515625" style="17" customWidth="1"/>
    <col min="9986" max="9993" width="13.7109375" style="17" customWidth="1"/>
    <col min="9994" max="10001" width="15.140625" style="17" customWidth="1"/>
    <col min="10002" max="10003" width="13.5703125" style="17" customWidth="1"/>
    <col min="10004" max="10015" width="0" style="17" hidden="1" customWidth="1"/>
    <col min="10016" max="10016" width="12.85546875" style="17" customWidth="1"/>
    <col min="10017" max="10022" width="6.7109375" style="17" customWidth="1"/>
    <col min="10023" max="10031" width="5.85546875" style="17" customWidth="1"/>
    <col min="10032" max="10075" width="10.85546875" style="17" customWidth="1"/>
    <col min="10076" max="10240" width="12.85546875" style="17"/>
    <col min="10241" max="10241" width="45.28515625" style="17" customWidth="1"/>
    <col min="10242" max="10249" width="13.7109375" style="17" customWidth="1"/>
    <col min="10250" max="10257" width="15.140625" style="17" customWidth="1"/>
    <col min="10258" max="10259" width="13.5703125" style="17" customWidth="1"/>
    <col min="10260" max="10271" width="0" style="17" hidden="1" customWidth="1"/>
    <col min="10272" max="10272" width="12.85546875" style="17" customWidth="1"/>
    <col min="10273" max="10278" width="6.7109375" style="17" customWidth="1"/>
    <col min="10279" max="10287" width="5.85546875" style="17" customWidth="1"/>
    <col min="10288" max="10331" width="10.85546875" style="17" customWidth="1"/>
    <col min="10332" max="10496" width="12.85546875" style="17"/>
    <col min="10497" max="10497" width="45.28515625" style="17" customWidth="1"/>
    <col min="10498" max="10505" width="13.7109375" style="17" customWidth="1"/>
    <col min="10506" max="10513" width="15.140625" style="17" customWidth="1"/>
    <col min="10514" max="10515" width="13.5703125" style="17" customWidth="1"/>
    <col min="10516" max="10527" width="0" style="17" hidden="1" customWidth="1"/>
    <col min="10528" max="10528" width="12.85546875" style="17" customWidth="1"/>
    <col min="10529" max="10534" width="6.7109375" style="17" customWidth="1"/>
    <col min="10535" max="10543" width="5.85546875" style="17" customWidth="1"/>
    <col min="10544" max="10587" width="10.85546875" style="17" customWidth="1"/>
    <col min="10588" max="10752" width="12.85546875" style="17"/>
    <col min="10753" max="10753" width="45.28515625" style="17" customWidth="1"/>
    <col min="10754" max="10761" width="13.7109375" style="17" customWidth="1"/>
    <col min="10762" max="10769" width="15.140625" style="17" customWidth="1"/>
    <col min="10770" max="10771" width="13.5703125" style="17" customWidth="1"/>
    <col min="10772" max="10783" width="0" style="17" hidden="1" customWidth="1"/>
    <col min="10784" max="10784" width="12.85546875" style="17" customWidth="1"/>
    <col min="10785" max="10790" width="6.7109375" style="17" customWidth="1"/>
    <col min="10791" max="10799" width="5.85546875" style="17" customWidth="1"/>
    <col min="10800" max="10843" width="10.85546875" style="17" customWidth="1"/>
    <col min="10844" max="11008" width="12.85546875" style="17"/>
    <col min="11009" max="11009" width="45.28515625" style="17" customWidth="1"/>
    <col min="11010" max="11017" width="13.7109375" style="17" customWidth="1"/>
    <col min="11018" max="11025" width="15.140625" style="17" customWidth="1"/>
    <col min="11026" max="11027" width="13.5703125" style="17" customWidth="1"/>
    <col min="11028" max="11039" width="0" style="17" hidden="1" customWidth="1"/>
    <col min="11040" max="11040" width="12.85546875" style="17" customWidth="1"/>
    <col min="11041" max="11046" width="6.7109375" style="17" customWidth="1"/>
    <col min="11047" max="11055" width="5.85546875" style="17" customWidth="1"/>
    <col min="11056" max="11099" width="10.85546875" style="17" customWidth="1"/>
    <col min="11100" max="11264" width="12.85546875" style="17"/>
    <col min="11265" max="11265" width="45.28515625" style="17" customWidth="1"/>
    <col min="11266" max="11273" width="13.7109375" style="17" customWidth="1"/>
    <col min="11274" max="11281" width="15.140625" style="17" customWidth="1"/>
    <col min="11282" max="11283" width="13.5703125" style="17" customWidth="1"/>
    <col min="11284" max="11295" width="0" style="17" hidden="1" customWidth="1"/>
    <col min="11296" max="11296" width="12.85546875" style="17" customWidth="1"/>
    <col min="11297" max="11302" width="6.7109375" style="17" customWidth="1"/>
    <col min="11303" max="11311" width="5.85546875" style="17" customWidth="1"/>
    <col min="11312" max="11355" width="10.85546875" style="17" customWidth="1"/>
    <col min="11356" max="11520" width="12.85546875" style="17"/>
    <col min="11521" max="11521" width="45.28515625" style="17" customWidth="1"/>
    <col min="11522" max="11529" width="13.7109375" style="17" customWidth="1"/>
    <col min="11530" max="11537" width="15.140625" style="17" customWidth="1"/>
    <col min="11538" max="11539" width="13.5703125" style="17" customWidth="1"/>
    <col min="11540" max="11551" width="0" style="17" hidden="1" customWidth="1"/>
    <col min="11552" max="11552" width="12.85546875" style="17" customWidth="1"/>
    <col min="11553" max="11558" width="6.7109375" style="17" customWidth="1"/>
    <col min="11559" max="11567" width="5.85546875" style="17" customWidth="1"/>
    <col min="11568" max="11611" width="10.85546875" style="17" customWidth="1"/>
    <col min="11612" max="11776" width="12.85546875" style="17"/>
    <col min="11777" max="11777" width="45.28515625" style="17" customWidth="1"/>
    <col min="11778" max="11785" width="13.7109375" style="17" customWidth="1"/>
    <col min="11786" max="11793" width="15.140625" style="17" customWidth="1"/>
    <col min="11794" max="11795" width="13.5703125" style="17" customWidth="1"/>
    <col min="11796" max="11807" width="0" style="17" hidden="1" customWidth="1"/>
    <col min="11808" max="11808" width="12.85546875" style="17" customWidth="1"/>
    <col min="11809" max="11814" width="6.7109375" style="17" customWidth="1"/>
    <col min="11815" max="11823" width="5.85546875" style="17" customWidth="1"/>
    <col min="11824" max="11867" width="10.85546875" style="17" customWidth="1"/>
    <col min="11868" max="12032" width="12.85546875" style="17"/>
    <col min="12033" max="12033" width="45.28515625" style="17" customWidth="1"/>
    <col min="12034" max="12041" width="13.7109375" style="17" customWidth="1"/>
    <col min="12042" max="12049" width="15.140625" style="17" customWidth="1"/>
    <col min="12050" max="12051" width="13.5703125" style="17" customWidth="1"/>
    <col min="12052" max="12063" width="0" style="17" hidden="1" customWidth="1"/>
    <col min="12064" max="12064" width="12.85546875" style="17" customWidth="1"/>
    <col min="12065" max="12070" width="6.7109375" style="17" customWidth="1"/>
    <col min="12071" max="12079" width="5.85546875" style="17" customWidth="1"/>
    <col min="12080" max="12123" width="10.85546875" style="17" customWidth="1"/>
    <col min="12124" max="12288" width="12.85546875" style="17"/>
    <col min="12289" max="12289" width="45.28515625" style="17" customWidth="1"/>
    <col min="12290" max="12297" width="13.7109375" style="17" customWidth="1"/>
    <col min="12298" max="12305" width="15.140625" style="17" customWidth="1"/>
    <col min="12306" max="12307" width="13.5703125" style="17" customWidth="1"/>
    <col min="12308" max="12319" width="0" style="17" hidden="1" customWidth="1"/>
    <col min="12320" max="12320" width="12.85546875" style="17" customWidth="1"/>
    <col min="12321" max="12326" width="6.7109375" style="17" customWidth="1"/>
    <col min="12327" max="12335" width="5.85546875" style="17" customWidth="1"/>
    <col min="12336" max="12379" width="10.85546875" style="17" customWidth="1"/>
    <col min="12380" max="12544" width="12.85546875" style="17"/>
    <col min="12545" max="12545" width="45.28515625" style="17" customWidth="1"/>
    <col min="12546" max="12553" width="13.7109375" style="17" customWidth="1"/>
    <col min="12554" max="12561" width="15.140625" style="17" customWidth="1"/>
    <col min="12562" max="12563" width="13.5703125" style="17" customWidth="1"/>
    <col min="12564" max="12575" width="0" style="17" hidden="1" customWidth="1"/>
    <col min="12576" max="12576" width="12.85546875" style="17" customWidth="1"/>
    <col min="12577" max="12582" width="6.7109375" style="17" customWidth="1"/>
    <col min="12583" max="12591" width="5.85546875" style="17" customWidth="1"/>
    <col min="12592" max="12635" width="10.85546875" style="17" customWidth="1"/>
    <col min="12636" max="12800" width="12.85546875" style="17"/>
    <col min="12801" max="12801" width="45.28515625" style="17" customWidth="1"/>
    <col min="12802" max="12809" width="13.7109375" style="17" customWidth="1"/>
    <col min="12810" max="12817" width="15.140625" style="17" customWidth="1"/>
    <col min="12818" max="12819" width="13.5703125" style="17" customWidth="1"/>
    <col min="12820" max="12831" width="0" style="17" hidden="1" customWidth="1"/>
    <col min="12832" max="12832" width="12.85546875" style="17" customWidth="1"/>
    <col min="12833" max="12838" width="6.7109375" style="17" customWidth="1"/>
    <col min="12839" max="12847" width="5.85546875" style="17" customWidth="1"/>
    <col min="12848" max="12891" width="10.85546875" style="17" customWidth="1"/>
    <col min="12892" max="13056" width="12.85546875" style="17"/>
    <col min="13057" max="13057" width="45.28515625" style="17" customWidth="1"/>
    <col min="13058" max="13065" width="13.7109375" style="17" customWidth="1"/>
    <col min="13066" max="13073" width="15.140625" style="17" customWidth="1"/>
    <col min="13074" max="13075" width="13.5703125" style="17" customWidth="1"/>
    <col min="13076" max="13087" width="0" style="17" hidden="1" customWidth="1"/>
    <col min="13088" max="13088" width="12.85546875" style="17" customWidth="1"/>
    <col min="13089" max="13094" width="6.7109375" style="17" customWidth="1"/>
    <col min="13095" max="13103" width="5.85546875" style="17" customWidth="1"/>
    <col min="13104" max="13147" width="10.85546875" style="17" customWidth="1"/>
    <col min="13148" max="13312" width="12.85546875" style="17"/>
    <col min="13313" max="13313" width="45.28515625" style="17" customWidth="1"/>
    <col min="13314" max="13321" width="13.7109375" style="17" customWidth="1"/>
    <col min="13322" max="13329" width="15.140625" style="17" customWidth="1"/>
    <col min="13330" max="13331" width="13.5703125" style="17" customWidth="1"/>
    <col min="13332" max="13343" width="0" style="17" hidden="1" customWidth="1"/>
    <col min="13344" max="13344" width="12.85546875" style="17" customWidth="1"/>
    <col min="13345" max="13350" width="6.7109375" style="17" customWidth="1"/>
    <col min="13351" max="13359" width="5.85546875" style="17" customWidth="1"/>
    <col min="13360" max="13403" width="10.85546875" style="17" customWidth="1"/>
    <col min="13404" max="13568" width="12.85546875" style="17"/>
    <col min="13569" max="13569" width="45.28515625" style="17" customWidth="1"/>
    <col min="13570" max="13577" width="13.7109375" style="17" customWidth="1"/>
    <col min="13578" max="13585" width="15.140625" style="17" customWidth="1"/>
    <col min="13586" max="13587" width="13.5703125" style="17" customWidth="1"/>
    <col min="13588" max="13599" width="0" style="17" hidden="1" customWidth="1"/>
    <col min="13600" max="13600" width="12.85546875" style="17" customWidth="1"/>
    <col min="13601" max="13606" width="6.7109375" style="17" customWidth="1"/>
    <col min="13607" max="13615" width="5.85546875" style="17" customWidth="1"/>
    <col min="13616" max="13659" width="10.85546875" style="17" customWidth="1"/>
    <col min="13660" max="13824" width="12.85546875" style="17"/>
    <col min="13825" max="13825" width="45.28515625" style="17" customWidth="1"/>
    <col min="13826" max="13833" width="13.7109375" style="17" customWidth="1"/>
    <col min="13834" max="13841" width="15.140625" style="17" customWidth="1"/>
    <col min="13842" max="13843" width="13.5703125" style="17" customWidth="1"/>
    <col min="13844" max="13855" width="0" style="17" hidden="1" customWidth="1"/>
    <col min="13856" max="13856" width="12.85546875" style="17" customWidth="1"/>
    <col min="13857" max="13862" width="6.7109375" style="17" customWidth="1"/>
    <col min="13863" max="13871" width="5.85546875" style="17" customWidth="1"/>
    <col min="13872" max="13915" width="10.85546875" style="17" customWidth="1"/>
    <col min="13916" max="14080" width="12.85546875" style="17"/>
    <col min="14081" max="14081" width="45.28515625" style="17" customWidth="1"/>
    <col min="14082" max="14089" width="13.7109375" style="17" customWidth="1"/>
    <col min="14090" max="14097" width="15.140625" style="17" customWidth="1"/>
    <col min="14098" max="14099" width="13.5703125" style="17" customWidth="1"/>
    <col min="14100" max="14111" width="0" style="17" hidden="1" customWidth="1"/>
    <col min="14112" max="14112" width="12.85546875" style="17" customWidth="1"/>
    <col min="14113" max="14118" width="6.7109375" style="17" customWidth="1"/>
    <col min="14119" max="14127" width="5.85546875" style="17" customWidth="1"/>
    <col min="14128" max="14171" width="10.85546875" style="17" customWidth="1"/>
    <col min="14172" max="14336" width="12.85546875" style="17"/>
    <col min="14337" max="14337" width="45.28515625" style="17" customWidth="1"/>
    <col min="14338" max="14345" width="13.7109375" style="17" customWidth="1"/>
    <col min="14346" max="14353" width="15.140625" style="17" customWidth="1"/>
    <col min="14354" max="14355" width="13.5703125" style="17" customWidth="1"/>
    <col min="14356" max="14367" width="0" style="17" hidden="1" customWidth="1"/>
    <col min="14368" max="14368" width="12.85546875" style="17" customWidth="1"/>
    <col min="14369" max="14374" width="6.7109375" style="17" customWidth="1"/>
    <col min="14375" max="14383" width="5.85546875" style="17" customWidth="1"/>
    <col min="14384" max="14427" width="10.85546875" style="17" customWidth="1"/>
    <col min="14428" max="14592" width="12.85546875" style="17"/>
    <col min="14593" max="14593" width="45.28515625" style="17" customWidth="1"/>
    <col min="14594" max="14601" width="13.7109375" style="17" customWidth="1"/>
    <col min="14602" max="14609" width="15.140625" style="17" customWidth="1"/>
    <col min="14610" max="14611" width="13.5703125" style="17" customWidth="1"/>
    <col min="14612" max="14623" width="0" style="17" hidden="1" customWidth="1"/>
    <col min="14624" max="14624" width="12.85546875" style="17" customWidth="1"/>
    <col min="14625" max="14630" width="6.7109375" style="17" customWidth="1"/>
    <col min="14631" max="14639" width="5.85546875" style="17" customWidth="1"/>
    <col min="14640" max="14683" width="10.85546875" style="17" customWidth="1"/>
    <col min="14684" max="14848" width="12.85546875" style="17"/>
    <col min="14849" max="14849" width="45.28515625" style="17" customWidth="1"/>
    <col min="14850" max="14857" width="13.7109375" style="17" customWidth="1"/>
    <col min="14858" max="14865" width="15.140625" style="17" customWidth="1"/>
    <col min="14866" max="14867" width="13.5703125" style="17" customWidth="1"/>
    <col min="14868" max="14879" width="0" style="17" hidden="1" customWidth="1"/>
    <col min="14880" max="14880" width="12.85546875" style="17" customWidth="1"/>
    <col min="14881" max="14886" width="6.7109375" style="17" customWidth="1"/>
    <col min="14887" max="14895" width="5.85546875" style="17" customWidth="1"/>
    <col min="14896" max="14939" width="10.85546875" style="17" customWidth="1"/>
    <col min="14940" max="15104" width="12.85546875" style="17"/>
    <col min="15105" max="15105" width="45.28515625" style="17" customWidth="1"/>
    <col min="15106" max="15113" width="13.7109375" style="17" customWidth="1"/>
    <col min="15114" max="15121" width="15.140625" style="17" customWidth="1"/>
    <col min="15122" max="15123" width="13.5703125" style="17" customWidth="1"/>
    <col min="15124" max="15135" width="0" style="17" hidden="1" customWidth="1"/>
    <col min="15136" max="15136" width="12.85546875" style="17" customWidth="1"/>
    <col min="15137" max="15142" width="6.7109375" style="17" customWidth="1"/>
    <col min="15143" max="15151" width="5.85546875" style="17" customWidth="1"/>
    <col min="15152" max="15195" width="10.85546875" style="17" customWidth="1"/>
    <col min="15196" max="15360" width="12.85546875" style="17"/>
    <col min="15361" max="15361" width="45.28515625" style="17" customWidth="1"/>
    <col min="15362" max="15369" width="13.7109375" style="17" customWidth="1"/>
    <col min="15370" max="15377" width="15.140625" style="17" customWidth="1"/>
    <col min="15378" max="15379" width="13.5703125" style="17" customWidth="1"/>
    <col min="15380" max="15391" width="0" style="17" hidden="1" customWidth="1"/>
    <col min="15392" max="15392" width="12.85546875" style="17" customWidth="1"/>
    <col min="15393" max="15398" width="6.7109375" style="17" customWidth="1"/>
    <col min="15399" max="15407" width="5.85546875" style="17" customWidth="1"/>
    <col min="15408" max="15451" width="10.85546875" style="17" customWidth="1"/>
    <col min="15452" max="15616" width="12.85546875" style="17"/>
    <col min="15617" max="15617" width="45.28515625" style="17" customWidth="1"/>
    <col min="15618" max="15625" width="13.7109375" style="17" customWidth="1"/>
    <col min="15626" max="15633" width="15.140625" style="17" customWidth="1"/>
    <col min="15634" max="15635" width="13.5703125" style="17" customWidth="1"/>
    <col min="15636" max="15647" width="0" style="17" hidden="1" customWidth="1"/>
    <col min="15648" max="15648" width="12.85546875" style="17" customWidth="1"/>
    <col min="15649" max="15654" width="6.7109375" style="17" customWidth="1"/>
    <col min="15655" max="15663" width="5.85546875" style="17" customWidth="1"/>
    <col min="15664" max="15707" width="10.85546875" style="17" customWidth="1"/>
    <col min="15708" max="15872" width="12.85546875" style="17"/>
    <col min="15873" max="15873" width="45.28515625" style="17" customWidth="1"/>
    <col min="15874" max="15881" width="13.7109375" style="17" customWidth="1"/>
    <col min="15882" max="15889" width="15.140625" style="17" customWidth="1"/>
    <col min="15890" max="15891" width="13.5703125" style="17" customWidth="1"/>
    <col min="15892" max="15903" width="0" style="17" hidden="1" customWidth="1"/>
    <col min="15904" max="15904" width="12.85546875" style="17" customWidth="1"/>
    <col min="15905" max="15910" width="6.7109375" style="17" customWidth="1"/>
    <col min="15911" max="15919" width="5.85546875" style="17" customWidth="1"/>
    <col min="15920" max="15963" width="10.85546875" style="17" customWidth="1"/>
    <col min="15964" max="16128" width="12.85546875" style="17"/>
    <col min="16129" max="16129" width="45.28515625" style="17" customWidth="1"/>
    <col min="16130" max="16137" width="13.7109375" style="17" customWidth="1"/>
    <col min="16138" max="16145" width="15.140625" style="17" customWidth="1"/>
    <col min="16146" max="16147" width="13.5703125" style="17" customWidth="1"/>
    <col min="16148" max="16159" width="0" style="17" hidden="1" customWidth="1"/>
    <col min="16160" max="16160" width="12.85546875" style="17" customWidth="1"/>
    <col min="16161" max="16166" width="6.7109375" style="17" customWidth="1"/>
    <col min="16167" max="16175" width="5.85546875" style="17" customWidth="1"/>
    <col min="16176" max="16219" width="10.85546875" style="17" customWidth="1"/>
    <col min="16220" max="16384" width="12.85546875" style="17"/>
  </cols>
  <sheetData>
    <row r="1" spans="1:27" s="11" customFormat="1" ht="11.1" customHeight="1" x14ac:dyDescent="0.15">
      <c r="A1" s="7"/>
      <c r="B1" s="8"/>
      <c r="C1" s="9"/>
      <c r="D1" s="9"/>
      <c r="E1" s="9"/>
      <c r="F1" s="9"/>
      <c r="G1" s="9"/>
      <c r="H1" s="9"/>
      <c r="I1" s="9"/>
      <c r="J1" s="10"/>
      <c r="K1" s="78"/>
      <c r="V1" s="12"/>
      <c r="W1" s="13"/>
      <c r="X1" s="13"/>
    </row>
    <row r="2" spans="1:27" s="11" customFormat="1" ht="11.1" customHeight="1" x14ac:dyDescent="0.15">
      <c r="A2" s="7"/>
      <c r="B2" s="8"/>
      <c r="C2" s="9"/>
      <c r="D2" s="9"/>
      <c r="E2" s="9"/>
      <c r="F2" s="9"/>
      <c r="G2" s="9"/>
      <c r="H2" s="9"/>
      <c r="I2" s="9"/>
      <c r="J2" s="10"/>
      <c r="K2" s="78"/>
      <c r="V2" s="12"/>
      <c r="W2" s="13"/>
      <c r="X2" s="13"/>
    </row>
    <row r="3" spans="1:27" s="11" customFormat="1" ht="11.1" customHeight="1" x14ac:dyDescent="0.2">
      <c r="A3" s="7"/>
      <c r="B3" s="8"/>
      <c r="C3" s="9"/>
      <c r="D3" s="14"/>
      <c r="E3" s="9"/>
      <c r="F3" s="9"/>
      <c r="G3" s="9"/>
      <c r="H3" s="9"/>
      <c r="I3" s="9"/>
      <c r="J3" s="10"/>
      <c r="K3" s="78"/>
      <c r="V3" s="12"/>
      <c r="W3" s="13"/>
      <c r="X3" s="13"/>
    </row>
    <row r="4" spans="1:27" s="11" customFormat="1" ht="11.1" customHeight="1" x14ac:dyDescent="0.15">
      <c r="A4" s="7"/>
      <c r="B4" s="8"/>
      <c r="C4" s="9"/>
      <c r="D4" s="9"/>
      <c r="E4" s="9"/>
      <c r="F4" s="9"/>
      <c r="G4" s="9"/>
      <c r="H4" s="9"/>
      <c r="I4" s="9"/>
      <c r="J4" s="10"/>
      <c r="K4" s="78"/>
      <c r="V4" s="12"/>
      <c r="W4" s="13"/>
      <c r="X4" s="13"/>
    </row>
    <row r="5" spans="1:27" s="11" customFormat="1" ht="11.25" x14ac:dyDescent="0.15">
      <c r="A5" s="6"/>
      <c r="B5" s="8"/>
      <c r="C5" s="9"/>
      <c r="D5" s="9"/>
      <c r="E5" s="9"/>
      <c r="F5" s="9"/>
      <c r="G5" s="9"/>
      <c r="H5" s="9"/>
      <c r="I5" s="9"/>
      <c r="J5" s="10"/>
      <c r="K5" s="78"/>
      <c r="V5" s="12"/>
      <c r="W5" s="13"/>
      <c r="X5" s="13"/>
    </row>
    <row r="6" spans="1:27" ht="44.1" customHeight="1" x14ac:dyDescent="0.15">
      <c r="A6" s="647"/>
      <c r="B6" s="647"/>
      <c r="C6" s="647"/>
      <c r="D6" s="647"/>
      <c r="E6" s="647"/>
      <c r="F6" s="647"/>
      <c r="G6" s="647"/>
      <c r="H6" s="647"/>
      <c r="I6" s="647"/>
      <c r="J6" s="15"/>
      <c r="K6" s="79"/>
      <c r="L6" s="15"/>
      <c r="M6" s="15"/>
      <c r="N6" s="15"/>
      <c r="O6" s="15"/>
      <c r="P6" s="15"/>
      <c r="Q6" s="15"/>
      <c r="R6" s="15"/>
      <c r="S6" s="15"/>
      <c r="T6" s="15"/>
      <c r="U6" s="15"/>
      <c r="V6" s="16"/>
      <c r="W6" s="15"/>
      <c r="X6" s="15"/>
      <c r="Y6" s="15"/>
      <c r="Z6" s="15"/>
      <c r="AA6" s="15"/>
    </row>
    <row r="7" spans="1:27" ht="21.95" customHeight="1" x14ac:dyDescent="0.15">
      <c r="A7" s="648"/>
      <c r="B7" s="648"/>
      <c r="C7" s="648"/>
      <c r="D7" s="648"/>
      <c r="E7" s="648"/>
      <c r="F7" s="648"/>
      <c r="G7" s="648"/>
      <c r="H7" s="648"/>
      <c r="I7" s="18"/>
      <c r="J7" s="18"/>
      <c r="X7" s="17"/>
    </row>
    <row r="8" spans="1:27" ht="36.75" customHeight="1" x14ac:dyDescent="0.2">
      <c r="A8" s="20"/>
      <c r="B8" s="21"/>
      <c r="C8" s="21"/>
      <c r="J8" s="22"/>
      <c r="X8" s="17"/>
    </row>
    <row r="9" spans="1:27" ht="15" customHeight="1" x14ac:dyDescent="0.15">
      <c r="A9" s="606"/>
      <c r="B9" s="596"/>
      <c r="C9" s="596"/>
      <c r="D9" s="652"/>
      <c r="E9" s="654"/>
      <c r="F9" s="596"/>
      <c r="G9" s="596"/>
      <c r="H9" s="606"/>
      <c r="I9" s="652"/>
      <c r="J9" s="599"/>
      <c r="K9" s="81"/>
      <c r="L9" s="22"/>
      <c r="X9" s="17"/>
    </row>
    <row r="10" spans="1:27" ht="10.5" customHeight="1" x14ac:dyDescent="0.15">
      <c r="A10" s="649"/>
      <c r="B10" s="595"/>
      <c r="C10" s="650"/>
      <c r="D10" s="655"/>
      <c r="E10" s="656"/>
      <c r="F10" s="595"/>
      <c r="G10" s="595"/>
      <c r="H10" s="607"/>
      <c r="I10" s="653"/>
      <c r="J10" s="601"/>
      <c r="K10" s="81"/>
      <c r="L10" s="22"/>
      <c r="X10" s="17"/>
    </row>
    <row r="11" spans="1:27" ht="40.5" customHeight="1" x14ac:dyDescent="0.15">
      <c r="A11" s="607"/>
      <c r="B11" s="597"/>
      <c r="C11" s="651"/>
      <c r="D11" s="23"/>
      <c r="E11" s="24"/>
      <c r="F11" s="597"/>
      <c r="G11" s="597"/>
      <c r="H11" s="25"/>
      <c r="I11" s="26"/>
      <c r="J11" s="197"/>
      <c r="K11" s="81"/>
      <c r="L11" s="22"/>
      <c r="X11" s="17"/>
    </row>
    <row r="12" spans="1:27" ht="15" customHeight="1" x14ac:dyDescent="0.2">
      <c r="A12" s="27"/>
      <c r="B12" s="164"/>
      <c r="C12" s="164"/>
      <c r="D12" s="156"/>
      <c r="E12" s="157"/>
      <c r="F12" s="158"/>
      <c r="G12" s="158"/>
      <c r="H12" s="156"/>
      <c r="I12" s="159"/>
      <c r="J12" s="157"/>
      <c r="K12" s="82"/>
      <c r="L12" s="22"/>
      <c r="T12" s="73"/>
      <c r="X12" s="28"/>
    </row>
    <row r="13" spans="1:27" ht="15" customHeight="1" x14ac:dyDescent="0.2">
      <c r="A13" s="29"/>
      <c r="B13" s="165"/>
      <c r="C13" s="165"/>
      <c r="D13" s="141"/>
      <c r="E13" s="142"/>
      <c r="F13" s="143"/>
      <c r="G13" s="143"/>
      <c r="H13" s="141"/>
      <c r="I13" s="144"/>
      <c r="J13" s="145"/>
      <c r="K13" s="83"/>
      <c r="L13" s="22"/>
      <c r="T13" s="86"/>
      <c r="U13" s="86"/>
      <c r="W13" s="19"/>
      <c r="X13" s="19"/>
      <c r="Y13" s="19"/>
      <c r="Z13" s="51"/>
      <c r="AA13" s="89"/>
    </row>
    <row r="14" spans="1:27" ht="15" customHeight="1" x14ac:dyDescent="0.2">
      <c r="A14" s="30"/>
      <c r="B14" s="166"/>
      <c r="C14" s="166"/>
      <c r="D14" s="146"/>
      <c r="E14" s="147"/>
      <c r="F14" s="148"/>
      <c r="G14" s="148"/>
      <c r="H14" s="146"/>
      <c r="I14" s="149"/>
      <c r="J14" s="150"/>
      <c r="K14" s="84"/>
      <c r="L14" s="22"/>
      <c r="T14" s="86"/>
      <c r="U14" s="86"/>
      <c r="W14" s="19"/>
      <c r="X14" s="19"/>
      <c r="Y14" s="19"/>
      <c r="Z14" s="51"/>
      <c r="AA14" s="89"/>
    </row>
    <row r="15" spans="1:27" ht="15" customHeight="1" x14ac:dyDescent="0.2">
      <c r="A15" s="30"/>
      <c r="B15" s="166"/>
      <c r="C15" s="166"/>
      <c r="D15" s="146"/>
      <c r="E15" s="147"/>
      <c r="F15" s="148"/>
      <c r="G15" s="148"/>
      <c r="H15" s="146"/>
      <c r="I15" s="149"/>
      <c r="J15" s="150"/>
      <c r="K15" s="84"/>
      <c r="L15" s="22"/>
      <c r="T15" s="86"/>
      <c r="U15" s="86"/>
      <c r="W15" s="19"/>
      <c r="X15" s="19"/>
      <c r="Y15" s="19"/>
      <c r="Z15" s="51"/>
      <c r="AA15" s="89"/>
    </row>
    <row r="16" spans="1:27" ht="15" customHeight="1" x14ac:dyDescent="0.2">
      <c r="A16" s="31"/>
      <c r="B16" s="167"/>
      <c r="C16" s="167"/>
      <c r="D16" s="151"/>
      <c r="E16" s="152"/>
      <c r="F16" s="153"/>
      <c r="G16" s="153"/>
      <c r="H16" s="151"/>
      <c r="I16" s="154"/>
      <c r="J16" s="155"/>
      <c r="K16" s="84"/>
      <c r="L16" s="22"/>
      <c r="T16" s="86"/>
      <c r="U16" s="86"/>
      <c r="W16" s="19"/>
      <c r="X16" s="19"/>
      <c r="Y16" s="19"/>
      <c r="Z16" s="51"/>
      <c r="AA16" s="89"/>
    </row>
    <row r="17" spans="1:24" ht="42.75" customHeight="1" x14ac:dyDescent="0.2">
      <c r="A17" s="32"/>
      <c r="B17" s="33"/>
      <c r="C17" s="33"/>
      <c r="D17" s="33"/>
      <c r="E17" s="33"/>
      <c r="F17" s="33"/>
      <c r="G17" s="33"/>
      <c r="H17" s="33"/>
      <c r="I17" s="33"/>
      <c r="J17" s="22"/>
      <c r="X17" s="17"/>
    </row>
    <row r="18" spans="1:24" ht="42" customHeight="1" x14ac:dyDescent="0.15">
      <c r="A18" s="194"/>
      <c r="B18" s="195"/>
      <c r="C18" s="34"/>
      <c r="D18" s="35"/>
      <c r="E18" s="35"/>
      <c r="F18" s="35"/>
      <c r="G18" s="36"/>
      <c r="H18" s="37"/>
      <c r="I18" s="17"/>
      <c r="X18" s="17"/>
    </row>
    <row r="19" spans="1:24" ht="15" customHeight="1" x14ac:dyDescent="0.15">
      <c r="A19" s="38"/>
      <c r="B19" s="124"/>
      <c r="C19" s="125"/>
      <c r="D19" s="126"/>
      <c r="E19" s="126"/>
      <c r="F19" s="126"/>
      <c r="G19" s="127"/>
      <c r="H19" s="74"/>
      <c r="I19" s="17"/>
      <c r="X19" s="17"/>
    </row>
    <row r="20" spans="1:24" ht="15" customHeight="1" x14ac:dyDescent="0.15">
      <c r="A20" s="30"/>
      <c r="B20" s="128"/>
      <c r="C20" s="129"/>
      <c r="D20" s="130"/>
      <c r="E20" s="130"/>
      <c r="F20" s="130"/>
      <c r="G20" s="131"/>
      <c r="H20" s="74"/>
      <c r="I20" s="17"/>
      <c r="X20" s="17"/>
    </row>
    <row r="21" spans="1:24" ht="15" customHeight="1" x14ac:dyDescent="0.15">
      <c r="A21" s="30"/>
      <c r="B21" s="128"/>
      <c r="C21" s="129"/>
      <c r="D21" s="130"/>
      <c r="E21" s="130"/>
      <c r="F21" s="130"/>
      <c r="G21" s="131"/>
      <c r="H21" s="74"/>
      <c r="I21" s="17"/>
      <c r="X21" s="17"/>
    </row>
    <row r="22" spans="1:24" ht="15" customHeight="1" x14ac:dyDescent="0.15">
      <c r="A22" s="30"/>
      <c r="B22" s="128"/>
      <c r="C22" s="129"/>
      <c r="D22" s="130"/>
      <c r="E22" s="130"/>
      <c r="F22" s="130"/>
      <c r="G22" s="131"/>
      <c r="H22" s="74"/>
      <c r="I22" s="17"/>
      <c r="J22" s="22"/>
      <c r="X22" s="17"/>
    </row>
    <row r="23" spans="1:24" ht="15" customHeight="1" x14ac:dyDescent="0.15">
      <c r="A23" s="39"/>
      <c r="B23" s="132"/>
      <c r="C23" s="133"/>
      <c r="D23" s="134"/>
      <c r="E23" s="134"/>
      <c r="F23" s="134"/>
      <c r="G23" s="135"/>
      <c r="H23" s="74"/>
      <c r="I23" s="17"/>
      <c r="X23" s="17"/>
    </row>
    <row r="24" spans="1:24" s="22" customFormat="1" ht="27.75" customHeight="1" x14ac:dyDescent="0.2">
      <c r="A24" s="32"/>
      <c r="B24" s="40"/>
      <c r="C24" s="40"/>
      <c r="D24" s="40"/>
      <c r="E24" s="40"/>
      <c r="F24" s="40"/>
      <c r="G24" s="40"/>
      <c r="H24" s="40"/>
      <c r="K24" s="81"/>
      <c r="V24" s="41"/>
    </row>
    <row r="25" spans="1:24" s="22" customFormat="1" ht="21.75" customHeight="1" x14ac:dyDescent="0.15">
      <c r="A25" s="32"/>
      <c r="K25" s="81"/>
      <c r="V25" s="41"/>
    </row>
    <row r="26" spans="1:24" ht="29.25" customHeight="1" x14ac:dyDescent="0.15">
      <c r="A26" s="42"/>
      <c r="B26" s="42"/>
      <c r="C26" s="17"/>
      <c r="D26" s="17"/>
      <c r="E26" s="17"/>
      <c r="F26" s="17"/>
      <c r="G26" s="17"/>
      <c r="H26" s="17"/>
      <c r="I26" s="17"/>
      <c r="X26" s="17"/>
    </row>
    <row r="27" spans="1:24" ht="15" customHeight="1" x14ac:dyDescent="0.15">
      <c r="A27" s="29"/>
      <c r="B27" s="93"/>
      <c r="C27" s="75"/>
      <c r="D27" s="17"/>
      <c r="E27" s="17"/>
      <c r="F27" s="17"/>
      <c r="G27" s="17"/>
      <c r="H27" s="17"/>
      <c r="I27" s="17"/>
      <c r="X27" s="17"/>
    </row>
    <row r="28" spans="1:24" ht="15" customHeight="1" x14ac:dyDescent="0.15">
      <c r="A28" s="30"/>
      <c r="B28" s="93"/>
      <c r="C28" s="75"/>
      <c r="D28" s="17"/>
      <c r="E28" s="17"/>
      <c r="F28" s="17"/>
      <c r="G28" s="17"/>
      <c r="H28" s="17"/>
      <c r="I28" s="17"/>
      <c r="X28" s="17"/>
    </row>
    <row r="29" spans="1:24" ht="15" customHeight="1" x14ac:dyDescent="0.15">
      <c r="A29" s="29"/>
      <c r="B29" s="93"/>
      <c r="C29" s="75"/>
      <c r="D29" s="17"/>
      <c r="E29" s="17"/>
      <c r="F29" s="17"/>
      <c r="G29" s="17"/>
      <c r="H29" s="17"/>
      <c r="I29" s="17"/>
      <c r="X29" s="17"/>
    </row>
    <row r="30" spans="1:24" ht="15" customHeight="1" x14ac:dyDescent="0.15">
      <c r="A30" s="29"/>
      <c r="B30" s="93"/>
      <c r="C30" s="75"/>
      <c r="D30" s="17"/>
      <c r="E30" s="17"/>
      <c r="F30" s="17"/>
      <c r="G30" s="17"/>
      <c r="H30" s="17"/>
      <c r="I30" s="17"/>
      <c r="J30" s="22"/>
      <c r="X30" s="17"/>
    </row>
    <row r="31" spans="1:24" ht="15" customHeight="1" x14ac:dyDescent="0.15">
      <c r="A31" s="43"/>
      <c r="B31" s="93"/>
      <c r="C31" s="75"/>
      <c r="D31" s="17"/>
      <c r="E31" s="17"/>
      <c r="F31" s="17"/>
      <c r="G31" s="17"/>
      <c r="H31" s="17"/>
      <c r="I31" s="17"/>
      <c r="X31" s="17"/>
    </row>
    <row r="32" spans="1:24" ht="15" customHeight="1" x14ac:dyDescent="0.15">
      <c r="A32" s="31"/>
      <c r="B32" s="123"/>
      <c r="C32" s="75"/>
      <c r="D32" s="17"/>
      <c r="E32" s="17"/>
      <c r="F32" s="17"/>
      <c r="G32" s="17"/>
      <c r="H32" s="17"/>
      <c r="I32" s="17"/>
      <c r="X32" s="17"/>
    </row>
    <row r="33" spans="1:27" ht="33" customHeight="1" x14ac:dyDescent="0.15">
      <c r="A33" s="32"/>
      <c r="B33" s="44"/>
      <c r="C33" s="17"/>
      <c r="D33" s="17"/>
      <c r="E33" s="17"/>
      <c r="F33" s="17"/>
      <c r="G33" s="17"/>
      <c r="H33" s="17"/>
      <c r="I33" s="17"/>
      <c r="X33" s="17"/>
    </row>
    <row r="34" spans="1:27" ht="43.5" customHeight="1" x14ac:dyDescent="0.15">
      <c r="A34" s="42"/>
      <c r="B34" s="42"/>
      <c r="C34" s="45"/>
      <c r="D34" s="46"/>
      <c r="E34" s="46"/>
      <c r="F34" s="47"/>
      <c r="G34" s="17"/>
      <c r="H34" s="17"/>
      <c r="I34" s="17"/>
      <c r="X34" s="17"/>
    </row>
    <row r="35" spans="1:27" ht="24" customHeight="1" x14ac:dyDescent="0.15">
      <c r="A35" s="48"/>
      <c r="B35" s="122"/>
      <c r="C35" s="1"/>
      <c r="D35" s="2"/>
      <c r="E35" s="2"/>
      <c r="F35" s="3"/>
      <c r="G35" s="76"/>
      <c r="H35" s="17"/>
      <c r="I35" s="17"/>
      <c r="X35" s="17"/>
    </row>
    <row r="36" spans="1:27" ht="23.25" customHeight="1" x14ac:dyDescent="0.15">
      <c r="A36" s="32"/>
      <c r="X36" s="17"/>
    </row>
    <row r="37" spans="1:27" ht="21.75" customHeight="1" x14ac:dyDescent="0.15">
      <c r="A37" s="32"/>
      <c r="X37" s="17"/>
    </row>
    <row r="38" spans="1:27" ht="27" customHeight="1" x14ac:dyDescent="0.15">
      <c r="A38" s="194"/>
      <c r="B38" s="195"/>
      <c r="C38" s="196"/>
      <c r="D38" s="80"/>
      <c r="E38" s="17"/>
      <c r="F38" s="17"/>
      <c r="G38" s="17"/>
      <c r="H38" s="17"/>
      <c r="I38" s="17"/>
      <c r="X38" s="17"/>
    </row>
    <row r="39" spans="1:27" ht="15" customHeight="1" x14ac:dyDescent="0.15">
      <c r="A39" s="49"/>
      <c r="B39" s="117"/>
      <c r="C39" s="118"/>
      <c r="D39" s="160"/>
      <c r="E39" s="17"/>
      <c r="F39" s="17"/>
      <c r="G39" s="17"/>
      <c r="H39" s="17"/>
      <c r="X39" s="17"/>
    </row>
    <row r="40" spans="1:27" ht="24" customHeight="1" x14ac:dyDescent="0.15">
      <c r="A40" s="50"/>
      <c r="B40" s="94"/>
      <c r="C40" s="119"/>
      <c r="D40" s="160"/>
      <c r="E40" s="17"/>
      <c r="F40" s="17"/>
      <c r="G40" s="17"/>
      <c r="H40" s="17"/>
      <c r="I40" s="17"/>
      <c r="T40" s="51"/>
      <c r="U40" s="51"/>
      <c r="W40" s="19"/>
      <c r="X40" s="19"/>
      <c r="Y40" s="19"/>
      <c r="Z40" s="85"/>
      <c r="AA40" s="85"/>
    </row>
    <row r="41" spans="1:27" ht="22.5" customHeight="1" x14ac:dyDescent="0.15">
      <c r="A41" s="50"/>
      <c r="B41" s="94"/>
      <c r="C41" s="119"/>
      <c r="D41" s="160"/>
      <c r="E41" s="17"/>
      <c r="F41" s="17"/>
      <c r="G41" s="17"/>
      <c r="H41" s="17"/>
      <c r="I41" s="17"/>
      <c r="T41" s="51"/>
      <c r="U41" s="51"/>
      <c r="W41" s="19"/>
      <c r="X41" s="19"/>
      <c r="Y41" s="19"/>
      <c r="Z41" s="85"/>
      <c r="AA41" s="85"/>
    </row>
    <row r="42" spans="1:27" ht="24.75" customHeight="1" x14ac:dyDescent="0.15">
      <c r="A42" s="52"/>
      <c r="B42" s="120"/>
      <c r="C42" s="121"/>
      <c r="D42" s="160"/>
      <c r="E42" s="17"/>
      <c r="F42" s="17"/>
      <c r="G42" s="17"/>
      <c r="H42" s="17"/>
      <c r="T42" s="51"/>
      <c r="U42" s="51"/>
      <c r="W42" s="19"/>
      <c r="X42" s="19"/>
      <c r="Y42" s="19"/>
      <c r="Z42" s="85"/>
      <c r="AA42" s="85"/>
    </row>
    <row r="43" spans="1:27" ht="24" customHeight="1" x14ac:dyDescent="0.15">
      <c r="A43" s="53"/>
      <c r="B43" s="54"/>
      <c r="C43" s="54"/>
      <c r="D43" s="161"/>
      <c r="E43" s="17"/>
      <c r="F43" s="17"/>
      <c r="G43" s="17"/>
      <c r="H43" s="17"/>
      <c r="I43" s="17"/>
      <c r="J43" s="22"/>
      <c r="W43" s="19"/>
      <c r="X43" s="19"/>
      <c r="Y43" s="19"/>
    </row>
    <row r="44" spans="1:27" ht="21.75" customHeight="1" x14ac:dyDescent="0.15">
      <c r="A44" s="32"/>
      <c r="D44" s="81"/>
      <c r="W44" s="19"/>
      <c r="X44" s="19"/>
      <c r="Y44" s="19"/>
    </row>
    <row r="45" spans="1:27" ht="24" customHeight="1" x14ac:dyDescent="0.15">
      <c r="A45" s="42"/>
      <c r="B45" s="55"/>
      <c r="C45" s="56"/>
      <c r="D45" s="162"/>
      <c r="E45" s="17"/>
      <c r="F45" s="17"/>
      <c r="G45" s="17"/>
      <c r="H45" s="17"/>
      <c r="W45" s="19"/>
      <c r="X45" s="19"/>
      <c r="Y45" s="19"/>
    </row>
    <row r="46" spans="1:27" ht="20.25" customHeight="1" x14ac:dyDescent="0.15">
      <c r="A46" s="57"/>
      <c r="B46" s="94"/>
      <c r="C46" s="119"/>
      <c r="D46" s="163"/>
      <c r="E46" s="17"/>
      <c r="F46" s="17"/>
      <c r="G46" s="17"/>
      <c r="H46" s="17"/>
      <c r="W46" s="19"/>
      <c r="X46" s="19"/>
      <c r="Y46" s="19"/>
    </row>
    <row r="47" spans="1:27" ht="24" customHeight="1" x14ac:dyDescent="0.15">
      <c r="A47" s="58"/>
      <c r="B47" s="120"/>
      <c r="C47" s="121"/>
      <c r="D47" s="160"/>
      <c r="E47" s="17"/>
      <c r="F47" s="17"/>
      <c r="G47" s="17"/>
      <c r="H47" s="17"/>
      <c r="T47" s="51"/>
      <c r="U47" s="51"/>
      <c r="W47" s="19"/>
      <c r="X47" s="19"/>
      <c r="Y47" s="19"/>
      <c r="Z47" s="85"/>
      <c r="AA47" s="85"/>
    </row>
    <row r="48" spans="1:27" ht="24" customHeight="1" x14ac:dyDescent="0.15">
      <c r="A48" s="59"/>
      <c r="B48" s="44"/>
      <c r="C48" s="44"/>
      <c r="D48" s="44"/>
      <c r="E48" s="17"/>
      <c r="F48" s="17"/>
      <c r="G48" s="17"/>
      <c r="H48" s="17"/>
      <c r="I48" s="17"/>
      <c r="J48" s="22"/>
      <c r="X48" s="17"/>
    </row>
    <row r="49" spans="1:31" ht="28.5" customHeight="1" x14ac:dyDescent="0.15">
      <c r="A49" s="645"/>
      <c r="B49" s="646"/>
      <c r="C49" s="646"/>
      <c r="D49" s="646"/>
      <c r="E49" s="646"/>
      <c r="J49" s="22"/>
      <c r="X49" s="17"/>
    </row>
    <row r="50" spans="1:31" ht="11.25" x14ac:dyDescent="0.15">
      <c r="A50" s="42"/>
      <c r="B50" s="193"/>
      <c r="C50" s="42"/>
      <c r="D50" s="60"/>
      <c r="E50" s="61"/>
      <c r="F50" s="62"/>
      <c r="G50" s="62"/>
      <c r="H50" s="62"/>
      <c r="I50" s="63"/>
      <c r="L50" s="22"/>
      <c r="X50" s="17"/>
    </row>
    <row r="51" spans="1:31" ht="15" customHeight="1" x14ac:dyDescent="0.15">
      <c r="A51" s="593"/>
      <c r="B51" s="594"/>
      <c r="C51" s="98"/>
      <c r="D51" s="99"/>
      <c r="E51" s="100"/>
      <c r="F51" s="100"/>
      <c r="G51" s="100"/>
      <c r="H51" s="100"/>
      <c r="I51" s="101"/>
      <c r="J51" s="160"/>
      <c r="L51" s="22"/>
      <c r="T51" s="51"/>
      <c r="U51" s="51"/>
      <c r="V51" s="51"/>
      <c r="W51" s="51"/>
      <c r="X51" s="51"/>
      <c r="Y51" s="51"/>
      <c r="Z51" s="85"/>
      <c r="AA51" s="85"/>
      <c r="AB51" s="85"/>
      <c r="AC51" s="85"/>
      <c r="AD51" s="85"/>
      <c r="AE51" s="85"/>
    </row>
    <row r="52" spans="1:31" ht="21" customHeight="1" x14ac:dyDescent="0.15">
      <c r="A52" s="608"/>
      <c r="B52" s="64"/>
      <c r="C52" s="102"/>
      <c r="D52" s="103"/>
      <c r="E52" s="104"/>
      <c r="F52" s="104"/>
      <c r="G52" s="104"/>
      <c r="H52" s="104"/>
      <c r="I52" s="105"/>
      <c r="J52" s="160"/>
      <c r="L52" s="22"/>
      <c r="T52" s="51"/>
      <c r="U52" s="51"/>
      <c r="V52" s="51"/>
      <c r="W52" s="51"/>
      <c r="X52" s="51"/>
      <c r="Y52" s="51"/>
      <c r="Z52" s="85"/>
      <c r="AA52" s="85"/>
      <c r="AB52" s="85"/>
      <c r="AC52" s="85"/>
      <c r="AD52" s="85"/>
      <c r="AE52" s="85"/>
    </row>
    <row r="53" spans="1:31" ht="11.25" x14ac:dyDescent="0.15">
      <c r="A53" s="608"/>
      <c r="B53" s="65"/>
      <c r="C53" s="106"/>
      <c r="D53" s="107"/>
      <c r="E53" s="108"/>
      <c r="F53" s="108"/>
      <c r="G53" s="108"/>
      <c r="H53" s="108"/>
      <c r="I53" s="109"/>
      <c r="J53" s="160"/>
      <c r="L53" s="22"/>
      <c r="T53" s="51"/>
      <c r="U53" s="51"/>
      <c r="V53" s="51"/>
      <c r="W53" s="51"/>
      <c r="X53" s="51"/>
      <c r="Y53" s="51"/>
      <c r="Z53" s="85"/>
      <c r="AA53" s="85"/>
      <c r="AB53" s="85"/>
      <c r="AC53" s="85"/>
      <c r="AD53" s="85"/>
      <c r="AE53" s="85"/>
    </row>
    <row r="54" spans="1:31" ht="24.95" customHeight="1" x14ac:dyDescent="0.15">
      <c r="A54" s="609"/>
      <c r="B54" s="66"/>
      <c r="C54" s="69"/>
      <c r="D54" s="110"/>
      <c r="E54" s="111"/>
      <c r="F54" s="111"/>
      <c r="G54" s="111"/>
      <c r="H54" s="111"/>
      <c r="I54" s="112"/>
      <c r="J54" s="160"/>
      <c r="K54" s="81"/>
      <c r="L54" s="22"/>
      <c r="T54" s="67"/>
      <c r="U54" s="67"/>
      <c r="V54" s="67"/>
      <c r="W54" s="67"/>
      <c r="X54" s="67"/>
      <c r="Y54" s="67"/>
      <c r="Z54" s="19"/>
      <c r="AA54" s="19"/>
      <c r="AB54" s="19"/>
      <c r="AC54" s="19"/>
      <c r="AD54" s="19"/>
      <c r="AE54" s="19"/>
    </row>
    <row r="55" spans="1:31" ht="33" customHeight="1" x14ac:dyDescent="0.15">
      <c r="A55" s="610"/>
      <c r="B55" s="68"/>
      <c r="C55" s="113"/>
      <c r="D55" s="114"/>
      <c r="E55" s="115"/>
      <c r="F55" s="115"/>
      <c r="G55" s="115"/>
      <c r="H55" s="115"/>
      <c r="I55" s="116"/>
      <c r="J55" s="160"/>
      <c r="K55" s="81"/>
      <c r="L55" s="22"/>
      <c r="T55" s="67"/>
      <c r="U55" s="67"/>
      <c r="V55" s="67"/>
      <c r="W55" s="67"/>
      <c r="X55" s="67"/>
      <c r="Y55" s="67"/>
      <c r="Z55" s="19"/>
      <c r="AA55" s="19"/>
      <c r="AB55" s="19"/>
      <c r="AC55" s="19"/>
      <c r="AD55" s="19"/>
      <c r="AE55" s="19"/>
    </row>
    <row r="56" spans="1:31" ht="34.5" customHeight="1" x14ac:dyDescent="0.15">
      <c r="A56" s="643"/>
      <c r="B56" s="643"/>
      <c r="C56" s="643"/>
      <c r="D56" s="643"/>
      <c r="E56" s="643"/>
      <c r="F56" s="643"/>
      <c r="J56" s="22"/>
      <c r="X56" s="17"/>
    </row>
    <row r="57" spans="1:31" ht="11.25" x14ac:dyDescent="0.15">
      <c r="A57" s="195"/>
      <c r="B57" s="577"/>
      <c r="C57" s="579"/>
      <c r="D57" s="641"/>
      <c r="E57" s="642"/>
      <c r="F57" s="198"/>
      <c r="J57" s="22"/>
      <c r="X57" s="17"/>
    </row>
    <row r="58" spans="1:31" ht="15" x14ac:dyDescent="0.25">
      <c r="A58" s="17"/>
      <c r="B58" s="192"/>
      <c r="C58" s="192"/>
      <c r="D58" s="192"/>
      <c r="E58" s="199"/>
      <c r="F58" s="17"/>
      <c r="G58" s="77"/>
      <c r="H58" s="5"/>
      <c r="I58" s="5"/>
      <c r="J58" s="5"/>
      <c r="X58" s="17"/>
    </row>
    <row r="59" spans="1:31" ht="15" customHeight="1" x14ac:dyDescent="0.25">
      <c r="A59" s="69"/>
      <c r="B59" s="136"/>
      <c r="C59" s="137"/>
      <c r="D59" s="137"/>
      <c r="E59" s="137"/>
      <c r="F59" s="83"/>
      <c r="H59" s="5"/>
      <c r="I59" s="5"/>
      <c r="J59" s="5"/>
      <c r="T59" s="87"/>
      <c r="X59" s="17"/>
      <c r="Z59" s="87"/>
    </row>
    <row r="60" spans="1:31" ht="15" customHeight="1" x14ac:dyDescent="0.15">
      <c r="A60" s="71"/>
      <c r="B60" s="138"/>
      <c r="C60" s="139"/>
      <c r="D60" s="139"/>
      <c r="E60" s="139"/>
      <c r="J60" s="22"/>
      <c r="X60" s="17"/>
    </row>
    <row r="61" spans="1:31" ht="15" customHeight="1" x14ac:dyDescent="0.15">
      <c r="A61" s="71"/>
      <c r="B61" s="138"/>
      <c r="C61" s="139"/>
      <c r="D61" s="139"/>
      <c r="E61" s="139"/>
      <c r="J61" s="22"/>
      <c r="X61" s="17"/>
    </row>
    <row r="62" spans="1:31" ht="15" customHeight="1" x14ac:dyDescent="0.15">
      <c r="A62" s="71"/>
      <c r="B62" s="138"/>
      <c r="C62" s="139"/>
      <c r="D62" s="139"/>
      <c r="E62" s="139"/>
      <c r="J62" s="22"/>
      <c r="X62" s="17"/>
    </row>
    <row r="63" spans="1:31" ht="15" customHeight="1" x14ac:dyDescent="0.15">
      <c r="A63" s="71"/>
      <c r="B63" s="138"/>
      <c r="C63" s="139"/>
      <c r="D63" s="139"/>
      <c r="E63" s="139"/>
      <c r="J63" s="22"/>
      <c r="X63" s="17"/>
    </row>
    <row r="64" spans="1:31" ht="15" customHeight="1" x14ac:dyDescent="0.15">
      <c r="A64" s="71"/>
      <c r="B64" s="138"/>
      <c r="C64" s="139"/>
      <c r="D64" s="139"/>
      <c r="E64" s="139"/>
      <c r="J64" s="22"/>
      <c r="X64" s="17"/>
    </row>
    <row r="65" spans="1:27" ht="15" customHeight="1" x14ac:dyDescent="0.15">
      <c r="A65" s="71"/>
      <c r="B65" s="138"/>
      <c r="C65" s="139"/>
      <c r="D65" s="139"/>
      <c r="E65" s="139"/>
      <c r="J65" s="22"/>
      <c r="X65" s="17"/>
    </row>
    <row r="66" spans="1:27" ht="15" customHeight="1" x14ac:dyDescent="0.15">
      <c r="A66" s="71"/>
      <c r="B66" s="138"/>
      <c r="C66" s="139"/>
      <c r="D66" s="139"/>
      <c r="E66" s="139"/>
      <c r="J66" s="22"/>
      <c r="X66" s="17"/>
    </row>
    <row r="67" spans="1:27" ht="15" customHeight="1" x14ac:dyDescent="0.15">
      <c r="A67" s="71"/>
      <c r="B67" s="138"/>
      <c r="C67" s="139"/>
      <c r="D67" s="139"/>
      <c r="E67" s="139"/>
      <c r="J67" s="22"/>
      <c r="X67" s="17"/>
    </row>
    <row r="68" spans="1:27" ht="15" customHeight="1" x14ac:dyDescent="0.15">
      <c r="A68" s="71"/>
      <c r="B68" s="138"/>
      <c r="C68" s="139"/>
      <c r="D68" s="139"/>
      <c r="E68" s="139"/>
      <c r="J68" s="22"/>
      <c r="X68" s="17"/>
    </row>
    <row r="69" spans="1:27" ht="15" customHeight="1" x14ac:dyDescent="0.15">
      <c r="A69" s="71"/>
      <c r="B69" s="138"/>
      <c r="C69" s="139"/>
      <c r="D69" s="139"/>
      <c r="E69" s="139"/>
      <c r="J69" s="22"/>
      <c r="X69" s="17"/>
    </row>
    <row r="70" spans="1:27" ht="15" customHeight="1" x14ac:dyDescent="0.15">
      <c r="A70" s="71"/>
      <c r="B70" s="138"/>
      <c r="C70" s="139"/>
      <c r="D70" s="139"/>
      <c r="E70" s="139"/>
      <c r="J70" s="22"/>
      <c r="X70" s="17"/>
    </row>
    <row r="71" spans="1:27" ht="15" customHeight="1" x14ac:dyDescent="0.15">
      <c r="A71" s="48"/>
      <c r="B71" s="140"/>
      <c r="C71" s="140"/>
      <c r="D71" s="140"/>
      <c r="E71" s="140"/>
      <c r="J71" s="22"/>
      <c r="X71" s="17"/>
    </row>
    <row r="72" spans="1:27" ht="39" customHeight="1" x14ac:dyDescent="0.15">
      <c r="A72" s="643"/>
      <c r="B72" s="643"/>
      <c r="C72" s="643"/>
      <c r="D72" s="643"/>
      <c r="E72" s="643"/>
      <c r="F72" s="643"/>
      <c r="J72" s="22"/>
      <c r="X72" s="17"/>
    </row>
    <row r="73" spans="1:27" x14ac:dyDescent="0.15">
      <c r="A73" s="596"/>
      <c r="B73" s="644"/>
      <c r="C73" s="644"/>
      <c r="D73" s="644"/>
      <c r="E73" s="644"/>
      <c r="J73" s="22"/>
      <c r="X73" s="17"/>
    </row>
    <row r="74" spans="1:27" x14ac:dyDescent="0.15">
      <c r="A74" s="595"/>
      <c r="B74" s="644"/>
      <c r="C74" s="644"/>
      <c r="D74" s="644"/>
      <c r="E74" s="644"/>
      <c r="J74" s="22"/>
      <c r="X74" s="17"/>
    </row>
    <row r="75" spans="1:27" x14ac:dyDescent="0.15">
      <c r="A75" s="597"/>
      <c r="B75" s="192"/>
      <c r="C75" s="192"/>
      <c r="D75" s="192"/>
      <c r="E75" s="199"/>
      <c r="G75" s="77"/>
      <c r="J75" s="22"/>
      <c r="X75" s="17"/>
    </row>
    <row r="76" spans="1:27" ht="15" customHeight="1" x14ac:dyDescent="0.15">
      <c r="A76" s="69"/>
      <c r="B76" s="92"/>
      <c r="C76" s="93"/>
      <c r="D76" s="93"/>
      <c r="E76" s="93"/>
      <c r="F76" s="84"/>
      <c r="J76" s="22"/>
      <c r="T76" s="22"/>
      <c r="U76" s="22"/>
      <c r="X76" s="17"/>
      <c r="Z76" s="22"/>
      <c r="AA76" s="22"/>
    </row>
    <row r="77" spans="1:27" ht="15" customHeight="1" x14ac:dyDescent="0.15">
      <c r="A77" s="70"/>
      <c r="B77" s="95"/>
      <c r="C77" s="96"/>
      <c r="D77" s="96"/>
      <c r="E77" s="96"/>
      <c r="F77" s="84"/>
      <c r="J77" s="22"/>
      <c r="T77" s="22"/>
      <c r="U77" s="22"/>
      <c r="X77" s="17"/>
      <c r="Z77" s="22"/>
      <c r="AA77" s="22"/>
    </row>
    <row r="78" spans="1:27" ht="15" customHeight="1" x14ac:dyDescent="0.15">
      <c r="A78" s="71"/>
      <c r="B78" s="95"/>
      <c r="C78" s="96"/>
      <c r="D78" s="96"/>
      <c r="E78" s="96"/>
      <c r="F78" s="84"/>
      <c r="J78" s="22"/>
      <c r="T78" s="22"/>
      <c r="U78" s="22"/>
      <c r="X78" s="17"/>
      <c r="Z78" s="22"/>
      <c r="AA78" s="22"/>
    </row>
    <row r="79" spans="1:27" ht="15" customHeight="1" x14ac:dyDescent="0.15">
      <c r="A79" s="71"/>
      <c r="B79" s="95"/>
      <c r="C79" s="96"/>
      <c r="D79" s="96"/>
      <c r="E79" s="96"/>
      <c r="F79" s="84"/>
      <c r="J79" s="22"/>
      <c r="T79" s="22"/>
      <c r="U79" s="22"/>
      <c r="X79" s="17"/>
      <c r="Z79" s="22"/>
      <c r="AA79" s="22"/>
    </row>
    <row r="80" spans="1:27" ht="15" customHeight="1" x14ac:dyDescent="0.15">
      <c r="A80" s="71"/>
      <c r="B80" s="95"/>
      <c r="C80" s="96"/>
      <c r="D80" s="96"/>
      <c r="E80" s="96"/>
      <c r="F80" s="84"/>
      <c r="J80" s="22"/>
      <c r="T80" s="22"/>
      <c r="U80" s="22"/>
      <c r="X80" s="17"/>
      <c r="Z80" s="22"/>
      <c r="AA80" s="22"/>
    </row>
    <row r="81" spans="1:27" ht="15" customHeight="1" x14ac:dyDescent="0.15">
      <c r="A81" s="71"/>
      <c r="B81" s="95"/>
      <c r="C81" s="96"/>
      <c r="D81" s="96"/>
      <c r="E81" s="96"/>
      <c r="F81" s="84"/>
      <c r="J81" s="22"/>
      <c r="T81" s="22"/>
      <c r="U81" s="22"/>
      <c r="X81" s="17"/>
      <c r="Z81" s="22"/>
      <c r="AA81" s="22"/>
    </row>
    <row r="82" spans="1:27" ht="15" customHeight="1" x14ac:dyDescent="0.15">
      <c r="A82" s="71"/>
      <c r="B82" s="95"/>
      <c r="C82" s="96"/>
      <c r="D82" s="96"/>
      <c r="E82" s="96"/>
      <c r="F82" s="84"/>
      <c r="J82" s="22"/>
      <c r="T82" s="22"/>
      <c r="U82" s="22"/>
      <c r="X82" s="17"/>
      <c r="Z82" s="22"/>
      <c r="AA82" s="22"/>
    </row>
    <row r="83" spans="1:27" ht="15" customHeight="1" x14ac:dyDescent="0.15">
      <c r="A83" s="71"/>
      <c r="B83" s="95"/>
      <c r="C83" s="96"/>
      <c r="D83" s="96"/>
      <c r="E83" s="96"/>
      <c r="F83" s="84"/>
      <c r="J83" s="22"/>
      <c r="T83" s="22"/>
      <c r="U83" s="22"/>
      <c r="X83" s="17"/>
      <c r="Z83" s="22"/>
      <c r="AA83" s="22"/>
    </row>
    <row r="84" spans="1:27" ht="15" customHeight="1" x14ac:dyDescent="0.15">
      <c r="A84" s="71"/>
      <c r="B84" s="95"/>
      <c r="C84" s="96"/>
      <c r="D84" s="96"/>
      <c r="E84" s="96"/>
      <c r="F84" s="84"/>
      <c r="J84" s="22"/>
      <c r="T84" s="22"/>
      <c r="U84" s="22"/>
      <c r="X84" s="17"/>
      <c r="Z84" s="22"/>
      <c r="AA84" s="22"/>
    </row>
    <row r="85" spans="1:27" ht="15" customHeight="1" x14ac:dyDescent="0.15">
      <c r="A85" s="71"/>
      <c r="B85" s="95"/>
      <c r="C85" s="96"/>
      <c r="D85" s="96"/>
      <c r="E85" s="96"/>
      <c r="F85" s="84"/>
      <c r="J85" s="22"/>
      <c r="T85" s="22"/>
      <c r="U85" s="22"/>
      <c r="X85" s="17"/>
      <c r="Z85" s="22"/>
      <c r="AA85" s="22"/>
    </row>
    <row r="86" spans="1:27" ht="15" customHeight="1" x14ac:dyDescent="0.15">
      <c r="A86" s="71"/>
      <c r="B86" s="95"/>
      <c r="C86" s="96"/>
      <c r="D86" s="96"/>
      <c r="E86" s="96"/>
      <c r="F86" s="84"/>
      <c r="J86" s="22"/>
      <c r="T86" s="22"/>
      <c r="U86" s="22"/>
      <c r="X86" s="17"/>
      <c r="Z86" s="22"/>
      <c r="AA86" s="22"/>
    </row>
    <row r="87" spans="1:27" ht="15" customHeight="1" x14ac:dyDescent="0.15">
      <c r="A87" s="72"/>
      <c r="B87" s="95"/>
      <c r="C87" s="96"/>
      <c r="D87" s="96"/>
      <c r="E87" s="96"/>
      <c r="F87" s="84"/>
      <c r="J87" s="22"/>
      <c r="T87" s="22"/>
      <c r="U87" s="22"/>
      <c r="X87" s="17"/>
      <c r="Z87" s="22"/>
      <c r="AA87" s="22"/>
    </row>
    <row r="88" spans="1:27" ht="15" customHeight="1" x14ac:dyDescent="0.15">
      <c r="A88" s="72"/>
      <c r="B88" s="97"/>
      <c r="C88" s="97"/>
      <c r="D88" s="97"/>
      <c r="E88" s="97"/>
      <c r="F88" s="84"/>
      <c r="J88" s="22"/>
      <c r="T88" s="22"/>
      <c r="U88" s="22"/>
      <c r="X88" s="17"/>
      <c r="Z88" s="22"/>
      <c r="AA88" s="22"/>
    </row>
    <row r="89" spans="1:27" ht="11.25" x14ac:dyDescent="0.15">
      <c r="F89" s="88"/>
      <c r="J89" s="22"/>
      <c r="X89" s="17"/>
    </row>
    <row r="90" spans="1:27" x14ac:dyDescent="0.15">
      <c r="J90" s="22"/>
      <c r="X90" s="17"/>
    </row>
    <row r="91" spans="1:27" x14ac:dyDescent="0.15">
      <c r="J91" s="22"/>
      <c r="X91" s="17"/>
    </row>
    <row r="92" spans="1:27" x14ac:dyDescent="0.15">
      <c r="J92" s="22"/>
      <c r="X92" s="17"/>
    </row>
    <row r="93" spans="1:27" x14ac:dyDescent="0.15">
      <c r="J93" s="22"/>
      <c r="X93" s="17"/>
    </row>
    <row r="94" spans="1:27" x14ac:dyDescent="0.15">
      <c r="J94" s="22"/>
      <c r="X94" s="17"/>
    </row>
    <row r="95" spans="1:27" x14ac:dyDescent="0.15">
      <c r="J95" s="22"/>
      <c r="X95" s="17"/>
    </row>
    <row r="96" spans="1:27" x14ac:dyDescent="0.15">
      <c r="J96" s="22"/>
      <c r="X96" s="17"/>
    </row>
    <row r="97" spans="10:24" x14ac:dyDescent="0.15">
      <c r="J97" s="22"/>
      <c r="X97" s="17"/>
    </row>
    <row r="98" spans="10:24" x14ac:dyDescent="0.15">
      <c r="J98" s="22"/>
      <c r="X98" s="17"/>
    </row>
    <row r="99" spans="10:24" x14ac:dyDescent="0.15">
      <c r="J99" s="22"/>
      <c r="X99" s="17"/>
    </row>
    <row r="100" spans="10:24" x14ac:dyDescent="0.15">
      <c r="J100" s="22"/>
      <c r="X100" s="17"/>
    </row>
    <row r="101" spans="10:24" x14ac:dyDescent="0.15">
      <c r="J101" s="22"/>
      <c r="X101" s="17"/>
    </row>
    <row r="102" spans="10:24" x14ac:dyDescent="0.15">
      <c r="J102" s="22"/>
      <c r="X102" s="17"/>
    </row>
    <row r="103" spans="10:24" x14ac:dyDescent="0.15">
      <c r="J103" s="22"/>
      <c r="X103" s="17"/>
    </row>
    <row r="104" spans="10:24" x14ac:dyDescent="0.15">
      <c r="J104" s="22"/>
      <c r="X104" s="17"/>
    </row>
    <row r="105" spans="10:24" x14ac:dyDescent="0.15">
      <c r="J105" s="22"/>
      <c r="X105" s="17"/>
    </row>
    <row r="106" spans="10:24" x14ac:dyDescent="0.15">
      <c r="J106" s="22"/>
      <c r="X106" s="17"/>
    </row>
    <row r="107" spans="10:24" x14ac:dyDescent="0.15">
      <c r="J107" s="22"/>
      <c r="X107" s="17"/>
    </row>
    <row r="108" spans="10:24" x14ac:dyDescent="0.15">
      <c r="J108" s="22"/>
      <c r="X108" s="17"/>
    </row>
    <row r="109" spans="10:24" x14ac:dyDescent="0.15">
      <c r="J109" s="22"/>
      <c r="X109" s="17"/>
    </row>
    <row r="110" spans="10:24" x14ac:dyDescent="0.15">
      <c r="J110" s="22"/>
      <c r="X110" s="17"/>
    </row>
    <row r="111" spans="10:24" x14ac:dyDescent="0.15">
      <c r="J111" s="22"/>
      <c r="X111" s="17"/>
    </row>
    <row r="112" spans="10:24" x14ac:dyDescent="0.15">
      <c r="J112" s="22"/>
      <c r="X112" s="17"/>
    </row>
    <row r="113" spans="10:24" x14ac:dyDescent="0.15">
      <c r="J113" s="22"/>
      <c r="X113" s="17"/>
    </row>
    <row r="114" spans="10:24" x14ac:dyDescent="0.15">
      <c r="J114" s="22"/>
      <c r="X114" s="17"/>
    </row>
    <row r="115" spans="10:24" x14ac:dyDescent="0.15">
      <c r="J115" s="22"/>
      <c r="X115" s="17"/>
    </row>
    <row r="116" spans="10:24" x14ac:dyDescent="0.15">
      <c r="J116" s="22"/>
      <c r="X116" s="17"/>
    </row>
    <row r="117" spans="10:24" x14ac:dyDescent="0.15">
      <c r="J117" s="22"/>
      <c r="X117" s="17"/>
    </row>
    <row r="118" spans="10:24" x14ac:dyDescent="0.15">
      <c r="J118" s="22"/>
      <c r="X118" s="17"/>
    </row>
    <row r="119" spans="10:24" x14ac:dyDescent="0.15">
      <c r="J119" s="22"/>
      <c r="X119" s="17"/>
    </row>
    <row r="120" spans="10:24" x14ac:dyDescent="0.15">
      <c r="J120" s="22"/>
      <c r="X120" s="17"/>
    </row>
    <row r="121" spans="10:24" x14ac:dyDescent="0.15">
      <c r="J121" s="22"/>
      <c r="X121" s="17"/>
    </row>
    <row r="122" spans="10:24" x14ac:dyDescent="0.15">
      <c r="J122" s="22"/>
      <c r="X122" s="17"/>
    </row>
    <row r="123" spans="10:24" x14ac:dyDescent="0.15">
      <c r="J123" s="22"/>
      <c r="X123" s="17"/>
    </row>
    <row r="124" spans="10:24" x14ac:dyDescent="0.15">
      <c r="J124" s="22"/>
      <c r="X124" s="17"/>
    </row>
    <row r="125" spans="10:24" x14ac:dyDescent="0.15">
      <c r="J125" s="22"/>
      <c r="X125" s="17"/>
    </row>
    <row r="126" spans="10:24" x14ac:dyDescent="0.15">
      <c r="J126" s="22"/>
      <c r="X126" s="17"/>
    </row>
    <row r="127" spans="10:24" x14ac:dyDescent="0.15">
      <c r="J127" s="22"/>
      <c r="X127" s="17"/>
    </row>
    <row r="128" spans="10:24" x14ac:dyDescent="0.15">
      <c r="J128" s="22"/>
      <c r="X128" s="17"/>
    </row>
    <row r="129" spans="10:24" x14ac:dyDescent="0.15">
      <c r="J129" s="22"/>
      <c r="X129" s="17"/>
    </row>
    <row r="130" spans="10:24" x14ac:dyDescent="0.15">
      <c r="J130" s="22"/>
      <c r="X130" s="17"/>
    </row>
    <row r="131" spans="10:24" x14ac:dyDescent="0.15">
      <c r="J131" s="22"/>
      <c r="X131" s="17"/>
    </row>
    <row r="132" spans="10:24" x14ac:dyDescent="0.15">
      <c r="J132" s="22"/>
      <c r="X132" s="17"/>
    </row>
    <row r="133" spans="10:24" x14ac:dyDescent="0.15">
      <c r="J133" s="22"/>
      <c r="X133" s="17"/>
    </row>
    <row r="134" spans="10:24" x14ac:dyDescent="0.15">
      <c r="X134" s="17"/>
    </row>
    <row r="135" spans="10:24" x14ac:dyDescent="0.15">
      <c r="X135" s="17"/>
    </row>
    <row r="136" spans="10:24" x14ac:dyDescent="0.15">
      <c r="X136" s="17"/>
    </row>
    <row r="137" spans="10:24" x14ac:dyDescent="0.15">
      <c r="X137" s="17"/>
    </row>
    <row r="138" spans="10:24" x14ac:dyDescent="0.15">
      <c r="X138" s="17"/>
    </row>
    <row r="139" spans="10:24" x14ac:dyDescent="0.15">
      <c r="X139" s="17"/>
    </row>
    <row r="140" spans="10:24" x14ac:dyDescent="0.15">
      <c r="X140" s="17"/>
    </row>
    <row r="141" spans="10:24" x14ac:dyDescent="0.15">
      <c r="X141" s="17"/>
    </row>
    <row r="142" spans="10:24" x14ac:dyDescent="0.15">
      <c r="X142" s="17"/>
    </row>
    <row r="143" spans="10:24" x14ac:dyDescent="0.15">
      <c r="X143" s="17"/>
    </row>
    <row r="144" spans="10:24" x14ac:dyDescent="0.15">
      <c r="X144" s="17"/>
    </row>
    <row r="145" spans="24:24" x14ac:dyDescent="0.15">
      <c r="X145" s="17"/>
    </row>
    <row r="146" spans="24:24" x14ac:dyDescent="0.15">
      <c r="X146" s="17"/>
    </row>
    <row r="147" spans="24:24" x14ac:dyDescent="0.15">
      <c r="X147" s="17"/>
    </row>
    <row r="148" spans="24:24" x14ac:dyDescent="0.15">
      <c r="X148" s="17"/>
    </row>
    <row r="149" spans="24:24" x14ac:dyDescent="0.15">
      <c r="X149" s="17"/>
    </row>
    <row r="150" spans="24:24" x14ac:dyDescent="0.15">
      <c r="X150" s="17"/>
    </row>
    <row r="151" spans="24:24" x14ac:dyDescent="0.15">
      <c r="X151" s="17"/>
    </row>
    <row r="152" spans="24:24" x14ac:dyDescent="0.15">
      <c r="X152" s="17"/>
    </row>
    <row r="153" spans="24:24" x14ac:dyDescent="0.15">
      <c r="X153" s="17"/>
    </row>
    <row r="154" spans="24:24" x14ac:dyDescent="0.15">
      <c r="X154" s="17"/>
    </row>
    <row r="155" spans="24:24" x14ac:dyDescent="0.15">
      <c r="X155" s="17"/>
    </row>
    <row r="156" spans="24:24" x14ac:dyDescent="0.15">
      <c r="X156" s="17"/>
    </row>
    <row r="157" spans="24:24" x14ac:dyDescent="0.15">
      <c r="X157" s="17"/>
    </row>
    <row r="158" spans="24:24" x14ac:dyDescent="0.15">
      <c r="X158" s="17"/>
    </row>
    <row r="159" spans="24:24" x14ac:dyDescent="0.15">
      <c r="X159" s="17"/>
    </row>
    <row r="160" spans="24:24" x14ac:dyDescent="0.15">
      <c r="X160" s="17"/>
    </row>
    <row r="161" spans="24:24" x14ac:dyDescent="0.15">
      <c r="X161" s="17"/>
    </row>
    <row r="162" spans="24:24" x14ac:dyDescent="0.15">
      <c r="X162" s="17"/>
    </row>
    <row r="163" spans="24:24" x14ac:dyDescent="0.15">
      <c r="X163" s="17"/>
    </row>
    <row r="164" spans="24:24" x14ac:dyDescent="0.15">
      <c r="X164" s="17"/>
    </row>
    <row r="165" spans="24:24" x14ac:dyDescent="0.15">
      <c r="X165" s="17"/>
    </row>
    <row r="166" spans="24:24" x14ac:dyDescent="0.15">
      <c r="X166" s="17"/>
    </row>
    <row r="167" spans="24:24" x14ac:dyDescent="0.15">
      <c r="X167" s="17"/>
    </row>
    <row r="168" spans="24:24" x14ac:dyDescent="0.15">
      <c r="X168" s="17"/>
    </row>
    <row r="169" spans="24:24" x14ac:dyDescent="0.15">
      <c r="X169" s="17"/>
    </row>
    <row r="170" spans="24:24" x14ac:dyDescent="0.15">
      <c r="X170" s="17"/>
    </row>
    <row r="171" spans="24:24" x14ac:dyDescent="0.15">
      <c r="X171" s="17"/>
    </row>
    <row r="172" spans="24:24" x14ac:dyDescent="0.15">
      <c r="X172" s="17"/>
    </row>
    <row r="173" spans="24:24" x14ac:dyDescent="0.15">
      <c r="X173" s="17"/>
    </row>
    <row r="174" spans="24:24" x14ac:dyDescent="0.15">
      <c r="X174" s="17"/>
    </row>
    <row r="175" spans="24:24" x14ac:dyDescent="0.15">
      <c r="X175" s="17"/>
    </row>
    <row r="176" spans="24:24" x14ac:dyDescent="0.15">
      <c r="X176" s="17"/>
    </row>
    <row r="177" spans="24:24" x14ac:dyDescent="0.15">
      <c r="X177" s="17"/>
    </row>
    <row r="178" spans="24:24" x14ac:dyDescent="0.15">
      <c r="X178" s="17"/>
    </row>
    <row r="179" spans="24:24" x14ac:dyDescent="0.15">
      <c r="X179" s="17"/>
    </row>
    <row r="180" spans="24:24" x14ac:dyDescent="0.15">
      <c r="X180" s="17"/>
    </row>
    <row r="181" spans="24:24" x14ac:dyDescent="0.15">
      <c r="X181" s="17"/>
    </row>
    <row r="182" spans="24:24" x14ac:dyDescent="0.15">
      <c r="X182" s="17"/>
    </row>
    <row r="183" spans="24:24" x14ac:dyDescent="0.15">
      <c r="X183" s="17"/>
    </row>
    <row r="184" spans="24:24" x14ac:dyDescent="0.15">
      <c r="X184" s="17"/>
    </row>
    <row r="185" spans="24:24" x14ac:dyDescent="0.15">
      <c r="X185" s="17"/>
    </row>
    <row r="186" spans="24:24" x14ac:dyDescent="0.15">
      <c r="X186" s="17"/>
    </row>
    <row r="187" spans="24:24" x14ac:dyDescent="0.15">
      <c r="X187" s="17"/>
    </row>
    <row r="188" spans="24:24" x14ac:dyDescent="0.15">
      <c r="X188" s="17"/>
    </row>
    <row r="189" spans="24:24" x14ac:dyDescent="0.15">
      <c r="X189" s="17"/>
    </row>
    <row r="190" spans="24:24" x14ac:dyDescent="0.15">
      <c r="X190" s="17"/>
    </row>
    <row r="191" spans="24:24" x14ac:dyDescent="0.15">
      <c r="X191" s="17"/>
    </row>
    <row r="192" spans="24:24" x14ac:dyDescent="0.15">
      <c r="X192" s="17"/>
    </row>
    <row r="193" spans="1:26" x14ac:dyDescent="0.15">
      <c r="X193" s="17"/>
    </row>
    <row r="194" spans="1:26" x14ac:dyDescent="0.15">
      <c r="X194" s="17"/>
    </row>
    <row r="195" spans="1:26" ht="13.5" hidden="1" customHeight="1" x14ac:dyDescent="0.15">
      <c r="X195" s="17"/>
    </row>
    <row r="196" spans="1:26" ht="13.5" hidden="1" customHeight="1" x14ac:dyDescent="0.15">
      <c r="A196" s="90"/>
      <c r="X196" s="17"/>
      <c r="Z196" s="91"/>
    </row>
    <row r="197" spans="1:26" ht="13.5" hidden="1" customHeight="1" x14ac:dyDescent="0.15">
      <c r="X197" s="17"/>
    </row>
    <row r="198" spans="1:26" x14ac:dyDescent="0.15">
      <c r="X198" s="17"/>
    </row>
    <row r="199" spans="1:26" x14ac:dyDescent="0.15">
      <c r="X199" s="17"/>
    </row>
    <row r="200" spans="1:26" x14ac:dyDescent="0.15">
      <c r="X200" s="17"/>
    </row>
    <row r="201" spans="1:26" x14ac:dyDescent="0.15">
      <c r="X201" s="17"/>
    </row>
    <row r="202" spans="1:26" x14ac:dyDescent="0.15">
      <c r="X202" s="17"/>
    </row>
    <row r="203" spans="1:26" x14ac:dyDescent="0.15">
      <c r="X203" s="17"/>
    </row>
    <row r="204" spans="1:26" x14ac:dyDescent="0.15">
      <c r="X204" s="17"/>
    </row>
    <row r="205" spans="1:26" x14ac:dyDescent="0.15">
      <c r="X205" s="17"/>
    </row>
    <row r="206" spans="1:26" x14ac:dyDescent="0.15">
      <c r="X206" s="17"/>
    </row>
    <row r="207" spans="1:26" x14ac:dyDescent="0.15">
      <c r="X207" s="17"/>
    </row>
    <row r="208" spans="1:26" x14ac:dyDescent="0.15">
      <c r="X208" s="17"/>
    </row>
    <row r="209" spans="24:24" x14ac:dyDescent="0.15">
      <c r="X209" s="17"/>
    </row>
    <row r="210" spans="24:24" x14ac:dyDescent="0.15">
      <c r="X210" s="17"/>
    </row>
    <row r="211" spans="24:24" x14ac:dyDescent="0.15">
      <c r="X211" s="17"/>
    </row>
    <row r="212" spans="24:24" x14ac:dyDescent="0.15">
      <c r="X212" s="17"/>
    </row>
    <row r="213" spans="24:24" x14ac:dyDescent="0.15">
      <c r="X213" s="17"/>
    </row>
    <row r="214" spans="24:24" x14ac:dyDescent="0.15">
      <c r="X214" s="17"/>
    </row>
    <row r="215" spans="24:24" x14ac:dyDescent="0.15">
      <c r="X215" s="17"/>
    </row>
    <row r="216" spans="24:24" x14ac:dyDescent="0.15">
      <c r="X216" s="17"/>
    </row>
    <row r="217" spans="24:24" x14ac:dyDescent="0.15">
      <c r="X217" s="17"/>
    </row>
    <row r="218" spans="24:24" x14ac:dyDescent="0.15">
      <c r="X218" s="17"/>
    </row>
    <row r="219" spans="24:24" x14ac:dyDescent="0.15">
      <c r="X219" s="17"/>
    </row>
    <row r="220" spans="24:24" x14ac:dyDescent="0.15">
      <c r="X220" s="17"/>
    </row>
    <row r="221" spans="24:24" x14ac:dyDescent="0.15">
      <c r="X221" s="17"/>
    </row>
    <row r="222" spans="24:24" x14ac:dyDescent="0.15">
      <c r="X222" s="17"/>
    </row>
    <row r="223" spans="24:24" x14ac:dyDescent="0.15">
      <c r="X223" s="17"/>
    </row>
    <row r="224" spans="24:24" x14ac:dyDescent="0.15">
      <c r="X224" s="17"/>
    </row>
    <row r="225" spans="24:24" x14ac:dyDescent="0.15">
      <c r="X225" s="17"/>
    </row>
    <row r="226" spans="24:24" x14ac:dyDescent="0.15">
      <c r="X226" s="17"/>
    </row>
    <row r="227" spans="24:24" x14ac:dyDescent="0.15">
      <c r="X227" s="17"/>
    </row>
    <row r="228" spans="24:24" x14ac:dyDescent="0.15">
      <c r="X228" s="17"/>
    </row>
    <row r="229" spans="24:24" x14ac:dyDescent="0.15">
      <c r="X229" s="17"/>
    </row>
    <row r="230" spans="24:24" x14ac:dyDescent="0.15">
      <c r="X230" s="17"/>
    </row>
    <row r="231" spans="24:24" x14ac:dyDescent="0.15">
      <c r="X231" s="17"/>
    </row>
    <row r="232" spans="24:24" x14ac:dyDescent="0.15">
      <c r="X232" s="17"/>
    </row>
    <row r="233" spans="24:24" x14ac:dyDescent="0.15">
      <c r="X233" s="17"/>
    </row>
    <row r="234" spans="24:24" x14ac:dyDescent="0.15">
      <c r="X234" s="17"/>
    </row>
    <row r="235" spans="24:24" x14ac:dyDescent="0.15">
      <c r="X235" s="17"/>
    </row>
    <row r="236" spans="24:24" x14ac:dyDescent="0.15">
      <c r="X236" s="17"/>
    </row>
    <row r="237" spans="24:24" x14ac:dyDescent="0.15">
      <c r="X237" s="17"/>
    </row>
    <row r="238" spans="24:24" x14ac:dyDescent="0.15">
      <c r="X238" s="17"/>
    </row>
    <row r="239" spans="24:24" x14ac:dyDescent="0.15">
      <c r="X239" s="17"/>
    </row>
    <row r="240" spans="24:24" x14ac:dyDescent="0.15">
      <c r="X240" s="17"/>
    </row>
    <row r="241" spans="24:24" x14ac:dyDescent="0.15">
      <c r="X241" s="17"/>
    </row>
    <row r="242" spans="24:24" x14ac:dyDescent="0.15">
      <c r="X242" s="17"/>
    </row>
    <row r="243" spans="24:24" x14ac:dyDescent="0.15">
      <c r="X243" s="17"/>
    </row>
    <row r="244" spans="24:24" x14ac:dyDescent="0.15">
      <c r="X244" s="17"/>
    </row>
    <row r="245" spans="24:24" x14ac:dyDescent="0.15">
      <c r="X245" s="17"/>
    </row>
    <row r="246" spans="24:24" x14ac:dyDescent="0.15">
      <c r="X246" s="17"/>
    </row>
    <row r="247" spans="24:24" x14ac:dyDescent="0.15">
      <c r="X247" s="17"/>
    </row>
    <row r="248" spans="24:24" x14ac:dyDescent="0.15">
      <c r="X248" s="17"/>
    </row>
    <row r="249" spans="24:24" x14ac:dyDescent="0.15">
      <c r="X249" s="17"/>
    </row>
    <row r="250" spans="24:24" x14ac:dyDescent="0.15">
      <c r="X250" s="17"/>
    </row>
    <row r="251" spans="24:24" x14ac:dyDescent="0.15">
      <c r="X251" s="17"/>
    </row>
    <row r="252" spans="24:24" x14ac:dyDescent="0.15">
      <c r="X252" s="17"/>
    </row>
    <row r="253" spans="24:24" x14ac:dyDescent="0.15">
      <c r="X253" s="17"/>
    </row>
    <row r="254" spans="24:24" x14ac:dyDescent="0.15">
      <c r="X254" s="17"/>
    </row>
    <row r="255" spans="24:24" x14ac:dyDescent="0.15">
      <c r="X255" s="17"/>
    </row>
    <row r="256" spans="24:24" x14ac:dyDescent="0.15">
      <c r="X256" s="17"/>
    </row>
    <row r="257" spans="24:24" x14ac:dyDescent="0.15">
      <c r="X257" s="17"/>
    </row>
    <row r="258" spans="24:24" x14ac:dyDescent="0.15">
      <c r="X258" s="17"/>
    </row>
    <row r="259" spans="24:24" x14ac:dyDescent="0.15">
      <c r="X259" s="17"/>
    </row>
    <row r="260" spans="24:24" x14ac:dyDescent="0.15">
      <c r="X260" s="17"/>
    </row>
    <row r="261" spans="24:24" x14ac:dyDescent="0.15">
      <c r="X261" s="17"/>
    </row>
    <row r="262" spans="24:24" x14ac:dyDescent="0.15">
      <c r="X262" s="17"/>
    </row>
    <row r="263" spans="24:24" x14ac:dyDescent="0.15">
      <c r="X263" s="17"/>
    </row>
    <row r="264" spans="24:24" x14ac:dyDescent="0.15">
      <c r="X264" s="17"/>
    </row>
    <row r="265" spans="24:24" x14ac:dyDescent="0.15">
      <c r="X265" s="17"/>
    </row>
    <row r="266" spans="24:24" x14ac:dyDescent="0.15">
      <c r="X266" s="17"/>
    </row>
    <row r="267" spans="24:24" x14ac:dyDescent="0.15">
      <c r="X267" s="17"/>
    </row>
    <row r="268" spans="24:24" x14ac:dyDescent="0.15">
      <c r="X268" s="17"/>
    </row>
    <row r="269" spans="24:24" x14ac:dyDescent="0.15">
      <c r="X269" s="17"/>
    </row>
    <row r="270" spans="24:24" x14ac:dyDescent="0.15">
      <c r="X270" s="17"/>
    </row>
    <row r="271" spans="24:24" x14ac:dyDescent="0.15">
      <c r="X271" s="17"/>
    </row>
    <row r="272" spans="24:24" x14ac:dyDescent="0.15">
      <c r="X272" s="17"/>
    </row>
    <row r="273" spans="24:24" x14ac:dyDescent="0.15">
      <c r="X273" s="17"/>
    </row>
    <row r="274" spans="24:24" x14ac:dyDescent="0.15">
      <c r="X274" s="17"/>
    </row>
    <row r="275" spans="24:24" x14ac:dyDescent="0.15">
      <c r="X275" s="17"/>
    </row>
    <row r="276" spans="24:24" x14ac:dyDescent="0.15">
      <c r="X276" s="17"/>
    </row>
    <row r="277" spans="24:24" x14ac:dyDescent="0.15">
      <c r="X277" s="17"/>
    </row>
    <row r="278" spans="24:24" x14ac:dyDescent="0.15">
      <c r="X278" s="17"/>
    </row>
    <row r="279" spans="24:24" x14ac:dyDescent="0.15">
      <c r="X279" s="17"/>
    </row>
    <row r="280" spans="24:24" x14ac:dyDescent="0.15">
      <c r="X280" s="17"/>
    </row>
    <row r="281" spans="24:24" x14ac:dyDescent="0.15">
      <c r="X281" s="17"/>
    </row>
    <row r="282" spans="24:24" x14ac:dyDescent="0.15">
      <c r="X282" s="17"/>
    </row>
    <row r="283" spans="24:24" x14ac:dyDescent="0.15">
      <c r="X283" s="17"/>
    </row>
    <row r="284" spans="24:24" x14ac:dyDescent="0.15">
      <c r="X284" s="17"/>
    </row>
    <row r="285" spans="24:24" x14ac:dyDescent="0.15">
      <c r="X285" s="17"/>
    </row>
    <row r="286" spans="24:24" x14ac:dyDescent="0.15">
      <c r="X286" s="17"/>
    </row>
    <row r="287" spans="24:24" x14ac:dyDescent="0.15">
      <c r="X287" s="17"/>
    </row>
    <row r="288" spans="24:24" x14ac:dyDescent="0.15">
      <c r="X288" s="17"/>
    </row>
    <row r="289" spans="24:24" x14ac:dyDescent="0.15">
      <c r="X289" s="17"/>
    </row>
    <row r="290" spans="24:24" x14ac:dyDescent="0.15">
      <c r="X290" s="17"/>
    </row>
    <row r="291" spans="24:24" x14ac:dyDescent="0.15">
      <c r="X291" s="17"/>
    </row>
    <row r="292" spans="24:24" x14ac:dyDescent="0.15">
      <c r="X292" s="17"/>
    </row>
    <row r="293" spans="24:24" x14ac:dyDescent="0.15">
      <c r="X293" s="17"/>
    </row>
    <row r="294" spans="24:24" x14ac:dyDescent="0.15">
      <c r="X294" s="17"/>
    </row>
    <row r="295" spans="24:24" x14ac:dyDescent="0.15">
      <c r="X295" s="17"/>
    </row>
    <row r="296" spans="24:24" x14ac:dyDescent="0.15">
      <c r="X296" s="17"/>
    </row>
    <row r="297" spans="24:24" x14ac:dyDescent="0.15">
      <c r="X297" s="17"/>
    </row>
    <row r="298" spans="24:24" x14ac:dyDescent="0.15">
      <c r="X298" s="17"/>
    </row>
    <row r="299" spans="24:24" x14ac:dyDescent="0.15">
      <c r="X299" s="17"/>
    </row>
    <row r="300" spans="24:24" x14ac:dyDescent="0.15">
      <c r="X300" s="17"/>
    </row>
    <row r="301" spans="24:24" x14ac:dyDescent="0.15">
      <c r="X301" s="17"/>
    </row>
    <row r="302" spans="24:24" x14ac:dyDescent="0.15">
      <c r="X302" s="17"/>
    </row>
    <row r="303" spans="24:24" x14ac:dyDescent="0.15">
      <c r="X303" s="17"/>
    </row>
    <row r="304" spans="24:24" x14ac:dyDescent="0.15">
      <c r="X304" s="17"/>
    </row>
    <row r="305" spans="24:24" x14ac:dyDescent="0.15">
      <c r="X305" s="17"/>
    </row>
    <row r="306" spans="24:24" x14ac:dyDescent="0.15">
      <c r="X306" s="17"/>
    </row>
    <row r="307" spans="24:24" x14ac:dyDescent="0.15">
      <c r="X307" s="17"/>
    </row>
    <row r="308" spans="24:24" x14ac:dyDescent="0.15">
      <c r="X308" s="17"/>
    </row>
    <row r="309" spans="24:24" x14ac:dyDescent="0.15">
      <c r="X309" s="17"/>
    </row>
    <row r="310" spans="24:24" x14ac:dyDescent="0.15">
      <c r="X310" s="17"/>
    </row>
    <row r="311" spans="24:24" x14ac:dyDescent="0.15">
      <c r="X311" s="17"/>
    </row>
    <row r="312" spans="24:24" x14ac:dyDescent="0.15">
      <c r="X312" s="17"/>
    </row>
    <row r="313" spans="24:24" x14ac:dyDescent="0.15">
      <c r="X313" s="17"/>
    </row>
    <row r="314" spans="24:24" x14ac:dyDescent="0.15">
      <c r="X314" s="17"/>
    </row>
    <row r="315" spans="24:24" x14ac:dyDescent="0.15">
      <c r="X315" s="17"/>
    </row>
    <row r="316" spans="24:24" x14ac:dyDescent="0.15">
      <c r="X316" s="17"/>
    </row>
    <row r="317" spans="24:24" x14ac:dyDescent="0.15">
      <c r="X317" s="17"/>
    </row>
    <row r="318" spans="24:24" x14ac:dyDescent="0.15">
      <c r="X318" s="17"/>
    </row>
    <row r="319" spans="24:24" x14ac:dyDescent="0.15">
      <c r="X319" s="17"/>
    </row>
    <row r="320" spans="24:24" x14ac:dyDescent="0.15">
      <c r="X320" s="17"/>
    </row>
    <row r="321" spans="24:24" x14ac:dyDescent="0.15">
      <c r="X321" s="17"/>
    </row>
    <row r="322" spans="24:24" x14ac:dyDescent="0.15">
      <c r="X322" s="17"/>
    </row>
    <row r="323" spans="24:24" x14ac:dyDescent="0.15">
      <c r="X323" s="17"/>
    </row>
    <row r="324" spans="24:24" x14ac:dyDescent="0.15">
      <c r="X324" s="17"/>
    </row>
    <row r="325" spans="24:24" x14ac:dyDescent="0.15">
      <c r="X325" s="17"/>
    </row>
    <row r="326" spans="24:24" x14ac:dyDescent="0.15">
      <c r="X326" s="17"/>
    </row>
    <row r="327" spans="24:24" x14ac:dyDescent="0.15">
      <c r="X327" s="17"/>
    </row>
    <row r="328" spans="24:24" x14ac:dyDescent="0.15">
      <c r="X328" s="17"/>
    </row>
    <row r="329" spans="24:24" x14ac:dyDescent="0.15">
      <c r="X329" s="17"/>
    </row>
    <row r="330" spans="24:24" x14ac:dyDescent="0.15">
      <c r="X330" s="17"/>
    </row>
    <row r="331" spans="24:24" x14ac:dyDescent="0.15">
      <c r="X331" s="17"/>
    </row>
    <row r="332" spans="24:24" x14ac:dyDescent="0.15">
      <c r="X332" s="17"/>
    </row>
    <row r="333" spans="24:24" x14ac:dyDescent="0.15">
      <c r="X333" s="17"/>
    </row>
    <row r="334" spans="24:24" x14ac:dyDescent="0.15">
      <c r="X334" s="17"/>
    </row>
    <row r="335" spans="24:24" x14ac:dyDescent="0.15">
      <c r="X335" s="17"/>
    </row>
    <row r="336" spans="24:24" x14ac:dyDescent="0.15">
      <c r="X336" s="17"/>
    </row>
    <row r="337" spans="24:24" x14ac:dyDescent="0.15">
      <c r="X337" s="17"/>
    </row>
    <row r="338" spans="24:24" x14ac:dyDescent="0.15">
      <c r="X338" s="17"/>
    </row>
    <row r="339" spans="24:24" x14ac:dyDescent="0.15">
      <c r="X339" s="17"/>
    </row>
    <row r="340" spans="24:24" x14ac:dyDescent="0.15">
      <c r="X340" s="17"/>
    </row>
    <row r="341" spans="24:24" x14ac:dyDescent="0.15">
      <c r="X341" s="17"/>
    </row>
    <row r="342" spans="24:24" x14ac:dyDescent="0.15">
      <c r="X342" s="17"/>
    </row>
    <row r="343" spans="24:24" x14ac:dyDescent="0.15">
      <c r="X343" s="17"/>
    </row>
    <row r="344" spans="24:24" x14ac:dyDescent="0.15">
      <c r="X344" s="17"/>
    </row>
    <row r="345" spans="24:24" x14ac:dyDescent="0.15">
      <c r="X345" s="17"/>
    </row>
    <row r="346" spans="24:24" x14ac:dyDescent="0.15">
      <c r="X346" s="17"/>
    </row>
    <row r="347" spans="24:24" x14ac:dyDescent="0.15">
      <c r="X347" s="17"/>
    </row>
    <row r="348" spans="24:24" x14ac:dyDescent="0.15">
      <c r="X348" s="17"/>
    </row>
    <row r="349" spans="24:24" x14ac:dyDescent="0.15">
      <c r="X349" s="17"/>
    </row>
    <row r="350" spans="24:24" x14ac:dyDescent="0.15">
      <c r="X350" s="17"/>
    </row>
    <row r="351" spans="24:24" x14ac:dyDescent="0.15">
      <c r="X351" s="17"/>
    </row>
    <row r="352" spans="24:24" x14ac:dyDescent="0.15">
      <c r="X352" s="17"/>
    </row>
    <row r="353" spans="24:24" x14ac:dyDescent="0.15">
      <c r="X353" s="17"/>
    </row>
    <row r="354" spans="24:24" x14ac:dyDescent="0.15">
      <c r="X354" s="17"/>
    </row>
    <row r="355" spans="24:24" x14ac:dyDescent="0.15">
      <c r="X355" s="17"/>
    </row>
    <row r="356" spans="24:24" x14ac:dyDescent="0.15">
      <c r="X356" s="17"/>
    </row>
    <row r="357" spans="24:24" x14ac:dyDescent="0.15">
      <c r="X357" s="17"/>
    </row>
    <row r="358" spans="24:24" x14ac:dyDescent="0.15">
      <c r="X358" s="17"/>
    </row>
    <row r="359" spans="24:24" x14ac:dyDescent="0.15">
      <c r="X359" s="17"/>
    </row>
    <row r="360" spans="24:24" x14ac:dyDescent="0.15">
      <c r="X360" s="17"/>
    </row>
    <row r="361" spans="24:24" x14ac:dyDescent="0.15">
      <c r="X361" s="17"/>
    </row>
    <row r="362" spans="24:24" x14ac:dyDescent="0.15">
      <c r="X362" s="17"/>
    </row>
    <row r="363" spans="24:24" x14ac:dyDescent="0.15">
      <c r="X363" s="17"/>
    </row>
    <row r="364" spans="24:24" x14ac:dyDescent="0.15">
      <c r="X364" s="17"/>
    </row>
    <row r="365" spans="24:24" x14ac:dyDescent="0.15">
      <c r="X365" s="17"/>
    </row>
    <row r="366" spans="24:24" x14ac:dyDescent="0.15">
      <c r="X366" s="17"/>
    </row>
    <row r="367" spans="24:24" x14ac:dyDescent="0.15">
      <c r="X367" s="17"/>
    </row>
    <row r="368" spans="24:24" x14ac:dyDescent="0.15">
      <c r="X368" s="17"/>
    </row>
    <row r="369" spans="24:24" x14ac:dyDescent="0.15">
      <c r="X369" s="17"/>
    </row>
    <row r="370" spans="24:24" x14ac:dyDescent="0.15">
      <c r="X370" s="17"/>
    </row>
    <row r="371" spans="24:24" x14ac:dyDescent="0.15">
      <c r="X371" s="17"/>
    </row>
    <row r="372" spans="24:24" x14ac:dyDescent="0.15">
      <c r="X372" s="17"/>
    </row>
    <row r="373" spans="24:24" x14ac:dyDescent="0.15">
      <c r="X373" s="17"/>
    </row>
    <row r="374" spans="24:24" x14ac:dyDescent="0.15">
      <c r="X374" s="17"/>
    </row>
    <row r="375" spans="24:24" x14ac:dyDescent="0.15">
      <c r="X375" s="17"/>
    </row>
    <row r="376" spans="24:24" x14ac:dyDescent="0.15">
      <c r="X376" s="17"/>
    </row>
    <row r="377" spans="24:24" x14ac:dyDescent="0.15">
      <c r="X377" s="17"/>
    </row>
    <row r="378" spans="24:24" x14ac:dyDescent="0.15">
      <c r="X378" s="17"/>
    </row>
    <row r="379" spans="24:24" x14ac:dyDescent="0.15">
      <c r="X379" s="17"/>
    </row>
    <row r="380" spans="24:24" x14ac:dyDescent="0.15">
      <c r="X380" s="17"/>
    </row>
    <row r="381" spans="24:24" x14ac:dyDescent="0.15">
      <c r="X381" s="17"/>
    </row>
    <row r="382" spans="24:24" x14ac:dyDescent="0.15">
      <c r="X382" s="17"/>
    </row>
    <row r="383" spans="24:24" x14ac:dyDescent="0.15">
      <c r="X383" s="17"/>
    </row>
    <row r="384" spans="24:24" x14ac:dyDescent="0.15">
      <c r="X384" s="17"/>
    </row>
    <row r="385" spans="24:24" x14ac:dyDescent="0.15">
      <c r="X385" s="17"/>
    </row>
    <row r="386" spans="24:24" x14ac:dyDescent="0.15">
      <c r="X386" s="17"/>
    </row>
    <row r="387" spans="24:24" x14ac:dyDescent="0.15">
      <c r="X387" s="17"/>
    </row>
    <row r="388" spans="24:24" x14ac:dyDescent="0.15">
      <c r="X388" s="17"/>
    </row>
    <row r="389" spans="24:24" x14ac:dyDescent="0.15">
      <c r="X389" s="17"/>
    </row>
    <row r="390" spans="24:24" x14ac:dyDescent="0.15">
      <c r="X390" s="17"/>
    </row>
    <row r="391" spans="24:24" x14ac:dyDescent="0.15">
      <c r="X391" s="17"/>
    </row>
    <row r="392" spans="24:24" x14ac:dyDescent="0.15">
      <c r="X392" s="17"/>
    </row>
    <row r="393" spans="24:24" x14ac:dyDescent="0.15">
      <c r="X393" s="17"/>
    </row>
    <row r="394" spans="24:24" x14ac:dyDescent="0.15">
      <c r="X394" s="17"/>
    </row>
    <row r="395" spans="24:24" x14ac:dyDescent="0.15">
      <c r="X395" s="17"/>
    </row>
    <row r="396" spans="24:24" x14ac:dyDescent="0.15">
      <c r="X396" s="17"/>
    </row>
    <row r="397" spans="24:24" x14ac:dyDescent="0.15">
      <c r="X397" s="17"/>
    </row>
    <row r="398" spans="24:24" x14ac:dyDescent="0.15">
      <c r="X398" s="17"/>
    </row>
    <row r="399" spans="24:24" x14ac:dyDescent="0.15">
      <c r="X399" s="17"/>
    </row>
    <row r="400" spans="24:24" x14ac:dyDescent="0.15">
      <c r="X400" s="17"/>
    </row>
    <row r="401" spans="24:24" x14ac:dyDescent="0.15">
      <c r="X401" s="17"/>
    </row>
    <row r="402" spans="24:24" x14ac:dyDescent="0.15">
      <c r="X402" s="17"/>
    </row>
    <row r="403" spans="24:24" x14ac:dyDescent="0.15">
      <c r="X403" s="17"/>
    </row>
    <row r="404" spans="24:24" x14ac:dyDescent="0.15">
      <c r="X404" s="17"/>
    </row>
    <row r="405" spans="24:24" x14ac:dyDescent="0.15">
      <c r="X405" s="17"/>
    </row>
    <row r="406" spans="24:24" x14ac:dyDescent="0.15">
      <c r="X406" s="17"/>
    </row>
    <row r="407" spans="24:24" x14ac:dyDescent="0.15">
      <c r="X407" s="17"/>
    </row>
    <row r="408" spans="24:24" x14ac:dyDescent="0.15">
      <c r="X408" s="17"/>
    </row>
    <row r="409" spans="24:24" x14ac:dyDescent="0.15">
      <c r="X409" s="17"/>
    </row>
    <row r="410" spans="24:24" x14ac:dyDescent="0.15">
      <c r="X410" s="17"/>
    </row>
    <row r="411" spans="24:24" x14ac:dyDescent="0.15">
      <c r="X411" s="17"/>
    </row>
    <row r="412" spans="24:24" x14ac:dyDescent="0.15">
      <c r="X412" s="17"/>
    </row>
    <row r="413" spans="24:24" x14ac:dyDescent="0.15">
      <c r="X413" s="17"/>
    </row>
    <row r="414" spans="24:24" x14ac:dyDescent="0.15">
      <c r="X414" s="17"/>
    </row>
    <row r="415" spans="24:24" x14ac:dyDescent="0.15">
      <c r="X415" s="17"/>
    </row>
    <row r="416" spans="24:24" x14ac:dyDescent="0.15">
      <c r="X416" s="17"/>
    </row>
    <row r="417" spans="24:24" x14ac:dyDescent="0.15">
      <c r="X417" s="17"/>
    </row>
    <row r="418" spans="24:24" x14ac:dyDescent="0.15">
      <c r="X418" s="17"/>
    </row>
    <row r="419" spans="24:24" x14ac:dyDescent="0.15">
      <c r="X419" s="17"/>
    </row>
    <row r="420" spans="24:24" x14ac:dyDescent="0.15">
      <c r="X420" s="17"/>
    </row>
    <row r="421" spans="24:24" x14ac:dyDescent="0.15">
      <c r="X421" s="17"/>
    </row>
    <row r="422" spans="24:24" x14ac:dyDescent="0.15">
      <c r="X422" s="17"/>
    </row>
    <row r="423" spans="24:24" x14ac:dyDescent="0.15">
      <c r="X423" s="17"/>
    </row>
    <row r="424" spans="24:24" x14ac:dyDescent="0.15">
      <c r="X424" s="17"/>
    </row>
    <row r="425" spans="24:24" x14ac:dyDescent="0.15">
      <c r="X425" s="17"/>
    </row>
    <row r="426" spans="24:24" x14ac:dyDescent="0.15">
      <c r="X426" s="17"/>
    </row>
    <row r="427" spans="24:24" x14ac:dyDescent="0.15">
      <c r="X427" s="17"/>
    </row>
    <row r="428" spans="24:24" x14ac:dyDescent="0.15">
      <c r="X428" s="17"/>
    </row>
    <row r="429" spans="24:24" x14ac:dyDescent="0.15">
      <c r="X429" s="17"/>
    </row>
    <row r="430" spans="24:24" x14ac:dyDescent="0.15">
      <c r="X430" s="17"/>
    </row>
    <row r="431" spans="24:24" x14ac:dyDescent="0.15">
      <c r="X431" s="17"/>
    </row>
    <row r="432" spans="24:24" x14ac:dyDescent="0.15">
      <c r="X432" s="17"/>
    </row>
    <row r="433" spans="24:24" x14ac:dyDescent="0.15">
      <c r="X433" s="17"/>
    </row>
    <row r="434" spans="24:24" x14ac:dyDescent="0.15">
      <c r="X434" s="17"/>
    </row>
    <row r="435" spans="24:24" x14ac:dyDescent="0.15">
      <c r="X435" s="17"/>
    </row>
    <row r="436" spans="24:24" x14ac:dyDescent="0.15">
      <c r="X436" s="17"/>
    </row>
    <row r="437" spans="24:24" x14ac:dyDescent="0.15">
      <c r="X437" s="17"/>
    </row>
    <row r="438" spans="24:24" x14ac:dyDescent="0.15">
      <c r="X438" s="17"/>
    </row>
    <row r="439" spans="24:24" x14ac:dyDescent="0.15">
      <c r="X439" s="17"/>
    </row>
    <row r="440" spans="24:24" x14ac:dyDescent="0.15">
      <c r="X440" s="17"/>
    </row>
    <row r="441" spans="24:24" x14ac:dyDescent="0.15">
      <c r="X441" s="17"/>
    </row>
    <row r="442" spans="24:24" x14ac:dyDescent="0.15">
      <c r="X442" s="17"/>
    </row>
    <row r="443" spans="24:24" x14ac:dyDescent="0.15">
      <c r="X443" s="17"/>
    </row>
    <row r="444" spans="24:24" x14ac:dyDescent="0.15">
      <c r="X444" s="17"/>
    </row>
    <row r="445" spans="24:24" x14ac:dyDescent="0.15">
      <c r="X445" s="17"/>
    </row>
    <row r="446" spans="24:24" x14ac:dyDescent="0.15">
      <c r="X446" s="17"/>
    </row>
    <row r="447" spans="24:24" x14ac:dyDescent="0.15">
      <c r="X447" s="17"/>
    </row>
    <row r="448" spans="24:24" x14ac:dyDescent="0.15">
      <c r="X448" s="17"/>
    </row>
    <row r="449" spans="24:24" x14ac:dyDescent="0.15">
      <c r="X449" s="17"/>
    </row>
    <row r="450" spans="24:24" x14ac:dyDescent="0.15">
      <c r="X450" s="17"/>
    </row>
    <row r="451" spans="24:24" x14ac:dyDescent="0.15">
      <c r="X451" s="17"/>
    </row>
    <row r="452" spans="24:24" x14ac:dyDescent="0.15">
      <c r="X452" s="17"/>
    </row>
    <row r="453" spans="24:24" x14ac:dyDescent="0.15">
      <c r="X453" s="17"/>
    </row>
    <row r="454" spans="24:24" x14ac:dyDescent="0.15">
      <c r="X454" s="17"/>
    </row>
    <row r="455" spans="24:24" x14ac:dyDescent="0.15">
      <c r="X455" s="17"/>
    </row>
    <row r="456" spans="24:24" x14ac:dyDescent="0.15">
      <c r="X456" s="17"/>
    </row>
    <row r="457" spans="24:24" x14ac:dyDescent="0.15">
      <c r="X457" s="17"/>
    </row>
    <row r="458" spans="24:24" x14ac:dyDescent="0.15">
      <c r="X458" s="17"/>
    </row>
    <row r="459" spans="24:24" x14ac:dyDescent="0.15">
      <c r="X459" s="17"/>
    </row>
    <row r="460" spans="24:24" x14ac:dyDescent="0.15">
      <c r="X460" s="17"/>
    </row>
    <row r="461" spans="24:24" x14ac:dyDescent="0.15">
      <c r="X461" s="17"/>
    </row>
    <row r="462" spans="24:24" x14ac:dyDescent="0.15">
      <c r="X462" s="17"/>
    </row>
    <row r="463" spans="24:24" x14ac:dyDescent="0.15">
      <c r="X463" s="17"/>
    </row>
    <row r="464" spans="24:24" x14ac:dyDescent="0.15">
      <c r="X464" s="17"/>
    </row>
    <row r="465" spans="24:24" x14ac:dyDescent="0.15">
      <c r="X465" s="17"/>
    </row>
    <row r="466" spans="24:24" x14ac:dyDescent="0.15">
      <c r="X466" s="17"/>
    </row>
    <row r="467" spans="24:24" x14ac:dyDescent="0.15">
      <c r="X467" s="17"/>
    </row>
    <row r="468" spans="24:24" x14ac:dyDescent="0.15">
      <c r="X468" s="17"/>
    </row>
    <row r="469" spans="24:24" x14ac:dyDescent="0.15">
      <c r="X469" s="17"/>
    </row>
    <row r="470" spans="24:24" x14ac:dyDescent="0.15">
      <c r="X470" s="17"/>
    </row>
    <row r="471" spans="24:24" x14ac:dyDescent="0.15">
      <c r="X471" s="17"/>
    </row>
    <row r="472" spans="24:24" x14ac:dyDescent="0.15">
      <c r="X472" s="17"/>
    </row>
    <row r="473" spans="24:24" x14ac:dyDescent="0.15">
      <c r="X473" s="17"/>
    </row>
    <row r="474" spans="24:24" x14ac:dyDescent="0.15">
      <c r="X474" s="17"/>
    </row>
    <row r="475" spans="24:24" x14ac:dyDescent="0.15">
      <c r="X475" s="17"/>
    </row>
    <row r="476" spans="24:24" x14ac:dyDescent="0.15">
      <c r="X476" s="17"/>
    </row>
    <row r="477" spans="24:24" x14ac:dyDescent="0.15">
      <c r="X477" s="17"/>
    </row>
    <row r="478" spans="24:24" x14ac:dyDescent="0.15">
      <c r="X478" s="17"/>
    </row>
    <row r="479" spans="24:24" x14ac:dyDescent="0.15">
      <c r="X479" s="17"/>
    </row>
    <row r="480" spans="24:24" x14ac:dyDescent="0.15">
      <c r="X480" s="17"/>
    </row>
    <row r="481" spans="24:24" x14ac:dyDescent="0.15">
      <c r="X481" s="17"/>
    </row>
    <row r="482" spans="24:24" x14ac:dyDescent="0.15">
      <c r="X482" s="17"/>
    </row>
    <row r="483" spans="24:24" x14ac:dyDescent="0.15">
      <c r="X483" s="17"/>
    </row>
    <row r="484" spans="24:24" x14ac:dyDescent="0.15">
      <c r="X484" s="17"/>
    </row>
    <row r="485" spans="24:24" x14ac:dyDescent="0.15">
      <c r="X485" s="17"/>
    </row>
    <row r="486" spans="24:24" x14ac:dyDescent="0.15">
      <c r="X486" s="17"/>
    </row>
    <row r="487" spans="24:24" x14ac:dyDescent="0.15">
      <c r="X487" s="17"/>
    </row>
    <row r="488" spans="24:24" x14ac:dyDescent="0.15">
      <c r="X488" s="17"/>
    </row>
    <row r="489" spans="24:24" x14ac:dyDescent="0.15">
      <c r="X489" s="17"/>
    </row>
    <row r="490" spans="24:24" x14ac:dyDescent="0.15">
      <c r="X490" s="17"/>
    </row>
    <row r="491" spans="24:24" x14ac:dyDescent="0.15">
      <c r="X491" s="17"/>
    </row>
    <row r="492" spans="24:24" x14ac:dyDescent="0.15">
      <c r="X492" s="17"/>
    </row>
    <row r="493" spans="24:24" x14ac:dyDescent="0.15">
      <c r="X493" s="17"/>
    </row>
    <row r="494" spans="24:24" x14ac:dyDescent="0.15">
      <c r="X494" s="17"/>
    </row>
    <row r="495" spans="24:24" x14ac:dyDescent="0.15">
      <c r="X495" s="17"/>
    </row>
    <row r="496" spans="24:24" x14ac:dyDescent="0.15">
      <c r="X496" s="17"/>
    </row>
    <row r="497" spans="24:24" x14ac:dyDescent="0.15">
      <c r="X497" s="17"/>
    </row>
    <row r="498" spans="24:24" x14ac:dyDescent="0.15">
      <c r="X498" s="17"/>
    </row>
    <row r="499" spans="24:24" x14ac:dyDescent="0.15">
      <c r="X499" s="17"/>
    </row>
    <row r="500" spans="24:24" x14ac:dyDescent="0.15">
      <c r="X500" s="17"/>
    </row>
    <row r="501" spans="24:24" x14ac:dyDescent="0.15">
      <c r="X501" s="17"/>
    </row>
    <row r="502" spans="24:24" x14ac:dyDescent="0.15">
      <c r="X502" s="17"/>
    </row>
    <row r="503" spans="24:24" x14ac:dyDescent="0.15">
      <c r="X503" s="17"/>
    </row>
    <row r="504" spans="24:24" x14ac:dyDescent="0.15">
      <c r="X504" s="17"/>
    </row>
    <row r="505" spans="24:24" x14ac:dyDescent="0.15">
      <c r="X505" s="17"/>
    </row>
    <row r="506" spans="24:24" x14ac:dyDescent="0.15">
      <c r="X506" s="17"/>
    </row>
    <row r="507" spans="24:24" x14ac:dyDescent="0.15">
      <c r="X507" s="17"/>
    </row>
    <row r="508" spans="24:24" x14ac:dyDescent="0.15">
      <c r="X508" s="17"/>
    </row>
    <row r="509" spans="24:24" x14ac:dyDescent="0.15">
      <c r="X509" s="17"/>
    </row>
    <row r="510" spans="24:24" x14ac:dyDescent="0.15">
      <c r="X510" s="17"/>
    </row>
    <row r="511" spans="24:24" x14ac:dyDescent="0.15">
      <c r="X511" s="17"/>
    </row>
    <row r="512" spans="24:24" x14ac:dyDescent="0.15">
      <c r="X512" s="17"/>
    </row>
    <row r="513" spans="24:24" x14ac:dyDescent="0.15">
      <c r="X513" s="17"/>
    </row>
    <row r="514" spans="24:24" x14ac:dyDescent="0.15">
      <c r="X514" s="17"/>
    </row>
    <row r="515" spans="24:24" x14ac:dyDescent="0.15">
      <c r="X515" s="17"/>
    </row>
    <row r="516" spans="24:24" x14ac:dyDescent="0.15">
      <c r="X516" s="17"/>
    </row>
    <row r="517" spans="24:24" x14ac:dyDescent="0.15">
      <c r="X517" s="17"/>
    </row>
    <row r="518" spans="24:24" x14ac:dyDescent="0.15">
      <c r="X518" s="17"/>
    </row>
    <row r="519" spans="24:24" x14ac:dyDescent="0.15">
      <c r="X519" s="17"/>
    </row>
    <row r="520" spans="24:24" x14ac:dyDescent="0.15">
      <c r="X520" s="17"/>
    </row>
    <row r="521" spans="24:24" x14ac:dyDescent="0.15">
      <c r="X521" s="17"/>
    </row>
    <row r="522" spans="24:24" x14ac:dyDescent="0.15">
      <c r="X522" s="17"/>
    </row>
    <row r="523" spans="24:24" x14ac:dyDescent="0.15">
      <c r="X523" s="17"/>
    </row>
    <row r="524" spans="24:24" x14ac:dyDescent="0.15">
      <c r="X524" s="17"/>
    </row>
    <row r="525" spans="24:24" x14ac:dyDescent="0.15">
      <c r="X525" s="17"/>
    </row>
    <row r="526" spans="24:24" x14ac:dyDescent="0.15">
      <c r="X526" s="17"/>
    </row>
    <row r="527" spans="24:24" x14ac:dyDescent="0.15">
      <c r="X527" s="17"/>
    </row>
    <row r="528" spans="24:24" x14ac:dyDescent="0.15">
      <c r="X528" s="17"/>
    </row>
    <row r="529" spans="24:24" x14ac:dyDescent="0.15">
      <c r="X529" s="17"/>
    </row>
    <row r="530" spans="24:24" x14ac:dyDescent="0.15">
      <c r="X530" s="17"/>
    </row>
    <row r="531" spans="24:24" x14ac:dyDescent="0.15">
      <c r="X531" s="17"/>
    </row>
    <row r="532" spans="24:24" x14ac:dyDescent="0.15">
      <c r="X532" s="17"/>
    </row>
    <row r="533" spans="24:24" x14ac:dyDescent="0.15">
      <c r="X533" s="17"/>
    </row>
    <row r="534" spans="24:24" x14ac:dyDescent="0.15">
      <c r="X534" s="17"/>
    </row>
    <row r="535" spans="24:24" x14ac:dyDescent="0.15">
      <c r="X535" s="17"/>
    </row>
    <row r="536" spans="24:24" x14ac:dyDescent="0.15">
      <c r="X536" s="17"/>
    </row>
    <row r="537" spans="24:24" x14ac:dyDescent="0.15">
      <c r="X537" s="17"/>
    </row>
    <row r="538" spans="24:24" x14ac:dyDescent="0.15">
      <c r="X538" s="17"/>
    </row>
    <row r="539" spans="24:24" x14ac:dyDescent="0.15">
      <c r="X539" s="17"/>
    </row>
    <row r="540" spans="24:24" x14ac:dyDescent="0.15">
      <c r="X540" s="17"/>
    </row>
    <row r="541" spans="24:24" x14ac:dyDescent="0.15">
      <c r="X541" s="17"/>
    </row>
    <row r="542" spans="24:24" x14ac:dyDescent="0.15">
      <c r="X542" s="17"/>
    </row>
    <row r="543" spans="24:24" x14ac:dyDescent="0.15">
      <c r="X543" s="17"/>
    </row>
    <row r="544" spans="24:24" x14ac:dyDescent="0.15">
      <c r="X544" s="17"/>
    </row>
    <row r="545" spans="24:24" x14ac:dyDescent="0.15">
      <c r="X545" s="17"/>
    </row>
    <row r="546" spans="24:24" x14ac:dyDescent="0.15">
      <c r="X546" s="17"/>
    </row>
    <row r="547" spans="24:24" x14ac:dyDescent="0.15">
      <c r="X547" s="17"/>
    </row>
    <row r="548" spans="24:24" x14ac:dyDescent="0.15">
      <c r="X548" s="17"/>
    </row>
    <row r="549" spans="24:24" x14ac:dyDescent="0.15">
      <c r="X549" s="17"/>
    </row>
    <row r="550" spans="24:24" x14ac:dyDescent="0.15">
      <c r="X550" s="17"/>
    </row>
    <row r="551" spans="24:24" x14ac:dyDescent="0.15">
      <c r="X551" s="17"/>
    </row>
    <row r="552" spans="24:24" x14ac:dyDescent="0.15">
      <c r="X552" s="17"/>
    </row>
    <row r="553" spans="24:24" x14ac:dyDescent="0.15">
      <c r="X553" s="17"/>
    </row>
    <row r="554" spans="24:24" x14ac:dyDescent="0.15">
      <c r="X554" s="17"/>
    </row>
    <row r="555" spans="24:24" x14ac:dyDescent="0.15">
      <c r="X555" s="17"/>
    </row>
    <row r="556" spans="24:24" x14ac:dyDescent="0.15">
      <c r="X556" s="17"/>
    </row>
    <row r="557" spans="24:24" x14ac:dyDescent="0.15">
      <c r="X557" s="17"/>
    </row>
    <row r="558" spans="24:24" x14ac:dyDescent="0.15">
      <c r="X558" s="17"/>
    </row>
    <row r="559" spans="24:24" x14ac:dyDescent="0.15">
      <c r="X559" s="17"/>
    </row>
    <row r="560" spans="24:24" x14ac:dyDescent="0.15">
      <c r="X560" s="17"/>
    </row>
    <row r="561" spans="24:24" x14ac:dyDescent="0.15">
      <c r="X561" s="17"/>
    </row>
    <row r="562" spans="24:24" x14ac:dyDescent="0.15">
      <c r="X562" s="17"/>
    </row>
    <row r="563" spans="24:24" x14ac:dyDescent="0.15">
      <c r="X563" s="17"/>
    </row>
    <row r="564" spans="24:24" x14ac:dyDescent="0.15">
      <c r="X564" s="17"/>
    </row>
    <row r="565" spans="24:24" x14ac:dyDescent="0.15">
      <c r="X565" s="17"/>
    </row>
    <row r="566" spans="24:24" x14ac:dyDescent="0.15">
      <c r="X566" s="17"/>
    </row>
    <row r="567" spans="24:24" x14ac:dyDescent="0.15">
      <c r="X567" s="17"/>
    </row>
    <row r="568" spans="24:24" x14ac:dyDescent="0.15">
      <c r="X568" s="17"/>
    </row>
    <row r="569" spans="24:24" x14ac:dyDescent="0.15">
      <c r="X569" s="17"/>
    </row>
    <row r="570" spans="24:24" x14ac:dyDescent="0.15">
      <c r="X570" s="17"/>
    </row>
    <row r="571" spans="24:24" x14ac:dyDescent="0.15">
      <c r="X571" s="17"/>
    </row>
    <row r="572" spans="24:24" x14ac:dyDescent="0.15">
      <c r="X572" s="17"/>
    </row>
    <row r="573" spans="24:24" x14ac:dyDescent="0.15">
      <c r="X573" s="17"/>
    </row>
    <row r="574" spans="24:24" x14ac:dyDescent="0.15">
      <c r="X574" s="17"/>
    </row>
    <row r="575" spans="24:24" x14ac:dyDescent="0.15">
      <c r="X575" s="17"/>
    </row>
    <row r="576" spans="24:24" x14ac:dyDescent="0.15">
      <c r="X576" s="17"/>
    </row>
    <row r="577" spans="24:24" x14ac:dyDescent="0.15">
      <c r="X577" s="17"/>
    </row>
    <row r="578" spans="24:24" x14ac:dyDescent="0.15">
      <c r="X578" s="17"/>
    </row>
    <row r="579" spans="24:24" x14ac:dyDescent="0.15">
      <c r="X579" s="17"/>
    </row>
    <row r="580" spans="24:24" x14ac:dyDescent="0.15">
      <c r="X580" s="17"/>
    </row>
    <row r="581" spans="24:24" x14ac:dyDescent="0.15">
      <c r="X581" s="17"/>
    </row>
    <row r="582" spans="24:24" x14ac:dyDescent="0.15">
      <c r="X582" s="17"/>
    </row>
  </sheetData>
  <mergeCells count="21">
    <mergeCell ref="D57:E57"/>
    <mergeCell ref="A56:F56"/>
    <mergeCell ref="B57:C57"/>
    <mergeCell ref="A72:F72"/>
    <mergeCell ref="A73:A75"/>
    <mergeCell ref="B73:E73"/>
    <mergeCell ref="B74:C74"/>
    <mergeCell ref="D74:E74"/>
    <mergeCell ref="A54:A55"/>
    <mergeCell ref="F9:F11"/>
    <mergeCell ref="G9:G11"/>
    <mergeCell ref="A52:A53"/>
    <mergeCell ref="A51:B51"/>
    <mergeCell ref="A49:E49"/>
    <mergeCell ref="A6:I6"/>
    <mergeCell ref="A7:H7"/>
    <mergeCell ref="A9:A11"/>
    <mergeCell ref="B9:B11"/>
    <mergeCell ref="C9:C11"/>
    <mergeCell ref="H9:J10"/>
    <mergeCell ref="D9:E10"/>
  </mergeCells>
  <dataValidations count="2">
    <dataValidation type="decimal" allowBlank="1" showInputMessage="1" showErrorMessage="1" errorTitle="Error" error="Por favor ingrese números enteros" sqref="D12:J16 IZ12:JF16 SV12:TB16 ACR12:ACX16 AMN12:AMT16 AWJ12:AWP16 BGF12:BGL16 BQB12:BQH16 BZX12:CAD16 CJT12:CJZ16 CTP12:CTV16 DDL12:DDR16 DNH12:DNN16 DXD12:DXJ16 EGZ12:EHF16 EQV12:ERB16 FAR12:FAX16 FKN12:FKT16 FUJ12:FUP16 GEF12:GEL16 GOB12:GOH16 GXX12:GYD16 HHT12:HHZ16 HRP12:HRV16 IBL12:IBR16 ILH12:ILN16 IVD12:IVJ16 JEZ12:JFF16 JOV12:JPB16 JYR12:JYX16 KIN12:KIT16 KSJ12:KSP16 LCF12:LCL16 LMB12:LMH16 LVX12:LWD16 MFT12:MFZ16 MPP12:MPV16 MZL12:MZR16 NJH12:NJN16 NTD12:NTJ16 OCZ12:ODF16 OMV12:ONB16 OWR12:OWX16 PGN12:PGT16 PQJ12:PQP16 QAF12:QAL16 QKB12:QKH16 QTX12:QUD16 RDT12:RDZ16 RNP12:RNV16 RXL12:RXR16 SHH12:SHN16 SRD12:SRJ16 TAZ12:TBF16 TKV12:TLB16 TUR12:TUX16 UEN12:UET16 UOJ12:UOP16 UYF12:UYL16 VIB12:VIH16 VRX12:VSD16 WBT12:WBZ16 WLP12:WLV16 WVL12:WVR16 D65548:J65552 IZ65548:JF65552 SV65548:TB65552 ACR65548:ACX65552 AMN65548:AMT65552 AWJ65548:AWP65552 BGF65548:BGL65552 BQB65548:BQH65552 BZX65548:CAD65552 CJT65548:CJZ65552 CTP65548:CTV65552 DDL65548:DDR65552 DNH65548:DNN65552 DXD65548:DXJ65552 EGZ65548:EHF65552 EQV65548:ERB65552 FAR65548:FAX65552 FKN65548:FKT65552 FUJ65548:FUP65552 GEF65548:GEL65552 GOB65548:GOH65552 GXX65548:GYD65552 HHT65548:HHZ65552 HRP65548:HRV65552 IBL65548:IBR65552 ILH65548:ILN65552 IVD65548:IVJ65552 JEZ65548:JFF65552 JOV65548:JPB65552 JYR65548:JYX65552 KIN65548:KIT65552 KSJ65548:KSP65552 LCF65548:LCL65552 LMB65548:LMH65552 LVX65548:LWD65552 MFT65548:MFZ65552 MPP65548:MPV65552 MZL65548:MZR65552 NJH65548:NJN65552 NTD65548:NTJ65552 OCZ65548:ODF65552 OMV65548:ONB65552 OWR65548:OWX65552 PGN65548:PGT65552 PQJ65548:PQP65552 QAF65548:QAL65552 QKB65548:QKH65552 QTX65548:QUD65552 RDT65548:RDZ65552 RNP65548:RNV65552 RXL65548:RXR65552 SHH65548:SHN65552 SRD65548:SRJ65552 TAZ65548:TBF65552 TKV65548:TLB65552 TUR65548:TUX65552 UEN65548:UET65552 UOJ65548:UOP65552 UYF65548:UYL65552 VIB65548:VIH65552 VRX65548:VSD65552 WBT65548:WBZ65552 WLP65548:WLV65552 WVL65548:WVR65552 D131084:J131088 IZ131084:JF131088 SV131084:TB131088 ACR131084:ACX131088 AMN131084:AMT131088 AWJ131084:AWP131088 BGF131084:BGL131088 BQB131084:BQH131088 BZX131084:CAD131088 CJT131084:CJZ131088 CTP131084:CTV131088 DDL131084:DDR131088 DNH131084:DNN131088 DXD131084:DXJ131088 EGZ131084:EHF131088 EQV131084:ERB131088 FAR131084:FAX131088 FKN131084:FKT131088 FUJ131084:FUP131088 GEF131084:GEL131088 GOB131084:GOH131088 GXX131084:GYD131088 HHT131084:HHZ131088 HRP131084:HRV131088 IBL131084:IBR131088 ILH131084:ILN131088 IVD131084:IVJ131088 JEZ131084:JFF131088 JOV131084:JPB131088 JYR131084:JYX131088 KIN131084:KIT131088 KSJ131084:KSP131088 LCF131084:LCL131088 LMB131084:LMH131088 LVX131084:LWD131088 MFT131084:MFZ131088 MPP131084:MPV131088 MZL131084:MZR131088 NJH131084:NJN131088 NTD131084:NTJ131088 OCZ131084:ODF131088 OMV131084:ONB131088 OWR131084:OWX131088 PGN131084:PGT131088 PQJ131084:PQP131088 QAF131084:QAL131088 QKB131084:QKH131088 QTX131084:QUD131088 RDT131084:RDZ131088 RNP131084:RNV131088 RXL131084:RXR131088 SHH131084:SHN131088 SRD131084:SRJ131088 TAZ131084:TBF131088 TKV131084:TLB131088 TUR131084:TUX131088 UEN131084:UET131088 UOJ131084:UOP131088 UYF131084:UYL131088 VIB131084:VIH131088 VRX131084:VSD131088 WBT131084:WBZ131088 WLP131084:WLV131088 WVL131084:WVR131088 D196620:J196624 IZ196620:JF196624 SV196620:TB196624 ACR196620:ACX196624 AMN196620:AMT196624 AWJ196620:AWP196624 BGF196620:BGL196624 BQB196620:BQH196624 BZX196620:CAD196624 CJT196620:CJZ196624 CTP196620:CTV196624 DDL196620:DDR196624 DNH196620:DNN196624 DXD196620:DXJ196624 EGZ196620:EHF196624 EQV196620:ERB196624 FAR196620:FAX196624 FKN196620:FKT196624 FUJ196620:FUP196624 GEF196620:GEL196624 GOB196620:GOH196624 GXX196620:GYD196624 HHT196620:HHZ196624 HRP196620:HRV196624 IBL196620:IBR196624 ILH196620:ILN196624 IVD196620:IVJ196624 JEZ196620:JFF196624 JOV196620:JPB196624 JYR196620:JYX196624 KIN196620:KIT196624 KSJ196620:KSP196624 LCF196620:LCL196624 LMB196620:LMH196624 LVX196620:LWD196624 MFT196620:MFZ196624 MPP196620:MPV196624 MZL196620:MZR196624 NJH196620:NJN196624 NTD196620:NTJ196624 OCZ196620:ODF196624 OMV196620:ONB196624 OWR196620:OWX196624 PGN196620:PGT196624 PQJ196620:PQP196624 QAF196620:QAL196624 QKB196620:QKH196624 QTX196620:QUD196624 RDT196620:RDZ196624 RNP196620:RNV196624 RXL196620:RXR196624 SHH196620:SHN196624 SRD196620:SRJ196624 TAZ196620:TBF196624 TKV196620:TLB196624 TUR196620:TUX196624 UEN196620:UET196624 UOJ196620:UOP196624 UYF196620:UYL196624 VIB196620:VIH196624 VRX196620:VSD196624 WBT196620:WBZ196624 WLP196620:WLV196624 WVL196620:WVR196624 D262156:J262160 IZ262156:JF262160 SV262156:TB262160 ACR262156:ACX262160 AMN262156:AMT262160 AWJ262156:AWP262160 BGF262156:BGL262160 BQB262156:BQH262160 BZX262156:CAD262160 CJT262156:CJZ262160 CTP262156:CTV262160 DDL262156:DDR262160 DNH262156:DNN262160 DXD262156:DXJ262160 EGZ262156:EHF262160 EQV262156:ERB262160 FAR262156:FAX262160 FKN262156:FKT262160 FUJ262156:FUP262160 GEF262156:GEL262160 GOB262156:GOH262160 GXX262156:GYD262160 HHT262156:HHZ262160 HRP262156:HRV262160 IBL262156:IBR262160 ILH262156:ILN262160 IVD262156:IVJ262160 JEZ262156:JFF262160 JOV262156:JPB262160 JYR262156:JYX262160 KIN262156:KIT262160 KSJ262156:KSP262160 LCF262156:LCL262160 LMB262156:LMH262160 LVX262156:LWD262160 MFT262156:MFZ262160 MPP262156:MPV262160 MZL262156:MZR262160 NJH262156:NJN262160 NTD262156:NTJ262160 OCZ262156:ODF262160 OMV262156:ONB262160 OWR262156:OWX262160 PGN262156:PGT262160 PQJ262156:PQP262160 QAF262156:QAL262160 QKB262156:QKH262160 QTX262156:QUD262160 RDT262156:RDZ262160 RNP262156:RNV262160 RXL262156:RXR262160 SHH262156:SHN262160 SRD262156:SRJ262160 TAZ262156:TBF262160 TKV262156:TLB262160 TUR262156:TUX262160 UEN262156:UET262160 UOJ262156:UOP262160 UYF262156:UYL262160 VIB262156:VIH262160 VRX262156:VSD262160 WBT262156:WBZ262160 WLP262156:WLV262160 WVL262156:WVR262160 D327692:J327696 IZ327692:JF327696 SV327692:TB327696 ACR327692:ACX327696 AMN327692:AMT327696 AWJ327692:AWP327696 BGF327692:BGL327696 BQB327692:BQH327696 BZX327692:CAD327696 CJT327692:CJZ327696 CTP327692:CTV327696 DDL327692:DDR327696 DNH327692:DNN327696 DXD327692:DXJ327696 EGZ327692:EHF327696 EQV327692:ERB327696 FAR327692:FAX327696 FKN327692:FKT327696 FUJ327692:FUP327696 GEF327692:GEL327696 GOB327692:GOH327696 GXX327692:GYD327696 HHT327692:HHZ327696 HRP327692:HRV327696 IBL327692:IBR327696 ILH327692:ILN327696 IVD327692:IVJ327696 JEZ327692:JFF327696 JOV327692:JPB327696 JYR327692:JYX327696 KIN327692:KIT327696 KSJ327692:KSP327696 LCF327692:LCL327696 LMB327692:LMH327696 LVX327692:LWD327696 MFT327692:MFZ327696 MPP327692:MPV327696 MZL327692:MZR327696 NJH327692:NJN327696 NTD327692:NTJ327696 OCZ327692:ODF327696 OMV327692:ONB327696 OWR327692:OWX327696 PGN327692:PGT327696 PQJ327692:PQP327696 QAF327692:QAL327696 QKB327692:QKH327696 QTX327692:QUD327696 RDT327692:RDZ327696 RNP327692:RNV327696 RXL327692:RXR327696 SHH327692:SHN327696 SRD327692:SRJ327696 TAZ327692:TBF327696 TKV327692:TLB327696 TUR327692:TUX327696 UEN327692:UET327696 UOJ327692:UOP327696 UYF327692:UYL327696 VIB327692:VIH327696 VRX327692:VSD327696 WBT327692:WBZ327696 WLP327692:WLV327696 WVL327692:WVR327696 D393228:J393232 IZ393228:JF393232 SV393228:TB393232 ACR393228:ACX393232 AMN393228:AMT393232 AWJ393228:AWP393232 BGF393228:BGL393232 BQB393228:BQH393232 BZX393228:CAD393232 CJT393228:CJZ393232 CTP393228:CTV393232 DDL393228:DDR393232 DNH393228:DNN393232 DXD393228:DXJ393232 EGZ393228:EHF393232 EQV393228:ERB393232 FAR393228:FAX393232 FKN393228:FKT393232 FUJ393228:FUP393232 GEF393228:GEL393232 GOB393228:GOH393232 GXX393228:GYD393232 HHT393228:HHZ393232 HRP393228:HRV393232 IBL393228:IBR393232 ILH393228:ILN393232 IVD393228:IVJ393232 JEZ393228:JFF393232 JOV393228:JPB393232 JYR393228:JYX393232 KIN393228:KIT393232 KSJ393228:KSP393232 LCF393228:LCL393232 LMB393228:LMH393232 LVX393228:LWD393232 MFT393228:MFZ393232 MPP393228:MPV393232 MZL393228:MZR393232 NJH393228:NJN393232 NTD393228:NTJ393232 OCZ393228:ODF393232 OMV393228:ONB393232 OWR393228:OWX393232 PGN393228:PGT393232 PQJ393228:PQP393232 QAF393228:QAL393232 QKB393228:QKH393232 QTX393228:QUD393232 RDT393228:RDZ393232 RNP393228:RNV393232 RXL393228:RXR393232 SHH393228:SHN393232 SRD393228:SRJ393232 TAZ393228:TBF393232 TKV393228:TLB393232 TUR393228:TUX393232 UEN393228:UET393232 UOJ393228:UOP393232 UYF393228:UYL393232 VIB393228:VIH393232 VRX393228:VSD393232 WBT393228:WBZ393232 WLP393228:WLV393232 WVL393228:WVR393232 D458764:J458768 IZ458764:JF458768 SV458764:TB458768 ACR458764:ACX458768 AMN458764:AMT458768 AWJ458764:AWP458768 BGF458764:BGL458768 BQB458764:BQH458768 BZX458764:CAD458768 CJT458764:CJZ458768 CTP458764:CTV458768 DDL458764:DDR458768 DNH458764:DNN458768 DXD458764:DXJ458768 EGZ458764:EHF458768 EQV458764:ERB458768 FAR458764:FAX458768 FKN458764:FKT458768 FUJ458764:FUP458768 GEF458764:GEL458768 GOB458764:GOH458768 GXX458764:GYD458768 HHT458764:HHZ458768 HRP458764:HRV458768 IBL458764:IBR458768 ILH458764:ILN458768 IVD458764:IVJ458768 JEZ458764:JFF458768 JOV458764:JPB458768 JYR458764:JYX458768 KIN458764:KIT458768 KSJ458764:KSP458768 LCF458764:LCL458768 LMB458764:LMH458768 LVX458764:LWD458768 MFT458764:MFZ458768 MPP458764:MPV458768 MZL458764:MZR458768 NJH458764:NJN458768 NTD458764:NTJ458768 OCZ458764:ODF458768 OMV458764:ONB458768 OWR458764:OWX458768 PGN458764:PGT458768 PQJ458764:PQP458768 QAF458764:QAL458768 QKB458764:QKH458768 QTX458764:QUD458768 RDT458764:RDZ458768 RNP458764:RNV458768 RXL458764:RXR458768 SHH458764:SHN458768 SRD458764:SRJ458768 TAZ458764:TBF458768 TKV458764:TLB458768 TUR458764:TUX458768 UEN458764:UET458768 UOJ458764:UOP458768 UYF458764:UYL458768 VIB458764:VIH458768 VRX458764:VSD458768 WBT458764:WBZ458768 WLP458764:WLV458768 WVL458764:WVR458768 D524300:J524304 IZ524300:JF524304 SV524300:TB524304 ACR524300:ACX524304 AMN524300:AMT524304 AWJ524300:AWP524304 BGF524300:BGL524304 BQB524300:BQH524304 BZX524300:CAD524304 CJT524300:CJZ524304 CTP524300:CTV524304 DDL524300:DDR524304 DNH524300:DNN524304 DXD524300:DXJ524304 EGZ524300:EHF524304 EQV524300:ERB524304 FAR524300:FAX524304 FKN524300:FKT524304 FUJ524300:FUP524304 GEF524300:GEL524304 GOB524300:GOH524304 GXX524300:GYD524304 HHT524300:HHZ524304 HRP524300:HRV524304 IBL524300:IBR524304 ILH524300:ILN524304 IVD524300:IVJ524304 JEZ524300:JFF524304 JOV524300:JPB524304 JYR524300:JYX524304 KIN524300:KIT524304 KSJ524300:KSP524304 LCF524300:LCL524304 LMB524300:LMH524304 LVX524300:LWD524304 MFT524300:MFZ524304 MPP524300:MPV524304 MZL524300:MZR524304 NJH524300:NJN524304 NTD524300:NTJ524304 OCZ524300:ODF524304 OMV524300:ONB524304 OWR524300:OWX524304 PGN524300:PGT524304 PQJ524300:PQP524304 QAF524300:QAL524304 QKB524300:QKH524304 QTX524300:QUD524304 RDT524300:RDZ524304 RNP524300:RNV524304 RXL524300:RXR524304 SHH524300:SHN524304 SRD524300:SRJ524304 TAZ524300:TBF524304 TKV524300:TLB524304 TUR524300:TUX524304 UEN524300:UET524304 UOJ524300:UOP524304 UYF524300:UYL524304 VIB524300:VIH524304 VRX524300:VSD524304 WBT524300:WBZ524304 WLP524300:WLV524304 WVL524300:WVR524304 D589836:J589840 IZ589836:JF589840 SV589836:TB589840 ACR589836:ACX589840 AMN589836:AMT589840 AWJ589836:AWP589840 BGF589836:BGL589840 BQB589836:BQH589840 BZX589836:CAD589840 CJT589836:CJZ589840 CTP589836:CTV589840 DDL589836:DDR589840 DNH589836:DNN589840 DXD589836:DXJ589840 EGZ589836:EHF589840 EQV589836:ERB589840 FAR589836:FAX589840 FKN589836:FKT589840 FUJ589836:FUP589840 GEF589836:GEL589840 GOB589836:GOH589840 GXX589836:GYD589840 HHT589836:HHZ589840 HRP589836:HRV589840 IBL589836:IBR589840 ILH589836:ILN589840 IVD589836:IVJ589840 JEZ589836:JFF589840 JOV589836:JPB589840 JYR589836:JYX589840 KIN589836:KIT589840 KSJ589836:KSP589840 LCF589836:LCL589840 LMB589836:LMH589840 LVX589836:LWD589840 MFT589836:MFZ589840 MPP589836:MPV589840 MZL589836:MZR589840 NJH589836:NJN589840 NTD589836:NTJ589840 OCZ589836:ODF589840 OMV589836:ONB589840 OWR589836:OWX589840 PGN589836:PGT589840 PQJ589836:PQP589840 QAF589836:QAL589840 QKB589836:QKH589840 QTX589836:QUD589840 RDT589836:RDZ589840 RNP589836:RNV589840 RXL589836:RXR589840 SHH589836:SHN589840 SRD589836:SRJ589840 TAZ589836:TBF589840 TKV589836:TLB589840 TUR589836:TUX589840 UEN589836:UET589840 UOJ589836:UOP589840 UYF589836:UYL589840 VIB589836:VIH589840 VRX589836:VSD589840 WBT589836:WBZ589840 WLP589836:WLV589840 WVL589836:WVR589840 D655372:J655376 IZ655372:JF655376 SV655372:TB655376 ACR655372:ACX655376 AMN655372:AMT655376 AWJ655372:AWP655376 BGF655372:BGL655376 BQB655372:BQH655376 BZX655372:CAD655376 CJT655372:CJZ655376 CTP655372:CTV655376 DDL655372:DDR655376 DNH655372:DNN655376 DXD655372:DXJ655376 EGZ655372:EHF655376 EQV655372:ERB655376 FAR655372:FAX655376 FKN655372:FKT655376 FUJ655372:FUP655376 GEF655372:GEL655376 GOB655372:GOH655376 GXX655372:GYD655376 HHT655372:HHZ655376 HRP655372:HRV655376 IBL655372:IBR655376 ILH655372:ILN655376 IVD655372:IVJ655376 JEZ655372:JFF655376 JOV655372:JPB655376 JYR655372:JYX655376 KIN655372:KIT655376 KSJ655372:KSP655376 LCF655372:LCL655376 LMB655372:LMH655376 LVX655372:LWD655376 MFT655372:MFZ655376 MPP655372:MPV655376 MZL655372:MZR655376 NJH655372:NJN655376 NTD655372:NTJ655376 OCZ655372:ODF655376 OMV655372:ONB655376 OWR655372:OWX655376 PGN655372:PGT655376 PQJ655372:PQP655376 QAF655372:QAL655376 QKB655372:QKH655376 QTX655372:QUD655376 RDT655372:RDZ655376 RNP655372:RNV655376 RXL655372:RXR655376 SHH655372:SHN655376 SRD655372:SRJ655376 TAZ655372:TBF655376 TKV655372:TLB655376 TUR655372:TUX655376 UEN655372:UET655376 UOJ655372:UOP655376 UYF655372:UYL655376 VIB655372:VIH655376 VRX655372:VSD655376 WBT655372:WBZ655376 WLP655372:WLV655376 WVL655372:WVR655376 D720908:J720912 IZ720908:JF720912 SV720908:TB720912 ACR720908:ACX720912 AMN720908:AMT720912 AWJ720908:AWP720912 BGF720908:BGL720912 BQB720908:BQH720912 BZX720908:CAD720912 CJT720908:CJZ720912 CTP720908:CTV720912 DDL720908:DDR720912 DNH720908:DNN720912 DXD720908:DXJ720912 EGZ720908:EHF720912 EQV720908:ERB720912 FAR720908:FAX720912 FKN720908:FKT720912 FUJ720908:FUP720912 GEF720908:GEL720912 GOB720908:GOH720912 GXX720908:GYD720912 HHT720908:HHZ720912 HRP720908:HRV720912 IBL720908:IBR720912 ILH720908:ILN720912 IVD720908:IVJ720912 JEZ720908:JFF720912 JOV720908:JPB720912 JYR720908:JYX720912 KIN720908:KIT720912 KSJ720908:KSP720912 LCF720908:LCL720912 LMB720908:LMH720912 LVX720908:LWD720912 MFT720908:MFZ720912 MPP720908:MPV720912 MZL720908:MZR720912 NJH720908:NJN720912 NTD720908:NTJ720912 OCZ720908:ODF720912 OMV720908:ONB720912 OWR720908:OWX720912 PGN720908:PGT720912 PQJ720908:PQP720912 QAF720908:QAL720912 QKB720908:QKH720912 QTX720908:QUD720912 RDT720908:RDZ720912 RNP720908:RNV720912 RXL720908:RXR720912 SHH720908:SHN720912 SRD720908:SRJ720912 TAZ720908:TBF720912 TKV720908:TLB720912 TUR720908:TUX720912 UEN720908:UET720912 UOJ720908:UOP720912 UYF720908:UYL720912 VIB720908:VIH720912 VRX720908:VSD720912 WBT720908:WBZ720912 WLP720908:WLV720912 WVL720908:WVR720912 D786444:J786448 IZ786444:JF786448 SV786444:TB786448 ACR786444:ACX786448 AMN786444:AMT786448 AWJ786444:AWP786448 BGF786444:BGL786448 BQB786444:BQH786448 BZX786444:CAD786448 CJT786444:CJZ786448 CTP786444:CTV786448 DDL786444:DDR786448 DNH786444:DNN786448 DXD786444:DXJ786448 EGZ786444:EHF786448 EQV786444:ERB786448 FAR786444:FAX786448 FKN786444:FKT786448 FUJ786444:FUP786448 GEF786444:GEL786448 GOB786444:GOH786448 GXX786444:GYD786448 HHT786444:HHZ786448 HRP786444:HRV786448 IBL786444:IBR786448 ILH786444:ILN786448 IVD786444:IVJ786448 JEZ786444:JFF786448 JOV786444:JPB786448 JYR786444:JYX786448 KIN786444:KIT786448 KSJ786444:KSP786448 LCF786444:LCL786448 LMB786444:LMH786448 LVX786444:LWD786448 MFT786444:MFZ786448 MPP786444:MPV786448 MZL786444:MZR786448 NJH786444:NJN786448 NTD786444:NTJ786448 OCZ786444:ODF786448 OMV786444:ONB786448 OWR786444:OWX786448 PGN786444:PGT786448 PQJ786444:PQP786448 QAF786444:QAL786448 QKB786444:QKH786448 QTX786444:QUD786448 RDT786444:RDZ786448 RNP786444:RNV786448 RXL786444:RXR786448 SHH786444:SHN786448 SRD786444:SRJ786448 TAZ786444:TBF786448 TKV786444:TLB786448 TUR786444:TUX786448 UEN786444:UET786448 UOJ786444:UOP786448 UYF786444:UYL786448 VIB786444:VIH786448 VRX786444:VSD786448 WBT786444:WBZ786448 WLP786444:WLV786448 WVL786444:WVR786448 D851980:J851984 IZ851980:JF851984 SV851980:TB851984 ACR851980:ACX851984 AMN851980:AMT851984 AWJ851980:AWP851984 BGF851980:BGL851984 BQB851980:BQH851984 BZX851980:CAD851984 CJT851980:CJZ851984 CTP851980:CTV851984 DDL851980:DDR851984 DNH851980:DNN851984 DXD851980:DXJ851984 EGZ851980:EHF851984 EQV851980:ERB851984 FAR851980:FAX851984 FKN851980:FKT851984 FUJ851980:FUP851984 GEF851980:GEL851984 GOB851980:GOH851984 GXX851980:GYD851984 HHT851980:HHZ851984 HRP851980:HRV851984 IBL851980:IBR851984 ILH851980:ILN851984 IVD851980:IVJ851984 JEZ851980:JFF851984 JOV851980:JPB851984 JYR851980:JYX851984 KIN851980:KIT851984 KSJ851980:KSP851984 LCF851980:LCL851984 LMB851980:LMH851984 LVX851980:LWD851984 MFT851980:MFZ851984 MPP851980:MPV851984 MZL851980:MZR851984 NJH851980:NJN851984 NTD851980:NTJ851984 OCZ851980:ODF851984 OMV851980:ONB851984 OWR851980:OWX851984 PGN851980:PGT851984 PQJ851980:PQP851984 QAF851980:QAL851984 QKB851980:QKH851984 QTX851980:QUD851984 RDT851980:RDZ851984 RNP851980:RNV851984 RXL851980:RXR851984 SHH851980:SHN851984 SRD851980:SRJ851984 TAZ851980:TBF851984 TKV851980:TLB851984 TUR851980:TUX851984 UEN851980:UET851984 UOJ851980:UOP851984 UYF851980:UYL851984 VIB851980:VIH851984 VRX851980:VSD851984 WBT851980:WBZ851984 WLP851980:WLV851984 WVL851980:WVR851984 D917516:J917520 IZ917516:JF917520 SV917516:TB917520 ACR917516:ACX917520 AMN917516:AMT917520 AWJ917516:AWP917520 BGF917516:BGL917520 BQB917516:BQH917520 BZX917516:CAD917520 CJT917516:CJZ917520 CTP917516:CTV917520 DDL917516:DDR917520 DNH917516:DNN917520 DXD917516:DXJ917520 EGZ917516:EHF917520 EQV917516:ERB917520 FAR917516:FAX917520 FKN917516:FKT917520 FUJ917516:FUP917520 GEF917516:GEL917520 GOB917516:GOH917520 GXX917516:GYD917520 HHT917516:HHZ917520 HRP917516:HRV917520 IBL917516:IBR917520 ILH917516:ILN917520 IVD917516:IVJ917520 JEZ917516:JFF917520 JOV917516:JPB917520 JYR917516:JYX917520 KIN917516:KIT917520 KSJ917516:KSP917520 LCF917516:LCL917520 LMB917516:LMH917520 LVX917516:LWD917520 MFT917516:MFZ917520 MPP917516:MPV917520 MZL917516:MZR917520 NJH917516:NJN917520 NTD917516:NTJ917520 OCZ917516:ODF917520 OMV917516:ONB917520 OWR917516:OWX917520 PGN917516:PGT917520 PQJ917516:PQP917520 QAF917516:QAL917520 QKB917516:QKH917520 QTX917516:QUD917520 RDT917516:RDZ917520 RNP917516:RNV917520 RXL917516:RXR917520 SHH917516:SHN917520 SRD917516:SRJ917520 TAZ917516:TBF917520 TKV917516:TLB917520 TUR917516:TUX917520 UEN917516:UET917520 UOJ917516:UOP917520 UYF917516:UYL917520 VIB917516:VIH917520 VRX917516:VSD917520 WBT917516:WBZ917520 WLP917516:WLV917520 WVL917516:WVR917520 D983052:J983056 IZ983052:JF983056 SV983052:TB983056 ACR983052:ACX983056 AMN983052:AMT983056 AWJ983052:AWP983056 BGF983052:BGL983056 BQB983052:BQH983056 BZX983052:CAD983056 CJT983052:CJZ983056 CTP983052:CTV983056 DDL983052:DDR983056 DNH983052:DNN983056 DXD983052:DXJ983056 EGZ983052:EHF983056 EQV983052:ERB983056 FAR983052:FAX983056 FKN983052:FKT983056 FUJ983052:FUP983056 GEF983052:GEL983056 GOB983052:GOH983056 GXX983052:GYD983056 HHT983052:HHZ983056 HRP983052:HRV983056 IBL983052:IBR983056 ILH983052:ILN983056 IVD983052:IVJ983056 JEZ983052:JFF983056 JOV983052:JPB983056 JYR983052:JYX983056 KIN983052:KIT983056 KSJ983052:KSP983056 LCF983052:LCL983056 LMB983052:LMH983056 LVX983052:LWD983056 MFT983052:MFZ983056 MPP983052:MPV983056 MZL983052:MZR983056 NJH983052:NJN983056 NTD983052:NTJ983056 OCZ983052:ODF983056 OMV983052:ONB983056 OWR983052:OWX983056 PGN983052:PGT983056 PQJ983052:PQP983056 QAF983052:QAL983056 QKB983052:QKH983056 QTX983052:QUD983056 RDT983052:RDZ983056 RNP983052:RNV983056 RXL983052:RXR983056 SHH983052:SHN983056 SRD983052:SRJ983056 TAZ983052:TBF983056 TKV983052:TLB983056 TUR983052:TUX983056 UEN983052:UET983056 UOJ983052:UOP983056 UYF983052:UYL983056 VIB983052:VIH983056 VRX983052:VSD983056 WBT983052:WBZ983056 WLP983052:WLV983056 WVL983052:WVR983056 B12:C12 IX12:IY12 ST12:SU12 ACP12:ACQ12 AML12:AMM12 AWH12:AWI12 BGD12:BGE12 BPZ12:BQA12 BZV12:BZW12 CJR12:CJS12 CTN12:CTO12 DDJ12:DDK12 DNF12:DNG12 DXB12:DXC12 EGX12:EGY12 EQT12:EQU12 FAP12:FAQ12 FKL12:FKM12 FUH12:FUI12 GED12:GEE12 GNZ12:GOA12 GXV12:GXW12 HHR12:HHS12 HRN12:HRO12 IBJ12:IBK12 ILF12:ILG12 IVB12:IVC12 JEX12:JEY12 JOT12:JOU12 JYP12:JYQ12 KIL12:KIM12 KSH12:KSI12 LCD12:LCE12 LLZ12:LMA12 LVV12:LVW12 MFR12:MFS12 MPN12:MPO12 MZJ12:MZK12 NJF12:NJG12 NTB12:NTC12 OCX12:OCY12 OMT12:OMU12 OWP12:OWQ12 PGL12:PGM12 PQH12:PQI12 QAD12:QAE12 QJZ12:QKA12 QTV12:QTW12 RDR12:RDS12 RNN12:RNO12 RXJ12:RXK12 SHF12:SHG12 SRB12:SRC12 TAX12:TAY12 TKT12:TKU12 TUP12:TUQ12 UEL12:UEM12 UOH12:UOI12 UYD12:UYE12 VHZ12:VIA12 VRV12:VRW12 WBR12:WBS12 WLN12:WLO12 WVJ12:WVK12 B65548:C65548 IX65548:IY65548 ST65548:SU65548 ACP65548:ACQ65548 AML65548:AMM65548 AWH65548:AWI65548 BGD65548:BGE65548 BPZ65548:BQA65548 BZV65548:BZW65548 CJR65548:CJS65548 CTN65548:CTO65548 DDJ65548:DDK65548 DNF65548:DNG65548 DXB65548:DXC65548 EGX65548:EGY65548 EQT65548:EQU65548 FAP65548:FAQ65548 FKL65548:FKM65548 FUH65548:FUI65548 GED65548:GEE65548 GNZ65548:GOA65548 GXV65548:GXW65548 HHR65548:HHS65548 HRN65548:HRO65548 IBJ65548:IBK65548 ILF65548:ILG65548 IVB65548:IVC65548 JEX65548:JEY65548 JOT65548:JOU65548 JYP65548:JYQ65548 KIL65548:KIM65548 KSH65548:KSI65548 LCD65548:LCE65548 LLZ65548:LMA65548 LVV65548:LVW65548 MFR65548:MFS65548 MPN65548:MPO65548 MZJ65548:MZK65548 NJF65548:NJG65548 NTB65548:NTC65548 OCX65548:OCY65548 OMT65548:OMU65548 OWP65548:OWQ65548 PGL65548:PGM65548 PQH65548:PQI65548 QAD65548:QAE65548 QJZ65548:QKA65548 QTV65548:QTW65548 RDR65548:RDS65548 RNN65548:RNO65548 RXJ65548:RXK65548 SHF65548:SHG65548 SRB65548:SRC65548 TAX65548:TAY65548 TKT65548:TKU65548 TUP65548:TUQ65548 UEL65548:UEM65548 UOH65548:UOI65548 UYD65548:UYE65548 VHZ65548:VIA65548 VRV65548:VRW65548 WBR65548:WBS65548 WLN65548:WLO65548 WVJ65548:WVK65548 B131084:C131084 IX131084:IY131084 ST131084:SU131084 ACP131084:ACQ131084 AML131084:AMM131084 AWH131084:AWI131084 BGD131084:BGE131084 BPZ131084:BQA131084 BZV131084:BZW131084 CJR131084:CJS131084 CTN131084:CTO131084 DDJ131084:DDK131084 DNF131084:DNG131084 DXB131084:DXC131084 EGX131084:EGY131084 EQT131084:EQU131084 FAP131084:FAQ131084 FKL131084:FKM131084 FUH131084:FUI131084 GED131084:GEE131084 GNZ131084:GOA131084 GXV131084:GXW131084 HHR131084:HHS131084 HRN131084:HRO131084 IBJ131084:IBK131084 ILF131084:ILG131084 IVB131084:IVC131084 JEX131084:JEY131084 JOT131084:JOU131084 JYP131084:JYQ131084 KIL131084:KIM131084 KSH131084:KSI131084 LCD131084:LCE131084 LLZ131084:LMA131084 LVV131084:LVW131084 MFR131084:MFS131084 MPN131084:MPO131084 MZJ131084:MZK131084 NJF131084:NJG131084 NTB131084:NTC131084 OCX131084:OCY131084 OMT131084:OMU131084 OWP131084:OWQ131084 PGL131084:PGM131084 PQH131084:PQI131084 QAD131084:QAE131084 QJZ131084:QKA131084 QTV131084:QTW131084 RDR131084:RDS131084 RNN131084:RNO131084 RXJ131084:RXK131084 SHF131084:SHG131084 SRB131084:SRC131084 TAX131084:TAY131084 TKT131084:TKU131084 TUP131084:TUQ131084 UEL131084:UEM131084 UOH131084:UOI131084 UYD131084:UYE131084 VHZ131084:VIA131084 VRV131084:VRW131084 WBR131084:WBS131084 WLN131084:WLO131084 WVJ131084:WVK131084 B196620:C196620 IX196620:IY196620 ST196620:SU196620 ACP196620:ACQ196620 AML196620:AMM196620 AWH196620:AWI196620 BGD196620:BGE196620 BPZ196620:BQA196620 BZV196620:BZW196620 CJR196620:CJS196620 CTN196620:CTO196620 DDJ196620:DDK196620 DNF196620:DNG196620 DXB196620:DXC196620 EGX196620:EGY196620 EQT196620:EQU196620 FAP196620:FAQ196620 FKL196620:FKM196620 FUH196620:FUI196620 GED196620:GEE196620 GNZ196620:GOA196620 GXV196620:GXW196620 HHR196620:HHS196620 HRN196620:HRO196620 IBJ196620:IBK196620 ILF196620:ILG196620 IVB196620:IVC196620 JEX196620:JEY196620 JOT196620:JOU196620 JYP196620:JYQ196620 KIL196620:KIM196620 KSH196620:KSI196620 LCD196620:LCE196620 LLZ196620:LMA196620 LVV196620:LVW196620 MFR196620:MFS196620 MPN196620:MPO196620 MZJ196620:MZK196620 NJF196620:NJG196620 NTB196620:NTC196620 OCX196620:OCY196620 OMT196620:OMU196620 OWP196620:OWQ196620 PGL196620:PGM196620 PQH196620:PQI196620 QAD196620:QAE196620 QJZ196620:QKA196620 QTV196620:QTW196620 RDR196620:RDS196620 RNN196620:RNO196620 RXJ196620:RXK196620 SHF196620:SHG196620 SRB196620:SRC196620 TAX196620:TAY196620 TKT196620:TKU196620 TUP196620:TUQ196620 UEL196620:UEM196620 UOH196620:UOI196620 UYD196620:UYE196620 VHZ196620:VIA196620 VRV196620:VRW196620 WBR196620:WBS196620 WLN196620:WLO196620 WVJ196620:WVK196620 B262156:C262156 IX262156:IY262156 ST262156:SU262156 ACP262156:ACQ262156 AML262156:AMM262156 AWH262156:AWI262156 BGD262156:BGE262156 BPZ262156:BQA262156 BZV262156:BZW262156 CJR262156:CJS262156 CTN262156:CTO262156 DDJ262156:DDK262156 DNF262156:DNG262156 DXB262156:DXC262156 EGX262156:EGY262156 EQT262156:EQU262156 FAP262156:FAQ262156 FKL262156:FKM262156 FUH262156:FUI262156 GED262156:GEE262156 GNZ262156:GOA262156 GXV262156:GXW262156 HHR262156:HHS262156 HRN262156:HRO262156 IBJ262156:IBK262156 ILF262156:ILG262156 IVB262156:IVC262156 JEX262156:JEY262156 JOT262156:JOU262156 JYP262156:JYQ262156 KIL262156:KIM262156 KSH262156:KSI262156 LCD262156:LCE262156 LLZ262156:LMA262156 LVV262156:LVW262156 MFR262156:MFS262156 MPN262156:MPO262156 MZJ262156:MZK262156 NJF262156:NJG262156 NTB262156:NTC262156 OCX262156:OCY262156 OMT262156:OMU262156 OWP262156:OWQ262156 PGL262156:PGM262156 PQH262156:PQI262156 QAD262156:QAE262156 QJZ262156:QKA262156 QTV262156:QTW262156 RDR262156:RDS262156 RNN262156:RNO262156 RXJ262156:RXK262156 SHF262156:SHG262156 SRB262156:SRC262156 TAX262156:TAY262156 TKT262156:TKU262156 TUP262156:TUQ262156 UEL262156:UEM262156 UOH262156:UOI262156 UYD262156:UYE262156 VHZ262156:VIA262156 VRV262156:VRW262156 WBR262156:WBS262156 WLN262156:WLO262156 WVJ262156:WVK262156 B327692:C327692 IX327692:IY327692 ST327692:SU327692 ACP327692:ACQ327692 AML327692:AMM327692 AWH327692:AWI327692 BGD327692:BGE327692 BPZ327692:BQA327692 BZV327692:BZW327692 CJR327692:CJS327692 CTN327692:CTO327692 DDJ327692:DDK327692 DNF327692:DNG327692 DXB327692:DXC327692 EGX327692:EGY327692 EQT327692:EQU327692 FAP327692:FAQ327692 FKL327692:FKM327692 FUH327692:FUI327692 GED327692:GEE327692 GNZ327692:GOA327692 GXV327692:GXW327692 HHR327692:HHS327692 HRN327692:HRO327692 IBJ327692:IBK327692 ILF327692:ILG327692 IVB327692:IVC327692 JEX327692:JEY327692 JOT327692:JOU327692 JYP327692:JYQ327692 KIL327692:KIM327692 KSH327692:KSI327692 LCD327692:LCE327692 LLZ327692:LMA327692 LVV327692:LVW327692 MFR327692:MFS327692 MPN327692:MPO327692 MZJ327692:MZK327692 NJF327692:NJG327692 NTB327692:NTC327692 OCX327692:OCY327692 OMT327692:OMU327692 OWP327692:OWQ327692 PGL327692:PGM327692 PQH327692:PQI327692 QAD327692:QAE327692 QJZ327692:QKA327692 QTV327692:QTW327692 RDR327692:RDS327692 RNN327692:RNO327692 RXJ327692:RXK327692 SHF327692:SHG327692 SRB327692:SRC327692 TAX327692:TAY327692 TKT327692:TKU327692 TUP327692:TUQ327692 UEL327692:UEM327692 UOH327692:UOI327692 UYD327692:UYE327692 VHZ327692:VIA327692 VRV327692:VRW327692 WBR327692:WBS327692 WLN327692:WLO327692 WVJ327692:WVK327692 B393228:C393228 IX393228:IY393228 ST393228:SU393228 ACP393228:ACQ393228 AML393228:AMM393228 AWH393228:AWI393228 BGD393228:BGE393228 BPZ393228:BQA393228 BZV393228:BZW393228 CJR393228:CJS393228 CTN393228:CTO393228 DDJ393228:DDK393228 DNF393228:DNG393228 DXB393228:DXC393228 EGX393228:EGY393228 EQT393228:EQU393228 FAP393228:FAQ393228 FKL393228:FKM393228 FUH393228:FUI393228 GED393228:GEE393228 GNZ393228:GOA393228 GXV393228:GXW393228 HHR393228:HHS393228 HRN393228:HRO393228 IBJ393228:IBK393228 ILF393228:ILG393228 IVB393228:IVC393228 JEX393228:JEY393228 JOT393228:JOU393228 JYP393228:JYQ393228 KIL393228:KIM393228 KSH393228:KSI393228 LCD393228:LCE393228 LLZ393228:LMA393228 LVV393228:LVW393228 MFR393228:MFS393228 MPN393228:MPO393228 MZJ393228:MZK393228 NJF393228:NJG393228 NTB393228:NTC393228 OCX393228:OCY393228 OMT393228:OMU393228 OWP393228:OWQ393228 PGL393228:PGM393228 PQH393228:PQI393228 QAD393228:QAE393228 QJZ393228:QKA393228 QTV393228:QTW393228 RDR393228:RDS393228 RNN393228:RNO393228 RXJ393228:RXK393228 SHF393228:SHG393228 SRB393228:SRC393228 TAX393228:TAY393228 TKT393228:TKU393228 TUP393228:TUQ393228 UEL393228:UEM393228 UOH393228:UOI393228 UYD393228:UYE393228 VHZ393228:VIA393228 VRV393228:VRW393228 WBR393228:WBS393228 WLN393228:WLO393228 WVJ393228:WVK393228 B458764:C458764 IX458764:IY458764 ST458764:SU458764 ACP458764:ACQ458764 AML458764:AMM458764 AWH458764:AWI458764 BGD458764:BGE458764 BPZ458764:BQA458764 BZV458764:BZW458764 CJR458764:CJS458764 CTN458764:CTO458764 DDJ458764:DDK458764 DNF458764:DNG458764 DXB458764:DXC458764 EGX458764:EGY458764 EQT458764:EQU458764 FAP458764:FAQ458764 FKL458764:FKM458764 FUH458764:FUI458764 GED458764:GEE458764 GNZ458764:GOA458764 GXV458764:GXW458764 HHR458764:HHS458764 HRN458764:HRO458764 IBJ458764:IBK458764 ILF458764:ILG458764 IVB458764:IVC458764 JEX458764:JEY458764 JOT458764:JOU458764 JYP458764:JYQ458764 KIL458764:KIM458764 KSH458764:KSI458764 LCD458764:LCE458764 LLZ458764:LMA458764 LVV458764:LVW458764 MFR458764:MFS458764 MPN458764:MPO458764 MZJ458764:MZK458764 NJF458764:NJG458764 NTB458764:NTC458764 OCX458764:OCY458764 OMT458764:OMU458764 OWP458764:OWQ458764 PGL458764:PGM458764 PQH458764:PQI458764 QAD458764:QAE458764 QJZ458764:QKA458764 QTV458764:QTW458764 RDR458764:RDS458764 RNN458764:RNO458764 RXJ458764:RXK458764 SHF458764:SHG458764 SRB458764:SRC458764 TAX458764:TAY458764 TKT458764:TKU458764 TUP458764:TUQ458764 UEL458764:UEM458764 UOH458764:UOI458764 UYD458764:UYE458764 VHZ458764:VIA458764 VRV458764:VRW458764 WBR458764:WBS458764 WLN458764:WLO458764 WVJ458764:WVK458764 B524300:C524300 IX524300:IY524300 ST524300:SU524300 ACP524300:ACQ524300 AML524300:AMM524300 AWH524300:AWI524300 BGD524300:BGE524300 BPZ524300:BQA524300 BZV524300:BZW524300 CJR524300:CJS524300 CTN524300:CTO524300 DDJ524300:DDK524300 DNF524300:DNG524300 DXB524300:DXC524300 EGX524300:EGY524300 EQT524300:EQU524300 FAP524300:FAQ524300 FKL524300:FKM524300 FUH524300:FUI524300 GED524300:GEE524300 GNZ524300:GOA524300 GXV524300:GXW524300 HHR524300:HHS524300 HRN524300:HRO524300 IBJ524300:IBK524300 ILF524300:ILG524300 IVB524300:IVC524300 JEX524300:JEY524300 JOT524300:JOU524300 JYP524300:JYQ524300 KIL524300:KIM524300 KSH524300:KSI524300 LCD524300:LCE524300 LLZ524300:LMA524300 LVV524300:LVW524300 MFR524300:MFS524300 MPN524300:MPO524300 MZJ524300:MZK524300 NJF524300:NJG524300 NTB524300:NTC524300 OCX524300:OCY524300 OMT524300:OMU524300 OWP524300:OWQ524300 PGL524300:PGM524300 PQH524300:PQI524300 QAD524300:QAE524300 QJZ524300:QKA524300 QTV524300:QTW524300 RDR524300:RDS524300 RNN524300:RNO524300 RXJ524300:RXK524300 SHF524300:SHG524300 SRB524300:SRC524300 TAX524300:TAY524300 TKT524300:TKU524300 TUP524300:TUQ524300 UEL524300:UEM524300 UOH524300:UOI524300 UYD524300:UYE524300 VHZ524300:VIA524300 VRV524300:VRW524300 WBR524300:WBS524300 WLN524300:WLO524300 WVJ524300:WVK524300 B589836:C589836 IX589836:IY589836 ST589836:SU589836 ACP589836:ACQ589836 AML589836:AMM589836 AWH589836:AWI589836 BGD589836:BGE589836 BPZ589836:BQA589836 BZV589836:BZW589836 CJR589836:CJS589836 CTN589836:CTO589836 DDJ589836:DDK589836 DNF589836:DNG589836 DXB589836:DXC589836 EGX589836:EGY589836 EQT589836:EQU589836 FAP589836:FAQ589836 FKL589836:FKM589836 FUH589836:FUI589836 GED589836:GEE589836 GNZ589836:GOA589836 GXV589836:GXW589836 HHR589836:HHS589836 HRN589836:HRO589836 IBJ589836:IBK589836 ILF589836:ILG589836 IVB589836:IVC589836 JEX589836:JEY589836 JOT589836:JOU589836 JYP589836:JYQ589836 KIL589836:KIM589836 KSH589836:KSI589836 LCD589836:LCE589836 LLZ589836:LMA589836 LVV589836:LVW589836 MFR589836:MFS589836 MPN589836:MPO589836 MZJ589836:MZK589836 NJF589836:NJG589836 NTB589836:NTC589836 OCX589836:OCY589836 OMT589836:OMU589836 OWP589836:OWQ589836 PGL589836:PGM589836 PQH589836:PQI589836 QAD589836:QAE589836 QJZ589836:QKA589836 QTV589836:QTW589836 RDR589836:RDS589836 RNN589836:RNO589836 RXJ589836:RXK589836 SHF589836:SHG589836 SRB589836:SRC589836 TAX589836:TAY589836 TKT589836:TKU589836 TUP589836:TUQ589836 UEL589836:UEM589836 UOH589836:UOI589836 UYD589836:UYE589836 VHZ589836:VIA589836 VRV589836:VRW589836 WBR589836:WBS589836 WLN589836:WLO589836 WVJ589836:WVK589836 B655372:C655372 IX655372:IY655372 ST655372:SU655372 ACP655372:ACQ655372 AML655372:AMM655372 AWH655372:AWI655372 BGD655372:BGE655372 BPZ655372:BQA655372 BZV655372:BZW655372 CJR655372:CJS655372 CTN655372:CTO655372 DDJ655372:DDK655372 DNF655372:DNG655372 DXB655372:DXC655372 EGX655372:EGY655372 EQT655372:EQU655372 FAP655372:FAQ655372 FKL655372:FKM655372 FUH655372:FUI655372 GED655372:GEE655372 GNZ655372:GOA655372 GXV655372:GXW655372 HHR655372:HHS655372 HRN655372:HRO655372 IBJ655372:IBK655372 ILF655372:ILG655372 IVB655372:IVC655372 JEX655372:JEY655372 JOT655372:JOU655372 JYP655372:JYQ655372 KIL655372:KIM655372 KSH655372:KSI655372 LCD655372:LCE655372 LLZ655372:LMA655372 LVV655372:LVW655372 MFR655372:MFS655372 MPN655372:MPO655372 MZJ655372:MZK655372 NJF655372:NJG655372 NTB655372:NTC655372 OCX655372:OCY655372 OMT655372:OMU655372 OWP655372:OWQ655372 PGL655372:PGM655372 PQH655372:PQI655372 QAD655372:QAE655372 QJZ655372:QKA655372 QTV655372:QTW655372 RDR655372:RDS655372 RNN655372:RNO655372 RXJ655372:RXK655372 SHF655372:SHG655372 SRB655372:SRC655372 TAX655372:TAY655372 TKT655372:TKU655372 TUP655372:TUQ655372 UEL655372:UEM655372 UOH655372:UOI655372 UYD655372:UYE655372 VHZ655372:VIA655372 VRV655372:VRW655372 WBR655372:WBS655372 WLN655372:WLO655372 WVJ655372:WVK655372 B720908:C720908 IX720908:IY720908 ST720908:SU720908 ACP720908:ACQ720908 AML720908:AMM720908 AWH720908:AWI720908 BGD720908:BGE720908 BPZ720908:BQA720908 BZV720908:BZW720908 CJR720908:CJS720908 CTN720908:CTO720908 DDJ720908:DDK720908 DNF720908:DNG720908 DXB720908:DXC720908 EGX720908:EGY720908 EQT720908:EQU720908 FAP720908:FAQ720908 FKL720908:FKM720908 FUH720908:FUI720908 GED720908:GEE720908 GNZ720908:GOA720908 GXV720908:GXW720908 HHR720908:HHS720908 HRN720908:HRO720908 IBJ720908:IBK720908 ILF720908:ILG720908 IVB720908:IVC720908 JEX720908:JEY720908 JOT720908:JOU720908 JYP720908:JYQ720908 KIL720908:KIM720908 KSH720908:KSI720908 LCD720908:LCE720908 LLZ720908:LMA720908 LVV720908:LVW720908 MFR720908:MFS720908 MPN720908:MPO720908 MZJ720908:MZK720908 NJF720908:NJG720908 NTB720908:NTC720908 OCX720908:OCY720908 OMT720908:OMU720908 OWP720908:OWQ720908 PGL720908:PGM720908 PQH720908:PQI720908 QAD720908:QAE720908 QJZ720908:QKA720908 QTV720908:QTW720908 RDR720908:RDS720908 RNN720908:RNO720908 RXJ720908:RXK720908 SHF720908:SHG720908 SRB720908:SRC720908 TAX720908:TAY720908 TKT720908:TKU720908 TUP720908:TUQ720908 UEL720908:UEM720908 UOH720908:UOI720908 UYD720908:UYE720908 VHZ720908:VIA720908 VRV720908:VRW720908 WBR720908:WBS720908 WLN720908:WLO720908 WVJ720908:WVK720908 B786444:C786444 IX786444:IY786444 ST786444:SU786444 ACP786444:ACQ786444 AML786444:AMM786444 AWH786444:AWI786444 BGD786444:BGE786444 BPZ786444:BQA786444 BZV786444:BZW786444 CJR786444:CJS786444 CTN786444:CTO786444 DDJ786444:DDK786444 DNF786444:DNG786444 DXB786444:DXC786444 EGX786444:EGY786444 EQT786444:EQU786444 FAP786444:FAQ786444 FKL786444:FKM786444 FUH786444:FUI786444 GED786444:GEE786444 GNZ786444:GOA786444 GXV786444:GXW786444 HHR786444:HHS786444 HRN786444:HRO786444 IBJ786444:IBK786444 ILF786444:ILG786444 IVB786444:IVC786444 JEX786444:JEY786444 JOT786444:JOU786444 JYP786444:JYQ786444 KIL786444:KIM786444 KSH786444:KSI786444 LCD786444:LCE786444 LLZ786444:LMA786444 LVV786444:LVW786444 MFR786444:MFS786444 MPN786444:MPO786444 MZJ786444:MZK786444 NJF786444:NJG786444 NTB786444:NTC786444 OCX786444:OCY786444 OMT786444:OMU786444 OWP786444:OWQ786444 PGL786444:PGM786444 PQH786444:PQI786444 QAD786444:QAE786444 QJZ786444:QKA786444 QTV786444:QTW786444 RDR786444:RDS786444 RNN786444:RNO786444 RXJ786444:RXK786444 SHF786444:SHG786444 SRB786444:SRC786444 TAX786444:TAY786444 TKT786444:TKU786444 TUP786444:TUQ786444 UEL786444:UEM786444 UOH786444:UOI786444 UYD786444:UYE786444 VHZ786444:VIA786444 VRV786444:VRW786444 WBR786444:WBS786444 WLN786444:WLO786444 WVJ786444:WVK786444 B851980:C851980 IX851980:IY851980 ST851980:SU851980 ACP851980:ACQ851980 AML851980:AMM851980 AWH851980:AWI851980 BGD851980:BGE851980 BPZ851980:BQA851980 BZV851980:BZW851980 CJR851980:CJS851980 CTN851980:CTO851980 DDJ851980:DDK851980 DNF851980:DNG851980 DXB851980:DXC851980 EGX851980:EGY851980 EQT851980:EQU851980 FAP851980:FAQ851980 FKL851980:FKM851980 FUH851980:FUI851980 GED851980:GEE851980 GNZ851980:GOA851980 GXV851980:GXW851980 HHR851980:HHS851980 HRN851980:HRO851980 IBJ851980:IBK851980 ILF851980:ILG851980 IVB851980:IVC851980 JEX851980:JEY851980 JOT851980:JOU851980 JYP851980:JYQ851980 KIL851980:KIM851980 KSH851980:KSI851980 LCD851980:LCE851980 LLZ851980:LMA851980 LVV851980:LVW851980 MFR851980:MFS851980 MPN851980:MPO851980 MZJ851980:MZK851980 NJF851980:NJG851980 NTB851980:NTC851980 OCX851980:OCY851980 OMT851980:OMU851980 OWP851980:OWQ851980 PGL851980:PGM851980 PQH851980:PQI851980 QAD851980:QAE851980 QJZ851980:QKA851980 QTV851980:QTW851980 RDR851980:RDS851980 RNN851980:RNO851980 RXJ851980:RXK851980 SHF851980:SHG851980 SRB851980:SRC851980 TAX851980:TAY851980 TKT851980:TKU851980 TUP851980:TUQ851980 UEL851980:UEM851980 UOH851980:UOI851980 UYD851980:UYE851980 VHZ851980:VIA851980 VRV851980:VRW851980 WBR851980:WBS851980 WLN851980:WLO851980 WVJ851980:WVK851980 B917516:C917516 IX917516:IY917516 ST917516:SU917516 ACP917516:ACQ917516 AML917516:AMM917516 AWH917516:AWI917516 BGD917516:BGE917516 BPZ917516:BQA917516 BZV917516:BZW917516 CJR917516:CJS917516 CTN917516:CTO917516 DDJ917516:DDK917516 DNF917516:DNG917516 DXB917516:DXC917516 EGX917516:EGY917516 EQT917516:EQU917516 FAP917516:FAQ917516 FKL917516:FKM917516 FUH917516:FUI917516 GED917516:GEE917516 GNZ917516:GOA917516 GXV917516:GXW917516 HHR917516:HHS917516 HRN917516:HRO917516 IBJ917516:IBK917516 ILF917516:ILG917516 IVB917516:IVC917516 JEX917516:JEY917516 JOT917516:JOU917516 JYP917516:JYQ917516 KIL917516:KIM917516 KSH917516:KSI917516 LCD917516:LCE917516 LLZ917516:LMA917516 LVV917516:LVW917516 MFR917516:MFS917516 MPN917516:MPO917516 MZJ917516:MZK917516 NJF917516:NJG917516 NTB917516:NTC917516 OCX917516:OCY917516 OMT917516:OMU917516 OWP917516:OWQ917516 PGL917516:PGM917516 PQH917516:PQI917516 QAD917516:QAE917516 QJZ917516:QKA917516 QTV917516:QTW917516 RDR917516:RDS917516 RNN917516:RNO917516 RXJ917516:RXK917516 SHF917516:SHG917516 SRB917516:SRC917516 TAX917516:TAY917516 TKT917516:TKU917516 TUP917516:TUQ917516 UEL917516:UEM917516 UOH917516:UOI917516 UYD917516:UYE917516 VHZ917516:VIA917516 VRV917516:VRW917516 WBR917516:WBS917516 WLN917516:WLO917516 WVJ917516:WVK917516 B983052:C983052 IX983052:IY983052 ST983052:SU983052 ACP983052:ACQ983052 AML983052:AMM983052 AWH983052:AWI983052 BGD983052:BGE983052 BPZ983052:BQA983052 BZV983052:BZW983052 CJR983052:CJS983052 CTN983052:CTO983052 DDJ983052:DDK983052 DNF983052:DNG983052 DXB983052:DXC983052 EGX983052:EGY983052 EQT983052:EQU983052 FAP983052:FAQ983052 FKL983052:FKM983052 FUH983052:FUI983052 GED983052:GEE983052 GNZ983052:GOA983052 GXV983052:GXW983052 HHR983052:HHS983052 HRN983052:HRO983052 IBJ983052:IBK983052 ILF983052:ILG983052 IVB983052:IVC983052 JEX983052:JEY983052 JOT983052:JOU983052 JYP983052:JYQ983052 KIL983052:KIM983052 KSH983052:KSI983052 LCD983052:LCE983052 LLZ983052:LMA983052 LVV983052:LVW983052 MFR983052:MFS983052 MPN983052:MPO983052 MZJ983052:MZK983052 NJF983052:NJG983052 NTB983052:NTC983052 OCX983052:OCY983052 OMT983052:OMU983052 OWP983052:OWQ983052 PGL983052:PGM983052 PQH983052:PQI983052 QAD983052:QAE983052 QJZ983052:QKA983052 QTV983052:QTW983052 RDR983052:RDS983052 RNN983052:RNO983052 RXJ983052:RXK983052 SHF983052:SHG983052 SRB983052:SRC983052 TAX983052:TAY983052 TKT983052:TKU983052 TUP983052:TUQ983052 UEL983052:UEM983052 UOH983052:UOI983052 UYD983052:UYE983052 VHZ983052:VIA983052 VRV983052:VRW983052 WBR983052:WBS983052 WLN983052:WLO983052 WVJ983052:WVK983052">
      <formula1>0</formula1>
      <formula2>10000000000</formula2>
    </dataValidation>
    <dataValidation type="whole" allowBlank="1" showInputMessage="1" showErrorMessage="1" errorTitle="Error" error="Por favor ingrese números enteros" sqref="B13:C16 IX13:IY16 ST13:SU16 ACP13:ACQ16 AML13:AMM16 AWH13:AWI16 BGD13:BGE16 BPZ13:BQA16 BZV13:BZW16 CJR13:CJS16 CTN13:CTO16 DDJ13:DDK16 DNF13:DNG16 DXB13:DXC16 EGX13:EGY16 EQT13:EQU16 FAP13:FAQ16 FKL13:FKM16 FUH13:FUI16 GED13:GEE16 GNZ13:GOA16 GXV13:GXW16 HHR13:HHS16 HRN13:HRO16 IBJ13:IBK16 ILF13:ILG16 IVB13:IVC16 JEX13:JEY16 JOT13:JOU16 JYP13:JYQ16 KIL13:KIM16 KSH13:KSI16 LCD13:LCE16 LLZ13:LMA16 LVV13:LVW16 MFR13:MFS16 MPN13:MPO16 MZJ13:MZK16 NJF13:NJG16 NTB13:NTC16 OCX13:OCY16 OMT13:OMU16 OWP13:OWQ16 PGL13:PGM16 PQH13:PQI16 QAD13:QAE16 QJZ13:QKA16 QTV13:QTW16 RDR13:RDS16 RNN13:RNO16 RXJ13:RXK16 SHF13:SHG16 SRB13:SRC16 TAX13:TAY16 TKT13:TKU16 TUP13:TUQ16 UEL13:UEM16 UOH13:UOI16 UYD13:UYE16 VHZ13:VIA16 VRV13:VRW16 WBR13:WBS16 WLN13:WLO16 WVJ13:WVK16 B65549:C65552 IX65549:IY65552 ST65549:SU65552 ACP65549:ACQ65552 AML65549:AMM65552 AWH65549:AWI65552 BGD65549:BGE65552 BPZ65549:BQA65552 BZV65549:BZW65552 CJR65549:CJS65552 CTN65549:CTO65552 DDJ65549:DDK65552 DNF65549:DNG65552 DXB65549:DXC65552 EGX65549:EGY65552 EQT65549:EQU65552 FAP65549:FAQ65552 FKL65549:FKM65552 FUH65549:FUI65552 GED65549:GEE65552 GNZ65549:GOA65552 GXV65549:GXW65552 HHR65549:HHS65552 HRN65549:HRO65552 IBJ65549:IBK65552 ILF65549:ILG65552 IVB65549:IVC65552 JEX65549:JEY65552 JOT65549:JOU65552 JYP65549:JYQ65552 KIL65549:KIM65552 KSH65549:KSI65552 LCD65549:LCE65552 LLZ65549:LMA65552 LVV65549:LVW65552 MFR65549:MFS65552 MPN65549:MPO65552 MZJ65549:MZK65552 NJF65549:NJG65552 NTB65549:NTC65552 OCX65549:OCY65552 OMT65549:OMU65552 OWP65549:OWQ65552 PGL65549:PGM65552 PQH65549:PQI65552 QAD65549:QAE65552 QJZ65549:QKA65552 QTV65549:QTW65552 RDR65549:RDS65552 RNN65549:RNO65552 RXJ65549:RXK65552 SHF65549:SHG65552 SRB65549:SRC65552 TAX65549:TAY65552 TKT65549:TKU65552 TUP65549:TUQ65552 UEL65549:UEM65552 UOH65549:UOI65552 UYD65549:UYE65552 VHZ65549:VIA65552 VRV65549:VRW65552 WBR65549:WBS65552 WLN65549:WLO65552 WVJ65549:WVK65552 B131085:C131088 IX131085:IY131088 ST131085:SU131088 ACP131085:ACQ131088 AML131085:AMM131088 AWH131085:AWI131088 BGD131085:BGE131088 BPZ131085:BQA131088 BZV131085:BZW131088 CJR131085:CJS131088 CTN131085:CTO131088 DDJ131085:DDK131088 DNF131085:DNG131088 DXB131085:DXC131088 EGX131085:EGY131088 EQT131085:EQU131088 FAP131085:FAQ131088 FKL131085:FKM131088 FUH131085:FUI131088 GED131085:GEE131088 GNZ131085:GOA131088 GXV131085:GXW131088 HHR131085:HHS131088 HRN131085:HRO131088 IBJ131085:IBK131088 ILF131085:ILG131088 IVB131085:IVC131088 JEX131085:JEY131088 JOT131085:JOU131088 JYP131085:JYQ131088 KIL131085:KIM131088 KSH131085:KSI131088 LCD131085:LCE131088 LLZ131085:LMA131088 LVV131085:LVW131088 MFR131085:MFS131088 MPN131085:MPO131088 MZJ131085:MZK131088 NJF131085:NJG131088 NTB131085:NTC131088 OCX131085:OCY131088 OMT131085:OMU131088 OWP131085:OWQ131088 PGL131085:PGM131088 PQH131085:PQI131088 QAD131085:QAE131088 QJZ131085:QKA131088 QTV131085:QTW131088 RDR131085:RDS131088 RNN131085:RNO131088 RXJ131085:RXK131088 SHF131085:SHG131088 SRB131085:SRC131088 TAX131085:TAY131088 TKT131085:TKU131088 TUP131085:TUQ131088 UEL131085:UEM131088 UOH131085:UOI131088 UYD131085:UYE131088 VHZ131085:VIA131088 VRV131085:VRW131088 WBR131085:WBS131088 WLN131085:WLO131088 WVJ131085:WVK131088 B196621:C196624 IX196621:IY196624 ST196621:SU196624 ACP196621:ACQ196624 AML196621:AMM196624 AWH196621:AWI196624 BGD196621:BGE196624 BPZ196621:BQA196624 BZV196621:BZW196624 CJR196621:CJS196624 CTN196621:CTO196624 DDJ196621:DDK196624 DNF196621:DNG196624 DXB196621:DXC196624 EGX196621:EGY196624 EQT196621:EQU196624 FAP196621:FAQ196624 FKL196621:FKM196624 FUH196621:FUI196624 GED196621:GEE196624 GNZ196621:GOA196624 GXV196621:GXW196624 HHR196621:HHS196624 HRN196621:HRO196624 IBJ196621:IBK196624 ILF196621:ILG196624 IVB196621:IVC196624 JEX196621:JEY196624 JOT196621:JOU196624 JYP196621:JYQ196624 KIL196621:KIM196624 KSH196621:KSI196624 LCD196621:LCE196624 LLZ196621:LMA196624 LVV196621:LVW196624 MFR196621:MFS196624 MPN196621:MPO196624 MZJ196621:MZK196624 NJF196621:NJG196624 NTB196621:NTC196624 OCX196621:OCY196624 OMT196621:OMU196624 OWP196621:OWQ196624 PGL196621:PGM196624 PQH196621:PQI196624 QAD196621:QAE196624 QJZ196621:QKA196624 QTV196621:QTW196624 RDR196621:RDS196624 RNN196621:RNO196624 RXJ196621:RXK196624 SHF196621:SHG196624 SRB196621:SRC196624 TAX196621:TAY196624 TKT196621:TKU196624 TUP196621:TUQ196624 UEL196621:UEM196624 UOH196621:UOI196624 UYD196621:UYE196624 VHZ196621:VIA196624 VRV196621:VRW196624 WBR196621:WBS196624 WLN196621:WLO196624 WVJ196621:WVK196624 B262157:C262160 IX262157:IY262160 ST262157:SU262160 ACP262157:ACQ262160 AML262157:AMM262160 AWH262157:AWI262160 BGD262157:BGE262160 BPZ262157:BQA262160 BZV262157:BZW262160 CJR262157:CJS262160 CTN262157:CTO262160 DDJ262157:DDK262160 DNF262157:DNG262160 DXB262157:DXC262160 EGX262157:EGY262160 EQT262157:EQU262160 FAP262157:FAQ262160 FKL262157:FKM262160 FUH262157:FUI262160 GED262157:GEE262160 GNZ262157:GOA262160 GXV262157:GXW262160 HHR262157:HHS262160 HRN262157:HRO262160 IBJ262157:IBK262160 ILF262157:ILG262160 IVB262157:IVC262160 JEX262157:JEY262160 JOT262157:JOU262160 JYP262157:JYQ262160 KIL262157:KIM262160 KSH262157:KSI262160 LCD262157:LCE262160 LLZ262157:LMA262160 LVV262157:LVW262160 MFR262157:MFS262160 MPN262157:MPO262160 MZJ262157:MZK262160 NJF262157:NJG262160 NTB262157:NTC262160 OCX262157:OCY262160 OMT262157:OMU262160 OWP262157:OWQ262160 PGL262157:PGM262160 PQH262157:PQI262160 QAD262157:QAE262160 QJZ262157:QKA262160 QTV262157:QTW262160 RDR262157:RDS262160 RNN262157:RNO262160 RXJ262157:RXK262160 SHF262157:SHG262160 SRB262157:SRC262160 TAX262157:TAY262160 TKT262157:TKU262160 TUP262157:TUQ262160 UEL262157:UEM262160 UOH262157:UOI262160 UYD262157:UYE262160 VHZ262157:VIA262160 VRV262157:VRW262160 WBR262157:WBS262160 WLN262157:WLO262160 WVJ262157:WVK262160 B327693:C327696 IX327693:IY327696 ST327693:SU327696 ACP327693:ACQ327696 AML327693:AMM327696 AWH327693:AWI327696 BGD327693:BGE327696 BPZ327693:BQA327696 BZV327693:BZW327696 CJR327693:CJS327696 CTN327693:CTO327696 DDJ327693:DDK327696 DNF327693:DNG327696 DXB327693:DXC327696 EGX327693:EGY327696 EQT327693:EQU327696 FAP327693:FAQ327696 FKL327693:FKM327696 FUH327693:FUI327696 GED327693:GEE327696 GNZ327693:GOA327696 GXV327693:GXW327696 HHR327693:HHS327696 HRN327693:HRO327696 IBJ327693:IBK327696 ILF327693:ILG327696 IVB327693:IVC327696 JEX327693:JEY327696 JOT327693:JOU327696 JYP327693:JYQ327696 KIL327693:KIM327696 KSH327693:KSI327696 LCD327693:LCE327696 LLZ327693:LMA327696 LVV327693:LVW327696 MFR327693:MFS327696 MPN327693:MPO327696 MZJ327693:MZK327696 NJF327693:NJG327696 NTB327693:NTC327696 OCX327693:OCY327696 OMT327693:OMU327696 OWP327693:OWQ327696 PGL327693:PGM327696 PQH327693:PQI327696 QAD327693:QAE327696 QJZ327693:QKA327696 QTV327693:QTW327696 RDR327693:RDS327696 RNN327693:RNO327696 RXJ327693:RXK327696 SHF327693:SHG327696 SRB327693:SRC327696 TAX327693:TAY327696 TKT327693:TKU327696 TUP327693:TUQ327696 UEL327693:UEM327696 UOH327693:UOI327696 UYD327693:UYE327696 VHZ327693:VIA327696 VRV327693:VRW327696 WBR327693:WBS327696 WLN327693:WLO327696 WVJ327693:WVK327696 B393229:C393232 IX393229:IY393232 ST393229:SU393232 ACP393229:ACQ393232 AML393229:AMM393232 AWH393229:AWI393232 BGD393229:BGE393232 BPZ393229:BQA393232 BZV393229:BZW393232 CJR393229:CJS393232 CTN393229:CTO393232 DDJ393229:DDK393232 DNF393229:DNG393232 DXB393229:DXC393232 EGX393229:EGY393232 EQT393229:EQU393232 FAP393229:FAQ393232 FKL393229:FKM393232 FUH393229:FUI393232 GED393229:GEE393232 GNZ393229:GOA393232 GXV393229:GXW393232 HHR393229:HHS393232 HRN393229:HRO393232 IBJ393229:IBK393232 ILF393229:ILG393232 IVB393229:IVC393232 JEX393229:JEY393232 JOT393229:JOU393232 JYP393229:JYQ393232 KIL393229:KIM393232 KSH393229:KSI393232 LCD393229:LCE393232 LLZ393229:LMA393232 LVV393229:LVW393232 MFR393229:MFS393232 MPN393229:MPO393232 MZJ393229:MZK393232 NJF393229:NJG393232 NTB393229:NTC393232 OCX393229:OCY393232 OMT393229:OMU393232 OWP393229:OWQ393232 PGL393229:PGM393232 PQH393229:PQI393232 QAD393229:QAE393232 QJZ393229:QKA393232 QTV393229:QTW393232 RDR393229:RDS393232 RNN393229:RNO393232 RXJ393229:RXK393232 SHF393229:SHG393232 SRB393229:SRC393232 TAX393229:TAY393232 TKT393229:TKU393232 TUP393229:TUQ393232 UEL393229:UEM393232 UOH393229:UOI393232 UYD393229:UYE393232 VHZ393229:VIA393232 VRV393229:VRW393232 WBR393229:WBS393232 WLN393229:WLO393232 WVJ393229:WVK393232 B458765:C458768 IX458765:IY458768 ST458765:SU458768 ACP458765:ACQ458768 AML458765:AMM458768 AWH458765:AWI458768 BGD458765:BGE458768 BPZ458765:BQA458768 BZV458765:BZW458768 CJR458765:CJS458768 CTN458765:CTO458768 DDJ458765:DDK458768 DNF458765:DNG458768 DXB458765:DXC458768 EGX458765:EGY458768 EQT458765:EQU458768 FAP458765:FAQ458768 FKL458765:FKM458768 FUH458765:FUI458768 GED458765:GEE458768 GNZ458765:GOA458768 GXV458765:GXW458768 HHR458765:HHS458768 HRN458765:HRO458768 IBJ458765:IBK458768 ILF458765:ILG458768 IVB458765:IVC458768 JEX458765:JEY458768 JOT458765:JOU458768 JYP458765:JYQ458768 KIL458765:KIM458768 KSH458765:KSI458768 LCD458765:LCE458768 LLZ458765:LMA458768 LVV458765:LVW458768 MFR458765:MFS458768 MPN458765:MPO458768 MZJ458765:MZK458768 NJF458765:NJG458768 NTB458765:NTC458768 OCX458765:OCY458768 OMT458765:OMU458768 OWP458765:OWQ458768 PGL458765:PGM458768 PQH458765:PQI458768 QAD458765:QAE458768 QJZ458765:QKA458768 QTV458765:QTW458768 RDR458765:RDS458768 RNN458765:RNO458768 RXJ458765:RXK458768 SHF458765:SHG458768 SRB458765:SRC458768 TAX458765:TAY458768 TKT458765:TKU458768 TUP458765:TUQ458768 UEL458765:UEM458768 UOH458765:UOI458768 UYD458765:UYE458768 VHZ458765:VIA458768 VRV458765:VRW458768 WBR458765:WBS458768 WLN458765:WLO458768 WVJ458765:WVK458768 B524301:C524304 IX524301:IY524304 ST524301:SU524304 ACP524301:ACQ524304 AML524301:AMM524304 AWH524301:AWI524304 BGD524301:BGE524304 BPZ524301:BQA524304 BZV524301:BZW524304 CJR524301:CJS524304 CTN524301:CTO524304 DDJ524301:DDK524304 DNF524301:DNG524304 DXB524301:DXC524304 EGX524301:EGY524304 EQT524301:EQU524304 FAP524301:FAQ524304 FKL524301:FKM524304 FUH524301:FUI524304 GED524301:GEE524304 GNZ524301:GOA524304 GXV524301:GXW524304 HHR524301:HHS524304 HRN524301:HRO524304 IBJ524301:IBK524304 ILF524301:ILG524304 IVB524301:IVC524304 JEX524301:JEY524304 JOT524301:JOU524304 JYP524301:JYQ524304 KIL524301:KIM524304 KSH524301:KSI524304 LCD524301:LCE524304 LLZ524301:LMA524304 LVV524301:LVW524304 MFR524301:MFS524304 MPN524301:MPO524304 MZJ524301:MZK524304 NJF524301:NJG524304 NTB524301:NTC524304 OCX524301:OCY524304 OMT524301:OMU524304 OWP524301:OWQ524304 PGL524301:PGM524304 PQH524301:PQI524304 QAD524301:QAE524304 QJZ524301:QKA524304 QTV524301:QTW524304 RDR524301:RDS524304 RNN524301:RNO524304 RXJ524301:RXK524304 SHF524301:SHG524304 SRB524301:SRC524304 TAX524301:TAY524304 TKT524301:TKU524304 TUP524301:TUQ524304 UEL524301:UEM524304 UOH524301:UOI524304 UYD524301:UYE524304 VHZ524301:VIA524304 VRV524301:VRW524304 WBR524301:WBS524304 WLN524301:WLO524304 WVJ524301:WVK524304 B589837:C589840 IX589837:IY589840 ST589837:SU589840 ACP589837:ACQ589840 AML589837:AMM589840 AWH589837:AWI589840 BGD589837:BGE589840 BPZ589837:BQA589840 BZV589837:BZW589840 CJR589837:CJS589840 CTN589837:CTO589840 DDJ589837:DDK589840 DNF589837:DNG589840 DXB589837:DXC589840 EGX589837:EGY589840 EQT589837:EQU589840 FAP589837:FAQ589840 FKL589837:FKM589840 FUH589837:FUI589840 GED589837:GEE589840 GNZ589837:GOA589840 GXV589837:GXW589840 HHR589837:HHS589840 HRN589837:HRO589840 IBJ589837:IBK589840 ILF589837:ILG589840 IVB589837:IVC589840 JEX589837:JEY589840 JOT589837:JOU589840 JYP589837:JYQ589840 KIL589837:KIM589840 KSH589837:KSI589840 LCD589837:LCE589840 LLZ589837:LMA589840 LVV589837:LVW589840 MFR589837:MFS589840 MPN589837:MPO589840 MZJ589837:MZK589840 NJF589837:NJG589840 NTB589837:NTC589840 OCX589837:OCY589840 OMT589837:OMU589840 OWP589837:OWQ589840 PGL589837:PGM589840 PQH589837:PQI589840 QAD589837:QAE589840 QJZ589837:QKA589840 QTV589837:QTW589840 RDR589837:RDS589840 RNN589837:RNO589840 RXJ589837:RXK589840 SHF589837:SHG589840 SRB589837:SRC589840 TAX589837:TAY589840 TKT589837:TKU589840 TUP589837:TUQ589840 UEL589837:UEM589840 UOH589837:UOI589840 UYD589837:UYE589840 VHZ589837:VIA589840 VRV589837:VRW589840 WBR589837:WBS589840 WLN589837:WLO589840 WVJ589837:WVK589840 B655373:C655376 IX655373:IY655376 ST655373:SU655376 ACP655373:ACQ655376 AML655373:AMM655376 AWH655373:AWI655376 BGD655373:BGE655376 BPZ655373:BQA655376 BZV655373:BZW655376 CJR655373:CJS655376 CTN655373:CTO655376 DDJ655373:DDK655376 DNF655373:DNG655376 DXB655373:DXC655376 EGX655373:EGY655376 EQT655373:EQU655376 FAP655373:FAQ655376 FKL655373:FKM655376 FUH655373:FUI655376 GED655373:GEE655376 GNZ655373:GOA655376 GXV655373:GXW655376 HHR655373:HHS655376 HRN655373:HRO655376 IBJ655373:IBK655376 ILF655373:ILG655376 IVB655373:IVC655376 JEX655373:JEY655376 JOT655373:JOU655376 JYP655373:JYQ655376 KIL655373:KIM655376 KSH655373:KSI655376 LCD655373:LCE655376 LLZ655373:LMA655376 LVV655373:LVW655376 MFR655373:MFS655376 MPN655373:MPO655376 MZJ655373:MZK655376 NJF655373:NJG655376 NTB655373:NTC655376 OCX655373:OCY655376 OMT655373:OMU655376 OWP655373:OWQ655376 PGL655373:PGM655376 PQH655373:PQI655376 QAD655373:QAE655376 QJZ655373:QKA655376 QTV655373:QTW655376 RDR655373:RDS655376 RNN655373:RNO655376 RXJ655373:RXK655376 SHF655373:SHG655376 SRB655373:SRC655376 TAX655373:TAY655376 TKT655373:TKU655376 TUP655373:TUQ655376 UEL655373:UEM655376 UOH655373:UOI655376 UYD655373:UYE655376 VHZ655373:VIA655376 VRV655373:VRW655376 WBR655373:WBS655376 WLN655373:WLO655376 WVJ655373:WVK655376 B720909:C720912 IX720909:IY720912 ST720909:SU720912 ACP720909:ACQ720912 AML720909:AMM720912 AWH720909:AWI720912 BGD720909:BGE720912 BPZ720909:BQA720912 BZV720909:BZW720912 CJR720909:CJS720912 CTN720909:CTO720912 DDJ720909:DDK720912 DNF720909:DNG720912 DXB720909:DXC720912 EGX720909:EGY720912 EQT720909:EQU720912 FAP720909:FAQ720912 FKL720909:FKM720912 FUH720909:FUI720912 GED720909:GEE720912 GNZ720909:GOA720912 GXV720909:GXW720912 HHR720909:HHS720912 HRN720909:HRO720912 IBJ720909:IBK720912 ILF720909:ILG720912 IVB720909:IVC720912 JEX720909:JEY720912 JOT720909:JOU720912 JYP720909:JYQ720912 KIL720909:KIM720912 KSH720909:KSI720912 LCD720909:LCE720912 LLZ720909:LMA720912 LVV720909:LVW720912 MFR720909:MFS720912 MPN720909:MPO720912 MZJ720909:MZK720912 NJF720909:NJG720912 NTB720909:NTC720912 OCX720909:OCY720912 OMT720909:OMU720912 OWP720909:OWQ720912 PGL720909:PGM720912 PQH720909:PQI720912 QAD720909:QAE720912 QJZ720909:QKA720912 QTV720909:QTW720912 RDR720909:RDS720912 RNN720909:RNO720912 RXJ720909:RXK720912 SHF720909:SHG720912 SRB720909:SRC720912 TAX720909:TAY720912 TKT720909:TKU720912 TUP720909:TUQ720912 UEL720909:UEM720912 UOH720909:UOI720912 UYD720909:UYE720912 VHZ720909:VIA720912 VRV720909:VRW720912 WBR720909:WBS720912 WLN720909:WLO720912 WVJ720909:WVK720912 B786445:C786448 IX786445:IY786448 ST786445:SU786448 ACP786445:ACQ786448 AML786445:AMM786448 AWH786445:AWI786448 BGD786445:BGE786448 BPZ786445:BQA786448 BZV786445:BZW786448 CJR786445:CJS786448 CTN786445:CTO786448 DDJ786445:DDK786448 DNF786445:DNG786448 DXB786445:DXC786448 EGX786445:EGY786448 EQT786445:EQU786448 FAP786445:FAQ786448 FKL786445:FKM786448 FUH786445:FUI786448 GED786445:GEE786448 GNZ786445:GOA786448 GXV786445:GXW786448 HHR786445:HHS786448 HRN786445:HRO786448 IBJ786445:IBK786448 ILF786445:ILG786448 IVB786445:IVC786448 JEX786445:JEY786448 JOT786445:JOU786448 JYP786445:JYQ786448 KIL786445:KIM786448 KSH786445:KSI786448 LCD786445:LCE786448 LLZ786445:LMA786448 LVV786445:LVW786448 MFR786445:MFS786448 MPN786445:MPO786448 MZJ786445:MZK786448 NJF786445:NJG786448 NTB786445:NTC786448 OCX786445:OCY786448 OMT786445:OMU786448 OWP786445:OWQ786448 PGL786445:PGM786448 PQH786445:PQI786448 QAD786445:QAE786448 QJZ786445:QKA786448 QTV786445:QTW786448 RDR786445:RDS786448 RNN786445:RNO786448 RXJ786445:RXK786448 SHF786445:SHG786448 SRB786445:SRC786448 TAX786445:TAY786448 TKT786445:TKU786448 TUP786445:TUQ786448 UEL786445:UEM786448 UOH786445:UOI786448 UYD786445:UYE786448 VHZ786445:VIA786448 VRV786445:VRW786448 WBR786445:WBS786448 WLN786445:WLO786448 WVJ786445:WVK786448 B851981:C851984 IX851981:IY851984 ST851981:SU851984 ACP851981:ACQ851984 AML851981:AMM851984 AWH851981:AWI851984 BGD851981:BGE851984 BPZ851981:BQA851984 BZV851981:BZW851984 CJR851981:CJS851984 CTN851981:CTO851984 DDJ851981:DDK851984 DNF851981:DNG851984 DXB851981:DXC851984 EGX851981:EGY851984 EQT851981:EQU851984 FAP851981:FAQ851984 FKL851981:FKM851984 FUH851981:FUI851984 GED851981:GEE851984 GNZ851981:GOA851984 GXV851981:GXW851984 HHR851981:HHS851984 HRN851981:HRO851984 IBJ851981:IBK851984 ILF851981:ILG851984 IVB851981:IVC851984 JEX851981:JEY851984 JOT851981:JOU851984 JYP851981:JYQ851984 KIL851981:KIM851984 KSH851981:KSI851984 LCD851981:LCE851984 LLZ851981:LMA851984 LVV851981:LVW851984 MFR851981:MFS851984 MPN851981:MPO851984 MZJ851981:MZK851984 NJF851981:NJG851984 NTB851981:NTC851984 OCX851981:OCY851984 OMT851981:OMU851984 OWP851981:OWQ851984 PGL851981:PGM851984 PQH851981:PQI851984 QAD851981:QAE851984 QJZ851981:QKA851984 QTV851981:QTW851984 RDR851981:RDS851984 RNN851981:RNO851984 RXJ851981:RXK851984 SHF851981:SHG851984 SRB851981:SRC851984 TAX851981:TAY851984 TKT851981:TKU851984 TUP851981:TUQ851984 UEL851981:UEM851984 UOH851981:UOI851984 UYD851981:UYE851984 VHZ851981:VIA851984 VRV851981:VRW851984 WBR851981:WBS851984 WLN851981:WLO851984 WVJ851981:WVK851984 B917517:C917520 IX917517:IY917520 ST917517:SU917520 ACP917517:ACQ917520 AML917517:AMM917520 AWH917517:AWI917520 BGD917517:BGE917520 BPZ917517:BQA917520 BZV917517:BZW917520 CJR917517:CJS917520 CTN917517:CTO917520 DDJ917517:DDK917520 DNF917517:DNG917520 DXB917517:DXC917520 EGX917517:EGY917520 EQT917517:EQU917520 FAP917517:FAQ917520 FKL917517:FKM917520 FUH917517:FUI917520 GED917517:GEE917520 GNZ917517:GOA917520 GXV917517:GXW917520 HHR917517:HHS917520 HRN917517:HRO917520 IBJ917517:IBK917520 ILF917517:ILG917520 IVB917517:IVC917520 JEX917517:JEY917520 JOT917517:JOU917520 JYP917517:JYQ917520 KIL917517:KIM917520 KSH917517:KSI917520 LCD917517:LCE917520 LLZ917517:LMA917520 LVV917517:LVW917520 MFR917517:MFS917520 MPN917517:MPO917520 MZJ917517:MZK917520 NJF917517:NJG917520 NTB917517:NTC917520 OCX917517:OCY917520 OMT917517:OMU917520 OWP917517:OWQ917520 PGL917517:PGM917520 PQH917517:PQI917520 QAD917517:QAE917520 QJZ917517:QKA917520 QTV917517:QTW917520 RDR917517:RDS917520 RNN917517:RNO917520 RXJ917517:RXK917520 SHF917517:SHG917520 SRB917517:SRC917520 TAX917517:TAY917520 TKT917517:TKU917520 TUP917517:TUQ917520 UEL917517:UEM917520 UOH917517:UOI917520 UYD917517:UYE917520 VHZ917517:VIA917520 VRV917517:VRW917520 WBR917517:WBS917520 WLN917517:WLO917520 WVJ917517:WVK917520 B983053:C983056 IX983053:IY983056 ST983053:SU983056 ACP983053:ACQ983056 AML983053:AMM983056 AWH983053:AWI983056 BGD983053:BGE983056 BPZ983053:BQA983056 BZV983053:BZW983056 CJR983053:CJS983056 CTN983053:CTO983056 DDJ983053:DDK983056 DNF983053:DNG983056 DXB983053:DXC983056 EGX983053:EGY983056 EQT983053:EQU983056 FAP983053:FAQ983056 FKL983053:FKM983056 FUH983053:FUI983056 GED983053:GEE983056 GNZ983053:GOA983056 GXV983053:GXW983056 HHR983053:HHS983056 HRN983053:HRO983056 IBJ983053:IBK983056 ILF983053:ILG983056 IVB983053:IVC983056 JEX983053:JEY983056 JOT983053:JOU983056 JYP983053:JYQ983056 KIL983053:KIM983056 KSH983053:KSI983056 LCD983053:LCE983056 LLZ983053:LMA983056 LVV983053:LVW983056 MFR983053:MFS983056 MPN983053:MPO983056 MZJ983053:MZK983056 NJF983053:NJG983056 NTB983053:NTC983056 OCX983053:OCY983056 OMT983053:OMU983056 OWP983053:OWQ983056 PGL983053:PGM983056 PQH983053:PQI983056 QAD983053:QAE983056 QJZ983053:QKA983056 QTV983053:QTW983056 RDR983053:RDS983056 RNN983053:RNO983056 RXJ983053:RXK983056 SHF983053:SHG983056 SRB983053:SRC983056 TAX983053:TAY983056 TKT983053:TKU983056 TUP983053:TUQ983056 UEL983053:UEM983056 UOH983053:UOI983056 UYD983053:UYE983056 VHZ983053:VIA983056 VRV983053:VRW983056 WBR983053:WBS983056 WLN983053:WLO983056 WVJ983053:WVK983056 A17:I88 IW17:JE88 SS17:TA88 ACO17:ACW88 AMK17:AMS88 AWG17:AWO88 BGC17:BGK88 BPY17:BQG88 BZU17:CAC88 CJQ17:CJY88 CTM17:CTU88 DDI17:DDQ88 DNE17:DNM88 DXA17:DXI88 EGW17:EHE88 EQS17:ERA88 FAO17:FAW88 FKK17:FKS88 FUG17:FUO88 GEC17:GEK88 GNY17:GOG88 GXU17:GYC88 HHQ17:HHY88 HRM17:HRU88 IBI17:IBQ88 ILE17:ILM88 IVA17:IVI88 JEW17:JFE88 JOS17:JPA88 JYO17:JYW88 KIK17:KIS88 KSG17:KSO88 LCC17:LCK88 LLY17:LMG88 LVU17:LWC88 MFQ17:MFY88 MPM17:MPU88 MZI17:MZQ88 NJE17:NJM88 NTA17:NTI88 OCW17:ODE88 OMS17:ONA88 OWO17:OWW88 PGK17:PGS88 PQG17:PQO88 QAC17:QAK88 QJY17:QKG88 QTU17:QUC88 RDQ17:RDY88 RNM17:RNU88 RXI17:RXQ88 SHE17:SHM88 SRA17:SRI88 TAW17:TBE88 TKS17:TLA88 TUO17:TUW88 UEK17:UES88 UOG17:UOO88 UYC17:UYK88 VHY17:VIG88 VRU17:VSC88 WBQ17:WBY88 WLM17:WLU88 WVI17:WVQ88 A65553:I65624 IW65553:JE65624 SS65553:TA65624 ACO65553:ACW65624 AMK65553:AMS65624 AWG65553:AWO65624 BGC65553:BGK65624 BPY65553:BQG65624 BZU65553:CAC65624 CJQ65553:CJY65624 CTM65553:CTU65624 DDI65553:DDQ65624 DNE65553:DNM65624 DXA65553:DXI65624 EGW65553:EHE65624 EQS65553:ERA65624 FAO65553:FAW65624 FKK65553:FKS65624 FUG65553:FUO65624 GEC65553:GEK65624 GNY65553:GOG65624 GXU65553:GYC65624 HHQ65553:HHY65624 HRM65553:HRU65624 IBI65553:IBQ65624 ILE65553:ILM65624 IVA65553:IVI65624 JEW65553:JFE65624 JOS65553:JPA65624 JYO65553:JYW65624 KIK65553:KIS65624 KSG65553:KSO65624 LCC65553:LCK65624 LLY65553:LMG65624 LVU65553:LWC65624 MFQ65553:MFY65624 MPM65553:MPU65624 MZI65553:MZQ65624 NJE65553:NJM65624 NTA65553:NTI65624 OCW65553:ODE65624 OMS65553:ONA65624 OWO65553:OWW65624 PGK65553:PGS65624 PQG65553:PQO65624 QAC65553:QAK65624 QJY65553:QKG65624 QTU65553:QUC65624 RDQ65553:RDY65624 RNM65553:RNU65624 RXI65553:RXQ65624 SHE65553:SHM65624 SRA65553:SRI65624 TAW65553:TBE65624 TKS65553:TLA65624 TUO65553:TUW65624 UEK65553:UES65624 UOG65553:UOO65624 UYC65553:UYK65624 VHY65553:VIG65624 VRU65553:VSC65624 WBQ65553:WBY65624 WLM65553:WLU65624 WVI65553:WVQ65624 A131089:I131160 IW131089:JE131160 SS131089:TA131160 ACO131089:ACW131160 AMK131089:AMS131160 AWG131089:AWO131160 BGC131089:BGK131160 BPY131089:BQG131160 BZU131089:CAC131160 CJQ131089:CJY131160 CTM131089:CTU131160 DDI131089:DDQ131160 DNE131089:DNM131160 DXA131089:DXI131160 EGW131089:EHE131160 EQS131089:ERA131160 FAO131089:FAW131160 FKK131089:FKS131160 FUG131089:FUO131160 GEC131089:GEK131160 GNY131089:GOG131160 GXU131089:GYC131160 HHQ131089:HHY131160 HRM131089:HRU131160 IBI131089:IBQ131160 ILE131089:ILM131160 IVA131089:IVI131160 JEW131089:JFE131160 JOS131089:JPA131160 JYO131089:JYW131160 KIK131089:KIS131160 KSG131089:KSO131160 LCC131089:LCK131160 LLY131089:LMG131160 LVU131089:LWC131160 MFQ131089:MFY131160 MPM131089:MPU131160 MZI131089:MZQ131160 NJE131089:NJM131160 NTA131089:NTI131160 OCW131089:ODE131160 OMS131089:ONA131160 OWO131089:OWW131160 PGK131089:PGS131160 PQG131089:PQO131160 QAC131089:QAK131160 QJY131089:QKG131160 QTU131089:QUC131160 RDQ131089:RDY131160 RNM131089:RNU131160 RXI131089:RXQ131160 SHE131089:SHM131160 SRA131089:SRI131160 TAW131089:TBE131160 TKS131089:TLA131160 TUO131089:TUW131160 UEK131089:UES131160 UOG131089:UOO131160 UYC131089:UYK131160 VHY131089:VIG131160 VRU131089:VSC131160 WBQ131089:WBY131160 WLM131089:WLU131160 WVI131089:WVQ131160 A196625:I196696 IW196625:JE196696 SS196625:TA196696 ACO196625:ACW196696 AMK196625:AMS196696 AWG196625:AWO196696 BGC196625:BGK196696 BPY196625:BQG196696 BZU196625:CAC196696 CJQ196625:CJY196696 CTM196625:CTU196696 DDI196625:DDQ196696 DNE196625:DNM196696 DXA196625:DXI196696 EGW196625:EHE196696 EQS196625:ERA196696 FAO196625:FAW196696 FKK196625:FKS196696 FUG196625:FUO196696 GEC196625:GEK196696 GNY196625:GOG196696 GXU196625:GYC196696 HHQ196625:HHY196696 HRM196625:HRU196696 IBI196625:IBQ196696 ILE196625:ILM196696 IVA196625:IVI196696 JEW196625:JFE196696 JOS196625:JPA196696 JYO196625:JYW196696 KIK196625:KIS196696 KSG196625:KSO196696 LCC196625:LCK196696 LLY196625:LMG196696 LVU196625:LWC196696 MFQ196625:MFY196696 MPM196625:MPU196696 MZI196625:MZQ196696 NJE196625:NJM196696 NTA196625:NTI196696 OCW196625:ODE196696 OMS196625:ONA196696 OWO196625:OWW196696 PGK196625:PGS196696 PQG196625:PQO196696 QAC196625:QAK196696 QJY196625:QKG196696 QTU196625:QUC196696 RDQ196625:RDY196696 RNM196625:RNU196696 RXI196625:RXQ196696 SHE196625:SHM196696 SRA196625:SRI196696 TAW196625:TBE196696 TKS196625:TLA196696 TUO196625:TUW196696 UEK196625:UES196696 UOG196625:UOO196696 UYC196625:UYK196696 VHY196625:VIG196696 VRU196625:VSC196696 WBQ196625:WBY196696 WLM196625:WLU196696 WVI196625:WVQ196696 A262161:I262232 IW262161:JE262232 SS262161:TA262232 ACO262161:ACW262232 AMK262161:AMS262232 AWG262161:AWO262232 BGC262161:BGK262232 BPY262161:BQG262232 BZU262161:CAC262232 CJQ262161:CJY262232 CTM262161:CTU262232 DDI262161:DDQ262232 DNE262161:DNM262232 DXA262161:DXI262232 EGW262161:EHE262232 EQS262161:ERA262232 FAO262161:FAW262232 FKK262161:FKS262232 FUG262161:FUO262232 GEC262161:GEK262232 GNY262161:GOG262232 GXU262161:GYC262232 HHQ262161:HHY262232 HRM262161:HRU262232 IBI262161:IBQ262232 ILE262161:ILM262232 IVA262161:IVI262232 JEW262161:JFE262232 JOS262161:JPA262232 JYO262161:JYW262232 KIK262161:KIS262232 KSG262161:KSO262232 LCC262161:LCK262232 LLY262161:LMG262232 LVU262161:LWC262232 MFQ262161:MFY262232 MPM262161:MPU262232 MZI262161:MZQ262232 NJE262161:NJM262232 NTA262161:NTI262232 OCW262161:ODE262232 OMS262161:ONA262232 OWO262161:OWW262232 PGK262161:PGS262232 PQG262161:PQO262232 QAC262161:QAK262232 QJY262161:QKG262232 QTU262161:QUC262232 RDQ262161:RDY262232 RNM262161:RNU262232 RXI262161:RXQ262232 SHE262161:SHM262232 SRA262161:SRI262232 TAW262161:TBE262232 TKS262161:TLA262232 TUO262161:TUW262232 UEK262161:UES262232 UOG262161:UOO262232 UYC262161:UYK262232 VHY262161:VIG262232 VRU262161:VSC262232 WBQ262161:WBY262232 WLM262161:WLU262232 WVI262161:WVQ262232 A327697:I327768 IW327697:JE327768 SS327697:TA327768 ACO327697:ACW327768 AMK327697:AMS327768 AWG327697:AWO327768 BGC327697:BGK327768 BPY327697:BQG327768 BZU327697:CAC327768 CJQ327697:CJY327768 CTM327697:CTU327768 DDI327697:DDQ327768 DNE327697:DNM327768 DXA327697:DXI327768 EGW327697:EHE327768 EQS327697:ERA327768 FAO327697:FAW327768 FKK327697:FKS327768 FUG327697:FUO327768 GEC327697:GEK327768 GNY327697:GOG327768 GXU327697:GYC327768 HHQ327697:HHY327768 HRM327697:HRU327768 IBI327697:IBQ327768 ILE327697:ILM327768 IVA327697:IVI327768 JEW327697:JFE327768 JOS327697:JPA327768 JYO327697:JYW327768 KIK327697:KIS327768 KSG327697:KSO327768 LCC327697:LCK327768 LLY327697:LMG327768 LVU327697:LWC327768 MFQ327697:MFY327768 MPM327697:MPU327768 MZI327697:MZQ327768 NJE327697:NJM327768 NTA327697:NTI327768 OCW327697:ODE327768 OMS327697:ONA327768 OWO327697:OWW327768 PGK327697:PGS327768 PQG327697:PQO327768 QAC327697:QAK327768 QJY327697:QKG327768 QTU327697:QUC327768 RDQ327697:RDY327768 RNM327697:RNU327768 RXI327697:RXQ327768 SHE327697:SHM327768 SRA327697:SRI327768 TAW327697:TBE327768 TKS327697:TLA327768 TUO327697:TUW327768 UEK327697:UES327768 UOG327697:UOO327768 UYC327697:UYK327768 VHY327697:VIG327768 VRU327697:VSC327768 WBQ327697:WBY327768 WLM327697:WLU327768 WVI327697:WVQ327768 A393233:I393304 IW393233:JE393304 SS393233:TA393304 ACO393233:ACW393304 AMK393233:AMS393304 AWG393233:AWO393304 BGC393233:BGK393304 BPY393233:BQG393304 BZU393233:CAC393304 CJQ393233:CJY393304 CTM393233:CTU393304 DDI393233:DDQ393304 DNE393233:DNM393304 DXA393233:DXI393304 EGW393233:EHE393304 EQS393233:ERA393304 FAO393233:FAW393304 FKK393233:FKS393304 FUG393233:FUO393304 GEC393233:GEK393304 GNY393233:GOG393304 GXU393233:GYC393304 HHQ393233:HHY393304 HRM393233:HRU393304 IBI393233:IBQ393304 ILE393233:ILM393304 IVA393233:IVI393304 JEW393233:JFE393304 JOS393233:JPA393304 JYO393233:JYW393304 KIK393233:KIS393304 KSG393233:KSO393304 LCC393233:LCK393304 LLY393233:LMG393304 LVU393233:LWC393304 MFQ393233:MFY393304 MPM393233:MPU393304 MZI393233:MZQ393304 NJE393233:NJM393304 NTA393233:NTI393304 OCW393233:ODE393304 OMS393233:ONA393304 OWO393233:OWW393304 PGK393233:PGS393304 PQG393233:PQO393304 QAC393233:QAK393304 QJY393233:QKG393304 QTU393233:QUC393304 RDQ393233:RDY393304 RNM393233:RNU393304 RXI393233:RXQ393304 SHE393233:SHM393304 SRA393233:SRI393304 TAW393233:TBE393304 TKS393233:TLA393304 TUO393233:TUW393304 UEK393233:UES393304 UOG393233:UOO393304 UYC393233:UYK393304 VHY393233:VIG393304 VRU393233:VSC393304 WBQ393233:WBY393304 WLM393233:WLU393304 WVI393233:WVQ393304 A458769:I458840 IW458769:JE458840 SS458769:TA458840 ACO458769:ACW458840 AMK458769:AMS458840 AWG458769:AWO458840 BGC458769:BGK458840 BPY458769:BQG458840 BZU458769:CAC458840 CJQ458769:CJY458840 CTM458769:CTU458840 DDI458769:DDQ458840 DNE458769:DNM458840 DXA458769:DXI458840 EGW458769:EHE458840 EQS458769:ERA458840 FAO458769:FAW458840 FKK458769:FKS458840 FUG458769:FUO458840 GEC458769:GEK458840 GNY458769:GOG458840 GXU458769:GYC458840 HHQ458769:HHY458840 HRM458769:HRU458840 IBI458769:IBQ458840 ILE458769:ILM458840 IVA458769:IVI458840 JEW458769:JFE458840 JOS458769:JPA458840 JYO458769:JYW458840 KIK458769:KIS458840 KSG458769:KSO458840 LCC458769:LCK458840 LLY458769:LMG458840 LVU458769:LWC458840 MFQ458769:MFY458840 MPM458769:MPU458840 MZI458769:MZQ458840 NJE458769:NJM458840 NTA458769:NTI458840 OCW458769:ODE458840 OMS458769:ONA458840 OWO458769:OWW458840 PGK458769:PGS458840 PQG458769:PQO458840 QAC458769:QAK458840 QJY458769:QKG458840 QTU458769:QUC458840 RDQ458769:RDY458840 RNM458769:RNU458840 RXI458769:RXQ458840 SHE458769:SHM458840 SRA458769:SRI458840 TAW458769:TBE458840 TKS458769:TLA458840 TUO458769:TUW458840 UEK458769:UES458840 UOG458769:UOO458840 UYC458769:UYK458840 VHY458769:VIG458840 VRU458769:VSC458840 WBQ458769:WBY458840 WLM458769:WLU458840 WVI458769:WVQ458840 A524305:I524376 IW524305:JE524376 SS524305:TA524376 ACO524305:ACW524376 AMK524305:AMS524376 AWG524305:AWO524376 BGC524305:BGK524376 BPY524305:BQG524376 BZU524305:CAC524376 CJQ524305:CJY524376 CTM524305:CTU524376 DDI524305:DDQ524376 DNE524305:DNM524376 DXA524305:DXI524376 EGW524305:EHE524376 EQS524305:ERA524376 FAO524305:FAW524376 FKK524305:FKS524376 FUG524305:FUO524376 GEC524305:GEK524376 GNY524305:GOG524376 GXU524305:GYC524376 HHQ524305:HHY524376 HRM524305:HRU524376 IBI524305:IBQ524376 ILE524305:ILM524376 IVA524305:IVI524376 JEW524305:JFE524376 JOS524305:JPA524376 JYO524305:JYW524376 KIK524305:KIS524376 KSG524305:KSO524376 LCC524305:LCK524376 LLY524305:LMG524376 LVU524305:LWC524376 MFQ524305:MFY524376 MPM524305:MPU524376 MZI524305:MZQ524376 NJE524305:NJM524376 NTA524305:NTI524376 OCW524305:ODE524376 OMS524305:ONA524376 OWO524305:OWW524376 PGK524305:PGS524376 PQG524305:PQO524376 QAC524305:QAK524376 QJY524305:QKG524376 QTU524305:QUC524376 RDQ524305:RDY524376 RNM524305:RNU524376 RXI524305:RXQ524376 SHE524305:SHM524376 SRA524305:SRI524376 TAW524305:TBE524376 TKS524305:TLA524376 TUO524305:TUW524376 UEK524305:UES524376 UOG524305:UOO524376 UYC524305:UYK524376 VHY524305:VIG524376 VRU524305:VSC524376 WBQ524305:WBY524376 WLM524305:WLU524376 WVI524305:WVQ524376 A589841:I589912 IW589841:JE589912 SS589841:TA589912 ACO589841:ACW589912 AMK589841:AMS589912 AWG589841:AWO589912 BGC589841:BGK589912 BPY589841:BQG589912 BZU589841:CAC589912 CJQ589841:CJY589912 CTM589841:CTU589912 DDI589841:DDQ589912 DNE589841:DNM589912 DXA589841:DXI589912 EGW589841:EHE589912 EQS589841:ERA589912 FAO589841:FAW589912 FKK589841:FKS589912 FUG589841:FUO589912 GEC589841:GEK589912 GNY589841:GOG589912 GXU589841:GYC589912 HHQ589841:HHY589912 HRM589841:HRU589912 IBI589841:IBQ589912 ILE589841:ILM589912 IVA589841:IVI589912 JEW589841:JFE589912 JOS589841:JPA589912 JYO589841:JYW589912 KIK589841:KIS589912 KSG589841:KSO589912 LCC589841:LCK589912 LLY589841:LMG589912 LVU589841:LWC589912 MFQ589841:MFY589912 MPM589841:MPU589912 MZI589841:MZQ589912 NJE589841:NJM589912 NTA589841:NTI589912 OCW589841:ODE589912 OMS589841:ONA589912 OWO589841:OWW589912 PGK589841:PGS589912 PQG589841:PQO589912 QAC589841:QAK589912 QJY589841:QKG589912 QTU589841:QUC589912 RDQ589841:RDY589912 RNM589841:RNU589912 RXI589841:RXQ589912 SHE589841:SHM589912 SRA589841:SRI589912 TAW589841:TBE589912 TKS589841:TLA589912 TUO589841:TUW589912 UEK589841:UES589912 UOG589841:UOO589912 UYC589841:UYK589912 VHY589841:VIG589912 VRU589841:VSC589912 WBQ589841:WBY589912 WLM589841:WLU589912 WVI589841:WVQ589912 A655377:I655448 IW655377:JE655448 SS655377:TA655448 ACO655377:ACW655448 AMK655377:AMS655448 AWG655377:AWO655448 BGC655377:BGK655448 BPY655377:BQG655448 BZU655377:CAC655448 CJQ655377:CJY655448 CTM655377:CTU655448 DDI655377:DDQ655448 DNE655377:DNM655448 DXA655377:DXI655448 EGW655377:EHE655448 EQS655377:ERA655448 FAO655377:FAW655448 FKK655377:FKS655448 FUG655377:FUO655448 GEC655377:GEK655448 GNY655377:GOG655448 GXU655377:GYC655448 HHQ655377:HHY655448 HRM655377:HRU655448 IBI655377:IBQ655448 ILE655377:ILM655448 IVA655377:IVI655448 JEW655377:JFE655448 JOS655377:JPA655448 JYO655377:JYW655448 KIK655377:KIS655448 KSG655377:KSO655448 LCC655377:LCK655448 LLY655377:LMG655448 LVU655377:LWC655448 MFQ655377:MFY655448 MPM655377:MPU655448 MZI655377:MZQ655448 NJE655377:NJM655448 NTA655377:NTI655448 OCW655377:ODE655448 OMS655377:ONA655448 OWO655377:OWW655448 PGK655377:PGS655448 PQG655377:PQO655448 QAC655377:QAK655448 QJY655377:QKG655448 QTU655377:QUC655448 RDQ655377:RDY655448 RNM655377:RNU655448 RXI655377:RXQ655448 SHE655377:SHM655448 SRA655377:SRI655448 TAW655377:TBE655448 TKS655377:TLA655448 TUO655377:TUW655448 UEK655377:UES655448 UOG655377:UOO655448 UYC655377:UYK655448 VHY655377:VIG655448 VRU655377:VSC655448 WBQ655377:WBY655448 WLM655377:WLU655448 WVI655377:WVQ655448 A720913:I720984 IW720913:JE720984 SS720913:TA720984 ACO720913:ACW720984 AMK720913:AMS720984 AWG720913:AWO720984 BGC720913:BGK720984 BPY720913:BQG720984 BZU720913:CAC720984 CJQ720913:CJY720984 CTM720913:CTU720984 DDI720913:DDQ720984 DNE720913:DNM720984 DXA720913:DXI720984 EGW720913:EHE720984 EQS720913:ERA720984 FAO720913:FAW720984 FKK720913:FKS720984 FUG720913:FUO720984 GEC720913:GEK720984 GNY720913:GOG720984 GXU720913:GYC720984 HHQ720913:HHY720984 HRM720913:HRU720984 IBI720913:IBQ720984 ILE720913:ILM720984 IVA720913:IVI720984 JEW720913:JFE720984 JOS720913:JPA720984 JYO720913:JYW720984 KIK720913:KIS720984 KSG720913:KSO720984 LCC720913:LCK720984 LLY720913:LMG720984 LVU720913:LWC720984 MFQ720913:MFY720984 MPM720913:MPU720984 MZI720913:MZQ720984 NJE720913:NJM720984 NTA720913:NTI720984 OCW720913:ODE720984 OMS720913:ONA720984 OWO720913:OWW720984 PGK720913:PGS720984 PQG720913:PQO720984 QAC720913:QAK720984 QJY720913:QKG720984 QTU720913:QUC720984 RDQ720913:RDY720984 RNM720913:RNU720984 RXI720913:RXQ720984 SHE720913:SHM720984 SRA720913:SRI720984 TAW720913:TBE720984 TKS720913:TLA720984 TUO720913:TUW720984 UEK720913:UES720984 UOG720913:UOO720984 UYC720913:UYK720984 VHY720913:VIG720984 VRU720913:VSC720984 WBQ720913:WBY720984 WLM720913:WLU720984 WVI720913:WVQ720984 A786449:I786520 IW786449:JE786520 SS786449:TA786520 ACO786449:ACW786520 AMK786449:AMS786520 AWG786449:AWO786520 BGC786449:BGK786520 BPY786449:BQG786520 BZU786449:CAC786520 CJQ786449:CJY786520 CTM786449:CTU786520 DDI786449:DDQ786520 DNE786449:DNM786520 DXA786449:DXI786520 EGW786449:EHE786520 EQS786449:ERA786520 FAO786449:FAW786520 FKK786449:FKS786520 FUG786449:FUO786520 GEC786449:GEK786520 GNY786449:GOG786520 GXU786449:GYC786520 HHQ786449:HHY786520 HRM786449:HRU786520 IBI786449:IBQ786520 ILE786449:ILM786520 IVA786449:IVI786520 JEW786449:JFE786520 JOS786449:JPA786520 JYO786449:JYW786520 KIK786449:KIS786520 KSG786449:KSO786520 LCC786449:LCK786520 LLY786449:LMG786520 LVU786449:LWC786520 MFQ786449:MFY786520 MPM786449:MPU786520 MZI786449:MZQ786520 NJE786449:NJM786520 NTA786449:NTI786520 OCW786449:ODE786520 OMS786449:ONA786520 OWO786449:OWW786520 PGK786449:PGS786520 PQG786449:PQO786520 QAC786449:QAK786520 QJY786449:QKG786520 QTU786449:QUC786520 RDQ786449:RDY786520 RNM786449:RNU786520 RXI786449:RXQ786520 SHE786449:SHM786520 SRA786449:SRI786520 TAW786449:TBE786520 TKS786449:TLA786520 TUO786449:TUW786520 UEK786449:UES786520 UOG786449:UOO786520 UYC786449:UYK786520 VHY786449:VIG786520 VRU786449:VSC786520 WBQ786449:WBY786520 WLM786449:WLU786520 WVI786449:WVQ786520 A851985:I852056 IW851985:JE852056 SS851985:TA852056 ACO851985:ACW852056 AMK851985:AMS852056 AWG851985:AWO852056 BGC851985:BGK852056 BPY851985:BQG852056 BZU851985:CAC852056 CJQ851985:CJY852056 CTM851985:CTU852056 DDI851985:DDQ852056 DNE851985:DNM852056 DXA851985:DXI852056 EGW851985:EHE852056 EQS851985:ERA852056 FAO851985:FAW852056 FKK851985:FKS852056 FUG851985:FUO852056 GEC851985:GEK852056 GNY851985:GOG852056 GXU851985:GYC852056 HHQ851985:HHY852056 HRM851985:HRU852056 IBI851985:IBQ852056 ILE851985:ILM852056 IVA851985:IVI852056 JEW851985:JFE852056 JOS851985:JPA852056 JYO851985:JYW852056 KIK851985:KIS852056 KSG851985:KSO852056 LCC851985:LCK852056 LLY851985:LMG852056 LVU851985:LWC852056 MFQ851985:MFY852056 MPM851985:MPU852056 MZI851985:MZQ852056 NJE851985:NJM852056 NTA851985:NTI852056 OCW851985:ODE852056 OMS851985:ONA852056 OWO851985:OWW852056 PGK851985:PGS852056 PQG851985:PQO852056 QAC851985:QAK852056 QJY851985:QKG852056 QTU851985:QUC852056 RDQ851985:RDY852056 RNM851985:RNU852056 RXI851985:RXQ852056 SHE851985:SHM852056 SRA851985:SRI852056 TAW851985:TBE852056 TKS851985:TLA852056 TUO851985:TUW852056 UEK851985:UES852056 UOG851985:UOO852056 UYC851985:UYK852056 VHY851985:VIG852056 VRU851985:VSC852056 WBQ851985:WBY852056 WLM851985:WLU852056 WVI851985:WVQ852056 A917521:I917592 IW917521:JE917592 SS917521:TA917592 ACO917521:ACW917592 AMK917521:AMS917592 AWG917521:AWO917592 BGC917521:BGK917592 BPY917521:BQG917592 BZU917521:CAC917592 CJQ917521:CJY917592 CTM917521:CTU917592 DDI917521:DDQ917592 DNE917521:DNM917592 DXA917521:DXI917592 EGW917521:EHE917592 EQS917521:ERA917592 FAO917521:FAW917592 FKK917521:FKS917592 FUG917521:FUO917592 GEC917521:GEK917592 GNY917521:GOG917592 GXU917521:GYC917592 HHQ917521:HHY917592 HRM917521:HRU917592 IBI917521:IBQ917592 ILE917521:ILM917592 IVA917521:IVI917592 JEW917521:JFE917592 JOS917521:JPA917592 JYO917521:JYW917592 KIK917521:KIS917592 KSG917521:KSO917592 LCC917521:LCK917592 LLY917521:LMG917592 LVU917521:LWC917592 MFQ917521:MFY917592 MPM917521:MPU917592 MZI917521:MZQ917592 NJE917521:NJM917592 NTA917521:NTI917592 OCW917521:ODE917592 OMS917521:ONA917592 OWO917521:OWW917592 PGK917521:PGS917592 PQG917521:PQO917592 QAC917521:QAK917592 QJY917521:QKG917592 QTU917521:QUC917592 RDQ917521:RDY917592 RNM917521:RNU917592 RXI917521:RXQ917592 SHE917521:SHM917592 SRA917521:SRI917592 TAW917521:TBE917592 TKS917521:TLA917592 TUO917521:TUW917592 UEK917521:UES917592 UOG917521:UOO917592 UYC917521:UYK917592 VHY917521:VIG917592 VRU917521:VSC917592 WBQ917521:WBY917592 WLM917521:WLU917592 WVI917521:WVQ917592 A983057:I983128 IW983057:JE983128 SS983057:TA983128 ACO983057:ACW983128 AMK983057:AMS983128 AWG983057:AWO983128 BGC983057:BGK983128 BPY983057:BQG983128 BZU983057:CAC983128 CJQ983057:CJY983128 CTM983057:CTU983128 DDI983057:DDQ983128 DNE983057:DNM983128 DXA983057:DXI983128 EGW983057:EHE983128 EQS983057:ERA983128 FAO983057:FAW983128 FKK983057:FKS983128 FUG983057:FUO983128 GEC983057:GEK983128 GNY983057:GOG983128 GXU983057:GYC983128 HHQ983057:HHY983128 HRM983057:HRU983128 IBI983057:IBQ983128 ILE983057:ILM983128 IVA983057:IVI983128 JEW983057:JFE983128 JOS983057:JPA983128 JYO983057:JYW983128 KIK983057:KIS983128 KSG983057:KSO983128 LCC983057:LCK983128 LLY983057:LMG983128 LVU983057:LWC983128 MFQ983057:MFY983128 MPM983057:MPU983128 MZI983057:MZQ983128 NJE983057:NJM983128 NTA983057:NTI983128 OCW983057:ODE983128 OMS983057:ONA983128 OWO983057:OWW983128 PGK983057:PGS983128 PQG983057:PQO983128 QAC983057:QAK983128 QJY983057:QKG983128 QTU983057:QUC983128 RDQ983057:RDY983128 RNM983057:RNU983128 RXI983057:RXQ983128 SHE983057:SHM983128 SRA983057:SRI983128 TAW983057:TBE983128 TKS983057:TLA983128 TUO983057:TUW983128 UEK983057:UES983128 UOG983057:UOO983128 UYC983057:UYK983128 VHY983057:VIG983128 VRU983057:VSC983128 WBQ983057:WBY983128 WLM983057:WLU983128 WVI983057:WVQ983128">
      <formula1>0</formula1>
      <formula2>10000000000</formula2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582"/>
  <sheetViews>
    <sheetView topLeftCell="A64" workbookViewId="0">
      <selection activeCell="A64" sqref="A1:XFD1048576"/>
    </sheetView>
  </sheetViews>
  <sheetFormatPr baseColWidth="10" defaultColWidth="12.85546875" defaultRowHeight="10.5" x14ac:dyDescent="0.15"/>
  <cols>
    <col min="1" max="1" width="45.28515625" style="22" customWidth="1"/>
    <col min="2" max="9" width="13.7109375" style="22" customWidth="1"/>
    <col min="10" max="10" width="15.140625" style="17" customWidth="1"/>
    <col min="11" max="11" width="15.140625" style="80" customWidth="1"/>
    <col min="12" max="17" width="15.140625" style="17" customWidth="1"/>
    <col min="18" max="19" width="13.5703125" style="17" customWidth="1"/>
    <col min="20" max="21" width="13.5703125" style="17" hidden="1" customWidth="1"/>
    <col min="22" max="22" width="13.5703125" style="19" hidden="1" customWidth="1"/>
    <col min="23" max="23" width="13.5703125" style="17" hidden="1" customWidth="1"/>
    <col min="24" max="24" width="13.5703125" style="4" hidden="1" customWidth="1"/>
    <col min="25" max="26" width="12.42578125" style="17" hidden="1" customWidth="1"/>
    <col min="27" max="27" width="8" style="17" hidden="1" customWidth="1"/>
    <col min="28" max="28" width="7.28515625" style="17" hidden="1" customWidth="1"/>
    <col min="29" max="31" width="12.85546875" style="17" hidden="1" customWidth="1"/>
    <col min="32" max="32" width="12.85546875" style="17" customWidth="1"/>
    <col min="33" max="38" width="6.7109375" style="17" customWidth="1"/>
    <col min="39" max="47" width="5.85546875" style="17" customWidth="1"/>
    <col min="48" max="91" width="10.85546875" style="17" customWidth="1"/>
    <col min="92" max="256" width="12.85546875" style="17"/>
    <col min="257" max="257" width="45.28515625" style="17" customWidth="1"/>
    <col min="258" max="265" width="13.7109375" style="17" customWidth="1"/>
    <col min="266" max="273" width="15.140625" style="17" customWidth="1"/>
    <col min="274" max="275" width="13.5703125" style="17" customWidth="1"/>
    <col min="276" max="287" width="0" style="17" hidden="1" customWidth="1"/>
    <col min="288" max="288" width="12.85546875" style="17" customWidth="1"/>
    <col min="289" max="294" width="6.7109375" style="17" customWidth="1"/>
    <col min="295" max="303" width="5.85546875" style="17" customWidth="1"/>
    <col min="304" max="347" width="10.85546875" style="17" customWidth="1"/>
    <col min="348" max="512" width="12.85546875" style="17"/>
    <col min="513" max="513" width="45.28515625" style="17" customWidth="1"/>
    <col min="514" max="521" width="13.7109375" style="17" customWidth="1"/>
    <col min="522" max="529" width="15.140625" style="17" customWidth="1"/>
    <col min="530" max="531" width="13.5703125" style="17" customWidth="1"/>
    <col min="532" max="543" width="0" style="17" hidden="1" customWidth="1"/>
    <col min="544" max="544" width="12.85546875" style="17" customWidth="1"/>
    <col min="545" max="550" width="6.7109375" style="17" customWidth="1"/>
    <col min="551" max="559" width="5.85546875" style="17" customWidth="1"/>
    <col min="560" max="603" width="10.85546875" style="17" customWidth="1"/>
    <col min="604" max="768" width="12.85546875" style="17"/>
    <col min="769" max="769" width="45.28515625" style="17" customWidth="1"/>
    <col min="770" max="777" width="13.7109375" style="17" customWidth="1"/>
    <col min="778" max="785" width="15.140625" style="17" customWidth="1"/>
    <col min="786" max="787" width="13.5703125" style="17" customWidth="1"/>
    <col min="788" max="799" width="0" style="17" hidden="1" customWidth="1"/>
    <col min="800" max="800" width="12.85546875" style="17" customWidth="1"/>
    <col min="801" max="806" width="6.7109375" style="17" customWidth="1"/>
    <col min="807" max="815" width="5.85546875" style="17" customWidth="1"/>
    <col min="816" max="859" width="10.85546875" style="17" customWidth="1"/>
    <col min="860" max="1024" width="12.85546875" style="17"/>
    <col min="1025" max="1025" width="45.28515625" style="17" customWidth="1"/>
    <col min="1026" max="1033" width="13.7109375" style="17" customWidth="1"/>
    <col min="1034" max="1041" width="15.140625" style="17" customWidth="1"/>
    <col min="1042" max="1043" width="13.5703125" style="17" customWidth="1"/>
    <col min="1044" max="1055" width="0" style="17" hidden="1" customWidth="1"/>
    <col min="1056" max="1056" width="12.85546875" style="17" customWidth="1"/>
    <col min="1057" max="1062" width="6.7109375" style="17" customWidth="1"/>
    <col min="1063" max="1071" width="5.85546875" style="17" customWidth="1"/>
    <col min="1072" max="1115" width="10.85546875" style="17" customWidth="1"/>
    <col min="1116" max="1280" width="12.85546875" style="17"/>
    <col min="1281" max="1281" width="45.28515625" style="17" customWidth="1"/>
    <col min="1282" max="1289" width="13.7109375" style="17" customWidth="1"/>
    <col min="1290" max="1297" width="15.140625" style="17" customWidth="1"/>
    <col min="1298" max="1299" width="13.5703125" style="17" customWidth="1"/>
    <col min="1300" max="1311" width="0" style="17" hidden="1" customWidth="1"/>
    <col min="1312" max="1312" width="12.85546875" style="17" customWidth="1"/>
    <col min="1313" max="1318" width="6.7109375" style="17" customWidth="1"/>
    <col min="1319" max="1327" width="5.85546875" style="17" customWidth="1"/>
    <col min="1328" max="1371" width="10.85546875" style="17" customWidth="1"/>
    <col min="1372" max="1536" width="12.85546875" style="17"/>
    <col min="1537" max="1537" width="45.28515625" style="17" customWidth="1"/>
    <col min="1538" max="1545" width="13.7109375" style="17" customWidth="1"/>
    <col min="1546" max="1553" width="15.140625" style="17" customWidth="1"/>
    <col min="1554" max="1555" width="13.5703125" style="17" customWidth="1"/>
    <col min="1556" max="1567" width="0" style="17" hidden="1" customWidth="1"/>
    <col min="1568" max="1568" width="12.85546875" style="17" customWidth="1"/>
    <col min="1569" max="1574" width="6.7109375" style="17" customWidth="1"/>
    <col min="1575" max="1583" width="5.85546875" style="17" customWidth="1"/>
    <col min="1584" max="1627" width="10.85546875" style="17" customWidth="1"/>
    <col min="1628" max="1792" width="12.85546875" style="17"/>
    <col min="1793" max="1793" width="45.28515625" style="17" customWidth="1"/>
    <col min="1794" max="1801" width="13.7109375" style="17" customWidth="1"/>
    <col min="1802" max="1809" width="15.140625" style="17" customWidth="1"/>
    <col min="1810" max="1811" width="13.5703125" style="17" customWidth="1"/>
    <col min="1812" max="1823" width="0" style="17" hidden="1" customWidth="1"/>
    <col min="1824" max="1824" width="12.85546875" style="17" customWidth="1"/>
    <col min="1825" max="1830" width="6.7109375" style="17" customWidth="1"/>
    <col min="1831" max="1839" width="5.85546875" style="17" customWidth="1"/>
    <col min="1840" max="1883" width="10.85546875" style="17" customWidth="1"/>
    <col min="1884" max="2048" width="12.85546875" style="17"/>
    <col min="2049" max="2049" width="45.28515625" style="17" customWidth="1"/>
    <col min="2050" max="2057" width="13.7109375" style="17" customWidth="1"/>
    <col min="2058" max="2065" width="15.140625" style="17" customWidth="1"/>
    <col min="2066" max="2067" width="13.5703125" style="17" customWidth="1"/>
    <col min="2068" max="2079" width="0" style="17" hidden="1" customWidth="1"/>
    <col min="2080" max="2080" width="12.85546875" style="17" customWidth="1"/>
    <col min="2081" max="2086" width="6.7109375" style="17" customWidth="1"/>
    <col min="2087" max="2095" width="5.85546875" style="17" customWidth="1"/>
    <col min="2096" max="2139" width="10.85546875" style="17" customWidth="1"/>
    <col min="2140" max="2304" width="12.85546875" style="17"/>
    <col min="2305" max="2305" width="45.28515625" style="17" customWidth="1"/>
    <col min="2306" max="2313" width="13.7109375" style="17" customWidth="1"/>
    <col min="2314" max="2321" width="15.140625" style="17" customWidth="1"/>
    <col min="2322" max="2323" width="13.5703125" style="17" customWidth="1"/>
    <col min="2324" max="2335" width="0" style="17" hidden="1" customWidth="1"/>
    <col min="2336" max="2336" width="12.85546875" style="17" customWidth="1"/>
    <col min="2337" max="2342" width="6.7109375" style="17" customWidth="1"/>
    <col min="2343" max="2351" width="5.85546875" style="17" customWidth="1"/>
    <col min="2352" max="2395" width="10.85546875" style="17" customWidth="1"/>
    <col min="2396" max="2560" width="12.85546875" style="17"/>
    <col min="2561" max="2561" width="45.28515625" style="17" customWidth="1"/>
    <col min="2562" max="2569" width="13.7109375" style="17" customWidth="1"/>
    <col min="2570" max="2577" width="15.140625" style="17" customWidth="1"/>
    <col min="2578" max="2579" width="13.5703125" style="17" customWidth="1"/>
    <col min="2580" max="2591" width="0" style="17" hidden="1" customWidth="1"/>
    <col min="2592" max="2592" width="12.85546875" style="17" customWidth="1"/>
    <col min="2593" max="2598" width="6.7109375" style="17" customWidth="1"/>
    <col min="2599" max="2607" width="5.85546875" style="17" customWidth="1"/>
    <col min="2608" max="2651" width="10.85546875" style="17" customWidth="1"/>
    <col min="2652" max="2816" width="12.85546875" style="17"/>
    <col min="2817" max="2817" width="45.28515625" style="17" customWidth="1"/>
    <col min="2818" max="2825" width="13.7109375" style="17" customWidth="1"/>
    <col min="2826" max="2833" width="15.140625" style="17" customWidth="1"/>
    <col min="2834" max="2835" width="13.5703125" style="17" customWidth="1"/>
    <col min="2836" max="2847" width="0" style="17" hidden="1" customWidth="1"/>
    <col min="2848" max="2848" width="12.85546875" style="17" customWidth="1"/>
    <col min="2849" max="2854" width="6.7109375" style="17" customWidth="1"/>
    <col min="2855" max="2863" width="5.85546875" style="17" customWidth="1"/>
    <col min="2864" max="2907" width="10.85546875" style="17" customWidth="1"/>
    <col min="2908" max="3072" width="12.85546875" style="17"/>
    <col min="3073" max="3073" width="45.28515625" style="17" customWidth="1"/>
    <col min="3074" max="3081" width="13.7109375" style="17" customWidth="1"/>
    <col min="3082" max="3089" width="15.140625" style="17" customWidth="1"/>
    <col min="3090" max="3091" width="13.5703125" style="17" customWidth="1"/>
    <col min="3092" max="3103" width="0" style="17" hidden="1" customWidth="1"/>
    <col min="3104" max="3104" width="12.85546875" style="17" customWidth="1"/>
    <col min="3105" max="3110" width="6.7109375" style="17" customWidth="1"/>
    <col min="3111" max="3119" width="5.85546875" style="17" customWidth="1"/>
    <col min="3120" max="3163" width="10.85546875" style="17" customWidth="1"/>
    <col min="3164" max="3328" width="12.85546875" style="17"/>
    <col min="3329" max="3329" width="45.28515625" style="17" customWidth="1"/>
    <col min="3330" max="3337" width="13.7109375" style="17" customWidth="1"/>
    <col min="3338" max="3345" width="15.140625" style="17" customWidth="1"/>
    <col min="3346" max="3347" width="13.5703125" style="17" customWidth="1"/>
    <col min="3348" max="3359" width="0" style="17" hidden="1" customWidth="1"/>
    <col min="3360" max="3360" width="12.85546875" style="17" customWidth="1"/>
    <col min="3361" max="3366" width="6.7109375" style="17" customWidth="1"/>
    <col min="3367" max="3375" width="5.85546875" style="17" customWidth="1"/>
    <col min="3376" max="3419" width="10.85546875" style="17" customWidth="1"/>
    <col min="3420" max="3584" width="12.85546875" style="17"/>
    <col min="3585" max="3585" width="45.28515625" style="17" customWidth="1"/>
    <col min="3586" max="3593" width="13.7109375" style="17" customWidth="1"/>
    <col min="3594" max="3601" width="15.140625" style="17" customWidth="1"/>
    <col min="3602" max="3603" width="13.5703125" style="17" customWidth="1"/>
    <col min="3604" max="3615" width="0" style="17" hidden="1" customWidth="1"/>
    <col min="3616" max="3616" width="12.85546875" style="17" customWidth="1"/>
    <col min="3617" max="3622" width="6.7109375" style="17" customWidth="1"/>
    <col min="3623" max="3631" width="5.85546875" style="17" customWidth="1"/>
    <col min="3632" max="3675" width="10.85546875" style="17" customWidth="1"/>
    <col min="3676" max="3840" width="12.85546875" style="17"/>
    <col min="3841" max="3841" width="45.28515625" style="17" customWidth="1"/>
    <col min="3842" max="3849" width="13.7109375" style="17" customWidth="1"/>
    <col min="3850" max="3857" width="15.140625" style="17" customWidth="1"/>
    <col min="3858" max="3859" width="13.5703125" style="17" customWidth="1"/>
    <col min="3860" max="3871" width="0" style="17" hidden="1" customWidth="1"/>
    <col min="3872" max="3872" width="12.85546875" style="17" customWidth="1"/>
    <col min="3873" max="3878" width="6.7109375" style="17" customWidth="1"/>
    <col min="3879" max="3887" width="5.85546875" style="17" customWidth="1"/>
    <col min="3888" max="3931" width="10.85546875" style="17" customWidth="1"/>
    <col min="3932" max="4096" width="12.85546875" style="17"/>
    <col min="4097" max="4097" width="45.28515625" style="17" customWidth="1"/>
    <col min="4098" max="4105" width="13.7109375" style="17" customWidth="1"/>
    <col min="4106" max="4113" width="15.140625" style="17" customWidth="1"/>
    <col min="4114" max="4115" width="13.5703125" style="17" customWidth="1"/>
    <col min="4116" max="4127" width="0" style="17" hidden="1" customWidth="1"/>
    <col min="4128" max="4128" width="12.85546875" style="17" customWidth="1"/>
    <col min="4129" max="4134" width="6.7109375" style="17" customWidth="1"/>
    <col min="4135" max="4143" width="5.85546875" style="17" customWidth="1"/>
    <col min="4144" max="4187" width="10.85546875" style="17" customWidth="1"/>
    <col min="4188" max="4352" width="12.85546875" style="17"/>
    <col min="4353" max="4353" width="45.28515625" style="17" customWidth="1"/>
    <col min="4354" max="4361" width="13.7109375" style="17" customWidth="1"/>
    <col min="4362" max="4369" width="15.140625" style="17" customWidth="1"/>
    <col min="4370" max="4371" width="13.5703125" style="17" customWidth="1"/>
    <col min="4372" max="4383" width="0" style="17" hidden="1" customWidth="1"/>
    <col min="4384" max="4384" width="12.85546875" style="17" customWidth="1"/>
    <col min="4385" max="4390" width="6.7109375" style="17" customWidth="1"/>
    <col min="4391" max="4399" width="5.85546875" style="17" customWidth="1"/>
    <col min="4400" max="4443" width="10.85546875" style="17" customWidth="1"/>
    <col min="4444" max="4608" width="12.85546875" style="17"/>
    <col min="4609" max="4609" width="45.28515625" style="17" customWidth="1"/>
    <col min="4610" max="4617" width="13.7109375" style="17" customWidth="1"/>
    <col min="4618" max="4625" width="15.140625" style="17" customWidth="1"/>
    <col min="4626" max="4627" width="13.5703125" style="17" customWidth="1"/>
    <col min="4628" max="4639" width="0" style="17" hidden="1" customWidth="1"/>
    <col min="4640" max="4640" width="12.85546875" style="17" customWidth="1"/>
    <col min="4641" max="4646" width="6.7109375" style="17" customWidth="1"/>
    <col min="4647" max="4655" width="5.85546875" style="17" customWidth="1"/>
    <col min="4656" max="4699" width="10.85546875" style="17" customWidth="1"/>
    <col min="4700" max="4864" width="12.85546875" style="17"/>
    <col min="4865" max="4865" width="45.28515625" style="17" customWidth="1"/>
    <col min="4866" max="4873" width="13.7109375" style="17" customWidth="1"/>
    <col min="4874" max="4881" width="15.140625" style="17" customWidth="1"/>
    <col min="4882" max="4883" width="13.5703125" style="17" customWidth="1"/>
    <col min="4884" max="4895" width="0" style="17" hidden="1" customWidth="1"/>
    <col min="4896" max="4896" width="12.85546875" style="17" customWidth="1"/>
    <col min="4897" max="4902" width="6.7109375" style="17" customWidth="1"/>
    <col min="4903" max="4911" width="5.85546875" style="17" customWidth="1"/>
    <col min="4912" max="4955" width="10.85546875" style="17" customWidth="1"/>
    <col min="4956" max="5120" width="12.85546875" style="17"/>
    <col min="5121" max="5121" width="45.28515625" style="17" customWidth="1"/>
    <col min="5122" max="5129" width="13.7109375" style="17" customWidth="1"/>
    <col min="5130" max="5137" width="15.140625" style="17" customWidth="1"/>
    <col min="5138" max="5139" width="13.5703125" style="17" customWidth="1"/>
    <col min="5140" max="5151" width="0" style="17" hidden="1" customWidth="1"/>
    <col min="5152" max="5152" width="12.85546875" style="17" customWidth="1"/>
    <col min="5153" max="5158" width="6.7109375" style="17" customWidth="1"/>
    <col min="5159" max="5167" width="5.85546875" style="17" customWidth="1"/>
    <col min="5168" max="5211" width="10.85546875" style="17" customWidth="1"/>
    <col min="5212" max="5376" width="12.85546875" style="17"/>
    <col min="5377" max="5377" width="45.28515625" style="17" customWidth="1"/>
    <col min="5378" max="5385" width="13.7109375" style="17" customWidth="1"/>
    <col min="5386" max="5393" width="15.140625" style="17" customWidth="1"/>
    <col min="5394" max="5395" width="13.5703125" style="17" customWidth="1"/>
    <col min="5396" max="5407" width="0" style="17" hidden="1" customWidth="1"/>
    <col min="5408" max="5408" width="12.85546875" style="17" customWidth="1"/>
    <col min="5409" max="5414" width="6.7109375" style="17" customWidth="1"/>
    <col min="5415" max="5423" width="5.85546875" style="17" customWidth="1"/>
    <col min="5424" max="5467" width="10.85546875" style="17" customWidth="1"/>
    <col min="5468" max="5632" width="12.85546875" style="17"/>
    <col min="5633" max="5633" width="45.28515625" style="17" customWidth="1"/>
    <col min="5634" max="5641" width="13.7109375" style="17" customWidth="1"/>
    <col min="5642" max="5649" width="15.140625" style="17" customWidth="1"/>
    <col min="5650" max="5651" width="13.5703125" style="17" customWidth="1"/>
    <col min="5652" max="5663" width="0" style="17" hidden="1" customWidth="1"/>
    <col min="5664" max="5664" width="12.85546875" style="17" customWidth="1"/>
    <col min="5665" max="5670" width="6.7109375" style="17" customWidth="1"/>
    <col min="5671" max="5679" width="5.85546875" style="17" customWidth="1"/>
    <col min="5680" max="5723" width="10.85546875" style="17" customWidth="1"/>
    <col min="5724" max="5888" width="12.85546875" style="17"/>
    <col min="5889" max="5889" width="45.28515625" style="17" customWidth="1"/>
    <col min="5890" max="5897" width="13.7109375" style="17" customWidth="1"/>
    <col min="5898" max="5905" width="15.140625" style="17" customWidth="1"/>
    <col min="5906" max="5907" width="13.5703125" style="17" customWidth="1"/>
    <col min="5908" max="5919" width="0" style="17" hidden="1" customWidth="1"/>
    <col min="5920" max="5920" width="12.85546875" style="17" customWidth="1"/>
    <col min="5921" max="5926" width="6.7109375" style="17" customWidth="1"/>
    <col min="5927" max="5935" width="5.85546875" style="17" customWidth="1"/>
    <col min="5936" max="5979" width="10.85546875" style="17" customWidth="1"/>
    <col min="5980" max="6144" width="12.85546875" style="17"/>
    <col min="6145" max="6145" width="45.28515625" style="17" customWidth="1"/>
    <col min="6146" max="6153" width="13.7109375" style="17" customWidth="1"/>
    <col min="6154" max="6161" width="15.140625" style="17" customWidth="1"/>
    <col min="6162" max="6163" width="13.5703125" style="17" customWidth="1"/>
    <col min="6164" max="6175" width="0" style="17" hidden="1" customWidth="1"/>
    <col min="6176" max="6176" width="12.85546875" style="17" customWidth="1"/>
    <col min="6177" max="6182" width="6.7109375" style="17" customWidth="1"/>
    <col min="6183" max="6191" width="5.85546875" style="17" customWidth="1"/>
    <col min="6192" max="6235" width="10.85546875" style="17" customWidth="1"/>
    <col min="6236" max="6400" width="12.85546875" style="17"/>
    <col min="6401" max="6401" width="45.28515625" style="17" customWidth="1"/>
    <col min="6402" max="6409" width="13.7109375" style="17" customWidth="1"/>
    <col min="6410" max="6417" width="15.140625" style="17" customWidth="1"/>
    <col min="6418" max="6419" width="13.5703125" style="17" customWidth="1"/>
    <col min="6420" max="6431" width="0" style="17" hidden="1" customWidth="1"/>
    <col min="6432" max="6432" width="12.85546875" style="17" customWidth="1"/>
    <col min="6433" max="6438" width="6.7109375" style="17" customWidth="1"/>
    <col min="6439" max="6447" width="5.85546875" style="17" customWidth="1"/>
    <col min="6448" max="6491" width="10.85546875" style="17" customWidth="1"/>
    <col min="6492" max="6656" width="12.85546875" style="17"/>
    <col min="6657" max="6657" width="45.28515625" style="17" customWidth="1"/>
    <col min="6658" max="6665" width="13.7109375" style="17" customWidth="1"/>
    <col min="6666" max="6673" width="15.140625" style="17" customWidth="1"/>
    <col min="6674" max="6675" width="13.5703125" style="17" customWidth="1"/>
    <col min="6676" max="6687" width="0" style="17" hidden="1" customWidth="1"/>
    <col min="6688" max="6688" width="12.85546875" style="17" customWidth="1"/>
    <col min="6689" max="6694" width="6.7109375" style="17" customWidth="1"/>
    <col min="6695" max="6703" width="5.85546875" style="17" customWidth="1"/>
    <col min="6704" max="6747" width="10.85546875" style="17" customWidth="1"/>
    <col min="6748" max="6912" width="12.85546875" style="17"/>
    <col min="6913" max="6913" width="45.28515625" style="17" customWidth="1"/>
    <col min="6914" max="6921" width="13.7109375" style="17" customWidth="1"/>
    <col min="6922" max="6929" width="15.140625" style="17" customWidth="1"/>
    <col min="6930" max="6931" width="13.5703125" style="17" customWidth="1"/>
    <col min="6932" max="6943" width="0" style="17" hidden="1" customWidth="1"/>
    <col min="6944" max="6944" width="12.85546875" style="17" customWidth="1"/>
    <col min="6945" max="6950" width="6.7109375" style="17" customWidth="1"/>
    <col min="6951" max="6959" width="5.85546875" style="17" customWidth="1"/>
    <col min="6960" max="7003" width="10.85546875" style="17" customWidth="1"/>
    <col min="7004" max="7168" width="12.85546875" style="17"/>
    <col min="7169" max="7169" width="45.28515625" style="17" customWidth="1"/>
    <col min="7170" max="7177" width="13.7109375" style="17" customWidth="1"/>
    <col min="7178" max="7185" width="15.140625" style="17" customWidth="1"/>
    <col min="7186" max="7187" width="13.5703125" style="17" customWidth="1"/>
    <col min="7188" max="7199" width="0" style="17" hidden="1" customWidth="1"/>
    <col min="7200" max="7200" width="12.85546875" style="17" customWidth="1"/>
    <col min="7201" max="7206" width="6.7109375" style="17" customWidth="1"/>
    <col min="7207" max="7215" width="5.85546875" style="17" customWidth="1"/>
    <col min="7216" max="7259" width="10.85546875" style="17" customWidth="1"/>
    <col min="7260" max="7424" width="12.85546875" style="17"/>
    <col min="7425" max="7425" width="45.28515625" style="17" customWidth="1"/>
    <col min="7426" max="7433" width="13.7109375" style="17" customWidth="1"/>
    <col min="7434" max="7441" width="15.140625" style="17" customWidth="1"/>
    <col min="7442" max="7443" width="13.5703125" style="17" customWidth="1"/>
    <col min="7444" max="7455" width="0" style="17" hidden="1" customWidth="1"/>
    <col min="7456" max="7456" width="12.85546875" style="17" customWidth="1"/>
    <col min="7457" max="7462" width="6.7109375" style="17" customWidth="1"/>
    <col min="7463" max="7471" width="5.85546875" style="17" customWidth="1"/>
    <col min="7472" max="7515" width="10.85546875" style="17" customWidth="1"/>
    <col min="7516" max="7680" width="12.85546875" style="17"/>
    <col min="7681" max="7681" width="45.28515625" style="17" customWidth="1"/>
    <col min="7682" max="7689" width="13.7109375" style="17" customWidth="1"/>
    <col min="7690" max="7697" width="15.140625" style="17" customWidth="1"/>
    <col min="7698" max="7699" width="13.5703125" style="17" customWidth="1"/>
    <col min="7700" max="7711" width="0" style="17" hidden="1" customWidth="1"/>
    <col min="7712" max="7712" width="12.85546875" style="17" customWidth="1"/>
    <col min="7713" max="7718" width="6.7109375" style="17" customWidth="1"/>
    <col min="7719" max="7727" width="5.85546875" style="17" customWidth="1"/>
    <col min="7728" max="7771" width="10.85546875" style="17" customWidth="1"/>
    <col min="7772" max="7936" width="12.85546875" style="17"/>
    <col min="7937" max="7937" width="45.28515625" style="17" customWidth="1"/>
    <col min="7938" max="7945" width="13.7109375" style="17" customWidth="1"/>
    <col min="7946" max="7953" width="15.140625" style="17" customWidth="1"/>
    <col min="7954" max="7955" width="13.5703125" style="17" customWidth="1"/>
    <col min="7956" max="7967" width="0" style="17" hidden="1" customWidth="1"/>
    <col min="7968" max="7968" width="12.85546875" style="17" customWidth="1"/>
    <col min="7969" max="7974" width="6.7109375" style="17" customWidth="1"/>
    <col min="7975" max="7983" width="5.85546875" style="17" customWidth="1"/>
    <col min="7984" max="8027" width="10.85546875" style="17" customWidth="1"/>
    <col min="8028" max="8192" width="12.85546875" style="17"/>
    <col min="8193" max="8193" width="45.28515625" style="17" customWidth="1"/>
    <col min="8194" max="8201" width="13.7109375" style="17" customWidth="1"/>
    <col min="8202" max="8209" width="15.140625" style="17" customWidth="1"/>
    <col min="8210" max="8211" width="13.5703125" style="17" customWidth="1"/>
    <col min="8212" max="8223" width="0" style="17" hidden="1" customWidth="1"/>
    <col min="8224" max="8224" width="12.85546875" style="17" customWidth="1"/>
    <col min="8225" max="8230" width="6.7109375" style="17" customWidth="1"/>
    <col min="8231" max="8239" width="5.85546875" style="17" customWidth="1"/>
    <col min="8240" max="8283" width="10.85546875" style="17" customWidth="1"/>
    <col min="8284" max="8448" width="12.85546875" style="17"/>
    <col min="8449" max="8449" width="45.28515625" style="17" customWidth="1"/>
    <col min="8450" max="8457" width="13.7109375" style="17" customWidth="1"/>
    <col min="8458" max="8465" width="15.140625" style="17" customWidth="1"/>
    <col min="8466" max="8467" width="13.5703125" style="17" customWidth="1"/>
    <col min="8468" max="8479" width="0" style="17" hidden="1" customWidth="1"/>
    <col min="8480" max="8480" width="12.85546875" style="17" customWidth="1"/>
    <col min="8481" max="8486" width="6.7109375" style="17" customWidth="1"/>
    <col min="8487" max="8495" width="5.85546875" style="17" customWidth="1"/>
    <col min="8496" max="8539" width="10.85546875" style="17" customWidth="1"/>
    <col min="8540" max="8704" width="12.85546875" style="17"/>
    <col min="8705" max="8705" width="45.28515625" style="17" customWidth="1"/>
    <col min="8706" max="8713" width="13.7109375" style="17" customWidth="1"/>
    <col min="8714" max="8721" width="15.140625" style="17" customWidth="1"/>
    <col min="8722" max="8723" width="13.5703125" style="17" customWidth="1"/>
    <col min="8724" max="8735" width="0" style="17" hidden="1" customWidth="1"/>
    <col min="8736" max="8736" width="12.85546875" style="17" customWidth="1"/>
    <col min="8737" max="8742" width="6.7109375" style="17" customWidth="1"/>
    <col min="8743" max="8751" width="5.85546875" style="17" customWidth="1"/>
    <col min="8752" max="8795" width="10.85546875" style="17" customWidth="1"/>
    <col min="8796" max="8960" width="12.85546875" style="17"/>
    <col min="8961" max="8961" width="45.28515625" style="17" customWidth="1"/>
    <col min="8962" max="8969" width="13.7109375" style="17" customWidth="1"/>
    <col min="8970" max="8977" width="15.140625" style="17" customWidth="1"/>
    <col min="8978" max="8979" width="13.5703125" style="17" customWidth="1"/>
    <col min="8980" max="8991" width="0" style="17" hidden="1" customWidth="1"/>
    <col min="8992" max="8992" width="12.85546875" style="17" customWidth="1"/>
    <col min="8993" max="8998" width="6.7109375" style="17" customWidth="1"/>
    <col min="8999" max="9007" width="5.85546875" style="17" customWidth="1"/>
    <col min="9008" max="9051" width="10.85546875" style="17" customWidth="1"/>
    <col min="9052" max="9216" width="12.85546875" style="17"/>
    <col min="9217" max="9217" width="45.28515625" style="17" customWidth="1"/>
    <col min="9218" max="9225" width="13.7109375" style="17" customWidth="1"/>
    <col min="9226" max="9233" width="15.140625" style="17" customWidth="1"/>
    <col min="9234" max="9235" width="13.5703125" style="17" customWidth="1"/>
    <col min="9236" max="9247" width="0" style="17" hidden="1" customWidth="1"/>
    <col min="9248" max="9248" width="12.85546875" style="17" customWidth="1"/>
    <col min="9249" max="9254" width="6.7109375" style="17" customWidth="1"/>
    <col min="9255" max="9263" width="5.85546875" style="17" customWidth="1"/>
    <col min="9264" max="9307" width="10.85546875" style="17" customWidth="1"/>
    <col min="9308" max="9472" width="12.85546875" style="17"/>
    <col min="9473" max="9473" width="45.28515625" style="17" customWidth="1"/>
    <col min="9474" max="9481" width="13.7109375" style="17" customWidth="1"/>
    <col min="9482" max="9489" width="15.140625" style="17" customWidth="1"/>
    <col min="9490" max="9491" width="13.5703125" style="17" customWidth="1"/>
    <col min="9492" max="9503" width="0" style="17" hidden="1" customWidth="1"/>
    <col min="9504" max="9504" width="12.85546875" style="17" customWidth="1"/>
    <col min="9505" max="9510" width="6.7109375" style="17" customWidth="1"/>
    <col min="9511" max="9519" width="5.85546875" style="17" customWidth="1"/>
    <col min="9520" max="9563" width="10.85546875" style="17" customWidth="1"/>
    <col min="9564" max="9728" width="12.85546875" style="17"/>
    <col min="9729" max="9729" width="45.28515625" style="17" customWidth="1"/>
    <col min="9730" max="9737" width="13.7109375" style="17" customWidth="1"/>
    <col min="9738" max="9745" width="15.140625" style="17" customWidth="1"/>
    <col min="9746" max="9747" width="13.5703125" style="17" customWidth="1"/>
    <col min="9748" max="9759" width="0" style="17" hidden="1" customWidth="1"/>
    <col min="9760" max="9760" width="12.85546875" style="17" customWidth="1"/>
    <col min="9761" max="9766" width="6.7109375" style="17" customWidth="1"/>
    <col min="9767" max="9775" width="5.85546875" style="17" customWidth="1"/>
    <col min="9776" max="9819" width="10.85546875" style="17" customWidth="1"/>
    <col min="9820" max="9984" width="12.85546875" style="17"/>
    <col min="9985" max="9985" width="45.28515625" style="17" customWidth="1"/>
    <col min="9986" max="9993" width="13.7109375" style="17" customWidth="1"/>
    <col min="9994" max="10001" width="15.140625" style="17" customWidth="1"/>
    <col min="10002" max="10003" width="13.5703125" style="17" customWidth="1"/>
    <col min="10004" max="10015" width="0" style="17" hidden="1" customWidth="1"/>
    <col min="10016" max="10016" width="12.85546875" style="17" customWidth="1"/>
    <col min="10017" max="10022" width="6.7109375" style="17" customWidth="1"/>
    <col min="10023" max="10031" width="5.85546875" style="17" customWidth="1"/>
    <col min="10032" max="10075" width="10.85546875" style="17" customWidth="1"/>
    <col min="10076" max="10240" width="12.85546875" style="17"/>
    <col min="10241" max="10241" width="45.28515625" style="17" customWidth="1"/>
    <col min="10242" max="10249" width="13.7109375" style="17" customWidth="1"/>
    <col min="10250" max="10257" width="15.140625" style="17" customWidth="1"/>
    <col min="10258" max="10259" width="13.5703125" style="17" customWidth="1"/>
    <col min="10260" max="10271" width="0" style="17" hidden="1" customWidth="1"/>
    <col min="10272" max="10272" width="12.85546875" style="17" customWidth="1"/>
    <col min="10273" max="10278" width="6.7109375" style="17" customWidth="1"/>
    <col min="10279" max="10287" width="5.85546875" style="17" customWidth="1"/>
    <col min="10288" max="10331" width="10.85546875" style="17" customWidth="1"/>
    <col min="10332" max="10496" width="12.85546875" style="17"/>
    <col min="10497" max="10497" width="45.28515625" style="17" customWidth="1"/>
    <col min="10498" max="10505" width="13.7109375" style="17" customWidth="1"/>
    <col min="10506" max="10513" width="15.140625" style="17" customWidth="1"/>
    <col min="10514" max="10515" width="13.5703125" style="17" customWidth="1"/>
    <col min="10516" max="10527" width="0" style="17" hidden="1" customWidth="1"/>
    <col min="10528" max="10528" width="12.85546875" style="17" customWidth="1"/>
    <col min="10529" max="10534" width="6.7109375" style="17" customWidth="1"/>
    <col min="10535" max="10543" width="5.85546875" style="17" customWidth="1"/>
    <col min="10544" max="10587" width="10.85546875" style="17" customWidth="1"/>
    <col min="10588" max="10752" width="12.85546875" style="17"/>
    <col min="10753" max="10753" width="45.28515625" style="17" customWidth="1"/>
    <col min="10754" max="10761" width="13.7109375" style="17" customWidth="1"/>
    <col min="10762" max="10769" width="15.140625" style="17" customWidth="1"/>
    <col min="10770" max="10771" width="13.5703125" style="17" customWidth="1"/>
    <col min="10772" max="10783" width="0" style="17" hidden="1" customWidth="1"/>
    <col min="10784" max="10784" width="12.85546875" style="17" customWidth="1"/>
    <col min="10785" max="10790" width="6.7109375" style="17" customWidth="1"/>
    <col min="10791" max="10799" width="5.85546875" style="17" customWidth="1"/>
    <col min="10800" max="10843" width="10.85546875" style="17" customWidth="1"/>
    <col min="10844" max="11008" width="12.85546875" style="17"/>
    <col min="11009" max="11009" width="45.28515625" style="17" customWidth="1"/>
    <col min="11010" max="11017" width="13.7109375" style="17" customWidth="1"/>
    <col min="11018" max="11025" width="15.140625" style="17" customWidth="1"/>
    <col min="11026" max="11027" width="13.5703125" style="17" customWidth="1"/>
    <col min="11028" max="11039" width="0" style="17" hidden="1" customWidth="1"/>
    <col min="11040" max="11040" width="12.85546875" style="17" customWidth="1"/>
    <col min="11041" max="11046" width="6.7109375" style="17" customWidth="1"/>
    <col min="11047" max="11055" width="5.85546875" style="17" customWidth="1"/>
    <col min="11056" max="11099" width="10.85546875" style="17" customWidth="1"/>
    <col min="11100" max="11264" width="12.85546875" style="17"/>
    <col min="11265" max="11265" width="45.28515625" style="17" customWidth="1"/>
    <col min="11266" max="11273" width="13.7109375" style="17" customWidth="1"/>
    <col min="11274" max="11281" width="15.140625" style="17" customWidth="1"/>
    <col min="11282" max="11283" width="13.5703125" style="17" customWidth="1"/>
    <col min="11284" max="11295" width="0" style="17" hidden="1" customWidth="1"/>
    <col min="11296" max="11296" width="12.85546875" style="17" customWidth="1"/>
    <col min="11297" max="11302" width="6.7109375" style="17" customWidth="1"/>
    <col min="11303" max="11311" width="5.85546875" style="17" customWidth="1"/>
    <col min="11312" max="11355" width="10.85546875" style="17" customWidth="1"/>
    <col min="11356" max="11520" width="12.85546875" style="17"/>
    <col min="11521" max="11521" width="45.28515625" style="17" customWidth="1"/>
    <col min="11522" max="11529" width="13.7109375" style="17" customWidth="1"/>
    <col min="11530" max="11537" width="15.140625" style="17" customWidth="1"/>
    <col min="11538" max="11539" width="13.5703125" style="17" customWidth="1"/>
    <col min="11540" max="11551" width="0" style="17" hidden="1" customWidth="1"/>
    <col min="11552" max="11552" width="12.85546875" style="17" customWidth="1"/>
    <col min="11553" max="11558" width="6.7109375" style="17" customWidth="1"/>
    <col min="11559" max="11567" width="5.85546875" style="17" customWidth="1"/>
    <col min="11568" max="11611" width="10.85546875" style="17" customWidth="1"/>
    <col min="11612" max="11776" width="12.85546875" style="17"/>
    <col min="11777" max="11777" width="45.28515625" style="17" customWidth="1"/>
    <col min="11778" max="11785" width="13.7109375" style="17" customWidth="1"/>
    <col min="11786" max="11793" width="15.140625" style="17" customWidth="1"/>
    <col min="11794" max="11795" width="13.5703125" style="17" customWidth="1"/>
    <col min="11796" max="11807" width="0" style="17" hidden="1" customWidth="1"/>
    <col min="11808" max="11808" width="12.85546875" style="17" customWidth="1"/>
    <col min="11809" max="11814" width="6.7109375" style="17" customWidth="1"/>
    <col min="11815" max="11823" width="5.85546875" style="17" customWidth="1"/>
    <col min="11824" max="11867" width="10.85546875" style="17" customWidth="1"/>
    <col min="11868" max="12032" width="12.85546875" style="17"/>
    <col min="12033" max="12033" width="45.28515625" style="17" customWidth="1"/>
    <col min="12034" max="12041" width="13.7109375" style="17" customWidth="1"/>
    <col min="12042" max="12049" width="15.140625" style="17" customWidth="1"/>
    <col min="12050" max="12051" width="13.5703125" style="17" customWidth="1"/>
    <col min="12052" max="12063" width="0" style="17" hidden="1" customWidth="1"/>
    <col min="12064" max="12064" width="12.85546875" style="17" customWidth="1"/>
    <col min="12065" max="12070" width="6.7109375" style="17" customWidth="1"/>
    <col min="12071" max="12079" width="5.85546875" style="17" customWidth="1"/>
    <col min="12080" max="12123" width="10.85546875" style="17" customWidth="1"/>
    <col min="12124" max="12288" width="12.85546875" style="17"/>
    <col min="12289" max="12289" width="45.28515625" style="17" customWidth="1"/>
    <col min="12290" max="12297" width="13.7109375" style="17" customWidth="1"/>
    <col min="12298" max="12305" width="15.140625" style="17" customWidth="1"/>
    <col min="12306" max="12307" width="13.5703125" style="17" customWidth="1"/>
    <col min="12308" max="12319" width="0" style="17" hidden="1" customWidth="1"/>
    <col min="12320" max="12320" width="12.85546875" style="17" customWidth="1"/>
    <col min="12321" max="12326" width="6.7109375" style="17" customWidth="1"/>
    <col min="12327" max="12335" width="5.85546875" style="17" customWidth="1"/>
    <col min="12336" max="12379" width="10.85546875" style="17" customWidth="1"/>
    <col min="12380" max="12544" width="12.85546875" style="17"/>
    <col min="12545" max="12545" width="45.28515625" style="17" customWidth="1"/>
    <col min="12546" max="12553" width="13.7109375" style="17" customWidth="1"/>
    <col min="12554" max="12561" width="15.140625" style="17" customWidth="1"/>
    <col min="12562" max="12563" width="13.5703125" style="17" customWidth="1"/>
    <col min="12564" max="12575" width="0" style="17" hidden="1" customWidth="1"/>
    <col min="12576" max="12576" width="12.85546875" style="17" customWidth="1"/>
    <col min="12577" max="12582" width="6.7109375" style="17" customWidth="1"/>
    <col min="12583" max="12591" width="5.85546875" style="17" customWidth="1"/>
    <col min="12592" max="12635" width="10.85546875" style="17" customWidth="1"/>
    <col min="12636" max="12800" width="12.85546875" style="17"/>
    <col min="12801" max="12801" width="45.28515625" style="17" customWidth="1"/>
    <col min="12802" max="12809" width="13.7109375" style="17" customWidth="1"/>
    <col min="12810" max="12817" width="15.140625" style="17" customWidth="1"/>
    <col min="12818" max="12819" width="13.5703125" style="17" customWidth="1"/>
    <col min="12820" max="12831" width="0" style="17" hidden="1" customWidth="1"/>
    <col min="12832" max="12832" width="12.85546875" style="17" customWidth="1"/>
    <col min="12833" max="12838" width="6.7109375" style="17" customWidth="1"/>
    <col min="12839" max="12847" width="5.85546875" style="17" customWidth="1"/>
    <col min="12848" max="12891" width="10.85546875" style="17" customWidth="1"/>
    <col min="12892" max="13056" width="12.85546875" style="17"/>
    <col min="13057" max="13057" width="45.28515625" style="17" customWidth="1"/>
    <col min="13058" max="13065" width="13.7109375" style="17" customWidth="1"/>
    <col min="13066" max="13073" width="15.140625" style="17" customWidth="1"/>
    <col min="13074" max="13075" width="13.5703125" style="17" customWidth="1"/>
    <col min="13076" max="13087" width="0" style="17" hidden="1" customWidth="1"/>
    <col min="13088" max="13088" width="12.85546875" style="17" customWidth="1"/>
    <col min="13089" max="13094" width="6.7109375" style="17" customWidth="1"/>
    <col min="13095" max="13103" width="5.85546875" style="17" customWidth="1"/>
    <col min="13104" max="13147" width="10.85546875" style="17" customWidth="1"/>
    <col min="13148" max="13312" width="12.85546875" style="17"/>
    <col min="13313" max="13313" width="45.28515625" style="17" customWidth="1"/>
    <col min="13314" max="13321" width="13.7109375" style="17" customWidth="1"/>
    <col min="13322" max="13329" width="15.140625" style="17" customWidth="1"/>
    <col min="13330" max="13331" width="13.5703125" style="17" customWidth="1"/>
    <col min="13332" max="13343" width="0" style="17" hidden="1" customWidth="1"/>
    <col min="13344" max="13344" width="12.85546875" style="17" customWidth="1"/>
    <col min="13345" max="13350" width="6.7109375" style="17" customWidth="1"/>
    <col min="13351" max="13359" width="5.85546875" style="17" customWidth="1"/>
    <col min="13360" max="13403" width="10.85546875" style="17" customWidth="1"/>
    <col min="13404" max="13568" width="12.85546875" style="17"/>
    <col min="13569" max="13569" width="45.28515625" style="17" customWidth="1"/>
    <col min="13570" max="13577" width="13.7109375" style="17" customWidth="1"/>
    <col min="13578" max="13585" width="15.140625" style="17" customWidth="1"/>
    <col min="13586" max="13587" width="13.5703125" style="17" customWidth="1"/>
    <col min="13588" max="13599" width="0" style="17" hidden="1" customWidth="1"/>
    <col min="13600" max="13600" width="12.85546875" style="17" customWidth="1"/>
    <col min="13601" max="13606" width="6.7109375" style="17" customWidth="1"/>
    <col min="13607" max="13615" width="5.85546875" style="17" customWidth="1"/>
    <col min="13616" max="13659" width="10.85546875" style="17" customWidth="1"/>
    <col min="13660" max="13824" width="12.85546875" style="17"/>
    <col min="13825" max="13825" width="45.28515625" style="17" customWidth="1"/>
    <col min="13826" max="13833" width="13.7109375" style="17" customWidth="1"/>
    <col min="13834" max="13841" width="15.140625" style="17" customWidth="1"/>
    <col min="13842" max="13843" width="13.5703125" style="17" customWidth="1"/>
    <col min="13844" max="13855" width="0" style="17" hidden="1" customWidth="1"/>
    <col min="13856" max="13856" width="12.85546875" style="17" customWidth="1"/>
    <col min="13857" max="13862" width="6.7109375" style="17" customWidth="1"/>
    <col min="13863" max="13871" width="5.85546875" style="17" customWidth="1"/>
    <col min="13872" max="13915" width="10.85546875" style="17" customWidth="1"/>
    <col min="13916" max="14080" width="12.85546875" style="17"/>
    <col min="14081" max="14081" width="45.28515625" style="17" customWidth="1"/>
    <col min="14082" max="14089" width="13.7109375" style="17" customWidth="1"/>
    <col min="14090" max="14097" width="15.140625" style="17" customWidth="1"/>
    <col min="14098" max="14099" width="13.5703125" style="17" customWidth="1"/>
    <col min="14100" max="14111" width="0" style="17" hidden="1" customWidth="1"/>
    <col min="14112" max="14112" width="12.85546875" style="17" customWidth="1"/>
    <col min="14113" max="14118" width="6.7109375" style="17" customWidth="1"/>
    <col min="14119" max="14127" width="5.85546875" style="17" customWidth="1"/>
    <col min="14128" max="14171" width="10.85546875" style="17" customWidth="1"/>
    <col min="14172" max="14336" width="12.85546875" style="17"/>
    <col min="14337" max="14337" width="45.28515625" style="17" customWidth="1"/>
    <col min="14338" max="14345" width="13.7109375" style="17" customWidth="1"/>
    <col min="14346" max="14353" width="15.140625" style="17" customWidth="1"/>
    <col min="14354" max="14355" width="13.5703125" style="17" customWidth="1"/>
    <col min="14356" max="14367" width="0" style="17" hidden="1" customWidth="1"/>
    <col min="14368" max="14368" width="12.85546875" style="17" customWidth="1"/>
    <col min="14369" max="14374" width="6.7109375" style="17" customWidth="1"/>
    <col min="14375" max="14383" width="5.85546875" style="17" customWidth="1"/>
    <col min="14384" max="14427" width="10.85546875" style="17" customWidth="1"/>
    <col min="14428" max="14592" width="12.85546875" style="17"/>
    <col min="14593" max="14593" width="45.28515625" style="17" customWidth="1"/>
    <col min="14594" max="14601" width="13.7109375" style="17" customWidth="1"/>
    <col min="14602" max="14609" width="15.140625" style="17" customWidth="1"/>
    <col min="14610" max="14611" width="13.5703125" style="17" customWidth="1"/>
    <col min="14612" max="14623" width="0" style="17" hidden="1" customWidth="1"/>
    <col min="14624" max="14624" width="12.85546875" style="17" customWidth="1"/>
    <col min="14625" max="14630" width="6.7109375" style="17" customWidth="1"/>
    <col min="14631" max="14639" width="5.85546875" style="17" customWidth="1"/>
    <col min="14640" max="14683" width="10.85546875" style="17" customWidth="1"/>
    <col min="14684" max="14848" width="12.85546875" style="17"/>
    <col min="14849" max="14849" width="45.28515625" style="17" customWidth="1"/>
    <col min="14850" max="14857" width="13.7109375" style="17" customWidth="1"/>
    <col min="14858" max="14865" width="15.140625" style="17" customWidth="1"/>
    <col min="14866" max="14867" width="13.5703125" style="17" customWidth="1"/>
    <col min="14868" max="14879" width="0" style="17" hidden="1" customWidth="1"/>
    <col min="14880" max="14880" width="12.85546875" style="17" customWidth="1"/>
    <col min="14881" max="14886" width="6.7109375" style="17" customWidth="1"/>
    <col min="14887" max="14895" width="5.85546875" style="17" customWidth="1"/>
    <col min="14896" max="14939" width="10.85546875" style="17" customWidth="1"/>
    <col min="14940" max="15104" width="12.85546875" style="17"/>
    <col min="15105" max="15105" width="45.28515625" style="17" customWidth="1"/>
    <col min="15106" max="15113" width="13.7109375" style="17" customWidth="1"/>
    <col min="15114" max="15121" width="15.140625" style="17" customWidth="1"/>
    <col min="15122" max="15123" width="13.5703125" style="17" customWidth="1"/>
    <col min="15124" max="15135" width="0" style="17" hidden="1" customWidth="1"/>
    <col min="15136" max="15136" width="12.85546875" style="17" customWidth="1"/>
    <col min="15137" max="15142" width="6.7109375" style="17" customWidth="1"/>
    <col min="15143" max="15151" width="5.85546875" style="17" customWidth="1"/>
    <col min="15152" max="15195" width="10.85546875" style="17" customWidth="1"/>
    <col min="15196" max="15360" width="12.85546875" style="17"/>
    <col min="15361" max="15361" width="45.28515625" style="17" customWidth="1"/>
    <col min="15362" max="15369" width="13.7109375" style="17" customWidth="1"/>
    <col min="15370" max="15377" width="15.140625" style="17" customWidth="1"/>
    <col min="15378" max="15379" width="13.5703125" style="17" customWidth="1"/>
    <col min="15380" max="15391" width="0" style="17" hidden="1" customWidth="1"/>
    <col min="15392" max="15392" width="12.85546875" style="17" customWidth="1"/>
    <col min="15393" max="15398" width="6.7109375" style="17" customWidth="1"/>
    <col min="15399" max="15407" width="5.85546875" style="17" customWidth="1"/>
    <col min="15408" max="15451" width="10.85546875" style="17" customWidth="1"/>
    <col min="15452" max="15616" width="12.85546875" style="17"/>
    <col min="15617" max="15617" width="45.28515625" style="17" customWidth="1"/>
    <col min="15618" max="15625" width="13.7109375" style="17" customWidth="1"/>
    <col min="15626" max="15633" width="15.140625" style="17" customWidth="1"/>
    <col min="15634" max="15635" width="13.5703125" style="17" customWidth="1"/>
    <col min="15636" max="15647" width="0" style="17" hidden="1" customWidth="1"/>
    <col min="15648" max="15648" width="12.85546875" style="17" customWidth="1"/>
    <col min="15649" max="15654" width="6.7109375" style="17" customWidth="1"/>
    <col min="15655" max="15663" width="5.85546875" style="17" customWidth="1"/>
    <col min="15664" max="15707" width="10.85546875" style="17" customWidth="1"/>
    <col min="15708" max="15872" width="12.85546875" style="17"/>
    <col min="15873" max="15873" width="45.28515625" style="17" customWidth="1"/>
    <col min="15874" max="15881" width="13.7109375" style="17" customWidth="1"/>
    <col min="15882" max="15889" width="15.140625" style="17" customWidth="1"/>
    <col min="15890" max="15891" width="13.5703125" style="17" customWidth="1"/>
    <col min="15892" max="15903" width="0" style="17" hidden="1" customWidth="1"/>
    <col min="15904" max="15904" width="12.85546875" style="17" customWidth="1"/>
    <col min="15905" max="15910" width="6.7109375" style="17" customWidth="1"/>
    <col min="15911" max="15919" width="5.85546875" style="17" customWidth="1"/>
    <col min="15920" max="15963" width="10.85546875" style="17" customWidth="1"/>
    <col min="15964" max="16128" width="12.85546875" style="17"/>
    <col min="16129" max="16129" width="45.28515625" style="17" customWidth="1"/>
    <col min="16130" max="16137" width="13.7109375" style="17" customWidth="1"/>
    <col min="16138" max="16145" width="15.140625" style="17" customWidth="1"/>
    <col min="16146" max="16147" width="13.5703125" style="17" customWidth="1"/>
    <col min="16148" max="16159" width="0" style="17" hidden="1" customWidth="1"/>
    <col min="16160" max="16160" width="12.85546875" style="17" customWidth="1"/>
    <col min="16161" max="16166" width="6.7109375" style="17" customWidth="1"/>
    <col min="16167" max="16175" width="5.85546875" style="17" customWidth="1"/>
    <col min="16176" max="16219" width="10.85546875" style="17" customWidth="1"/>
    <col min="16220" max="16384" width="12.85546875" style="17"/>
  </cols>
  <sheetData>
    <row r="1" spans="1:27" s="11" customFormat="1" ht="11.1" customHeight="1" x14ac:dyDescent="0.15">
      <c r="A1" s="7"/>
      <c r="B1" s="8"/>
      <c r="C1" s="9"/>
      <c r="D1" s="9"/>
      <c r="E1" s="9"/>
      <c r="F1" s="9"/>
      <c r="G1" s="9"/>
      <c r="H1" s="9"/>
      <c r="I1" s="9"/>
      <c r="J1" s="10"/>
      <c r="K1" s="78"/>
      <c r="V1" s="12"/>
      <c r="W1" s="13"/>
      <c r="X1" s="13"/>
    </row>
    <row r="2" spans="1:27" s="11" customFormat="1" ht="11.1" customHeight="1" x14ac:dyDescent="0.15">
      <c r="A2" s="7"/>
      <c r="B2" s="8"/>
      <c r="C2" s="9"/>
      <c r="D2" s="9"/>
      <c r="E2" s="9"/>
      <c r="F2" s="9"/>
      <c r="G2" s="9"/>
      <c r="H2" s="9"/>
      <c r="I2" s="9"/>
      <c r="J2" s="10"/>
      <c r="K2" s="78"/>
      <c r="V2" s="12"/>
      <c r="W2" s="13"/>
      <c r="X2" s="13"/>
    </row>
    <row r="3" spans="1:27" s="11" customFormat="1" ht="11.1" customHeight="1" x14ac:dyDescent="0.2">
      <c r="A3" s="7"/>
      <c r="B3" s="8"/>
      <c r="C3" s="9"/>
      <c r="D3" s="14"/>
      <c r="E3" s="9"/>
      <c r="F3" s="9"/>
      <c r="G3" s="9"/>
      <c r="H3" s="9"/>
      <c r="I3" s="9"/>
      <c r="J3" s="10"/>
      <c r="K3" s="78"/>
      <c r="V3" s="12"/>
      <c r="W3" s="13"/>
      <c r="X3" s="13"/>
    </row>
    <row r="4" spans="1:27" s="11" customFormat="1" ht="11.1" customHeight="1" x14ac:dyDescent="0.15">
      <c r="A4" s="7"/>
      <c r="B4" s="8"/>
      <c r="C4" s="9"/>
      <c r="D4" s="9"/>
      <c r="E4" s="9"/>
      <c r="F4" s="9"/>
      <c r="G4" s="9"/>
      <c r="H4" s="9"/>
      <c r="I4" s="9"/>
      <c r="J4" s="10"/>
      <c r="K4" s="78"/>
      <c r="V4" s="12"/>
      <c r="W4" s="13"/>
      <c r="X4" s="13"/>
    </row>
    <row r="5" spans="1:27" s="11" customFormat="1" ht="11.25" x14ac:dyDescent="0.15">
      <c r="A5" s="6"/>
      <c r="B5" s="8"/>
      <c r="C5" s="9"/>
      <c r="D5" s="9"/>
      <c r="E5" s="9"/>
      <c r="F5" s="9"/>
      <c r="G5" s="9"/>
      <c r="H5" s="9"/>
      <c r="I5" s="9"/>
      <c r="J5" s="10"/>
      <c r="K5" s="78"/>
      <c r="V5" s="12"/>
      <c r="W5" s="13"/>
      <c r="X5" s="13"/>
    </row>
    <row r="6" spans="1:27" ht="44.1" customHeight="1" x14ac:dyDescent="0.15">
      <c r="A6" s="647"/>
      <c r="B6" s="647"/>
      <c r="C6" s="647"/>
      <c r="D6" s="647"/>
      <c r="E6" s="647"/>
      <c r="F6" s="647"/>
      <c r="G6" s="647"/>
      <c r="H6" s="647"/>
      <c r="I6" s="647"/>
      <c r="J6" s="15"/>
      <c r="K6" s="79"/>
      <c r="L6" s="15"/>
      <c r="M6" s="15"/>
      <c r="N6" s="15"/>
      <c r="O6" s="15"/>
      <c r="P6" s="15"/>
      <c r="Q6" s="15"/>
      <c r="R6" s="15"/>
      <c r="S6" s="15"/>
      <c r="T6" s="15"/>
      <c r="U6" s="15"/>
      <c r="V6" s="16"/>
      <c r="W6" s="15"/>
      <c r="X6" s="15"/>
      <c r="Y6" s="15"/>
      <c r="Z6" s="15"/>
      <c r="AA6" s="15"/>
    </row>
    <row r="7" spans="1:27" ht="21.95" customHeight="1" x14ac:dyDescent="0.15">
      <c r="A7" s="648"/>
      <c r="B7" s="648"/>
      <c r="C7" s="648"/>
      <c r="D7" s="648"/>
      <c r="E7" s="648"/>
      <c r="F7" s="648"/>
      <c r="G7" s="648"/>
      <c r="H7" s="648"/>
      <c r="I7" s="18"/>
      <c r="J7" s="18"/>
      <c r="X7" s="17"/>
    </row>
    <row r="8" spans="1:27" ht="36.75" customHeight="1" x14ac:dyDescent="0.2">
      <c r="A8" s="20"/>
      <c r="B8" s="21"/>
      <c r="C8" s="21"/>
      <c r="J8" s="22"/>
      <c r="X8" s="17"/>
    </row>
    <row r="9" spans="1:27" ht="15" customHeight="1" x14ac:dyDescent="0.15">
      <c r="A9" s="606"/>
      <c r="B9" s="596"/>
      <c r="C9" s="596"/>
      <c r="D9" s="652"/>
      <c r="E9" s="654"/>
      <c r="F9" s="596"/>
      <c r="G9" s="596"/>
      <c r="H9" s="606"/>
      <c r="I9" s="652"/>
      <c r="J9" s="599"/>
      <c r="K9" s="81"/>
      <c r="L9" s="22"/>
      <c r="X9" s="17"/>
    </row>
    <row r="10" spans="1:27" ht="10.5" customHeight="1" x14ac:dyDescent="0.15">
      <c r="A10" s="649"/>
      <c r="B10" s="595"/>
      <c r="C10" s="650"/>
      <c r="D10" s="655"/>
      <c r="E10" s="656"/>
      <c r="F10" s="595"/>
      <c r="G10" s="595"/>
      <c r="H10" s="607"/>
      <c r="I10" s="653"/>
      <c r="J10" s="601"/>
      <c r="K10" s="81"/>
      <c r="L10" s="22"/>
      <c r="X10" s="17"/>
    </row>
    <row r="11" spans="1:27" ht="40.5" customHeight="1" x14ac:dyDescent="0.15">
      <c r="A11" s="607"/>
      <c r="B11" s="597"/>
      <c r="C11" s="651"/>
      <c r="D11" s="23"/>
      <c r="E11" s="24"/>
      <c r="F11" s="597"/>
      <c r="G11" s="597"/>
      <c r="H11" s="25"/>
      <c r="I11" s="26"/>
      <c r="J11" s="207"/>
      <c r="K11" s="81"/>
      <c r="L11" s="22"/>
      <c r="X11" s="17"/>
    </row>
    <row r="12" spans="1:27" ht="15" customHeight="1" x14ac:dyDescent="0.2">
      <c r="A12" s="27"/>
      <c r="B12" s="164"/>
      <c r="C12" s="164"/>
      <c r="D12" s="156"/>
      <c r="E12" s="157"/>
      <c r="F12" s="158"/>
      <c r="G12" s="158"/>
      <c r="H12" s="156"/>
      <c r="I12" s="159"/>
      <c r="J12" s="157"/>
      <c r="K12" s="82"/>
      <c r="L12" s="22"/>
      <c r="T12" s="73"/>
      <c r="X12" s="28"/>
    </row>
    <row r="13" spans="1:27" ht="15" customHeight="1" x14ac:dyDescent="0.2">
      <c r="A13" s="29"/>
      <c r="B13" s="165"/>
      <c r="C13" s="165"/>
      <c r="D13" s="141"/>
      <c r="E13" s="142"/>
      <c r="F13" s="143"/>
      <c r="G13" s="143"/>
      <c r="H13" s="141"/>
      <c r="I13" s="144"/>
      <c r="J13" s="145"/>
      <c r="K13" s="83"/>
      <c r="L13" s="22"/>
      <c r="T13" s="86"/>
      <c r="U13" s="86"/>
      <c r="W13" s="19"/>
      <c r="X13" s="19"/>
      <c r="Y13" s="19"/>
      <c r="Z13" s="51"/>
      <c r="AA13" s="89"/>
    </row>
    <row r="14" spans="1:27" ht="15" customHeight="1" x14ac:dyDescent="0.2">
      <c r="A14" s="30"/>
      <c r="B14" s="166"/>
      <c r="C14" s="166"/>
      <c r="D14" s="146"/>
      <c r="E14" s="147"/>
      <c r="F14" s="148"/>
      <c r="G14" s="148"/>
      <c r="H14" s="146"/>
      <c r="I14" s="149"/>
      <c r="J14" s="150"/>
      <c r="K14" s="84"/>
      <c r="L14" s="22"/>
      <c r="T14" s="86"/>
      <c r="U14" s="86"/>
      <c r="W14" s="19"/>
      <c r="X14" s="19"/>
      <c r="Y14" s="19"/>
      <c r="Z14" s="51"/>
      <c r="AA14" s="89"/>
    </row>
    <row r="15" spans="1:27" ht="15" customHeight="1" x14ac:dyDescent="0.2">
      <c r="A15" s="30"/>
      <c r="B15" s="166"/>
      <c r="C15" s="166"/>
      <c r="D15" s="146"/>
      <c r="E15" s="147"/>
      <c r="F15" s="148"/>
      <c r="G15" s="148"/>
      <c r="H15" s="146"/>
      <c r="I15" s="149"/>
      <c r="J15" s="150"/>
      <c r="K15" s="84"/>
      <c r="L15" s="22"/>
      <c r="T15" s="86"/>
      <c r="U15" s="86"/>
      <c r="W15" s="19"/>
      <c r="X15" s="19"/>
      <c r="Y15" s="19"/>
      <c r="Z15" s="51"/>
      <c r="AA15" s="89"/>
    </row>
    <row r="16" spans="1:27" ht="15" customHeight="1" x14ac:dyDescent="0.2">
      <c r="A16" s="31"/>
      <c r="B16" s="167"/>
      <c r="C16" s="167"/>
      <c r="D16" s="151"/>
      <c r="E16" s="152"/>
      <c r="F16" s="153"/>
      <c r="G16" s="153"/>
      <c r="H16" s="151"/>
      <c r="I16" s="154"/>
      <c r="J16" s="155"/>
      <c r="K16" s="84"/>
      <c r="L16" s="22"/>
      <c r="T16" s="86"/>
      <c r="U16" s="86"/>
      <c r="W16" s="19"/>
      <c r="X16" s="19"/>
      <c r="Y16" s="19"/>
      <c r="Z16" s="51"/>
      <c r="AA16" s="89"/>
    </row>
    <row r="17" spans="1:24" ht="42.75" customHeight="1" x14ac:dyDescent="0.2">
      <c r="A17" s="32"/>
      <c r="B17" s="33"/>
      <c r="C17" s="33"/>
      <c r="D17" s="33"/>
      <c r="E17" s="33"/>
      <c r="F17" s="33"/>
      <c r="G17" s="33"/>
      <c r="H17" s="33"/>
      <c r="I17" s="33"/>
      <c r="J17" s="22"/>
      <c r="X17" s="17"/>
    </row>
    <row r="18" spans="1:24" ht="42" customHeight="1" x14ac:dyDescent="0.15">
      <c r="A18" s="205"/>
      <c r="B18" s="201"/>
      <c r="C18" s="34"/>
      <c r="D18" s="35"/>
      <c r="E18" s="35"/>
      <c r="F18" s="35"/>
      <c r="G18" s="36"/>
      <c r="H18" s="37"/>
      <c r="I18" s="17"/>
      <c r="X18" s="17"/>
    </row>
    <row r="19" spans="1:24" ht="15" customHeight="1" x14ac:dyDescent="0.15">
      <c r="A19" s="38"/>
      <c r="B19" s="124"/>
      <c r="C19" s="125"/>
      <c r="D19" s="126"/>
      <c r="E19" s="126"/>
      <c r="F19" s="126"/>
      <c r="G19" s="127"/>
      <c r="H19" s="74"/>
      <c r="I19" s="17"/>
      <c r="X19" s="17"/>
    </row>
    <row r="20" spans="1:24" ht="15" customHeight="1" x14ac:dyDescent="0.15">
      <c r="A20" s="30"/>
      <c r="B20" s="128"/>
      <c r="C20" s="129"/>
      <c r="D20" s="130"/>
      <c r="E20" s="130"/>
      <c r="F20" s="130"/>
      <c r="G20" s="131"/>
      <c r="H20" s="74"/>
      <c r="I20" s="17"/>
      <c r="X20" s="17"/>
    </row>
    <row r="21" spans="1:24" ht="15" customHeight="1" x14ac:dyDescent="0.15">
      <c r="A21" s="30"/>
      <c r="B21" s="128"/>
      <c r="C21" s="129"/>
      <c r="D21" s="130"/>
      <c r="E21" s="130"/>
      <c r="F21" s="130"/>
      <c r="G21" s="131"/>
      <c r="H21" s="74"/>
      <c r="I21" s="17"/>
      <c r="X21" s="17"/>
    </row>
    <row r="22" spans="1:24" ht="15" customHeight="1" x14ac:dyDescent="0.15">
      <c r="A22" s="30"/>
      <c r="B22" s="128"/>
      <c r="C22" s="129"/>
      <c r="D22" s="130"/>
      <c r="E22" s="130"/>
      <c r="F22" s="130"/>
      <c r="G22" s="131"/>
      <c r="H22" s="74"/>
      <c r="I22" s="17"/>
      <c r="J22" s="22"/>
      <c r="X22" s="17"/>
    </row>
    <row r="23" spans="1:24" ht="15" customHeight="1" x14ac:dyDescent="0.15">
      <c r="A23" s="39"/>
      <c r="B23" s="132"/>
      <c r="C23" s="133"/>
      <c r="D23" s="134"/>
      <c r="E23" s="134"/>
      <c r="F23" s="134"/>
      <c r="G23" s="135"/>
      <c r="H23" s="74"/>
      <c r="I23" s="17"/>
      <c r="X23" s="17"/>
    </row>
    <row r="24" spans="1:24" s="22" customFormat="1" ht="27.75" customHeight="1" x14ac:dyDescent="0.2">
      <c r="A24" s="32"/>
      <c r="B24" s="40"/>
      <c r="C24" s="40"/>
      <c r="D24" s="40"/>
      <c r="E24" s="40"/>
      <c r="F24" s="40"/>
      <c r="G24" s="40"/>
      <c r="H24" s="40"/>
      <c r="K24" s="81"/>
      <c r="V24" s="41"/>
    </row>
    <row r="25" spans="1:24" s="22" customFormat="1" ht="21.75" customHeight="1" x14ac:dyDescent="0.15">
      <c r="A25" s="32"/>
      <c r="K25" s="81"/>
      <c r="V25" s="41"/>
    </row>
    <row r="26" spans="1:24" ht="29.25" customHeight="1" x14ac:dyDescent="0.15">
      <c r="A26" s="42"/>
      <c r="B26" s="42"/>
      <c r="C26" s="17"/>
      <c r="D26" s="17"/>
      <c r="E26" s="17"/>
      <c r="F26" s="17"/>
      <c r="G26" s="17"/>
      <c r="H26" s="17"/>
      <c r="I26" s="17"/>
      <c r="X26" s="17"/>
    </row>
    <row r="27" spans="1:24" ht="15" customHeight="1" x14ac:dyDescent="0.15">
      <c r="A27" s="29"/>
      <c r="B27" s="93"/>
      <c r="C27" s="75"/>
      <c r="D27" s="17"/>
      <c r="E27" s="17"/>
      <c r="F27" s="17"/>
      <c r="G27" s="17"/>
      <c r="H27" s="17"/>
      <c r="I27" s="17"/>
      <c r="X27" s="17"/>
    </row>
    <row r="28" spans="1:24" ht="15" customHeight="1" x14ac:dyDescent="0.15">
      <c r="A28" s="30"/>
      <c r="B28" s="93"/>
      <c r="C28" s="75"/>
      <c r="D28" s="17"/>
      <c r="E28" s="17"/>
      <c r="F28" s="17"/>
      <c r="G28" s="17"/>
      <c r="H28" s="17"/>
      <c r="I28" s="17"/>
      <c r="X28" s="17"/>
    </row>
    <row r="29" spans="1:24" ht="15" customHeight="1" x14ac:dyDescent="0.15">
      <c r="A29" s="29"/>
      <c r="B29" s="93"/>
      <c r="C29" s="75"/>
      <c r="D29" s="17"/>
      <c r="E29" s="17"/>
      <c r="F29" s="17"/>
      <c r="G29" s="17"/>
      <c r="H29" s="17"/>
      <c r="I29" s="17"/>
      <c r="X29" s="17"/>
    </row>
    <row r="30" spans="1:24" ht="15" customHeight="1" x14ac:dyDescent="0.15">
      <c r="A30" s="29"/>
      <c r="B30" s="93"/>
      <c r="C30" s="75"/>
      <c r="D30" s="17"/>
      <c r="E30" s="17"/>
      <c r="F30" s="17"/>
      <c r="G30" s="17"/>
      <c r="H30" s="17"/>
      <c r="I30" s="17"/>
      <c r="J30" s="22"/>
      <c r="X30" s="17"/>
    </row>
    <row r="31" spans="1:24" ht="15" customHeight="1" x14ac:dyDescent="0.15">
      <c r="A31" s="43"/>
      <c r="B31" s="93"/>
      <c r="C31" s="75"/>
      <c r="D31" s="17"/>
      <c r="E31" s="17"/>
      <c r="F31" s="17"/>
      <c r="G31" s="17"/>
      <c r="H31" s="17"/>
      <c r="I31" s="17"/>
      <c r="X31" s="17"/>
    </row>
    <row r="32" spans="1:24" ht="15" customHeight="1" x14ac:dyDescent="0.15">
      <c r="A32" s="31"/>
      <c r="B32" s="123"/>
      <c r="C32" s="75"/>
      <c r="D32" s="17"/>
      <c r="E32" s="17"/>
      <c r="F32" s="17"/>
      <c r="G32" s="17"/>
      <c r="H32" s="17"/>
      <c r="I32" s="17"/>
      <c r="X32" s="17"/>
    </row>
    <row r="33" spans="1:27" ht="33" customHeight="1" x14ac:dyDescent="0.15">
      <c r="A33" s="32"/>
      <c r="B33" s="44"/>
      <c r="C33" s="17"/>
      <c r="D33" s="17"/>
      <c r="E33" s="17"/>
      <c r="F33" s="17"/>
      <c r="G33" s="17"/>
      <c r="H33" s="17"/>
      <c r="I33" s="17"/>
      <c r="X33" s="17"/>
    </row>
    <row r="34" spans="1:27" ht="43.5" customHeight="1" x14ac:dyDescent="0.15">
      <c r="A34" s="42"/>
      <c r="B34" s="42"/>
      <c r="C34" s="45"/>
      <c r="D34" s="46"/>
      <c r="E34" s="46"/>
      <c r="F34" s="47"/>
      <c r="G34" s="17"/>
      <c r="H34" s="17"/>
      <c r="I34" s="17"/>
      <c r="X34" s="17"/>
    </row>
    <row r="35" spans="1:27" ht="24" customHeight="1" x14ac:dyDescent="0.15">
      <c r="A35" s="48"/>
      <c r="B35" s="122"/>
      <c r="C35" s="1"/>
      <c r="D35" s="2"/>
      <c r="E35" s="2"/>
      <c r="F35" s="3"/>
      <c r="G35" s="76"/>
      <c r="H35" s="17"/>
      <c r="I35" s="17"/>
      <c r="X35" s="17"/>
    </row>
    <row r="36" spans="1:27" ht="23.25" customHeight="1" x14ac:dyDescent="0.15">
      <c r="A36" s="32"/>
      <c r="X36" s="17"/>
    </row>
    <row r="37" spans="1:27" ht="21.75" customHeight="1" x14ac:dyDescent="0.15">
      <c r="A37" s="32"/>
      <c r="X37" s="17"/>
    </row>
    <row r="38" spans="1:27" ht="27" customHeight="1" x14ac:dyDescent="0.15">
      <c r="A38" s="205"/>
      <c r="B38" s="201"/>
      <c r="C38" s="206"/>
      <c r="D38" s="80"/>
      <c r="E38" s="17"/>
      <c r="F38" s="17"/>
      <c r="G38" s="17"/>
      <c r="H38" s="17"/>
      <c r="I38" s="17"/>
      <c r="X38" s="17"/>
    </row>
    <row r="39" spans="1:27" ht="15" customHeight="1" x14ac:dyDescent="0.15">
      <c r="A39" s="49"/>
      <c r="B39" s="117"/>
      <c r="C39" s="118"/>
      <c r="D39" s="160"/>
      <c r="E39" s="17"/>
      <c r="F39" s="17"/>
      <c r="G39" s="17"/>
      <c r="H39" s="17"/>
      <c r="X39" s="17"/>
    </row>
    <row r="40" spans="1:27" ht="24" customHeight="1" x14ac:dyDescent="0.15">
      <c r="A40" s="50"/>
      <c r="B40" s="94"/>
      <c r="C40" s="119"/>
      <c r="D40" s="160"/>
      <c r="E40" s="17"/>
      <c r="F40" s="17"/>
      <c r="G40" s="17"/>
      <c r="H40" s="17"/>
      <c r="I40" s="17"/>
      <c r="T40" s="51"/>
      <c r="U40" s="51"/>
      <c r="W40" s="19"/>
      <c r="X40" s="19"/>
      <c r="Y40" s="19"/>
      <c r="Z40" s="85"/>
      <c r="AA40" s="85"/>
    </row>
    <row r="41" spans="1:27" ht="22.5" customHeight="1" x14ac:dyDescent="0.15">
      <c r="A41" s="50"/>
      <c r="B41" s="94"/>
      <c r="C41" s="119"/>
      <c r="D41" s="160"/>
      <c r="E41" s="17"/>
      <c r="F41" s="17"/>
      <c r="G41" s="17"/>
      <c r="H41" s="17"/>
      <c r="I41" s="17"/>
      <c r="T41" s="51"/>
      <c r="U41" s="51"/>
      <c r="W41" s="19"/>
      <c r="X41" s="19"/>
      <c r="Y41" s="19"/>
      <c r="Z41" s="85"/>
      <c r="AA41" s="85"/>
    </row>
    <row r="42" spans="1:27" ht="24.75" customHeight="1" x14ac:dyDescent="0.15">
      <c r="A42" s="52"/>
      <c r="B42" s="120"/>
      <c r="C42" s="121"/>
      <c r="D42" s="160"/>
      <c r="E42" s="17"/>
      <c r="F42" s="17"/>
      <c r="G42" s="17"/>
      <c r="H42" s="17"/>
      <c r="T42" s="51"/>
      <c r="U42" s="51"/>
      <c r="W42" s="19"/>
      <c r="X42" s="19"/>
      <c r="Y42" s="19"/>
      <c r="Z42" s="85"/>
      <c r="AA42" s="85"/>
    </row>
    <row r="43" spans="1:27" ht="24" customHeight="1" x14ac:dyDescent="0.15">
      <c r="A43" s="53"/>
      <c r="B43" s="54"/>
      <c r="C43" s="54"/>
      <c r="D43" s="161"/>
      <c r="E43" s="17"/>
      <c r="F43" s="17"/>
      <c r="G43" s="17"/>
      <c r="H43" s="17"/>
      <c r="I43" s="17"/>
      <c r="J43" s="22"/>
      <c r="W43" s="19"/>
      <c r="X43" s="19"/>
      <c r="Y43" s="19"/>
    </row>
    <row r="44" spans="1:27" ht="21.75" customHeight="1" x14ac:dyDescent="0.15">
      <c r="A44" s="32"/>
      <c r="D44" s="81"/>
      <c r="W44" s="19"/>
      <c r="X44" s="19"/>
      <c r="Y44" s="19"/>
    </row>
    <row r="45" spans="1:27" ht="24" customHeight="1" x14ac:dyDescent="0.15">
      <c r="A45" s="42"/>
      <c r="B45" s="55"/>
      <c r="C45" s="56"/>
      <c r="D45" s="162"/>
      <c r="E45" s="17"/>
      <c r="F45" s="17"/>
      <c r="G45" s="17"/>
      <c r="H45" s="17"/>
      <c r="W45" s="19"/>
      <c r="X45" s="19"/>
      <c r="Y45" s="19"/>
    </row>
    <row r="46" spans="1:27" ht="20.25" customHeight="1" x14ac:dyDescent="0.15">
      <c r="A46" s="57"/>
      <c r="B46" s="94"/>
      <c r="C46" s="119"/>
      <c r="D46" s="163"/>
      <c r="E46" s="17"/>
      <c r="F46" s="17"/>
      <c r="G46" s="17"/>
      <c r="H46" s="17"/>
      <c r="W46" s="19"/>
      <c r="X46" s="19"/>
      <c r="Y46" s="19"/>
    </row>
    <row r="47" spans="1:27" ht="24" customHeight="1" x14ac:dyDescent="0.15">
      <c r="A47" s="58"/>
      <c r="B47" s="120"/>
      <c r="C47" s="121"/>
      <c r="D47" s="160"/>
      <c r="E47" s="17"/>
      <c r="F47" s="17"/>
      <c r="G47" s="17"/>
      <c r="H47" s="17"/>
      <c r="T47" s="51"/>
      <c r="U47" s="51"/>
      <c r="W47" s="19"/>
      <c r="X47" s="19"/>
      <c r="Y47" s="19"/>
      <c r="Z47" s="85"/>
      <c r="AA47" s="85"/>
    </row>
    <row r="48" spans="1:27" ht="24" customHeight="1" x14ac:dyDescent="0.15">
      <c r="A48" s="59"/>
      <c r="B48" s="44"/>
      <c r="C48" s="44"/>
      <c r="D48" s="44"/>
      <c r="E48" s="17"/>
      <c r="F48" s="17"/>
      <c r="G48" s="17"/>
      <c r="H48" s="17"/>
      <c r="I48" s="17"/>
      <c r="J48" s="22"/>
      <c r="X48" s="17"/>
    </row>
    <row r="49" spans="1:31" ht="28.5" customHeight="1" x14ac:dyDescent="0.15">
      <c r="A49" s="645"/>
      <c r="B49" s="646"/>
      <c r="C49" s="646"/>
      <c r="D49" s="646"/>
      <c r="E49" s="646"/>
      <c r="J49" s="22"/>
      <c r="X49" s="17"/>
    </row>
    <row r="50" spans="1:31" ht="11.25" x14ac:dyDescent="0.15">
      <c r="A50" s="42"/>
      <c r="B50" s="204"/>
      <c r="C50" s="42"/>
      <c r="D50" s="60"/>
      <c r="E50" s="61"/>
      <c r="F50" s="62"/>
      <c r="G50" s="62"/>
      <c r="H50" s="62"/>
      <c r="I50" s="63"/>
      <c r="L50" s="22"/>
      <c r="X50" s="17"/>
    </row>
    <row r="51" spans="1:31" ht="15" customHeight="1" x14ac:dyDescent="0.15">
      <c r="A51" s="593"/>
      <c r="B51" s="594"/>
      <c r="C51" s="98"/>
      <c r="D51" s="99"/>
      <c r="E51" s="100"/>
      <c r="F51" s="100"/>
      <c r="G51" s="100"/>
      <c r="H51" s="100"/>
      <c r="I51" s="101"/>
      <c r="J51" s="160"/>
      <c r="L51" s="22"/>
      <c r="T51" s="51"/>
      <c r="U51" s="51"/>
      <c r="V51" s="51"/>
      <c r="W51" s="51"/>
      <c r="X51" s="51"/>
      <c r="Y51" s="51"/>
      <c r="Z51" s="85"/>
      <c r="AA51" s="85"/>
      <c r="AB51" s="85"/>
      <c r="AC51" s="85"/>
      <c r="AD51" s="85"/>
      <c r="AE51" s="85"/>
    </row>
    <row r="52" spans="1:31" ht="21" customHeight="1" x14ac:dyDescent="0.15">
      <c r="A52" s="608"/>
      <c r="B52" s="64"/>
      <c r="C52" s="102"/>
      <c r="D52" s="103"/>
      <c r="E52" s="104"/>
      <c r="F52" s="104"/>
      <c r="G52" s="104"/>
      <c r="H52" s="104"/>
      <c r="I52" s="105"/>
      <c r="J52" s="160"/>
      <c r="L52" s="22"/>
      <c r="T52" s="51"/>
      <c r="U52" s="51"/>
      <c r="V52" s="51"/>
      <c r="W52" s="51"/>
      <c r="X52" s="51"/>
      <c r="Y52" s="51"/>
      <c r="Z52" s="85"/>
      <c r="AA52" s="85"/>
      <c r="AB52" s="85"/>
      <c r="AC52" s="85"/>
      <c r="AD52" s="85"/>
      <c r="AE52" s="85"/>
    </row>
    <row r="53" spans="1:31" ht="11.25" x14ac:dyDescent="0.15">
      <c r="A53" s="608"/>
      <c r="B53" s="65"/>
      <c r="C53" s="106"/>
      <c r="D53" s="107"/>
      <c r="E53" s="108"/>
      <c r="F53" s="108"/>
      <c r="G53" s="108"/>
      <c r="H53" s="108"/>
      <c r="I53" s="109"/>
      <c r="J53" s="160"/>
      <c r="L53" s="22"/>
      <c r="T53" s="51"/>
      <c r="U53" s="51"/>
      <c r="V53" s="51"/>
      <c r="W53" s="51"/>
      <c r="X53" s="51"/>
      <c r="Y53" s="51"/>
      <c r="Z53" s="85"/>
      <c r="AA53" s="85"/>
      <c r="AB53" s="85"/>
      <c r="AC53" s="85"/>
      <c r="AD53" s="85"/>
      <c r="AE53" s="85"/>
    </row>
    <row r="54" spans="1:31" ht="24.95" customHeight="1" x14ac:dyDescent="0.15">
      <c r="A54" s="609"/>
      <c r="B54" s="66"/>
      <c r="C54" s="69"/>
      <c r="D54" s="110"/>
      <c r="E54" s="111"/>
      <c r="F54" s="111"/>
      <c r="G54" s="111"/>
      <c r="H54" s="111"/>
      <c r="I54" s="112"/>
      <c r="J54" s="160"/>
      <c r="K54" s="81"/>
      <c r="L54" s="22"/>
      <c r="T54" s="67"/>
      <c r="U54" s="67"/>
      <c r="V54" s="67"/>
      <c r="W54" s="67"/>
      <c r="X54" s="67"/>
      <c r="Y54" s="67"/>
      <c r="Z54" s="19"/>
      <c r="AA54" s="19"/>
      <c r="AB54" s="19"/>
      <c r="AC54" s="19"/>
      <c r="AD54" s="19"/>
      <c r="AE54" s="19"/>
    </row>
    <row r="55" spans="1:31" ht="33" customHeight="1" x14ac:dyDescent="0.15">
      <c r="A55" s="610"/>
      <c r="B55" s="68"/>
      <c r="C55" s="113"/>
      <c r="D55" s="114"/>
      <c r="E55" s="115"/>
      <c r="F55" s="115"/>
      <c r="G55" s="115"/>
      <c r="H55" s="115"/>
      <c r="I55" s="116"/>
      <c r="J55" s="160"/>
      <c r="K55" s="81"/>
      <c r="L55" s="22"/>
      <c r="T55" s="67"/>
      <c r="U55" s="67"/>
      <c r="V55" s="67"/>
      <c r="W55" s="67"/>
      <c r="X55" s="67"/>
      <c r="Y55" s="67"/>
      <c r="Z55" s="19"/>
      <c r="AA55" s="19"/>
      <c r="AB55" s="19"/>
      <c r="AC55" s="19"/>
      <c r="AD55" s="19"/>
      <c r="AE55" s="19"/>
    </row>
    <row r="56" spans="1:31" ht="34.5" customHeight="1" x14ac:dyDescent="0.15">
      <c r="A56" s="643"/>
      <c r="B56" s="643"/>
      <c r="C56" s="643"/>
      <c r="D56" s="643"/>
      <c r="E56" s="643"/>
      <c r="F56" s="643"/>
      <c r="J56" s="22"/>
      <c r="X56" s="17"/>
    </row>
    <row r="57" spans="1:31" ht="11.25" x14ac:dyDescent="0.15">
      <c r="A57" s="201"/>
      <c r="B57" s="577"/>
      <c r="C57" s="579"/>
      <c r="D57" s="641"/>
      <c r="E57" s="642"/>
      <c r="F57" s="200"/>
      <c r="J57" s="22"/>
      <c r="X57" s="17"/>
    </row>
    <row r="58" spans="1:31" ht="15" x14ac:dyDescent="0.25">
      <c r="A58" s="17"/>
      <c r="B58" s="203"/>
      <c r="C58" s="203"/>
      <c r="D58" s="203"/>
      <c r="E58" s="202"/>
      <c r="F58" s="17"/>
      <c r="G58" s="77"/>
      <c r="H58" s="5"/>
      <c r="I58" s="5"/>
      <c r="J58" s="5"/>
      <c r="X58" s="17"/>
    </row>
    <row r="59" spans="1:31" ht="15" customHeight="1" x14ac:dyDescent="0.25">
      <c r="A59" s="69"/>
      <c r="B59" s="136"/>
      <c r="C59" s="137"/>
      <c r="D59" s="137"/>
      <c r="E59" s="137"/>
      <c r="F59" s="83"/>
      <c r="H59" s="5"/>
      <c r="I59" s="5"/>
      <c r="J59" s="5"/>
      <c r="T59" s="87"/>
      <c r="X59" s="17"/>
      <c r="Z59" s="87"/>
    </row>
    <row r="60" spans="1:31" ht="15" customHeight="1" x14ac:dyDescent="0.15">
      <c r="A60" s="71"/>
      <c r="B60" s="138"/>
      <c r="C60" s="139"/>
      <c r="D60" s="139"/>
      <c r="E60" s="139"/>
      <c r="J60" s="22"/>
      <c r="X60" s="17"/>
    </row>
    <row r="61" spans="1:31" ht="15" customHeight="1" x14ac:dyDescent="0.15">
      <c r="A61" s="71"/>
      <c r="B61" s="138"/>
      <c r="C61" s="139"/>
      <c r="D61" s="139"/>
      <c r="E61" s="139"/>
      <c r="J61" s="22"/>
      <c r="X61" s="17"/>
    </row>
    <row r="62" spans="1:31" ht="15" customHeight="1" x14ac:dyDescent="0.15">
      <c r="A62" s="71"/>
      <c r="B62" s="138"/>
      <c r="C62" s="139"/>
      <c r="D62" s="139"/>
      <c r="E62" s="139"/>
      <c r="J62" s="22"/>
      <c r="X62" s="17"/>
    </row>
    <row r="63" spans="1:31" ht="15" customHeight="1" x14ac:dyDescent="0.15">
      <c r="A63" s="71"/>
      <c r="B63" s="138"/>
      <c r="C63" s="139"/>
      <c r="D63" s="139"/>
      <c r="E63" s="139"/>
      <c r="J63" s="22"/>
      <c r="X63" s="17"/>
    </row>
    <row r="64" spans="1:31" ht="15" customHeight="1" x14ac:dyDescent="0.15">
      <c r="A64" s="71"/>
      <c r="B64" s="138"/>
      <c r="C64" s="139"/>
      <c r="D64" s="139"/>
      <c r="E64" s="139"/>
      <c r="J64" s="22"/>
      <c r="X64" s="17"/>
    </row>
    <row r="65" spans="1:27" ht="15" customHeight="1" x14ac:dyDescent="0.15">
      <c r="A65" s="71"/>
      <c r="B65" s="138"/>
      <c r="C65" s="139"/>
      <c r="D65" s="139"/>
      <c r="E65" s="139"/>
      <c r="J65" s="22"/>
      <c r="X65" s="17"/>
    </row>
    <row r="66" spans="1:27" ht="15" customHeight="1" x14ac:dyDescent="0.15">
      <c r="A66" s="71"/>
      <c r="B66" s="138"/>
      <c r="C66" s="139"/>
      <c r="D66" s="139"/>
      <c r="E66" s="139"/>
      <c r="J66" s="22"/>
      <c r="X66" s="17"/>
    </row>
    <row r="67" spans="1:27" ht="15" customHeight="1" x14ac:dyDescent="0.15">
      <c r="A67" s="71"/>
      <c r="B67" s="138"/>
      <c r="C67" s="139"/>
      <c r="D67" s="139"/>
      <c r="E67" s="139"/>
      <c r="J67" s="22"/>
      <c r="X67" s="17"/>
    </row>
    <row r="68" spans="1:27" ht="15" customHeight="1" x14ac:dyDescent="0.15">
      <c r="A68" s="71"/>
      <c r="B68" s="138"/>
      <c r="C68" s="139"/>
      <c r="D68" s="139"/>
      <c r="E68" s="139"/>
      <c r="J68" s="22"/>
      <c r="X68" s="17"/>
    </row>
    <row r="69" spans="1:27" ht="15" customHeight="1" x14ac:dyDescent="0.15">
      <c r="A69" s="71"/>
      <c r="B69" s="138"/>
      <c r="C69" s="139"/>
      <c r="D69" s="139"/>
      <c r="E69" s="139"/>
      <c r="J69" s="22"/>
      <c r="X69" s="17"/>
    </row>
    <row r="70" spans="1:27" ht="15" customHeight="1" x14ac:dyDescent="0.15">
      <c r="A70" s="71"/>
      <c r="B70" s="138"/>
      <c r="C70" s="139"/>
      <c r="D70" s="139"/>
      <c r="E70" s="139"/>
      <c r="J70" s="22"/>
      <c r="X70" s="17"/>
    </row>
    <row r="71" spans="1:27" ht="15" customHeight="1" x14ac:dyDescent="0.15">
      <c r="A71" s="48"/>
      <c r="B71" s="140"/>
      <c r="C71" s="140"/>
      <c r="D71" s="140"/>
      <c r="E71" s="140"/>
      <c r="J71" s="22"/>
      <c r="X71" s="17"/>
    </row>
    <row r="72" spans="1:27" ht="39" customHeight="1" x14ac:dyDescent="0.15">
      <c r="A72" s="643"/>
      <c r="B72" s="643"/>
      <c r="C72" s="643"/>
      <c r="D72" s="643"/>
      <c r="E72" s="643"/>
      <c r="F72" s="643"/>
      <c r="J72" s="22"/>
      <c r="X72" s="17"/>
    </row>
    <row r="73" spans="1:27" x14ac:dyDescent="0.15">
      <c r="A73" s="596"/>
      <c r="B73" s="644"/>
      <c r="C73" s="644"/>
      <c r="D73" s="644"/>
      <c r="E73" s="644"/>
      <c r="J73" s="22"/>
      <c r="X73" s="17"/>
    </row>
    <row r="74" spans="1:27" x14ac:dyDescent="0.15">
      <c r="A74" s="595"/>
      <c r="B74" s="644"/>
      <c r="C74" s="644"/>
      <c r="D74" s="644"/>
      <c r="E74" s="644"/>
      <c r="J74" s="22"/>
      <c r="X74" s="17"/>
    </row>
    <row r="75" spans="1:27" x14ac:dyDescent="0.15">
      <c r="A75" s="597"/>
      <c r="B75" s="203"/>
      <c r="C75" s="203"/>
      <c r="D75" s="203"/>
      <c r="E75" s="202"/>
      <c r="G75" s="77"/>
      <c r="J75" s="22"/>
      <c r="X75" s="17"/>
    </row>
    <row r="76" spans="1:27" ht="15" customHeight="1" x14ac:dyDescent="0.15">
      <c r="A76" s="69"/>
      <c r="B76" s="92"/>
      <c r="C76" s="93"/>
      <c r="D76" s="93"/>
      <c r="E76" s="93"/>
      <c r="F76" s="84"/>
      <c r="J76" s="22"/>
      <c r="T76" s="22"/>
      <c r="U76" s="22"/>
      <c r="X76" s="17"/>
      <c r="Z76" s="22"/>
      <c r="AA76" s="22"/>
    </row>
    <row r="77" spans="1:27" ht="15" customHeight="1" x14ac:dyDescent="0.15">
      <c r="A77" s="70"/>
      <c r="B77" s="95"/>
      <c r="C77" s="96"/>
      <c r="D77" s="96"/>
      <c r="E77" s="96"/>
      <c r="F77" s="84"/>
      <c r="J77" s="22"/>
      <c r="T77" s="22"/>
      <c r="U77" s="22"/>
      <c r="X77" s="17"/>
      <c r="Z77" s="22"/>
      <c r="AA77" s="22"/>
    </row>
    <row r="78" spans="1:27" ht="15" customHeight="1" x14ac:dyDescent="0.15">
      <c r="A78" s="71"/>
      <c r="B78" s="95"/>
      <c r="C78" s="96"/>
      <c r="D78" s="96"/>
      <c r="E78" s="96"/>
      <c r="F78" s="84"/>
      <c r="J78" s="22"/>
      <c r="T78" s="22"/>
      <c r="U78" s="22"/>
      <c r="X78" s="17"/>
      <c r="Z78" s="22"/>
      <c r="AA78" s="22"/>
    </row>
    <row r="79" spans="1:27" ht="15" customHeight="1" x14ac:dyDescent="0.15">
      <c r="A79" s="71"/>
      <c r="B79" s="95"/>
      <c r="C79" s="96"/>
      <c r="D79" s="96"/>
      <c r="E79" s="96"/>
      <c r="F79" s="84"/>
      <c r="J79" s="22"/>
      <c r="T79" s="22"/>
      <c r="U79" s="22"/>
      <c r="X79" s="17"/>
      <c r="Z79" s="22"/>
      <c r="AA79" s="22"/>
    </row>
    <row r="80" spans="1:27" ht="15" customHeight="1" x14ac:dyDescent="0.15">
      <c r="A80" s="71"/>
      <c r="B80" s="95"/>
      <c r="C80" s="96"/>
      <c r="D80" s="96"/>
      <c r="E80" s="96"/>
      <c r="F80" s="84"/>
      <c r="J80" s="22"/>
      <c r="T80" s="22"/>
      <c r="U80" s="22"/>
      <c r="X80" s="17"/>
      <c r="Z80" s="22"/>
      <c r="AA80" s="22"/>
    </row>
    <row r="81" spans="1:27" ht="15" customHeight="1" x14ac:dyDescent="0.15">
      <c r="A81" s="71"/>
      <c r="B81" s="95"/>
      <c r="C81" s="96"/>
      <c r="D81" s="96"/>
      <c r="E81" s="96"/>
      <c r="F81" s="84"/>
      <c r="J81" s="22"/>
      <c r="T81" s="22"/>
      <c r="U81" s="22"/>
      <c r="X81" s="17"/>
      <c r="Z81" s="22"/>
      <c r="AA81" s="22"/>
    </row>
    <row r="82" spans="1:27" ht="15" customHeight="1" x14ac:dyDescent="0.15">
      <c r="A82" s="71"/>
      <c r="B82" s="95"/>
      <c r="C82" s="96"/>
      <c r="D82" s="96"/>
      <c r="E82" s="96"/>
      <c r="F82" s="84"/>
      <c r="J82" s="22"/>
      <c r="T82" s="22"/>
      <c r="U82" s="22"/>
      <c r="X82" s="17"/>
      <c r="Z82" s="22"/>
      <c r="AA82" s="22"/>
    </row>
    <row r="83" spans="1:27" ht="15" customHeight="1" x14ac:dyDescent="0.15">
      <c r="A83" s="71"/>
      <c r="B83" s="95"/>
      <c r="C83" s="96"/>
      <c r="D83" s="96"/>
      <c r="E83" s="96"/>
      <c r="F83" s="84"/>
      <c r="J83" s="22"/>
      <c r="T83" s="22"/>
      <c r="U83" s="22"/>
      <c r="X83" s="17"/>
      <c r="Z83" s="22"/>
      <c r="AA83" s="22"/>
    </row>
    <row r="84" spans="1:27" ht="15" customHeight="1" x14ac:dyDescent="0.15">
      <c r="A84" s="71"/>
      <c r="B84" s="95"/>
      <c r="C84" s="96"/>
      <c r="D84" s="96"/>
      <c r="E84" s="96"/>
      <c r="F84" s="84"/>
      <c r="J84" s="22"/>
      <c r="T84" s="22"/>
      <c r="U84" s="22"/>
      <c r="X84" s="17"/>
      <c r="Z84" s="22"/>
      <c r="AA84" s="22"/>
    </row>
    <row r="85" spans="1:27" ht="15" customHeight="1" x14ac:dyDescent="0.15">
      <c r="A85" s="71"/>
      <c r="B85" s="95"/>
      <c r="C85" s="96"/>
      <c r="D85" s="96"/>
      <c r="E85" s="96"/>
      <c r="F85" s="84"/>
      <c r="J85" s="22"/>
      <c r="T85" s="22"/>
      <c r="U85" s="22"/>
      <c r="X85" s="17"/>
      <c r="Z85" s="22"/>
      <c r="AA85" s="22"/>
    </row>
    <row r="86" spans="1:27" ht="15" customHeight="1" x14ac:dyDescent="0.15">
      <c r="A86" s="71"/>
      <c r="B86" s="95"/>
      <c r="C86" s="96"/>
      <c r="D86" s="96"/>
      <c r="E86" s="96"/>
      <c r="F86" s="84"/>
      <c r="J86" s="22"/>
      <c r="T86" s="22"/>
      <c r="U86" s="22"/>
      <c r="X86" s="17"/>
      <c r="Z86" s="22"/>
      <c r="AA86" s="22"/>
    </row>
    <row r="87" spans="1:27" ht="15" customHeight="1" x14ac:dyDescent="0.15">
      <c r="A87" s="72"/>
      <c r="B87" s="95"/>
      <c r="C87" s="96"/>
      <c r="D87" s="96"/>
      <c r="E87" s="96"/>
      <c r="F87" s="84"/>
      <c r="J87" s="22"/>
      <c r="T87" s="22"/>
      <c r="U87" s="22"/>
      <c r="X87" s="17"/>
      <c r="Z87" s="22"/>
      <c r="AA87" s="22"/>
    </row>
    <row r="88" spans="1:27" ht="15" customHeight="1" x14ac:dyDescent="0.15">
      <c r="A88" s="72"/>
      <c r="B88" s="97"/>
      <c r="C88" s="97"/>
      <c r="D88" s="97"/>
      <c r="E88" s="97"/>
      <c r="F88" s="84"/>
      <c r="J88" s="22"/>
      <c r="T88" s="22"/>
      <c r="U88" s="22"/>
      <c r="X88" s="17"/>
      <c r="Z88" s="22"/>
      <c r="AA88" s="22"/>
    </row>
    <row r="89" spans="1:27" ht="11.25" x14ac:dyDescent="0.15">
      <c r="F89" s="88"/>
      <c r="J89" s="22"/>
      <c r="X89" s="17"/>
    </row>
    <row r="90" spans="1:27" x14ac:dyDescent="0.15">
      <c r="J90" s="22"/>
      <c r="X90" s="17"/>
    </row>
    <row r="91" spans="1:27" x14ac:dyDescent="0.15">
      <c r="J91" s="22"/>
      <c r="X91" s="17"/>
    </row>
    <row r="92" spans="1:27" x14ac:dyDescent="0.15">
      <c r="J92" s="22"/>
      <c r="X92" s="17"/>
    </row>
    <row r="93" spans="1:27" x14ac:dyDescent="0.15">
      <c r="J93" s="22"/>
      <c r="X93" s="17"/>
    </row>
    <row r="94" spans="1:27" x14ac:dyDescent="0.15">
      <c r="J94" s="22"/>
      <c r="X94" s="17"/>
    </row>
    <row r="95" spans="1:27" x14ac:dyDescent="0.15">
      <c r="J95" s="22"/>
      <c r="X95" s="17"/>
    </row>
    <row r="96" spans="1:27" x14ac:dyDescent="0.15">
      <c r="J96" s="22"/>
      <c r="X96" s="17"/>
    </row>
    <row r="97" spans="10:24" x14ac:dyDescent="0.15">
      <c r="J97" s="22"/>
      <c r="X97" s="17"/>
    </row>
    <row r="98" spans="10:24" x14ac:dyDescent="0.15">
      <c r="J98" s="22"/>
      <c r="X98" s="17"/>
    </row>
    <row r="99" spans="10:24" x14ac:dyDescent="0.15">
      <c r="J99" s="22"/>
      <c r="X99" s="17"/>
    </row>
    <row r="100" spans="10:24" x14ac:dyDescent="0.15">
      <c r="J100" s="22"/>
      <c r="X100" s="17"/>
    </row>
    <row r="101" spans="10:24" x14ac:dyDescent="0.15">
      <c r="J101" s="22"/>
      <c r="X101" s="17"/>
    </row>
    <row r="102" spans="10:24" x14ac:dyDescent="0.15">
      <c r="J102" s="22"/>
      <c r="X102" s="17"/>
    </row>
    <row r="103" spans="10:24" x14ac:dyDescent="0.15">
      <c r="J103" s="22"/>
      <c r="X103" s="17"/>
    </row>
    <row r="104" spans="10:24" x14ac:dyDescent="0.15">
      <c r="J104" s="22"/>
      <c r="X104" s="17"/>
    </row>
    <row r="105" spans="10:24" x14ac:dyDescent="0.15">
      <c r="J105" s="22"/>
      <c r="X105" s="17"/>
    </row>
    <row r="106" spans="10:24" x14ac:dyDescent="0.15">
      <c r="J106" s="22"/>
      <c r="X106" s="17"/>
    </row>
    <row r="107" spans="10:24" x14ac:dyDescent="0.15">
      <c r="J107" s="22"/>
      <c r="X107" s="17"/>
    </row>
    <row r="108" spans="10:24" x14ac:dyDescent="0.15">
      <c r="J108" s="22"/>
      <c r="X108" s="17"/>
    </row>
    <row r="109" spans="10:24" x14ac:dyDescent="0.15">
      <c r="J109" s="22"/>
      <c r="X109" s="17"/>
    </row>
    <row r="110" spans="10:24" x14ac:dyDescent="0.15">
      <c r="J110" s="22"/>
      <c r="X110" s="17"/>
    </row>
    <row r="111" spans="10:24" x14ac:dyDescent="0.15">
      <c r="J111" s="22"/>
      <c r="X111" s="17"/>
    </row>
    <row r="112" spans="10:24" x14ac:dyDescent="0.15">
      <c r="J112" s="22"/>
      <c r="X112" s="17"/>
    </row>
    <row r="113" spans="10:24" x14ac:dyDescent="0.15">
      <c r="J113" s="22"/>
      <c r="X113" s="17"/>
    </row>
    <row r="114" spans="10:24" x14ac:dyDescent="0.15">
      <c r="J114" s="22"/>
      <c r="X114" s="17"/>
    </row>
    <row r="115" spans="10:24" x14ac:dyDescent="0.15">
      <c r="J115" s="22"/>
      <c r="X115" s="17"/>
    </row>
    <row r="116" spans="10:24" x14ac:dyDescent="0.15">
      <c r="J116" s="22"/>
      <c r="X116" s="17"/>
    </row>
    <row r="117" spans="10:24" x14ac:dyDescent="0.15">
      <c r="J117" s="22"/>
      <c r="X117" s="17"/>
    </row>
    <row r="118" spans="10:24" x14ac:dyDescent="0.15">
      <c r="J118" s="22"/>
      <c r="X118" s="17"/>
    </row>
    <row r="119" spans="10:24" x14ac:dyDescent="0.15">
      <c r="J119" s="22"/>
      <c r="X119" s="17"/>
    </row>
    <row r="120" spans="10:24" x14ac:dyDescent="0.15">
      <c r="J120" s="22"/>
      <c r="X120" s="17"/>
    </row>
    <row r="121" spans="10:24" x14ac:dyDescent="0.15">
      <c r="J121" s="22"/>
      <c r="X121" s="17"/>
    </row>
    <row r="122" spans="10:24" x14ac:dyDescent="0.15">
      <c r="J122" s="22"/>
      <c r="X122" s="17"/>
    </row>
    <row r="123" spans="10:24" x14ac:dyDescent="0.15">
      <c r="J123" s="22"/>
      <c r="X123" s="17"/>
    </row>
    <row r="124" spans="10:24" x14ac:dyDescent="0.15">
      <c r="J124" s="22"/>
      <c r="X124" s="17"/>
    </row>
    <row r="125" spans="10:24" x14ac:dyDescent="0.15">
      <c r="J125" s="22"/>
      <c r="X125" s="17"/>
    </row>
    <row r="126" spans="10:24" x14ac:dyDescent="0.15">
      <c r="J126" s="22"/>
      <c r="X126" s="17"/>
    </row>
    <row r="127" spans="10:24" x14ac:dyDescent="0.15">
      <c r="J127" s="22"/>
      <c r="X127" s="17"/>
    </row>
    <row r="128" spans="10:24" x14ac:dyDescent="0.15">
      <c r="J128" s="22"/>
      <c r="X128" s="17"/>
    </row>
    <row r="129" spans="10:24" x14ac:dyDescent="0.15">
      <c r="J129" s="22"/>
      <c r="X129" s="17"/>
    </row>
    <row r="130" spans="10:24" x14ac:dyDescent="0.15">
      <c r="J130" s="22"/>
      <c r="X130" s="17"/>
    </row>
    <row r="131" spans="10:24" x14ac:dyDescent="0.15">
      <c r="J131" s="22"/>
      <c r="X131" s="17"/>
    </row>
    <row r="132" spans="10:24" x14ac:dyDescent="0.15">
      <c r="J132" s="22"/>
      <c r="X132" s="17"/>
    </row>
    <row r="133" spans="10:24" x14ac:dyDescent="0.15">
      <c r="J133" s="22"/>
      <c r="X133" s="17"/>
    </row>
    <row r="134" spans="10:24" x14ac:dyDescent="0.15">
      <c r="X134" s="17"/>
    </row>
    <row r="135" spans="10:24" x14ac:dyDescent="0.15">
      <c r="X135" s="17"/>
    </row>
    <row r="136" spans="10:24" x14ac:dyDescent="0.15">
      <c r="X136" s="17"/>
    </row>
    <row r="137" spans="10:24" x14ac:dyDescent="0.15">
      <c r="X137" s="17"/>
    </row>
    <row r="138" spans="10:24" x14ac:dyDescent="0.15">
      <c r="X138" s="17"/>
    </row>
    <row r="139" spans="10:24" x14ac:dyDescent="0.15">
      <c r="X139" s="17"/>
    </row>
    <row r="140" spans="10:24" x14ac:dyDescent="0.15">
      <c r="X140" s="17"/>
    </row>
    <row r="141" spans="10:24" x14ac:dyDescent="0.15">
      <c r="X141" s="17"/>
    </row>
    <row r="142" spans="10:24" x14ac:dyDescent="0.15">
      <c r="X142" s="17"/>
    </row>
    <row r="143" spans="10:24" x14ac:dyDescent="0.15">
      <c r="X143" s="17"/>
    </row>
    <row r="144" spans="10:24" x14ac:dyDescent="0.15">
      <c r="X144" s="17"/>
    </row>
    <row r="145" spans="24:24" x14ac:dyDescent="0.15">
      <c r="X145" s="17"/>
    </row>
    <row r="146" spans="24:24" x14ac:dyDescent="0.15">
      <c r="X146" s="17"/>
    </row>
    <row r="147" spans="24:24" x14ac:dyDescent="0.15">
      <c r="X147" s="17"/>
    </row>
    <row r="148" spans="24:24" x14ac:dyDescent="0.15">
      <c r="X148" s="17"/>
    </row>
    <row r="149" spans="24:24" x14ac:dyDescent="0.15">
      <c r="X149" s="17"/>
    </row>
    <row r="150" spans="24:24" x14ac:dyDescent="0.15">
      <c r="X150" s="17"/>
    </row>
    <row r="151" spans="24:24" x14ac:dyDescent="0.15">
      <c r="X151" s="17"/>
    </row>
    <row r="152" spans="24:24" x14ac:dyDescent="0.15">
      <c r="X152" s="17"/>
    </row>
    <row r="153" spans="24:24" x14ac:dyDescent="0.15">
      <c r="X153" s="17"/>
    </row>
    <row r="154" spans="24:24" x14ac:dyDescent="0.15">
      <c r="X154" s="17"/>
    </row>
    <row r="155" spans="24:24" x14ac:dyDescent="0.15">
      <c r="X155" s="17"/>
    </row>
    <row r="156" spans="24:24" x14ac:dyDescent="0.15">
      <c r="X156" s="17"/>
    </row>
    <row r="157" spans="24:24" x14ac:dyDescent="0.15">
      <c r="X157" s="17"/>
    </row>
    <row r="158" spans="24:24" x14ac:dyDescent="0.15">
      <c r="X158" s="17"/>
    </row>
    <row r="159" spans="24:24" x14ac:dyDescent="0.15">
      <c r="X159" s="17"/>
    </row>
    <row r="160" spans="24:24" x14ac:dyDescent="0.15">
      <c r="X160" s="17"/>
    </row>
    <row r="161" spans="24:24" x14ac:dyDescent="0.15">
      <c r="X161" s="17"/>
    </row>
    <row r="162" spans="24:24" x14ac:dyDescent="0.15">
      <c r="X162" s="17"/>
    </row>
    <row r="163" spans="24:24" x14ac:dyDescent="0.15">
      <c r="X163" s="17"/>
    </row>
    <row r="164" spans="24:24" x14ac:dyDescent="0.15">
      <c r="X164" s="17"/>
    </row>
    <row r="165" spans="24:24" x14ac:dyDescent="0.15">
      <c r="X165" s="17"/>
    </row>
    <row r="166" spans="24:24" x14ac:dyDescent="0.15">
      <c r="X166" s="17"/>
    </row>
    <row r="167" spans="24:24" x14ac:dyDescent="0.15">
      <c r="X167" s="17"/>
    </row>
    <row r="168" spans="24:24" x14ac:dyDescent="0.15">
      <c r="X168" s="17"/>
    </row>
    <row r="169" spans="24:24" x14ac:dyDescent="0.15">
      <c r="X169" s="17"/>
    </row>
    <row r="170" spans="24:24" x14ac:dyDescent="0.15">
      <c r="X170" s="17"/>
    </row>
    <row r="171" spans="24:24" x14ac:dyDescent="0.15">
      <c r="X171" s="17"/>
    </row>
    <row r="172" spans="24:24" x14ac:dyDescent="0.15">
      <c r="X172" s="17"/>
    </row>
    <row r="173" spans="24:24" x14ac:dyDescent="0.15">
      <c r="X173" s="17"/>
    </row>
    <row r="174" spans="24:24" x14ac:dyDescent="0.15">
      <c r="X174" s="17"/>
    </row>
    <row r="175" spans="24:24" x14ac:dyDescent="0.15">
      <c r="X175" s="17"/>
    </row>
    <row r="176" spans="24:24" x14ac:dyDescent="0.15">
      <c r="X176" s="17"/>
    </row>
    <row r="177" spans="24:24" x14ac:dyDescent="0.15">
      <c r="X177" s="17"/>
    </row>
    <row r="178" spans="24:24" x14ac:dyDescent="0.15">
      <c r="X178" s="17"/>
    </row>
    <row r="179" spans="24:24" x14ac:dyDescent="0.15">
      <c r="X179" s="17"/>
    </row>
    <row r="180" spans="24:24" x14ac:dyDescent="0.15">
      <c r="X180" s="17"/>
    </row>
    <row r="181" spans="24:24" x14ac:dyDescent="0.15">
      <c r="X181" s="17"/>
    </row>
    <row r="182" spans="24:24" x14ac:dyDescent="0.15">
      <c r="X182" s="17"/>
    </row>
    <row r="183" spans="24:24" x14ac:dyDescent="0.15">
      <c r="X183" s="17"/>
    </row>
    <row r="184" spans="24:24" x14ac:dyDescent="0.15">
      <c r="X184" s="17"/>
    </row>
    <row r="185" spans="24:24" x14ac:dyDescent="0.15">
      <c r="X185" s="17"/>
    </row>
    <row r="186" spans="24:24" x14ac:dyDescent="0.15">
      <c r="X186" s="17"/>
    </row>
    <row r="187" spans="24:24" x14ac:dyDescent="0.15">
      <c r="X187" s="17"/>
    </row>
    <row r="188" spans="24:24" x14ac:dyDescent="0.15">
      <c r="X188" s="17"/>
    </row>
    <row r="189" spans="24:24" x14ac:dyDescent="0.15">
      <c r="X189" s="17"/>
    </row>
    <row r="190" spans="24:24" x14ac:dyDescent="0.15">
      <c r="X190" s="17"/>
    </row>
    <row r="191" spans="24:24" x14ac:dyDescent="0.15">
      <c r="X191" s="17"/>
    </row>
    <row r="192" spans="24:24" x14ac:dyDescent="0.15">
      <c r="X192" s="17"/>
    </row>
    <row r="193" spans="1:26" x14ac:dyDescent="0.15">
      <c r="X193" s="17"/>
    </row>
    <row r="194" spans="1:26" x14ac:dyDescent="0.15">
      <c r="X194" s="17"/>
    </row>
    <row r="195" spans="1:26" ht="13.5" hidden="1" customHeight="1" x14ac:dyDescent="0.15">
      <c r="X195" s="17"/>
    </row>
    <row r="196" spans="1:26" ht="13.5" hidden="1" customHeight="1" x14ac:dyDescent="0.15">
      <c r="A196" s="90"/>
      <c r="X196" s="17"/>
      <c r="Z196" s="91"/>
    </row>
    <row r="197" spans="1:26" ht="13.5" hidden="1" customHeight="1" x14ac:dyDescent="0.15">
      <c r="X197" s="17"/>
    </row>
    <row r="198" spans="1:26" x14ac:dyDescent="0.15">
      <c r="X198" s="17"/>
    </row>
    <row r="199" spans="1:26" x14ac:dyDescent="0.15">
      <c r="X199" s="17"/>
    </row>
    <row r="200" spans="1:26" x14ac:dyDescent="0.15">
      <c r="X200" s="17"/>
    </row>
    <row r="201" spans="1:26" x14ac:dyDescent="0.15">
      <c r="X201" s="17"/>
    </row>
    <row r="202" spans="1:26" x14ac:dyDescent="0.15">
      <c r="X202" s="17"/>
    </row>
    <row r="203" spans="1:26" x14ac:dyDescent="0.15">
      <c r="X203" s="17"/>
    </row>
    <row r="204" spans="1:26" x14ac:dyDescent="0.15">
      <c r="X204" s="17"/>
    </row>
    <row r="205" spans="1:26" x14ac:dyDescent="0.15">
      <c r="X205" s="17"/>
    </row>
    <row r="206" spans="1:26" x14ac:dyDescent="0.15">
      <c r="X206" s="17"/>
    </row>
    <row r="207" spans="1:26" x14ac:dyDescent="0.15">
      <c r="X207" s="17"/>
    </row>
    <row r="208" spans="1:26" x14ac:dyDescent="0.15">
      <c r="X208" s="17"/>
    </row>
    <row r="209" spans="24:24" x14ac:dyDescent="0.15">
      <c r="X209" s="17"/>
    </row>
    <row r="210" spans="24:24" x14ac:dyDescent="0.15">
      <c r="X210" s="17"/>
    </row>
    <row r="211" spans="24:24" x14ac:dyDescent="0.15">
      <c r="X211" s="17"/>
    </row>
    <row r="212" spans="24:24" x14ac:dyDescent="0.15">
      <c r="X212" s="17"/>
    </row>
    <row r="213" spans="24:24" x14ac:dyDescent="0.15">
      <c r="X213" s="17"/>
    </row>
    <row r="214" spans="24:24" x14ac:dyDescent="0.15">
      <c r="X214" s="17"/>
    </row>
    <row r="215" spans="24:24" x14ac:dyDescent="0.15">
      <c r="X215" s="17"/>
    </row>
    <row r="216" spans="24:24" x14ac:dyDescent="0.15">
      <c r="X216" s="17"/>
    </row>
    <row r="217" spans="24:24" x14ac:dyDescent="0.15">
      <c r="X217" s="17"/>
    </row>
    <row r="218" spans="24:24" x14ac:dyDescent="0.15">
      <c r="X218" s="17"/>
    </row>
    <row r="219" spans="24:24" x14ac:dyDescent="0.15">
      <c r="X219" s="17"/>
    </row>
    <row r="220" spans="24:24" x14ac:dyDescent="0.15">
      <c r="X220" s="17"/>
    </row>
    <row r="221" spans="24:24" x14ac:dyDescent="0.15">
      <c r="X221" s="17"/>
    </row>
    <row r="222" spans="24:24" x14ac:dyDescent="0.15">
      <c r="X222" s="17"/>
    </row>
    <row r="223" spans="24:24" x14ac:dyDescent="0.15">
      <c r="X223" s="17"/>
    </row>
    <row r="224" spans="24:24" x14ac:dyDescent="0.15">
      <c r="X224" s="17"/>
    </row>
    <row r="225" spans="24:24" x14ac:dyDescent="0.15">
      <c r="X225" s="17"/>
    </row>
    <row r="226" spans="24:24" x14ac:dyDescent="0.15">
      <c r="X226" s="17"/>
    </row>
    <row r="227" spans="24:24" x14ac:dyDescent="0.15">
      <c r="X227" s="17"/>
    </row>
    <row r="228" spans="24:24" x14ac:dyDescent="0.15">
      <c r="X228" s="17"/>
    </row>
    <row r="229" spans="24:24" x14ac:dyDescent="0.15">
      <c r="X229" s="17"/>
    </row>
    <row r="230" spans="24:24" x14ac:dyDescent="0.15">
      <c r="X230" s="17"/>
    </row>
    <row r="231" spans="24:24" x14ac:dyDescent="0.15">
      <c r="X231" s="17"/>
    </row>
    <row r="232" spans="24:24" x14ac:dyDescent="0.15">
      <c r="X232" s="17"/>
    </row>
    <row r="233" spans="24:24" x14ac:dyDescent="0.15">
      <c r="X233" s="17"/>
    </row>
    <row r="234" spans="24:24" x14ac:dyDescent="0.15">
      <c r="X234" s="17"/>
    </row>
    <row r="235" spans="24:24" x14ac:dyDescent="0.15">
      <c r="X235" s="17"/>
    </row>
    <row r="236" spans="24:24" x14ac:dyDescent="0.15">
      <c r="X236" s="17"/>
    </row>
    <row r="237" spans="24:24" x14ac:dyDescent="0.15">
      <c r="X237" s="17"/>
    </row>
    <row r="238" spans="24:24" x14ac:dyDescent="0.15">
      <c r="X238" s="17"/>
    </row>
    <row r="239" spans="24:24" x14ac:dyDescent="0.15">
      <c r="X239" s="17"/>
    </row>
    <row r="240" spans="24:24" x14ac:dyDescent="0.15">
      <c r="X240" s="17"/>
    </row>
    <row r="241" spans="24:24" x14ac:dyDescent="0.15">
      <c r="X241" s="17"/>
    </row>
    <row r="242" spans="24:24" x14ac:dyDescent="0.15">
      <c r="X242" s="17"/>
    </row>
    <row r="243" spans="24:24" x14ac:dyDescent="0.15">
      <c r="X243" s="17"/>
    </row>
    <row r="244" spans="24:24" x14ac:dyDescent="0.15">
      <c r="X244" s="17"/>
    </row>
    <row r="245" spans="24:24" x14ac:dyDescent="0.15">
      <c r="X245" s="17"/>
    </row>
    <row r="246" spans="24:24" x14ac:dyDescent="0.15">
      <c r="X246" s="17"/>
    </row>
    <row r="247" spans="24:24" x14ac:dyDescent="0.15">
      <c r="X247" s="17"/>
    </row>
    <row r="248" spans="24:24" x14ac:dyDescent="0.15">
      <c r="X248" s="17"/>
    </row>
    <row r="249" spans="24:24" x14ac:dyDescent="0.15">
      <c r="X249" s="17"/>
    </row>
    <row r="250" spans="24:24" x14ac:dyDescent="0.15">
      <c r="X250" s="17"/>
    </row>
    <row r="251" spans="24:24" x14ac:dyDescent="0.15">
      <c r="X251" s="17"/>
    </row>
    <row r="252" spans="24:24" x14ac:dyDescent="0.15">
      <c r="X252" s="17"/>
    </row>
    <row r="253" spans="24:24" x14ac:dyDescent="0.15">
      <c r="X253" s="17"/>
    </row>
    <row r="254" spans="24:24" x14ac:dyDescent="0.15">
      <c r="X254" s="17"/>
    </row>
    <row r="255" spans="24:24" x14ac:dyDescent="0.15">
      <c r="X255" s="17"/>
    </row>
    <row r="256" spans="24:24" x14ac:dyDescent="0.15">
      <c r="X256" s="17"/>
    </row>
    <row r="257" spans="24:24" x14ac:dyDescent="0.15">
      <c r="X257" s="17"/>
    </row>
    <row r="258" spans="24:24" x14ac:dyDescent="0.15">
      <c r="X258" s="17"/>
    </row>
    <row r="259" spans="24:24" x14ac:dyDescent="0.15">
      <c r="X259" s="17"/>
    </row>
    <row r="260" spans="24:24" x14ac:dyDescent="0.15">
      <c r="X260" s="17"/>
    </row>
    <row r="261" spans="24:24" x14ac:dyDescent="0.15">
      <c r="X261" s="17"/>
    </row>
    <row r="262" spans="24:24" x14ac:dyDescent="0.15">
      <c r="X262" s="17"/>
    </row>
    <row r="263" spans="24:24" x14ac:dyDescent="0.15">
      <c r="X263" s="17"/>
    </row>
    <row r="264" spans="24:24" x14ac:dyDescent="0.15">
      <c r="X264" s="17"/>
    </row>
    <row r="265" spans="24:24" x14ac:dyDescent="0.15">
      <c r="X265" s="17"/>
    </row>
    <row r="266" spans="24:24" x14ac:dyDescent="0.15">
      <c r="X266" s="17"/>
    </row>
    <row r="267" spans="24:24" x14ac:dyDescent="0.15">
      <c r="X267" s="17"/>
    </row>
    <row r="268" spans="24:24" x14ac:dyDescent="0.15">
      <c r="X268" s="17"/>
    </row>
    <row r="269" spans="24:24" x14ac:dyDescent="0.15">
      <c r="X269" s="17"/>
    </row>
    <row r="270" spans="24:24" x14ac:dyDescent="0.15">
      <c r="X270" s="17"/>
    </row>
    <row r="271" spans="24:24" x14ac:dyDescent="0.15">
      <c r="X271" s="17"/>
    </row>
    <row r="272" spans="24:24" x14ac:dyDescent="0.15">
      <c r="X272" s="17"/>
    </row>
    <row r="273" spans="24:24" x14ac:dyDescent="0.15">
      <c r="X273" s="17"/>
    </row>
    <row r="274" spans="24:24" x14ac:dyDescent="0.15">
      <c r="X274" s="17"/>
    </row>
    <row r="275" spans="24:24" x14ac:dyDescent="0.15">
      <c r="X275" s="17"/>
    </row>
    <row r="276" spans="24:24" x14ac:dyDescent="0.15">
      <c r="X276" s="17"/>
    </row>
    <row r="277" spans="24:24" x14ac:dyDescent="0.15">
      <c r="X277" s="17"/>
    </row>
    <row r="278" spans="24:24" x14ac:dyDescent="0.15">
      <c r="X278" s="17"/>
    </row>
    <row r="279" spans="24:24" x14ac:dyDescent="0.15">
      <c r="X279" s="17"/>
    </row>
    <row r="280" spans="24:24" x14ac:dyDescent="0.15">
      <c r="X280" s="17"/>
    </row>
    <row r="281" spans="24:24" x14ac:dyDescent="0.15">
      <c r="X281" s="17"/>
    </row>
    <row r="282" spans="24:24" x14ac:dyDescent="0.15">
      <c r="X282" s="17"/>
    </row>
    <row r="283" spans="24:24" x14ac:dyDescent="0.15">
      <c r="X283" s="17"/>
    </row>
    <row r="284" spans="24:24" x14ac:dyDescent="0.15">
      <c r="X284" s="17"/>
    </row>
    <row r="285" spans="24:24" x14ac:dyDescent="0.15">
      <c r="X285" s="17"/>
    </row>
    <row r="286" spans="24:24" x14ac:dyDescent="0.15">
      <c r="X286" s="17"/>
    </row>
    <row r="287" spans="24:24" x14ac:dyDescent="0.15">
      <c r="X287" s="17"/>
    </row>
    <row r="288" spans="24:24" x14ac:dyDescent="0.15">
      <c r="X288" s="17"/>
    </row>
    <row r="289" spans="24:24" x14ac:dyDescent="0.15">
      <c r="X289" s="17"/>
    </row>
    <row r="290" spans="24:24" x14ac:dyDescent="0.15">
      <c r="X290" s="17"/>
    </row>
    <row r="291" spans="24:24" x14ac:dyDescent="0.15">
      <c r="X291" s="17"/>
    </row>
    <row r="292" spans="24:24" x14ac:dyDescent="0.15">
      <c r="X292" s="17"/>
    </row>
    <row r="293" spans="24:24" x14ac:dyDescent="0.15">
      <c r="X293" s="17"/>
    </row>
    <row r="294" spans="24:24" x14ac:dyDescent="0.15">
      <c r="X294" s="17"/>
    </row>
    <row r="295" spans="24:24" x14ac:dyDescent="0.15">
      <c r="X295" s="17"/>
    </row>
    <row r="296" spans="24:24" x14ac:dyDescent="0.15">
      <c r="X296" s="17"/>
    </row>
    <row r="297" spans="24:24" x14ac:dyDescent="0.15">
      <c r="X297" s="17"/>
    </row>
    <row r="298" spans="24:24" x14ac:dyDescent="0.15">
      <c r="X298" s="17"/>
    </row>
    <row r="299" spans="24:24" x14ac:dyDescent="0.15">
      <c r="X299" s="17"/>
    </row>
    <row r="300" spans="24:24" x14ac:dyDescent="0.15">
      <c r="X300" s="17"/>
    </row>
    <row r="301" spans="24:24" x14ac:dyDescent="0.15">
      <c r="X301" s="17"/>
    </row>
    <row r="302" spans="24:24" x14ac:dyDescent="0.15">
      <c r="X302" s="17"/>
    </row>
    <row r="303" spans="24:24" x14ac:dyDescent="0.15">
      <c r="X303" s="17"/>
    </row>
    <row r="304" spans="24:24" x14ac:dyDescent="0.15">
      <c r="X304" s="17"/>
    </row>
    <row r="305" spans="24:24" x14ac:dyDescent="0.15">
      <c r="X305" s="17"/>
    </row>
    <row r="306" spans="24:24" x14ac:dyDescent="0.15">
      <c r="X306" s="17"/>
    </row>
    <row r="307" spans="24:24" x14ac:dyDescent="0.15">
      <c r="X307" s="17"/>
    </row>
    <row r="308" spans="24:24" x14ac:dyDescent="0.15">
      <c r="X308" s="17"/>
    </row>
    <row r="309" spans="24:24" x14ac:dyDescent="0.15">
      <c r="X309" s="17"/>
    </row>
    <row r="310" spans="24:24" x14ac:dyDescent="0.15">
      <c r="X310" s="17"/>
    </row>
    <row r="311" spans="24:24" x14ac:dyDescent="0.15">
      <c r="X311" s="17"/>
    </row>
    <row r="312" spans="24:24" x14ac:dyDescent="0.15">
      <c r="X312" s="17"/>
    </row>
    <row r="313" spans="24:24" x14ac:dyDescent="0.15">
      <c r="X313" s="17"/>
    </row>
    <row r="314" spans="24:24" x14ac:dyDescent="0.15">
      <c r="X314" s="17"/>
    </row>
    <row r="315" spans="24:24" x14ac:dyDescent="0.15">
      <c r="X315" s="17"/>
    </row>
    <row r="316" spans="24:24" x14ac:dyDescent="0.15">
      <c r="X316" s="17"/>
    </row>
    <row r="317" spans="24:24" x14ac:dyDescent="0.15">
      <c r="X317" s="17"/>
    </row>
    <row r="318" spans="24:24" x14ac:dyDescent="0.15">
      <c r="X318" s="17"/>
    </row>
    <row r="319" spans="24:24" x14ac:dyDescent="0.15">
      <c r="X319" s="17"/>
    </row>
    <row r="320" spans="24:24" x14ac:dyDescent="0.15">
      <c r="X320" s="17"/>
    </row>
    <row r="321" spans="24:24" x14ac:dyDescent="0.15">
      <c r="X321" s="17"/>
    </row>
    <row r="322" spans="24:24" x14ac:dyDescent="0.15">
      <c r="X322" s="17"/>
    </row>
    <row r="323" spans="24:24" x14ac:dyDescent="0.15">
      <c r="X323" s="17"/>
    </row>
    <row r="324" spans="24:24" x14ac:dyDescent="0.15">
      <c r="X324" s="17"/>
    </row>
    <row r="325" spans="24:24" x14ac:dyDescent="0.15">
      <c r="X325" s="17"/>
    </row>
    <row r="326" spans="24:24" x14ac:dyDescent="0.15">
      <c r="X326" s="17"/>
    </row>
    <row r="327" spans="24:24" x14ac:dyDescent="0.15">
      <c r="X327" s="17"/>
    </row>
    <row r="328" spans="24:24" x14ac:dyDescent="0.15">
      <c r="X328" s="17"/>
    </row>
    <row r="329" spans="24:24" x14ac:dyDescent="0.15">
      <c r="X329" s="17"/>
    </row>
    <row r="330" spans="24:24" x14ac:dyDescent="0.15">
      <c r="X330" s="17"/>
    </row>
    <row r="331" spans="24:24" x14ac:dyDescent="0.15">
      <c r="X331" s="17"/>
    </row>
    <row r="332" spans="24:24" x14ac:dyDescent="0.15">
      <c r="X332" s="17"/>
    </row>
    <row r="333" spans="24:24" x14ac:dyDescent="0.15">
      <c r="X333" s="17"/>
    </row>
    <row r="334" spans="24:24" x14ac:dyDescent="0.15">
      <c r="X334" s="17"/>
    </row>
    <row r="335" spans="24:24" x14ac:dyDescent="0.15">
      <c r="X335" s="17"/>
    </row>
    <row r="336" spans="24:24" x14ac:dyDescent="0.15">
      <c r="X336" s="17"/>
    </row>
    <row r="337" spans="24:24" x14ac:dyDescent="0.15">
      <c r="X337" s="17"/>
    </row>
    <row r="338" spans="24:24" x14ac:dyDescent="0.15">
      <c r="X338" s="17"/>
    </row>
    <row r="339" spans="24:24" x14ac:dyDescent="0.15">
      <c r="X339" s="17"/>
    </row>
    <row r="340" spans="24:24" x14ac:dyDescent="0.15">
      <c r="X340" s="17"/>
    </row>
    <row r="341" spans="24:24" x14ac:dyDescent="0.15">
      <c r="X341" s="17"/>
    </row>
    <row r="342" spans="24:24" x14ac:dyDescent="0.15">
      <c r="X342" s="17"/>
    </row>
    <row r="343" spans="24:24" x14ac:dyDescent="0.15">
      <c r="X343" s="17"/>
    </row>
    <row r="344" spans="24:24" x14ac:dyDescent="0.15">
      <c r="X344" s="17"/>
    </row>
    <row r="345" spans="24:24" x14ac:dyDescent="0.15">
      <c r="X345" s="17"/>
    </row>
    <row r="346" spans="24:24" x14ac:dyDescent="0.15">
      <c r="X346" s="17"/>
    </row>
    <row r="347" spans="24:24" x14ac:dyDescent="0.15">
      <c r="X347" s="17"/>
    </row>
    <row r="348" spans="24:24" x14ac:dyDescent="0.15">
      <c r="X348" s="17"/>
    </row>
    <row r="349" spans="24:24" x14ac:dyDescent="0.15">
      <c r="X349" s="17"/>
    </row>
    <row r="350" spans="24:24" x14ac:dyDescent="0.15">
      <c r="X350" s="17"/>
    </row>
    <row r="351" spans="24:24" x14ac:dyDescent="0.15">
      <c r="X351" s="17"/>
    </row>
    <row r="352" spans="24:24" x14ac:dyDescent="0.15">
      <c r="X352" s="17"/>
    </row>
    <row r="353" spans="24:24" x14ac:dyDescent="0.15">
      <c r="X353" s="17"/>
    </row>
    <row r="354" spans="24:24" x14ac:dyDescent="0.15">
      <c r="X354" s="17"/>
    </row>
    <row r="355" spans="24:24" x14ac:dyDescent="0.15">
      <c r="X355" s="17"/>
    </row>
    <row r="356" spans="24:24" x14ac:dyDescent="0.15">
      <c r="X356" s="17"/>
    </row>
    <row r="357" spans="24:24" x14ac:dyDescent="0.15">
      <c r="X357" s="17"/>
    </row>
    <row r="358" spans="24:24" x14ac:dyDescent="0.15">
      <c r="X358" s="17"/>
    </row>
    <row r="359" spans="24:24" x14ac:dyDescent="0.15">
      <c r="X359" s="17"/>
    </row>
    <row r="360" spans="24:24" x14ac:dyDescent="0.15">
      <c r="X360" s="17"/>
    </row>
    <row r="361" spans="24:24" x14ac:dyDescent="0.15">
      <c r="X361" s="17"/>
    </row>
    <row r="362" spans="24:24" x14ac:dyDescent="0.15">
      <c r="X362" s="17"/>
    </row>
    <row r="363" spans="24:24" x14ac:dyDescent="0.15">
      <c r="X363" s="17"/>
    </row>
    <row r="364" spans="24:24" x14ac:dyDescent="0.15">
      <c r="X364" s="17"/>
    </row>
    <row r="365" spans="24:24" x14ac:dyDescent="0.15">
      <c r="X365" s="17"/>
    </row>
    <row r="366" spans="24:24" x14ac:dyDescent="0.15">
      <c r="X366" s="17"/>
    </row>
    <row r="367" spans="24:24" x14ac:dyDescent="0.15">
      <c r="X367" s="17"/>
    </row>
    <row r="368" spans="24:24" x14ac:dyDescent="0.15">
      <c r="X368" s="17"/>
    </row>
    <row r="369" spans="24:24" x14ac:dyDescent="0.15">
      <c r="X369" s="17"/>
    </row>
    <row r="370" spans="24:24" x14ac:dyDescent="0.15">
      <c r="X370" s="17"/>
    </row>
    <row r="371" spans="24:24" x14ac:dyDescent="0.15">
      <c r="X371" s="17"/>
    </row>
    <row r="372" spans="24:24" x14ac:dyDescent="0.15">
      <c r="X372" s="17"/>
    </row>
    <row r="373" spans="24:24" x14ac:dyDescent="0.15">
      <c r="X373" s="17"/>
    </row>
    <row r="374" spans="24:24" x14ac:dyDescent="0.15">
      <c r="X374" s="17"/>
    </row>
    <row r="375" spans="24:24" x14ac:dyDescent="0.15">
      <c r="X375" s="17"/>
    </row>
    <row r="376" spans="24:24" x14ac:dyDescent="0.15">
      <c r="X376" s="17"/>
    </row>
    <row r="377" spans="24:24" x14ac:dyDescent="0.15">
      <c r="X377" s="17"/>
    </row>
    <row r="378" spans="24:24" x14ac:dyDescent="0.15">
      <c r="X378" s="17"/>
    </row>
    <row r="379" spans="24:24" x14ac:dyDescent="0.15">
      <c r="X379" s="17"/>
    </row>
    <row r="380" spans="24:24" x14ac:dyDescent="0.15">
      <c r="X380" s="17"/>
    </row>
    <row r="381" spans="24:24" x14ac:dyDescent="0.15">
      <c r="X381" s="17"/>
    </row>
    <row r="382" spans="24:24" x14ac:dyDescent="0.15">
      <c r="X382" s="17"/>
    </row>
    <row r="383" spans="24:24" x14ac:dyDescent="0.15">
      <c r="X383" s="17"/>
    </row>
    <row r="384" spans="24:24" x14ac:dyDescent="0.15">
      <c r="X384" s="17"/>
    </row>
    <row r="385" spans="24:24" x14ac:dyDescent="0.15">
      <c r="X385" s="17"/>
    </row>
    <row r="386" spans="24:24" x14ac:dyDescent="0.15">
      <c r="X386" s="17"/>
    </row>
    <row r="387" spans="24:24" x14ac:dyDescent="0.15">
      <c r="X387" s="17"/>
    </row>
    <row r="388" spans="24:24" x14ac:dyDescent="0.15">
      <c r="X388" s="17"/>
    </row>
    <row r="389" spans="24:24" x14ac:dyDescent="0.15">
      <c r="X389" s="17"/>
    </row>
    <row r="390" spans="24:24" x14ac:dyDescent="0.15">
      <c r="X390" s="17"/>
    </row>
    <row r="391" spans="24:24" x14ac:dyDescent="0.15">
      <c r="X391" s="17"/>
    </row>
    <row r="392" spans="24:24" x14ac:dyDescent="0.15">
      <c r="X392" s="17"/>
    </row>
    <row r="393" spans="24:24" x14ac:dyDescent="0.15">
      <c r="X393" s="17"/>
    </row>
    <row r="394" spans="24:24" x14ac:dyDescent="0.15">
      <c r="X394" s="17"/>
    </row>
    <row r="395" spans="24:24" x14ac:dyDescent="0.15">
      <c r="X395" s="17"/>
    </row>
    <row r="396" spans="24:24" x14ac:dyDescent="0.15">
      <c r="X396" s="17"/>
    </row>
    <row r="397" spans="24:24" x14ac:dyDescent="0.15">
      <c r="X397" s="17"/>
    </row>
    <row r="398" spans="24:24" x14ac:dyDescent="0.15">
      <c r="X398" s="17"/>
    </row>
    <row r="399" spans="24:24" x14ac:dyDescent="0.15">
      <c r="X399" s="17"/>
    </row>
    <row r="400" spans="24:24" x14ac:dyDescent="0.15">
      <c r="X400" s="17"/>
    </row>
    <row r="401" spans="24:24" x14ac:dyDescent="0.15">
      <c r="X401" s="17"/>
    </row>
    <row r="402" spans="24:24" x14ac:dyDescent="0.15">
      <c r="X402" s="17"/>
    </row>
    <row r="403" spans="24:24" x14ac:dyDescent="0.15">
      <c r="X403" s="17"/>
    </row>
    <row r="404" spans="24:24" x14ac:dyDescent="0.15">
      <c r="X404" s="17"/>
    </row>
    <row r="405" spans="24:24" x14ac:dyDescent="0.15">
      <c r="X405" s="17"/>
    </row>
    <row r="406" spans="24:24" x14ac:dyDescent="0.15">
      <c r="X406" s="17"/>
    </row>
    <row r="407" spans="24:24" x14ac:dyDescent="0.15">
      <c r="X407" s="17"/>
    </row>
    <row r="408" spans="24:24" x14ac:dyDescent="0.15">
      <c r="X408" s="17"/>
    </row>
    <row r="409" spans="24:24" x14ac:dyDescent="0.15">
      <c r="X409" s="17"/>
    </row>
    <row r="410" spans="24:24" x14ac:dyDescent="0.15">
      <c r="X410" s="17"/>
    </row>
    <row r="411" spans="24:24" x14ac:dyDescent="0.15">
      <c r="X411" s="17"/>
    </row>
    <row r="412" spans="24:24" x14ac:dyDescent="0.15">
      <c r="X412" s="17"/>
    </row>
    <row r="413" spans="24:24" x14ac:dyDescent="0.15">
      <c r="X413" s="17"/>
    </row>
    <row r="414" spans="24:24" x14ac:dyDescent="0.15">
      <c r="X414" s="17"/>
    </row>
    <row r="415" spans="24:24" x14ac:dyDescent="0.15">
      <c r="X415" s="17"/>
    </row>
    <row r="416" spans="24:24" x14ac:dyDescent="0.15">
      <c r="X416" s="17"/>
    </row>
    <row r="417" spans="24:24" x14ac:dyDescent="0.15">
      <c r="X417" s="17"/>
    </row>
    <row r="418" spans="24:24" x14ac:dyDescent="0.15">
      <c r="X418" s="17"/>
    </row>
    <row r="419" spans="24:24" x14ac:dyDescent="0.15">
      <c r="X419" s="17"/>
    </row>
    <row r="420" spans="24:24" x14ac:dyDescent="0.15">
      <c r="X420" s="17"/>
    </row>
    <row r="421" spans="24:24" x14ac:dyDescent="0.15">
      <c r="X421" s="17"/>
    </row>
    <row r="422" spans="24:24" x14ac:dyDescent="0.15">
      <c r="X422" s="17"/>
    </row>
    <row r="423" spans="24:24" x14ac:dyDescent="0.15">
      <c r="X423" s="17"/>
    </row>
    <row r="424" spans="24:24" x14ac:dyDescent="0.15">
      <c r="X424" s="17"/>
    </row>
    <row r="425" spans="24:24" x14ac:dyDescent="0.15">
      <c r="X425" s="17"/>
    </row>
    <row r="426" spans="24:24" x14ac:dyDescent="0.15">
      <c r="X426" s="17"/>
    </row>
    <row r="427" spans="24:24" x14ac:dyDescent="0.15">
      <c r="X427" s="17"/>
    </row>
    <row r="428" spans="24:24" x14ac:dyDescent="0.15">
      <c r="X428" s="17"/>
    </row>
    <row r="429" spans="24:24" x14ac:dyDescent="0.15">
      <c r="X429" s="17"/>
    </row>
    <row r="430" spans="24:24" x14ac:dyDescent="0.15">
      <c r="X430" s="17"/>
    </row>
    <row r="431" spans="24:24" x14ac:dyDescent="0.15">
      <c r="X431" s="17"/>
    </row>
    <row r="432" spans="24:24" x14ac:dyDescent="0.15">
      <c r="X432" s="17"/>
    </row>
    <row r="433" spans="24:24" x14ac:dyDescent="0.15">
      <c r="X433" s="17"/>
    </row>
    <row r="434" spans="24:24" x14ac:dyDescent="0.15">
      <c r="X434" s="17"/>
    </row>
    <row r="435" spans="24:24" x14ac:dyDescent="0.15">
      <c r="X435" s="17"/>
    </row>
    <row r="436" spans="24:24" x14ac:dyDescent="0.15">
      <c r="X436" s="17"/>
    </row>
    <row r="437" spans="24:24" x14ac:dyDescent="0.15">
      <c r="X437" s="17"/>
    </row>
    <row r="438" spans="24:24" x14ac:dyDescent="0.15">
      <c r="X438" s="17"/>
    </row>
    <row r="439" spans="24:24" x14ac:dyDescent="0.15">
      <c r="X439" s="17"/>
    </row>
    <row r="440" spans="24:24" x14ac:dyDescent="0.15">
      <c r="X440" s="17"/>
    </row>
    <row r="441" spans="24:24" x14ac:dyDescent="0.15">
      <c r="X441" s="17"/>
    </row>
    <row r="442" spans="24:24" x14ac:dyDescent="0.15">
      <c r="X442" s="17"/>
    </row>
    <row r="443" spans="24:24" x14ac:dyDescent="0.15">
      <c r="X443" s="17"/>
    </row>
    <row r="444" spans="24:24" x14ac:dyDescent="0.15">
      <c r="X444" s="17"/>
    </row>
    <row r="445" spans="24:24" x14ac:dyDescent="0.15">
      <c r="X445" s="17"/>
    </row>
    <row r="446" spans="24:24" x14ac:dyDescent="0.15">
      <c r="X446" s="17"/>
    </row>
    <row r="447" spans="24:24" x14ac:dyDescent="0.15">
      <c r="X447" s="17"/>
    </row>
    <row r="448" spans="24:24" x14ac:dyDescent="0.15">
      <c r="X448" s="17"/>
    </row>
    <row r="449" spans="24:24" x14ac:dyDescent="0.15">
      <c r="X449" s="17"/>
    </row>
    <row r="450" spans="24:24" x14ac:dyDescent="0.15">
      <c r="X450" s="17"/>
    </row>
    <row r="451" spans="24:24" x14ac:dyDescent="0.15">
      <c r="X451" s="17"/>
    </row>
    <row r="452" spans="24:24" x14ac:dyDescent="0.15">
      <c r="X452" s="17"/>
    </row>
    <row r="453" spans="24:24" x14ac:dyDescent="0.15">
      <c r="X453" s="17"/>
    </row>
    <row r="454" spans="24:24" x14ac:dyDescent="0.15">
      <c r="X454" s="17"/>
    </row>
    <row r="455" spans="24:24" x14ac:dyDescent="0.15">
      <c r="X455" s="17"/>
    </row>
    <row r="456" spans="24:24" x14ac:dyDescent="0.15">
      <c r="X456" s="17"/>
    </row>
    <row r="457" spans="24:24" x14ac:dyDescent="0.15">
      <c r="X457" s="17"/>
    </row>
    <row r="458" spans="24:24" x14ac:dyDescent="0.15">
      <c r="X458" s="17"/>
    </row>
    <row r="459" spans="24:24" x14ac:dyDescent="0.15">
      <c r="X459" s="17"/>
    </row>
    <row r="460" spans="24:24" x14ac:dyDescent="0.15">
      <c r="X460" s="17"/>
    </row>
    <row r="461" spans="24:24" x14ac:dyDescent="0.15">
      <c r="X461" s="17"/>
    </row>
    <row r="462" spans="24:24" x14ac:dyDescent="0.15">
      <c r="X462" s="17"/>
    </row>
    <row r="463" spans="24:24" x14ac:dyDescent="0.15">
      <c r="X463" s="17"/>
    </row>
    <row r="464" spans="24:24" x14ac:dyDescent="0.15">
      <c r="X464" s="17"/>
    </row>
    <row r="465" spans="24:24" x14ac:dyDescent="0.15">
      <c r="X465" s="17"/>
    </row>
    <row r="466" spans="24:24" x14ac:dyDescent="0.15">
      <c r="X466" s="17"/>
    </row>
    <row r="467" spans="24:24" x14ac:dyDescent="0.15">
      <c r="X467" s="17"/>
    </row>
    <row r="468" spans="24:24" x14ac:dyDescent="0.15">
      <c r="X468" s="17"/>
    </row>
    <row r="469" spans="24:24" x14ac:dyDescent="0.15">
      <c r="X469" s="17"/>
    </row>
    <row r="470" spans="24:24" x14ac:dyDescent="0.15">
      <c r="X470" s="17"/>
    </row>
    <row r="471" spans="24:24" x14ac:dyDescent="0.15">
      <c r="X471" s="17"/>
    </row>
    <row r="472" spans="24:24" x14ac:dyDescent="0.15">
      <c r="X472" s="17"/>
    </row>
    <row r="473" spans="24:24" x14ac:dyDescent="0.15">
      <c r="X473" s="17"/>
    </row>
    <row r="474" spans="24:24" x14ac:dyDescent="0.15">
      <c r="X474" s="17"/>
    </row>
    <row r="475" spans="24:24" x14ac:dyDescent="0.15">
      <c r="X475" s="17"/>
    </row>
    <row r="476" spans="24:24" x14ac:dyDescent="0.15">
      <c r="X476" s="17"/>
    </row>
    <row r="477" spans="24:24" x14ac:dyDescent="0.15">
      <c r="X477" s="17"/>
    </row>
    <row r="478" spans="24:24" x14ac:dyDescent="0.15">
      <c r="X478" s="17"/>
    </row>
    <row r="479" spans="24:24" x14ac:dyDescent="0.15">
      <c r="X479" s="17"/>
    </row>
    <row r="480" spans="24:24" x14ac:dyDescent="0.15">
      <c r="X480" s="17"/>
    </row>
    <row r="481" spans="24:24" x14ac:dyDescent="0.15">
      <c r="X481" s="17"/>
    </row>
    <row r="482" spans="24:24" x14ac:dyDescent="0.15">
      <c r="X482" s="17"/>
    </row>
    <row r="483" spans="24:24" x14ac:dyDescent="0.15">
      <c r="X483" s="17"/>
    </row>
    <row r="484" spans="24:24" x14ac:dyDescent="0.15">
      <c r="X484" s="17"/>
    </row>
    <row r="485" spans="24:24" x14ac:dyDescent="0.15">
      <c r="X485" s="17"/>
    </row>
    <row r="486" spans="24:24" x14ac:dyDescent="0.15">
      <c r="X486" s="17"/>
    </row>
    <row r="487" spans="24:24" x14ac:dyDescent="0.15">
      <c r="X487" s="17"/>
    </row>
    <row r="488" spans="24:24" x14ac:dyDescent="0.15">
      <c r="X488" s="17"/>
    </row>
    <row r="489" spans="24:24" x14ac:dyDescent="0.15">
      <c r="X489" s="17"/>
    </row>
    <row r="490" spans="24:24" x14ac:dyDescent="0.15">
      <c r="X490" s="17"/>
    </row>
    <row r="491" spans="24:24" x14ac:dyDescent="0.15">
      <c r="X491" s="17"/>
    </row>
    <row r="492" spans="24:24" x14ac:dyDescent="0.15">
      <c r="X492" s="17"/>
    </row>
    <row r="493" spans="24:24" x14ac:dyDescent="0.15">
      <c r="X493" s="17"/>
    </row>
    <row r="494" spans="24:24" x14ac:dyDescent="0.15">
      <c r="X494" s="17"/>
    </row>
    <row r="495" spans="24:24" x14ac:dyDescent="0.15">
      <c r="X495" s="17"/>
    </row>
    <row r="496" spans="24:24" x14ac:dyDescent="0.15">
      <c r="X496" s="17"/>
    </row>
    <row r="497" spans="24:24" x14ac:dyDescent="0.15">
      <c r="X497" s="17"/>
    </row>
    <row r="498" spans="24:24" x14ac:dyDescent="0.15">
      <c r="X498" s="17"/>
    </row>
    <row r="499" spans="24:24" x14ac:dyDescent="0.15">
      <c r="X499" s="17"/>
    </row>
    <row r="500" spans="24:24" x14ac:dyDescent="0.15">
      <c r="X500" s="17"/>
    </row>
    <row r="501" spans="24:24" x14ac:dyDescent="0.15">
      <c r="X501" s="17"/>
    </row>
    <row r="502" spans="24:24" x14ac:dyDescent="0.15">
      <c r="X502" s="17"/>
    </row>
    <row r="503" spans="24:24" x14ac:dyDescent="0.15">
      <c r="X503" s="17"/>
    </row>
    <row r="504" spans="24:24" x14ac:dyDescent="0.15">
      <c r="X504" s="17"/>
    </row>
    <row r="505" spans="24:24" x14ac:dyDescent="0.15">
      <c r="X505" s="17"/>
    </row>
    <row r="506" spans="24:24" x14ac:dyDescent="0.15">
      <c r="X506" s="17"/>
    </row>
    <row r="507" spans="24:24" x14ac:dyDescent="0.15">
      <c r="X507" s="17"/>
    </row>
    <row r="508" spans="24:24" x14ac:dyDescent="0.15">
      <c r="X508" s="17"/>
    </row>
    <row r="509" spans="24:24" x14ac:dyDescent="0.15">
      <c r="X509" s="17"/>
    </row>
    <row r="510" spans="24:24" x14ac:dyDescent="0.15">
      <c r="X510" s="17"/>
    </row>
    <row r="511" spans="24:24" x14ac:dyDescent="0.15">
      <c r="X511" s="17"/>
    </row>
    <row r="512" spans="24:24" x14ac:dyDescent="0.15">
      <c r="X512" s="17"/>
    </row>
    <row r="513" spans="24:24" x14ac:dyDescent="0.15">
      <c r="X513" s="17"/>
    </row>
    <row r="514" spans="24:24" x14ac:dyDescent="0.15">
      <c r="X514" s="17"/>
    </row>
    <row r="515" spans="24:24" x14ac:dyDescent="0.15">
      <c r="X515" s="17"/>
    </row>
    <row r="516" spans="24:24" x14ac:dyDescent="0.15">
      <c r="X516" s="17"/>
    </row>
    <row r="517" spans="24:24" x14ac:dyDescent="0.15">
      <c r="X517" s="17"/>
    </row>
    <row r="518" spans="24:24" x14ac:dyDescent="0.15">
      <c r="X518" s="17"/>
    </row>
    <row r="519" spans="24:24" x14ac:dyDescent="0.15">
      <c r="X519" s="17"/>
    </row>
    <row r="520" spans="24:24" x14ac:dyDescent="0.15">
      <c r="X520" s="17"/>
    </row>
    <row r="521" spans="24:24" x14ac:dyDescent="0.15">
      <c r="X521" s="17"/>
    </row>
    <row r="522" spans="24:24" x14ac:dyDescent="0.15">
      <c r="X522" s="17"/>
    </row>
    <row r="523" spans="24:24" x14ac:dyDescent="0.15">
      <c r="X523" s="17"/>
    </row>
    <row r="524" spans="24:24" x14ac:dyDescent="0.15">
      <c r="X524" s="17"/>
    </row>
    <row r="525" spans="24:24" x14ac:dyDescent="0.15">
      <c r="X525" s="17"/>
    </row>
    <row r="526" spans="24:24" x14ac:dyDescent="0.15">
      <c r="X526" s="17"/>
    </row>
    <row r="527" spans="24:24" x14ac:dyDescent="0.15">
      <c r="X527" s="17"/>
    </row>
    <row r="528" spans="24:24" x14ac:dyDescent="0.15">
      <c r="X528" s="17"/>
    </row>
    <row r="529" spans="24:24" x14ac:dyDescent="0.15">
      <c r="X529" s="17"/>
    </row>
    <row r="530" spans="24:24" x14ac:dyDescent="0.15">
      <c r="X530" s="17"/>
    </row>
    <row r="531" spans="24:24" x14ac:dyDescent="0.15">
      <c r="X531" s="17"/>
    </row>
    <row r="532" spans="24:24" x14ac:dyDescent="0.15">
      <c r="X532" s="17"/>
    </row>
    <row r="533" spans="24:24" x14ac:dyDescent="0.15">
      <c r="X533" s="17"/>
    </row>
    <row r="534" spans="24:24" x14ac:dyDescent="0.15">
      <c r="X534" s="17"/>
    </row>
    <row r="535" spans="24:24" x14ac:dyDescent="0.15">
      <c r="X535" s="17"/>
    </row>
    <row r="536" spans="24:24" x14ac:dyDescent="0.15">
      <c r="X536" s="17"/>
    </row>
    <row r="537" spans="24:24" x14ac:dyDescent="0.15">
      <c r="X537" s="17"/>
    </row>
    <row r="538" spans="24:24" x14ac:dyDescent="0.15">
      <c r="X538" s="17"/>
    </row>
    <row r="539" spans="24:24" x14ac:dyDescent="0.15">
      <c r="X539" s="17"/>
    </row>
    <row r="540" spans="24:24" x14ac:dyDescent="0.15">
      <c r="X540" s="17"/>
    </row>
    <row r="541" spans="24:24" x14ac:dyDescent="0.15">
      <c r="X541" s="17"/>
    </row>
    <row r="542" spans="24:24" x14ac:dyDescent="0.15">
      <c r="X542" s="17"/>
    </row>
    <row r="543" spans="24:24" x14ac:dyDescent="0.15">
      <c r="X543" s="17"/>
    </row>
    <row r="544" spans="24:24" x14ac:dyDescent="0.15">
      <c r="X544" s="17"/>
    </row>
    <row r="545" spans="24:24" x14ac:dyDescent="0.15">
      <c r="X545" s="17"/>
    </row>
    <row r="546" spans="24:24" x14ac:dyDescent="0.15">
      <c r="X546" s="17"/>
    </row>
    <row r="547" spans="24:24" x14ac:dyDescent="0.15">
      <c r="X547" s="17"/>
    </row>
    <row r="548" spans="24:24" x14ac:dyDescent="0.15">
      <c r="X548" s="17"/>
    </row>
    <row r="549" spans="24:24" x14ac:dyDescent="0.15">
      <c r="X549" s="17"/>
    </row>
    <row r="550" spans="24:24" x14ac:dyDescent="0.15">
      <c r="X550" s="17"/>
    </row>
    <row r="551" spans="24:24" x14ac:dyDescent="0.15">
      <c r="X551" s="17"/>
    </row>
    <row r="552" spans="24:24" x14ac:dyDescent="0.15">
      <c r="X552" s="17"/>
    </row>
    <row r="553" spans="24:24" x14ac:dyDescent="0.15">
      <c r="X553" s="17"/>
    </row>
    <row r="554" spans="24:24" x14ac:dyDescent="0.15">
      <c r="X554" s="17"/>
    </row>
    <row r="555" spans="24:24" x14ac:dyDescent="0.15">
      <c r="X555" s="17"/>
    </row>
    <row r="556" spans="24:24" x14ac:dyDescent="0.15">
      <c r="X556" s="17"/>
    </row>
    <row r="557" spans="24:24" x14ac:dyDescent="0.15">
      <c r="X557" s="17"/>
    </row>
    <row r="558" spans="24:24" x14ac:dyDescent="0.15">
      <c r="X558" s="17"/>
    </row>
    <row r="559" spans="24:24" x14ac:dyDescent="0.15">
      <c r="X559" s="17"/>
    </row>
    <row r="560" spans="24:24" x14ac:dyDescent="0.15">
      <c r="X560" s="17"/>
    </row>
    <row r="561" spans="24:24" x14ac:dyDescent="0.15">
      <c r="X561" s="17"/>
    </row>
    <row r="562" spans="24:24" x14ac:dyDescent="0.15">
      <c r="X562" s="17"/>
    </row>
    <row r="563" spans="24:24" x14ac:dyDescent="0.15">
      <c r="X563" s="17"/>
    </row>
    <row r="564" spans="24:24" x14ac:dyDescent="0.15">
      <c r="X564" s="17"/>
    </row>
    <row r="565" spans="24:24" x14ac:dyDescent="0.15">
      <c r="X565" s="17"/>
    </row>
    <row r="566" spans="24:24" x14ac:dyDescent="0.15">
      <c r="X566" s="17"/>
    </row>
    <row r="567" spans="24:24" x14ac:dyDescent="0.15">
      <c r="X567" s="17"/>
    </row>
    <row r="568" spans="24:24" x14ac:dyDescent="0.15">
      <c r="X568" s="17"/>
    </row>
    <row r="569" spans="24:24" x14ac:dyDescent="0.15">
      <c r="X569" s="17"/>
    </row>
    <row r="570" spans="24:24" x14ac:dyDescent="0.15">
      <c r="X570" s="17"/>
    </row>
    <row r="571" spans="24:24" x14ac:dyDescent="0.15">
      <c r="X571" s="17"/>
    </row>
    <row r="572" spans="24:24" x14ac:dyDescent="0.15">
      <c r="X572" s="17"/>
    </row>
    <row r="573" spans="24:24" x14ac:dyDescent="0.15">
      <c r="X573" s="17"/>
    </row>
    <row r="574" spans="24:24" x14ac:dyDescent="0.15">
      <c r="X574" s="17"/>
    </row>
    <row r="575" spans="24:24" x14ac:dyDescent="0.15">
      <c r="X575" s="17"/>
    </row>
    <row r="576" spans="24:24" x14ac:dyDescent="0.15">
      <c r="X576" s="17"/>
    </row>
    <row r="577" spans="24:24" x14ac:dyDescent="0.15">
      <c r="X577" s="17"/>
    </row>
    <row r="578" spans="24:24" x14ac:dyDescent="0.15">
      <c r="X578" s="17"/>
    </row>
    <row r="579" spans="24:24" x14ac:dyDescent="0.15">
      <c r="X579" s="17"/>
    </row>
    <row r="580" spans="24:24" x14ac:dyDescent="0.15">
      <c r="X580" s="17"/>
    </row>
    <row r="581" spans="24:24" x14ac:dyDescent="0.15">
      <c r="X581" s="17"/>
    </row>
    <row r="582" spans="24:24" x14ac:dyDescent="0.15">
      <c r="X582" s="17"/>
    </row>
  </sheetData>
  <mergeCells count="21">
    <mergeCell ref="B57:C57"/>
    <mergeCell ref="D57:E57"/>
    <mergeCell ref="A6:I6"/>
    <mergeCell ref="A7:H7"/>
    <mergeCell ref="A9:A11"/>
    <mergeCell ref="B9:B11"/>
    <mergeCell ref="C9:C11"/>
    <mergeCell ref="D9:E10"/>
    <mergeCell ref="F9:F11"/>
    <mergeCell ref="G9:G11"/>
    <mergeCell ref="H9:J10"/>
    <mergeCell ref="A49:E49"/>
    <mergeCell ref="A51:B51"/>
    <mergeCell ref="A52:A53"/>
    <mergeCell ref="A54:A55"/>
    <mergeCell ref="A56:F56"/>
    <mergeCell ref="A72:F72"/>
    <mergeCell ref="A73:A75"/>
    <mergeCell ref="B73:E73"/>
    <mergeCell ref="B74:C74"/>
    <mergeCell ref="D74:E74"/>
  </mergeCells>
  <dataValidations count="2">
    <dataValidation type="decimal" allowBlank="1" showInputMessage="1" showErrorMessage="1" errorTitle="Error" error="Por favor ingrese números enteros" sqref="D12:J16 IZ12:JF16 SV12:TB16 ACR12:ACX16 AMN12:AMT16 AWJ12:AWP16 BGF12:BGL16 BQB12:BQH16 BZX12:CAD16 CJT12:CJZ16 CTP12:CTV16 DDL12:DDR16 DNH12:DNN16 DXD12:DXJ16 EGZ12:EHF16 EQV12:ERB16 FAR12:FAX16 FKN12:FKT16 FUJ12:FUP16 GEF12:GEL16 GOB12:GOH16 GXX12:GYD16 HHT12:HHZ16 HRP12:HRV16 IBL12:IBR16 ILH12:ILN16 IVD12:IVJ16 JEZ12:JFF16 JOV12:JPB16 JYR12:JYX16 KIN12:KIT16 KSJ12:KSP16 LCF12:LCL16 LMB12:LMH16 LVX12:LWD16 MFT12:MFZ16 MPP12:MPV16 MZL12:MZR16 NJH12:NJN16 NTD12:NTJ16 OCZ12:ODF16 OMV12:ONB16 OWR12:OWX16 PGN12:PGT16 PQJ12:PQP16 QAF12:QAL16 QKB12:QKH16 QTX12:QUD16 RDT12:RDZ16 RNP12:RNV16 RXL12:RXR16 SHH12:SHN16 SRD12:SRJ16 TAZ12:TBF16 TKV12:TLB16 TUR12:TUX16 UEN12:UET16 UOJ12:UOP16 UYF12:UYL16 VIB12:VIH16 VRX12:VSD16 WBT12:WBZ16 WLP12:WLV16 WVL12:WVR16 D65548:J65552 IZ65548:JF65552 SV65548:TB65552 ACR65548:ACX65552 AMN65548:AMT65552 AWJ65548:AWP65552 BGF65548:BGL65552 BQB65548:BQH65552 BZX65548:CAD65552 CJT65548:CJZ65552 CTP65548:CTV65552 DDL65548:DDR65552 DNH65548:DNN65552 DXD65548:DXJ65552 EGZ65548:EHF65552 EQV65548:ERB65552 FAR65548:FAX65552 FKN65548:FKT65552 FUJ65548:FUP65552 GEF65548:GEL65552 GOB65548:GOH65552 GXX65548:GYD65552 HHT65548:HHZ65552 HRP65548:HRV65552 IBL65548:IBR65552 ILH65548:ILN65552 IVD65548:IVJ65552 JEZ65548:JFF65552 JOV65548:JPB65552 JYR65548:JYX65552 KIN65548:KIT65552 KSJ65548:KSP65552 LCF65548:LCL65552 LMB65548:LMH65552 LVX65548:LWD65552 MFT65548:MFZ65552 MPP65548:MPV65552 MZL65548:MZR65552 NJH65548:NJN65552 NTD65548:NTJ65552 OCZ65548:ODF65552 OMV65548:ONB65552 OWR65548:OWX65552 PGN65548:PGT65552 PQJ65548:PQP65552 QAF65548:QAL65552 QKB65548:QKH65552 QTX65548:QUD65552 RDT65548:RDZ65552 RNP65548:RNV65552 RXL65548:RXR65552 SHH65548:SHN65552 SRD65548:SRJ65552 TAZ65548:TBF65552 TKV65548:TLB65552 TUR65548:TUX65552 UEN65548:UET65552 UOJ65548:UOP65552 UYF65548:UYL65552 VIB65548:VIH65552 VRX65548:VSD65552 WBT65548:WBZ65552 WLP65548:WLV65552 WVL65548:WVR65552 D131084:J131088 IZ131084:JF131088 SV131084:TB131088 ACR131084:ACX131088 AMN131084:AMT131088 AWJ131084:AWP131088 BGF131084:BGL131088 BQB131084:BQH131088 BZX131084:CAD131088 CJT131084:CJZ131088 CTP131084:CTV131088 DDL131084:DDR131088 DNH131084:DNN131088 DXD131084:DXJ131088 EGZ131084:EHF131088 EQV131084:ERB131088 FAR131084:FAX131088 FKN131084:FKT131088 FUJ131084:FUP131088 GEF131084:GEL131088 GOB131084:GOH131088 GXX131084:GYD131088 HHT131084:HHZ131088 HRP131084:HRV131088 IBL131084:IBR131088 ILH131084:ILN131088 IVD131084:IVJ131088 JEZ131084:JFF131088 JOV131084:JPB131088 JYR131084:JYX131088 KIN131084:KIT131088 KSJ131084:KSP131088 LCF131084:LCL131088 LMB131084:LMH131088 LVX131084:LWD131088 MFT131084:MFZ131088 MPP131084:MPV131088 MZL131084:MZR131088 NJH131084:NJN131088 NTD131084:NTJ131088 OCZ131084:ODF131088 OMV131084:ONB131088 OWR131084:OWX131088 PGN131084:PGT131088 PQJ131084:PQP131088 QAF131084:QAL131088 QKB131084:QKH131088 QTX131084:QUD131088 RDT131084:RDZ131088 RNP131084:RNV131088 RXL131084:RXR131088 SHH131084:SHN131088 SRD131084:SRJ131088 TAZ131084:TBF131088 TKV131084:TLB131088 TUR131084:TUX131088 UEN131084:UET131088 UOJ131084:UOP131088 UYF131084:UYL131088 VIB131084:VIH131088 VRX131084:VSD131088 WBT131084:WBZ131088 WLP131084:WLV131088 WVL131084:WVR131088 D196620:J196624 IZ196620:JF196624 SV196620:TB196624 ACR196620:ACX196624 AMN196620:AMT196624 AWJ196620:AWP196624 BGF196620:BGL196624 BQB196620:BQH196624 BZX196620:CAD196624 CJT196620:CJZ196624 CTP196620:CTV196624 DDL196620:DDR196624 DNH196620:DNN196624 DXD196620:DXJ196624 EGZ196620:EHF196624 EQV196620:ERB196624 FAR196620:FAX196624 FKN196620:FKT196624 FUJ196620:FUP196624 GEF196620:GEL196624 GOB196620:GOH196624 GXX196620:GYD196624 HHT196620:HHZ196624 HRP196620:HRV196624 IBL196620:IBR196624 ILH196620:ILN196624 IVD196620:IVJ196624 JEZ196620:JFF196624 JOV196620:JPB196624 JYR196620:JYX196624 KIN196620:KIT196624 KSJ196620:KSP196624 LCF196620:LCL196624 LMB196620:LMH196624 LVX196620:LWD196624 MFT196620:MFZ196624 MPP196620:MPV196624 MZL196620:MZR196624 NJH196620:NJN196624 NTD196620:NTJ196624 OCZ196620:ODF196624 OMV196620:ONB196624 OWR196620:OWX196624 PGN196620:PGT196624 PQJ196620:PQP196624 QAF196620:QAL196624 QKB196620:QKH196624 QTX196620:QUD196624 RDT196620:RDZ196624 RNP196620:RNV196624 RXL196620:RXR196624 SHH196620:SHN196624 SRD196620:SRJ196624 TAZ196620:TBF196624 TKV196620:TLB196624 TUR196620:TUX196624 UEN196620:UET196624 UOJ196620:UOP196624 UYF196620:UYL196624 VIB196620:VIH196624 VRX196620:VSD196624 WBT196620:WBZ196624 WLP196620:WLV196624 WVL196620:WVR196624 D262156:J262160 IZ262156:JF262160 SV262156:TB262160 ACR262156:ACX262160 AMN262156:AMT262160 AWJ262156:AWP262160 BGF262156:BGL262160 BQB262156:BQH262160 BZX262156:CAD262160 CJT262156:CJZ262160 CTP262156:CTV262160 DDL262156:DDR262160 DNH262156:DNN262160 DXD262156:DXJ262160 EGZ262156:EHF262160 EQV262156:ERB262160 FAR262156:FAX262160 FKN262156:FKT262160 FUJ262156:FUP262160 GEF262156:GEL262160 GOB262156:GOH262160 GXX262156:GYD262160 HHT262156:HHZ262160 HRP262156:HRV262160 IBL262156:IBR262160 ILH262156:ILN262160 IVD262156:IVJ262160 JEZ262156:JFF262160 JOV262156:JPB262160 JYR262156:JYX262160 KIN262156:KIT262160 KSJ262156:KSP262160 LCF262156:LCL262160 LMB262156:LMH262160 LVX262156:LWD262160 MFT262156:MFZ262160 MPP262156:MPV262160 MZL262156:MZR262160 NJH262156:NJN262160 NTD262156:NTJ262160 OCZ262156:ODF262160 OMV262156:ONB262160 OWR262156:OWX262160 PGN262156:PGT262160 PQJ262156:PQP262160 QAF262156:QAL262160 QKB262156:QKH262160 QTX262156:QUD262160 RDT262156:RDZ262160 RNP262156:RNV262160 RXL262156:RXR262160 SHH262156:SHN262160 SRD262156:SRJ262160 TAZ262156:TBF262160 TKV262156:TLB262160 TUR262156:TUX262160 UEN262156:UET262160 UOJ262156:UOP262160 UYF262156:UYL262160 VIB262156:VIH262160 VRX262156:VSD262160 WBT262156:WBZ262160 WLP262156:WLV262160 WVL262156:WVR262160 D327692:J327696 IZ327692:JF327696 SV327692:TB327696 ACR327692:ACX327696 AMN327692:AMT327696 AWJ327692:AWP327696 BGF327692:BGL327696 BQB327692:BQH327696 BZX327692:CAD327696 CJT327692:CJZ327696 CTP327692:CTV327696 DDL327692:DDR327696 DNH327692:DNN327696 DXD327692:DXJ327696 EGZ327692:EHF327696 EQV327692:ERB327696 FAR327692:FAX327696 FKN327692:FKT327696 FUJ327692:FUP327696 GEF327692:GEL327696 GOB327692:GOH327696 GXX327692:GYD327696 HHT327692:HHZ327696 HRP327692:HRV327696 IBL327692:IBR327696 ILH327692:ILN327696 IVD327692:IVJ327696 JEZ327692:JFF327696 JOV327692:JPB327696 JYR327692:JYX327696 KIN327692:KIT327696 KSJ327692:KSP327696 LCF327692:LCL327696 LMB327692:LMH327696 LVX327692:LWD327696 MFT327692:MFZ327696 MPP327692:MPV327696 MZL327692:MZR327696 NJH327692:NJN327696 NTD327692:NTJ327696 OCZ327692:ODF327696 OMV327692:ONB327696 OWR327692:OWX327696 PGN327692:PGT327696 PQJ327692:PQP327696 QAF327692:QAL327696 QKB327692:QKH327696 QTX327692:QUD327696 RDT327692:RDZ327696 RNP327692:RNV327696 RXL327692:RXR327696 SHH327692:SHN327696 SRD327692:SRJ327696 TAZ327692:TBF327696 TKV327692:TLB327696 TUR327692:TUX327696 UEN327692:UET327696 UOJ327692:UOP327696 UYF327692:UYL327696 VIB327692:VIH327696 VRX327692:VSD327696 WBT327692:WBZ327696 WLP327692:WLV327696 WVL327692:WVR327696 D393228:J393232 IZ393228:JF393232 SV393228:TB393232 ACR393228:ACX393232 AMN393228:AMT393232 AWJ393228:AWP393232 BGF393228:BGL393232 BQB393228:BQH393232 BZX393228:CAD393232 CJT393228:CJZ393232 CTP393228:CTV393232 DDL393228:DDR393232 DNH393228:DNN393232 DXD393228:DXJ393232 EGZ393228:EHF393232 EQV393228:ERB393232 FAR393228:FAX393232 FKN393228:FKT393232 FUJ393228:FUP393232 GEF393228:GEL393232 GOB393228:GOH393232 GXX393228:GYD393232 HHT393228:HHZ393232 HRP393228:HRV393232 IBL393228:IBR393232 ILH393228:ILN393232 IVD393228:IVJ393232 JEZ393228:JFF393232 JOV393228:JPB393232 JYR393228:JYX393232 KIN393228:KIT393232 KSJ393228:KSP393232 LCF393228:LCL393232 LMB393228:LMH393232 LVX393228:LWD393232 MFT393228:MFZ393232 MPP393228:MPV393232 MZL393228:MZR393232 NJH393228:NJN393232 NTD393228:NTJ393232 OCZ393228:ODF393232 OMV393228:ONB393232 OWR393228:OWX393232 PGN393228:PGT393232 PQJ393228:PQP393232 QAF393228:QAL393232 QKB393228:QKH393232 QTX393228:QUD393232 RDT393228:RDZ393232 RNP393228:RNV393232 RXL393228:RXR393232 SHH393228:SHN393232 SRD393228:SRJ393232 TAZ393228:TBF393232 TKV393228:TLB393232 TUR393228:TUX393232 UEN393228:UET393232 UOJ393228:UOP393232 UYF393228:UYL393232 VIB393228:VIH393232 VRX393228:VSD393232 WBT393228:WBZ393232 WLP393228:WLV393232 WVL393228:WVR393232 D458764:J458768 IZ458764:JF458768 SV458764:TB458768 ACR458764:ACX458768 AMN458764:AMT458768 AWJ458764:AWP458768 BGF458764:BGL458768 BQB458764:BQH458768 BZX458764:CAD458768 CJT458764:CJZ458768 CTP458764:CTV458768 DDL458764:DDR458768 DNH458764:DNN458768 DXD458764:DXJ458768 EGZ458764:EHF458768 EQV458764:ERB458768 FAR458764:FAX458768 FKN458764:FKT458768 FUJ458764:FUP458768 GEF458764:GEL458768 GOB458764:GOH458768 GXX458764:GYD458768 HHT458764:HHZ458768 HRP458764:HRV458768 IBL458764:IBR458768 ILH458764:ILN458768 IVD458764:IVJ458768 JEZ458764:JFF458768 JOV458764:JPB458768 JYR458764:JYX458768 KIN458764:KIT458768 KSJ458764:KSP458768 LCF458764:LCL458768 LMB458764:LMH458768 LVX458764:LWD458768 MFT458764:MFZ458768 MPP458764:MPV458768 MZL458764:MZR458768 NJH458764:NJN458768 NTD458764:NTJ458768 OCZ458764:ODF458768 OMV458764:ONB458768 OWR458764:OWX458768 PGN458764:PGT458768 PQJ458764:PQP458768 QAF458764:QAL458768 QKB458764:QKH458768 QTX458764:QUD458768 RDT458764:RDZ458768 RNP458764:RNV458768 RXL458764:RXR458768 SHH458764:SHN458768 SRD458764:SRJ458768 TAZ458764:TBF458768 TKV458764:TLB458768 TUR458764:TUX458768 UEN458764:UET458768 UOJ458764:UOP458768 UYF458764:UYL458768 VIB458764:VIH458768 VRX458764:VSD458768 WBT458764:WBZ458768 WLP458764:WLV458768 WVL458764:WVR458768 D524300:J524304 IZ524300:JF524304 SV524300:TB524304 ACR524300:ACX524304 AMN524300:AMT524304 AWJ524300:AWP524304 BGF524300:BGL524304 BQB524300:BQH524304 BZX524300:CAD524304 CJT524300:CJZ524304 CTP524300:CTV524304 DDL524300:DDR524304 DNH524300:DNN524304 DXD524300:DXJ524304 EGZ524300:EHF524304 EQV524300:ERB524304 FAR524300:FAX524304 FKN524300:FKT524304 FUJ524300:FUP524304 GEF524300:GEL524304 GOB524300:GOH524304 GXX524300:GYD524304 HHT524300:HHZ524304 HRP524300:HRV524304 IBL524300:IBR524304 ILH524300:ILN524304 IVD524300:IVJ524304 JEZ524300:JFF524304 JOV524300:JPB524304 JYR524300:JYX524304 KIN524300:KIT524304 KSJ524300:KSP524304 LCF524300:LCL524304 LMB524300:LMH524304 LVX524300:LWD524304 MFT524300:MFZ524304 MPP524300:MPV524304 MZL524300:MZR524304 NJH524300:NJN524304 NTD524300:NTJ524304 OCZ524300:ODF524304 OMV524300:ONB524304 OWR524300:OWX524304 PGN524300:PGT524304 PQJ524300:PQP524304 QAF524300:QAL524304 QKB524300:QKH524304 QTX524300:QUD524304 RDT524300:RDZ524304 RNP524300:RNV524304 RXL524300:RXR524304 SHH524300:SHN524304 SRD524300:SRJ524304 TAZ524300:TBF524304 TKV524300:TLB524304 TUR524300:TUX524304 UEN524300:UET524304 UOJ524300:UOP524304 UYF524300:UYL524304 VIB524300:VIH524304 VRX524300:VSD524304 WBT524300:WBZ524304 WLP524300:WLV524304 WVL524300:WVR524304 D589836:J589840 IZ589836:JF589840 SV589836:TB589840 ACR589836:ACX589840 AMN589836:AMT589840 AWJ589836:AWP589840 BGF589836:BGL589840 BQB589836:BQH589840 BZX589836:CAD589840 CJT589836:CJZ589840 CTP589836:CTV589840 DDL589836:DDR589840 DNH589836:DNN589840 DXD589836:DXJ589840 EGZ589836:EHF589840 EQV589836:ERB589840 FAR589836:FAX589840 FKN589836:FKT589840 FUJ589836:FUP589840 GEF589836:GEL589840 GOB589836:GOH589840 GXX589836:GYD589840 HHT589836:HHZ589840 HRP589836:HRV589840 IBL589836:IBR589840 ILH589836:ILN589840 IVD589836:IVJ589840 JEZ589836:JFF589840 JOV589836:JPB589840 JYR589836:JYX589840 KIN589836:KIT589840 KSJ589836:KSP589840 LCF589836:LCL589840 LMB589836:LMH589840 LVX589836:LWD589840 MFT589836:MFZ589840 MPP589836:MPV589840 MZL589836:MZR589840 NJH589836:NJN589840 NTD589836:NTJ589840 OCZ589836:ODF589840 OMV589836:ONB589840 OWR589836:OWX589840 PGN589836:PGT589840 PQJ589836:PQP589840 QAF589836:QAL589840 QKB589836:QKH589840 QTX589836:QUD589840 RDT589836:RDZ589840 RNP589836:RNV589840 RXL589836:RXR589840 SHH589836:SHN589840 SRD589836:SRJ589840 TAZ589836:TBF589840 TKV589836:TLB589840 TUR589836:TUX589840 UEN589836:UET589840 UOJ589836:UOP589840 UYF589836:UYL589840 VIB589836:VIH589840 VRX589836:VSD589840 WBT589836:WBZ589840 WLP589836:WLV589840 WVL589836:WVR589840 D655372:J655376 IZ655372:JF655376 SV655372:TB655376 ACR655372:ACX655376 AMN655372:AMT655376 AWJ655372:AWP655376 BGF655372:BGL655376 BQB655372:BQH655376 BZX655372:CAD655376 CJT655372:CJZ655376 CTP655372:CTV655376 DDL655372:DDR655376 DNH655372:DNN655376 DXD655372:DXJ655376 EGZ655372:EHF655376 EQV655372:ERB655376 FAR655372:FAX655376 FKN655372:FKT655376 FUJ655372:FUP655376 GEF655372:GEL655376 GOB655372:GOH655376 GXX655372:GYD655376 HHT655372:HHZ655376 HRP655372:HRV655376 IBL655372:IBR655376 ILH655372:ILN655376 IVD655372:IVJ655376 JEZ655372:JFF655376 JOV655372:JPB655376 JYR655372:JYX655376 KIN655372:KIT655376 KSJ655372:KSP655376 LCF655372:LCL655376 LMB655372:LMH655376 LVX655372:LWD655376 MFT655372:MFZ655376 MPP655372:MPV655376 MZL655372:MZR655376 NJH655372:NJN655376 NTD655372:NTJ655376 OCZ655372:ODF655376 OMV655372:ONB655376 OWR655372:OWX655376 PGN655372:PGT655376 PQJ655372:PQP655376 QAF655372:QAL655376 QKB655372:QKH655376 QTX655372:QUD655376 RDT655372:RDZ655376 RNP655372:RNV655376 RXL655372:RXR655376 SHH655372:SHN655376 SRD655372:SRJ655376 TAZ655372:TBF655376 TKV655372:TLB655376 TUR655372:TUX655376 UEN655372:UET655376 UOJ655372:UOP655376 UYF655372:UYL655376 VIB655372:VIH655376 VRX655372:VSD655376 WBT655372:WBZ655376 WLP655372:WLV655376 WVL655372:WVR655376 D720908:J720912 IZ720908:JF720912 SV720908:TB720912 ACR720908:ACX720912 AMN720908:AMT720912 AWJ720908:AWP720912 BGF720908:BGL720912 BQB720908:BQH720912 BZX720908:CAD720912 CJT720908:CJZ720912 CTP720908:CTV720912 DDL720908:DDR720912 DNH720908:DNN720912 DXD720908:DXJ720912 EGZ720908:EHF720912 EQV720908:ERB720912 FAR720908:FAX720912 FKN720908:FKT720912 FUJ720908:FUP720912 GEF720908:GEL720912 GOB720908:GOH720912 GXX720908:GYD720912 HHT720908:HHZ720912 HRP720908:HRV720912 IBL720908:IBR720912 ILH720908:ILN720912 IVD720908:IVJ720912 JEZ720908:JFF720912 JOV720908:JPB720912 JYR720908:JYX720912 KIN720908:KIT720912 KSJ720908:KSP720912 LCF720908:LCL720912 LMB720908:LMH720912 LVX720908:LWD720912 MFT720908:MFZ720912 MPP720908:MPV720912 MZL720908:MZR720912 NJH720908:NJN720912 NTD720908:NTJ720912 OCZ720908:ODF720912 OMV720908:ONB720912 OWR720908:OWX720912 PGN720908:PGT720912 PQJ720908:PQP720912 QAF720908:QAL720912 QKB720908:QKH720912 QTX720908:QUD720912 RDT720908:RDZ720912 RNP720908:RNV720912 RXL720908:RXR720912 SHH720908:SHN720912 SRD720908:SRJ720912 TAZ720908:TBF720912 TKV720908:TLB720912 TUR720908:TUX720912 UEN720908:UET720912 UOJ720908:UOP720912 UYF720908:UYL720912 VIB720908:VIH720912 VRX720908:VSD720912 WBT720908:WBZ720912 WLP720908:WLV720912 WVL720908:WVR720912 D786444:J786448 IZ786444:JF786448 SV786444:TB786448 ACR786444:ACX786448 AMN786444:AMT786448 AWJ786444:AWP786448 BGF786444:BGL786448 BQB786444:BQH786448 BZX786444:CAD786448 CJT786444:CJZ786448 CTP786444:CTV786448 DDL786444:DDR786448 DNH786444:DNN786448 DXD786444:DXJ786448 EGZ786444:EHF786448 EQV786444:ERB786448 FAR786444:FAX786448 FKN786444:FKT786448 FUJ786444:FUP786448 GEF786444:GEL786448 GOB786444:GOH786448 GXX786444:GYD786448 HHT786444:HHZ786448 HRP786444:HRV786448 IBL786444:IBR786448 ILH786444:ILN786448 IVD786444:IVJ786448 JEZ786444:JFF786448 JOV786444:JPB786448 JYR786444:JYX786448 KIN786444:KIT786448 KSJ786444:KSP786448 LCF786444:LCL786448 LMB786444:LMH786448 LVX786444:LWD786448 MFT786444:MFZ786448 MPP786444:MPV786448 MZL786444:MZR786448 NJH786444:NJN786448 NTD786444:NTJ786448 OCZ786444:ODF786448 OMV786444:ONB786448 OWR786444:OWX786448 PGN786444:PGT786448 PQJ786444:PQP786448 QAF786444:QAL786448 QKB786444:QKH786448 QTX786444:QUD786448 RDT786444:RDZ786448 RNP786444:RNV786448 RXL786444:RXR786448 SHH786444:SHN786448 SRD786444:SRJ786448 TAZ786444:TBF786448 TKV786444:TLB786448 TUR786444:TUX786448 UEN786444:UET786448 UOJ786444:UOP786448 UYF786444:UYL786448 VIB786444:VIH786448 VRX786444:VSD786448 WBT786444:WBZ786448 WLP786444:WLV786448 WVL786444:WVR786448 D851980:J851984 IZ851980:JF851984 SV851980:TB851984 ACR851980:ACX851984 AMN851980:AMT851984 AWJ851980:AWP851984 BGF851980:BGL851984 BQB851980:BQH851984 BZX851980:CAD851984 CJT851980:CJZ851984 CTP851980:CTV851984 DDL851980:DDR851984 DNH851980:DNN851984 DXD851980:DXJ851984 EGZ851980:EHF851984 EQV851980:ERB851984 FAR851980:FAX851984 FKN851980:FKT851984 FUJ851980:FUP851984 GEF851980:GEL851984 GOB851980:GOH851984 GXX851980:GYD851984 HHT851980:HHZ851984 HRP851980:HRV851984 IBL851980:IBR851984 ILH851980:ILN851984 IVD851980:IVJ851984 JEZ851980:JFF851984 JOV851980:JPB851984 JYR851980:JYX851984 KIN851980:KIT851984 KSJ851980:KSP851984 LCF851980:LCL851984 LMB851980:LMH851984 LVX851980:LWD851984 MFT851980:MFZ851984 MPP851980:MPV851984 MZL851980:MZR851984 NJH851980:NJN851984 NTD851980:NTJ851984 OCZ851980:ODF851984 OMV851980:ONB851984 OWR851980:OWX851984 PGN851980:PGT851984 PQJ851980:PQP851984 QAF851980:QAL851984 QKB851980:QKH851984 QTX851980:QUD851984 RDT851980:RDZ851984 RNP851980:RNV851984 RXL851980:RXR851984 SHH851980:SHN851984 SRD851980:SRJ851984 TAZ851980:TBF851984 TKV851980:TLB851984 TUR851980:TUX851984 UEN851980:UET851984 UOJ851980:UOP851984 UYF851980:UYL851984 VIB851980:VIH851984 VRX851980:VSD851984 WBT851980:WBZ851984 WLP851980:WLV851984 WVL851980:WVR851984 D917516:J917520 IZ917516:JF917520 SV917516:TB917520 ACR917516:ACX917520 AMN917516:AMT917520 AWJ917516:AWP917520 BGF917516:BGL917520 BQB917516:BQH917520 BZX917516:CAD917520 CJT917516:CJZ917520 CTP917516:CTV917520 DDL917516:DDR917520 DNH917516:DNN917520 DXD917516:DXJ917520 EGZ917516:EHF917520 EQV917516:ERB917520 FAR917516:FAX917520 FKN917516:FKT917520 FUJ917516:FUP917520 GEF917516:GEL917520 GOB917516:GOH917520 GXX917516:GYD917520 HHT917516:HHZ917520 HRP917516:HRV917520 IBL917516:IBR917520 ILH917516:ILN917520 IVD917516:IVJ917520 JEZ917516:JFF917520 JOV917516:JPB917520 JYR917516:JYX917520 KIN917516:KIT917520 KSJ917516:KSP917520 LCF917516:LCL917520 LMB917516:LMH917520 LVX917516:LWD917520 MFT917516:MFZ917520 MPP917516:MPV917520 MZL917516:MZR917520 NJH917516:NJN917520 NTD917516:NTJ917520 OCZ917516:ODF917520 OMV917516:ONB917520 OWR917516:OWX917520 PGN917516:PGT917520 PQJ917516:PQP917520 QAF917516:QAL917520 QKB917516:QKH917520 QTX917516:QUD917520 RDT917516:RDZ917520 RNP917516:RNV917520 RXL917516:RXR917520 SHH917516:SHN917520 SRD917516:SRJ917520 TAZ917516:TBF917520 TKV917516:TLB917520 TUR917516:TUX917520 UEN917516:UET917520 UOJ917516:UOP917520 UYF917516:UYL917520 VIB917516:VIH917520 VRX917516:VSD917520 WBT917516:WBZ917520 WLP917516:WLV917520 WVL917516:WVR917520 D983052:J983056 IZ983052:JF983056 SV983052:TB983056 ACR983052:ACX983056 AMN983052:AMT983056 AWJ983052:AWP983056 BGF983052:BGL983056 BQB983052:BQH983056 BZX983052:CAD983056 CJT983052:CJZ983056 CTP983052:CTV983056 DDL983052:DDR983056 DNH983052:DNN983056 DXD983052:DXJ983056 EGZ983052:EHF983056 EQV983052:ERB983056 FAR983052:FAX983056 FKN983052:FKT983056 FUJ983052:FUP983056 GEF983052:GEL983056 GOB983052:GOH983056 GXX983052:GYD983056 HHT983052:HHZ983056 HRP983052:HRV983056 IBL983052:IBR983056 ILH983052:ILN983056 IVD983052:IVJ983056 JEZ983052:JFF983056 JOV983052:JPB983056 JYR983052:JYX983056 KIN983052:KIT983056 KSJ983052:KSP983056 LCF983052:LCL983056 LMB983052:LMH983056 LVX983052:LWD983056 MFT983052:MFZ983056 MPP983052:MPV983056 MZL983052:MZR983056 NJH983052:NJN983056 NTD983052:NTJ983056 OCZ983052:ODF983056 OMV983052:ONB983056 OWR983052:OWX983056 PGN983052:PGT983056 PQJ983052:PQP983056 QAF983052:QAL983056 QKB983052:QKH983056 QTX983052:QUD983056 RDT983052:RDZ983056 RNP983052:RNV983056 RXL983052:RXR983056 SHH983052:SHN983056 SRD983052:SRJ983056 TAZ983052:TBF983056 TKV983052:TLB983056 TUR983052:TUX983056 UEN983052:UET983056 UOJ983052:UOP983056 UYF983052:UYL983056 VIB983052:VIH983056 VRX983052:VSD983056 WBT983052:WBZ983056 WLP983052:WLV983056 WVL983052:WVR983056 B12:C12 IX12:IY12 ST12:SU12 ACP12:ACQ12 AML12:AMM12 AWH12:AWI12 BGD12:BGE12 BPZ12:BQA12 BZV12:BZW12 CJR12:CJS12 CTN12:CTO12 DDJ12:DDK12 DNF12:DNG12 DXB12:DXC12 EGX12:EGY12 EQT12:EQU12 FAP12:FAQ12 FKL12:FKM12 FUH12:FUI12 GED12:GEE12 GNZ12:GOA12 GXV12:GXW12 HHR12:HHS12 HRN12:HRO12 IBJ12:IBK12 ILF12:ILG12 IVB12:IVC12 JEX12:JEY12 JOT12:JOU12 JYP12:JYQ12 KIL12:KIM12 KSH12:KSI12 LCD12:LCE12 LLZ12:LMA12 LVV12:LVW12 MFR12:MFS12 MPN12:MPO12 MZJ12:MZK12 NJF12:NJG12 NTB12:NTC12 OCX12:OCY12 OMT12:OMU12 OWP12:OWQ12 PGL12:PGM12 PQH12:PQI12 QAD12:QAE12 QJZ12:QKA12 QTV12:QTW12 RDR12:RDS12 RNN12:RNO12 RXJ12:RXK12 SHF12:SHG12 SRB12:SRC12 TAX12:TAY12 TKT12:TKU12 TUP12:TUQ12 UEL12:UEM12 UOH12:UOI12 UYD12:UYE12 VHZ12:VIA12 VRV12:VRW12 WBR12:WBS12 WLN12:WLO12 WVJ12:WVK12 B65548:C65548 IX65548:IY65548 ST65548:SU65548 ACP65548:ACQ65548 AML65548:AMM65548 AWH65548:AWI65548 BGD65548:BGE65548 BPZ65548:BQA65548 BZV65548:BZW65548 CJR65548:CJS65548 CTN65548:CTO65548 DDJ65548:DDK65548 DNF65548:DNG65548 DXB65548:DXC65548 EGX65548:EGY65548 EQT65548:EQU65548 FAP65548:FAQ65548 FKL65548:FKM65548 FUH65548:FUI65548 GED65548:GEE65548 GNZ65548:GOA65548 GXV65548:GXW65548 HHR65548:HHS65548 HRN65548:HRO65548 IBJ65548:IBK65548 ILF65548:ILG65548 IVB65548:IVC65548 JEX65548:JEY65548 JOT65548:JOU65548 JYP65548:JYQ65548 KIL65548:KIM65548 KSH65548:KSI65548 LCD65548:LCE65548 LLZ65548:LMA65548 LVV65548:LVW65548 MFR65548:MFS65548 MPN65548:MPO65548 MZJ65548:MZK65548 NJF65548:NJG65548 NTB65548:NTC65548 OCX65548:OCY65548 OMT65548:OMU65548 OWP65548:OWQ65548 PGL65548:PGM65548 PQH65548:PQI65548 QAD65548:QAE65548 QJZ65548:QKA65548 QTV65548:QTW65548 RDR65548:RDS65548 RNN65548:RNO65548 RXJ65548:RXK65548 SHF65548:SHG65548 SRB65548:SRC65548 TAX65548:TAY65548 TKT65548:TKU65548 TUP65548:TUQ65548 UEL65548:UEM65548 UOH65548:UOI65548 UYD65548:UYE65548 VHZ65548:VIA65548 VRV65548:VRW65548 WBR65548:WBS65548 WLN65548:WLO65548 WVJ65548:WVK65548 B131084:C131084 IX131084:IY131084 ST131084:SU131084 ACP131084:ACQ131084 AML131084:AMM131084 AWH131084:AWI131084 BGD131084:BGE131084 BPZ131084:BQA131084 BZV131084:BZW131084 CJR131084:CJS131084 CTN131084:CTO131084 DDJ131084:DDK131084 DNF131084:DNG131084 DXB131084:DXC131084 EGX131084:EGY131084 EQT131084:EQU131084 FAP131084:FAQ131084 FKL131084:FKM131084 FUH131084:FUI131084 GED131084:GEE131084 GNZ131084:GOA131084 GXV131084:GXW131084 HHR131084:HHS131084 HRN131084:HRO131084 IBJ131084:IBK131084 ILF131084:ILG131084 IVB131084:IVC131084 JEX131084:JEY131084 JOT131084:JOU131084 JYP131084:JYQ131084 KIL131084:KIM131084 KSH131084:KSI131084 LCD131084:LCE131084 LLZ131084:LMA131084 LVV131084:LVW131084 MFR131084:MFS131084 MPN131084:MPO131084 MZJ131084:MZK131084 NJF131084:NJG131084 NTB131084:NTC131084 OCX131084:OCY131084 OMT131084:OMU131084 OWP131084:OWQ131084 PGL131084:PGM131084 PQH131084:PQI131084 QAD131084:QAE131084 QJZ131084:QKA131084 QTV131084:QTW131084 RDR131084:RDS131084 RNN131084:RNO131084 RXJ131084:RXK131084 SHF131084:SHG131084 SRB131084:SRC131084 TAX131084:TAY131084 TKT131084:TKU131084 TUP131084:TUQ131084 UEL131084:UEM131084 UOH131084:UOI131084 UYD131084:UYE131084 VHZ131084:VIA131084 VRV131084:VRW131084 WBR131084:WBS131084 WLN131084:WLO131084 WVJ131084:WVK131084 B196620:C196620 IX196620:IY196620 ST196620:SU196620 ACP196620:ACQ196620 AML196620:AMM196620 AWH196620:AWI196620 BGD196620:BGE196620 BPZ196620:BQA196620 BZV196620:BZW196620 CJR196620:CJS196620 CTN196620:CTO196620 DDJ196620:DDK196620 DNF196620:DNG196620 DXB196620:DXC196620 EGX196620:EGY196620 EQT196620:EQU196620 FAP196620:FAQ196620 FKL196620:FKM196620 FUH196620:FUI196620 GED196620:GEE196620 GNZ196620:GOA196620 GXV196620:GXW196620 HHR196620:HHS196620 HRN196620:HRO196620 IBJ196620:IBK196620 ILF196620:ILG196620 IVB196620:IVC196620 JEX196620:JEY196620 JOT196620:JOU196620 JYP196620:JYQ196620 KIL196620:KIM196620 KSH196620:KSI196620 LCD196620:LCE196620 LLZ196620:LMA196620 LVV196620:LVW196620 MFR196620:MFS196620 MPN196620:MPO196620 MZJ196620:MZK196620 NJF196620:NJG196620 NTB196620:NTC196620 OCX196620:OCY196620 OMT196620:OMU196620 OWP196620:OWQ196620 PGL196620:PGM196620 PQH196620:PQI196620 QAD196620:QAE196620 QJZ196620:QKA196620 QTV196620:QTW196620 RDR196620:RDS196620 RNN196620:RNO196620 RXJ196620:RXK196620 SHF196620:SHG196620 SRB196620:SRC196620 TAX196620:TAY196620 TKT196620:TKU196620 TUP196620:TUQ196620 UEL196620:UEM196620 UOH196620:UOI196620 UYD196620:UYE196620 VHZ196620:VIA196620 VRV196620:VRW196620 WBR196620:WBS196620 WLN196620:WLO196620 WVJ196620:WVK196620 B262156:C262156 IX262156:IY262156 ST262156:SU262156 ACP262156:ACQ262156 AML262156:AMM262156 AWH262156:AWI262156 BGD262156:BGE262156 BPZ262156:BQA262156 BZV262156:BZW262156 CJR262156:CJS262156 CTN262156:CTO262156 DDJ262156:DDK262156 DNF262156:DNG262156 DXB262156:DXC262156 EGX262156:EGY262156 EQT262156:EQU262156 FAP262156:FAQ262156 FKL262156:FKM262156 FUH262156:FUI262156 GED262156:GEE262156 GNZ262156:GOA262156 GXV262156:GXW262156 HHR262156:HHS262156 HRN262156:HRO262156 IBJ262156:IBK262156 ILF262156:ILG262156 IVB262156:IVC262156 JEX262156:JEY262156 JOT262156:JOU262156 JYP262156:JYQ262156 KIL262156:KIM262156 KSH262156:KSI262156 LCD262156:LCE262156 LLZ262156:LMA262156 LVV262156:LVW262156 MFR262156:MFS262156 MPN262156:MPO262156 MZJ262156:MZK262156 NJF262156:NJG262156 NTB262156:NTC262156 OCX262156:OCY262156 OMT262156:OMU262156 OWP262156:OWQ262156 PGL262156:PGM262156 PQH262156:PQI262156 QAD262156:QAE262156 QJZ262156:QKA262156 QTV262156:QTW262156 RDR262156:RDS262156 RNN262156:RNO262156 RXJ262156:RXK262156 SHF262156:SHG262156 SRB262156:SRC262156 TAX262156:TAY262156 TKT262156:TKU262156 TUP262156:TUQ262156 UEL262156:UEM262156 UOH262156:UOI262156 UYD262156:UYE262156 VHZ262156:VIA262156 VRV262156:VRW262156 WBR262156:WBS262156 WLN262156:WLO262156 WVJ262156:WVK262156 B327692:C327692 IX327692:IY327692 ST327692:SU327692 ACP327692:ACQ327692 AML327692:AMM327692 AWH327692:AWI327692 BGD327692:BGE327692 BPZ327692:BQA327692 BZV327692:BZW327692 CJR327692:CJS327692 CTN327692:CTO327692 DDJ327692:DDK327692 DNF327692:DNG327692 DXB327692:DXC327692 EGX327692:EGY327692 EQT327692:EQU327692 FAP327692:FAQ327692 FKL327692:FKM327692 FUH327692:FUI327692 GED327692:GEE327692 GNZ327692:GOA327692 GXV327692:GXW327692 HHR327692:HHS327692 HRN327692:HRO327692 IBJ327692:IBK327692 ILF327692:ILG327692 IVB327692:IVC327692 JEX327692:JEY327692 JOT327692:JOU327692 JYP327692:JYQ327692 KIL327692:KIM327692 KSH327692:KSI327692 LCD327692:LCE327692 LLZ327692:LMA327692 LVV327692:LVW327692 MFR327692:MFS327692 MPN327692:MPO327692 MZJ327692:MZK327692 NJF327692:NJG327692 NTB327692:NTC327692 OCX327692:OCY327692 OMT327692:OMU327692 OWP327692:OWQ327692 PGL327692:PGM327692 PQH327692:PQI327692 QAD327692:QAE327692 QJZ327692:QKA327692 QTV327692:QTW327692 RDR327692:RDS327692 RNN327692:RNO327692 RXJ327692:RXK327692 SHF327692:SHG327692 SRB327692:SRC327692 TAX327692:TAY327692 TKT327692:TKU327692 TUP327692:TUQ327692 UEL327692:UEM327692 UOH327692:UOI327692 UYD327692:UYE327692 VHZ327692:VIA327692 VRV327692:VRW327692 WBR327692:WBS327692 WLN327692:WLO327692 WVJ327692:WVK327692 B393228:C393228 IX393228:IY393228 ST393228:SU393228 ACP393228:ACQ393228 AML393228:AMM393228 AWH393228:AWI393228 BGD393228:BGE393228 BPZ393228:BQA393228 BZV393228:BZW393228 CJR393228:CJS393228 CTN393228:CTO393228 DDJ393228:DDK393228 DNF393228:DNG393228 DXB393228:DXC393228 EGX393228:EGY393228 EQT393228:EQU393228 FAP393228:FAQ393228 FKL393228:FKM393228 FUH393228:FUI393228 GED393228:GEE393228 GNZ393228:GOA393228 GXV393228:GXW393228 HHR393228:HHS393228 HRN393228:HRO393228 IBJ393228:IBK393228 ILF393228:ILG393228 IVB393228:IVC393228 JEX393228:JEY393228 JOT393228:JOU393228 JYP393228:JYQ393228 KIL393228:KIM393228 KSH393228:KSI393228 LCD393228:LCE393228 LLZ393228:LMA393228 LVV393228:LVW393228 MFR393228:MFS393228 MPN393228:MPO393228 MZJ393228:MZK393228 NJF393228:NJG393228 NTB393228:NTC393228 OCX393228:OCY393228 OMT393228:OMU393228 OWP393228:OWQ393228 PGL393228:PGM393228 PQH393228:PQI393228 QAD393228:QAE393228 QJZ393228:QKA393228 QTV393228:QTW393228 RDR393228:RDS393228 RNN393228:RNO393228 RXJ393228:RXK393228 SHF393228:SHG393228 SRB393228:SRC393228 TAX393228:TAY393228 TKT393228:TKU393228 TUP393228:TUQ393228 UEL393228:UEM393228 UOH393228:UOI393228 UYD393228:UYE393228 VHZ393228:VIA393228 VRV393228:VRW393228 WBR393228:WBS393228 WLN393228:WLO393228 WVJ393228:WVK393228 B458764:C458764 IX458764:IY458764 ST458764:SU458764 ACP458764:ACQ458764 AML458764:AMM458764 AWH458764:AWI458764 BGD458764:BGE458764 BPZ458764:BQA458764 BZV458764:BZW458764 CJR458764:CJS458764 CTN458764:CTO458764 DDJ458764:DDK458764 DNF458764:DNG458764 DXB458764:DXC458764 EGX458764:EGY458764 EQT458764:EQU458764 FAP458764:FAQ458764 FKL458764:FKM458764 FUH458764:FUI458764 GED458764:GEE458764 GNZ458764:GOA458764 GXV458764:GXW458764 HHR458764:HHS458764 HRN458764:HRO458764 IBJ458764:IBK458764 ILF458764:ILG458764 IVB458764:IVC458764 JEX458764:JEY458764 JOT458764:JOU458764 JYP458764:JYQ458764 KIL458764:KIM458764 KSH458764:KSI458764 LCD458764:LCE458764 LLZ458764:LMA458764 LVV458764:LVW458764 MFR458764:MFS458764 MPN458764:MPO458764 MZJ458764:MZK458764 NJF458764:NJG458764 NTB458764:NTC458764 OCX458764:OCY458764 OMT458764:OMU458764 OWP458764:OWQ458764 PGL458764:PGM458764 PQH458764:PQI458764 QAD458764:QAE458764 QJZ458764:QKA458764 QTV458764:QTW458764 RDR458764:RDS458764 RNN458764:RNO458764 RXJ458764:RXK458764 SHF458764:SHG458764 SRB458764:SRC458764 TAX458764:TAY458764 TKT458764:TKU458764 TUP458764:TUQ458764 UEL458764:UEM458764 UOH458764:UOI458764 UYD458764:UYE458764 VHZ458764:VIA458764 VRV458764:VRW458764 WBR458764:WBS458764 WLN458764:WLO458764 WVJ458764:WVK458764 B524300:C524300 IX524300:IY524300 ST524300:SU524300 ACP524300:ACQ524300 AML524300:AMM524300 AWH524300:AWI524300 BGD524300:BGE524300 BPZ524300:BQA524300 BZV524300:BZW524300 CJR524300:CJS524300 CTN524300:CTO524300 DDJ524300:DDK524300 DNF524300:DNG524300 DXB524300:DXC524300 EGX524300:EGY524300 EQT524300:EQU524300 FAP524300:FAQ524300 FKL524300:FKM524300 FUH524300:FUI524300 GED524300:GEE524300 GNZ524300:GOA524300 GXV524300:GXW524300 HHR524300:HHS524300 HRN524300:HRO524300 IBJ524300:IBK524300 ILF524300:ILG524300 IVB524300:IVC524300 JEX524300:JEY524300 JOT524300:JOU524300 JYP524300:JYQ524300 KIL524300:KIM524300 KSH524300:KSI524300 LCD524300:LCE524300 LLZ524300:LMA524300 LVV524300:LVW524300 MFR524300:MFS524300 MPN524300:MPO524300 MZJ524300:MZK524300 NJF524300:NJG524300 NTB524300:NTC524300 OCX524300:OCY524300 OMT524300:OMU524300 OWP524300:OWQ524300 PGL524300:PGM524300 PQH524300:PQI524300 QAD524300:QAE524300 QJZ524300:QKA524300 QTV524300:QTW524300 RDR524300:RDS524300 RNN524300:RNO524300 RXJ524300:RXK524300 SHF524300:SHG524300 SRB524300:SRC524300 TAX524300:TAY524300 TKT524300:TKU524300 TUP524300:TUQ524300 UEL524300:UEM524300 UOH524300:UOI524300 UYD524300:UYE524300 VHZ524300:VIA524300 VRV524300:VRW524300 WBR524300:WBS524300 WLN524300:WLO524300 WVJ524300:WVK524300 B589836:C589836 IX589836:IY589836 ST589836:SU589836 ACP589836:ACQ589836 AML589836:AMM589836 AWH589836:AWI589836 BGD589836:BGE589836 BPZ589836:BQA589836 BZV589836:BZW589836 CJR589836:CJS589836 CTN589836:CTO589836 DDJ589836:DDK589836 DNF589836:DNG589836 DXB589836:DXC589836 EGX589836:EGY589836 EQT589836:EQU589836 FAP589836:FAQ589836 FKL589836:FKM589836 FUH589836:FUI589836 GED589836:GEE589836 GNZ589836:GOA589836 GXV589836:GXW589836 HHR589836:HHS589836 HRN589836:HRO589836 IBJ589836:IBK589836 ILF589836:ILG589836 IVB589836:IVC589836 JEX589836:JEY589836 JOT589836:JOU589836 JYP589836:JYQ589836 KIL589836:KIM589836 KSH589836:KSI589836 LCD589836:LCE589836 LLZ589836:LMA589836 LVV589836:LVW589836 MFR589836:MFS589836 MPN589836:MPO589836 MZJ589836:MZK589836 NJF589836:NJG589836 NTB589836:NTC589836 OCX589836:OCY589836 OMT589836:OMU589836 OWP589836:OWQ589836 PGL589836:PGM589836 PQH589836:PQI589836 QAD589836:QAE589836 QJZ589836:QKA589836 QTV589836:QTW589836 RDR589836:RDS589836 RNN589836:RNO589836 RXJ589836:RXK589836 SHF589836:SHG589836 SRB589836:SRC589836 TAX589836:TAY589836 TKT589836:TKU589836 TUP589836:TUQ589836 UEL589836:UEM589836 UOH589836:UOI589836 UYD589836:UYE589836 VHZ589836:VIA589836 VRV589836:VRW589836 WBR589836:WBS589836 WLN589836:WLO589836 WVJ589836:WVK589836 B655372:C655372 IX655372:IY655372 ST655372:SU655372 ACP655372:ACQ655372 AML655372:AMM655372 AWH655372:AWI655372 BGD655372:BGE655372 BPZ655372:BQA655372 BZV655372:BZW655372 CJR655372:CJS655372 CTN655372:CTO655372 DDJ655372:DDK655372 DNF655372:DNG655372 DXB655372:DXC655372 EGX655372:EGY655372 EQT655372:EQU655372 FAP655372:FAQ655372 FKL655372:FKM655372 FUH655372:FUI655372 GED655372:GEE655372 GNZ655372:GOA655372 GXV655372:GXW655372 HHR655372:HHS655372 HRN655372:HRO655372 IBJ655372:IBK655372 ILF655372:ILG655372 IVB655372:IVC655372 JEX655372:JEY655372 JOT655372:JOU655372 JYP655372:JYQ655372 KIL655372:KIM655372 KSH655372:KSI655372 LCD655372:LCE655372 LLZ655372:LMA655372 LVV655372:LVW655372 MFR655372:MFS655372 MPN655372:MPO655372 MZJ655372:MZK655372 NJF655372:NJG655372 NTB655372:NTC655372 OCX655372:OCY655372 OMT655372:OMU655372 OWP655372:OWQ655372 PGL655372:PGM655372 PQH655372:PQI655372 QAD655372:QAE655372 QJZ655372:QKA655372 QTV655372:QTW655372 RDR655372:RDS655372 RNN655372:RNO655372 RXJ655372:RXK655372 SHF655372:SHG655372 SRB655372:SRC655372 TAX655372:TAY655372 TKT655372:TKU655372 TUP655372:TUQ655372 UEL655372:UEM655372 UOH655372:UOI655372 UYD655372:UYE655372 VHZ655372:VIA655372 VRV655372:VRW655372 WBR655372:WBS655372 WLN655372:WLO655372 WVJ655372:WVK655372 B720908:C720908 IX720908:IY720908 ST720908:SU720908 ACP720908:ACQ720908 AML720908:AMM720908 AWH720908:AWI720908 BGD720908:BGE720908 BPZ720908:BQA720908 BZV720908:BZW720908 CJR720908:CJS720908 CTN720908:CTO720908 DDJ720908:DDK720908 DNF720908:DNG720908 DXB720908:DXC720908 EGX720908:EGY720908 EQT720908:EQU720908 FAP720908:FAQ720908 FKL720908:FKM720908 FUH720908:FUI720908 GED720908:GEE720908 GNZ720908:GOA720908 GXV720908:GXW720908 HHR720908:HHS720908 HRN720908:HRO720908 IBJ720908:IBK720908 ILF720908:ILG720908 IVB720908:IVC720908 JEX720908:JEY720908 JOT720908:JOU720908 JYP720908:JYQ720908 KIL720908:KIM720908 KSH720908:KSI720908 LCD720908:LCE720908 LLZ720908:LMA720908 LVV720908:LVW720908 MFR720908:MFS720908 MPN720908:MPO720908 MZJ720908:MZK720908 NJF720908:NJG720908 NTB720908:NTC720908 OCX720908:OCY720908 OMT720908:OMU720908 OWP720908:OWQ720908 PGL720908:PGM720908 PQH720908:PQI720908 QAD720908:QAE720908 QJZ720908:QKA720908 QTV720908:QTW720908 RDR720908:RDS720908 RNN720908:RNO720908 RXJ720908:RXK720908 SHF720908:SHG720908 SRB720908:SRC720908 TAX720908:TAY720908 TKT720908:TKU720908 TUP720908:TUQ720908 UEL720908:UEM720908 UOH720908:UOI720908 UYD720908:UYE720908 VHZ720908:VIA720908 VRV720908:VRW720908 WBR720908:WBS720908 WLN720908:WLO720908 WVJ720908:WVK720908 B786444:C786444 IX786444:IY786444 ST786444:SU786444 ACP786444:ACQ786444 AML786444:AMM786444 AWH786444:AWI786444 BGD786444:BGE786444 BPZ786444:BQA786444 BZV786444:BZW786444 CJR786444:CJS786444 CTN786444:CTO786444 DDJ786444:DDK786444 DNF786444:DNG786444 DXB786444:DXC786444 EGX786444:EGY786444 EQT786444:EQU786444 FAP786444:FAQ786444 FKL786444:FKM786444 FUH786444:FUI786444 GED786444:GEE786444 GNZ786444:GOA786444 GXV786444:GXW786444 HHR786444:HHS786444 HRN786444:HRO786444 IBJ786444:IBK786444 ILF786444:ILG786444 IVB786444:IVC786444 JEX786444:JEY786444 JOT786444:JOU786444 JYP786444:JYQ786444 KIL786444:KIM786444 KSH786444:KSI786444 LCD786444:LCE786444 LLZ786444:LMA786444 LVV786444:LVW786444 MFR786444:MFS786444 MPN786444:MPO786444 MZJ786444:MZK786444 NJF786444:NJG786444 NTB786444:NTC786444 OCX786444:OCY786444 OMT786444:OMU786444 OWP786444:OWQ786444 PGL786444:PGM786444 PQH786444:PQI786444 QAD786444:QAE786444 QJZ786444:QKA786444 QTV786444:QTW786444 RDR786444:RDS786444 RNN786444:RNO786444 RXJ786444:RXK786444 SHF786444:SHG786444 SRB786444:SRC786444 TAX786444:TAY786444 TKT786444:TKU786444 TUP786444:TUQ786444 UEL786444:UEM786444 UOH786444:UOI786444 UYD786444:UYE786444 VHZ786444:VIA786444 VRV786444:VRW786444 WBR786444:WBS786444 WLN786444:WLO786444 WVJ786444:WVK786444 B851980:C851980 IX851980:IY851980 ST851980:SU851980 ACP851980:ACQ851980 AML851980:AMM851980 AWH851980:AWI851980 BGD851980:BGE851980 BPZ851980:BQA851980 BZV851980:BZW851980 CJR851980:CJS851980 CTN851980:CTO851980 DDJ851980:DDK851980 DNF851980:DNG851980 DXB851980:DXC851980 EGX851980:EGY851980 EQT851980:EQU851980 FAP851980:FAQ851980 FKL851980:FKM851980 FUH851980:FUI851980 GED851980:GEE851980 GNZ851980:GOA851980 GXV851980:GXW851980 HHR851980:HHS851980 HRN851980:HRO851980 IBJ851980:IBK851980 ILF851980:ILG851980 IVB851980:IVC851980 JEX851980:JEY851980 JOT851980:JOU851980 JYP851980:JYQ851980 KIL851980:KIM851980 KSH851980:KSI851980 LCD851980:LCE851980 LLZ851980:LMA851980 LVV851980:LVW851980 MFR851980:MFS851980 MPN851980:MPO851980 MZJ851980:MZK851980 NJF851980:NJG851980 NTB851980:NTC851980 OCX851980:OCY851980 OMT851980:OMU851980 OWP851980:OWQ851980 PGL851980:PGM851980 PQH851980:PQI851980 QAD851980:QAE851980 QJZ851980:QKA851980 QTV851980:QTW851980 RDR851980:RDS851980 RNN851980:RNO851980 RXJ851980:RXK851980 SHF851980:SHG851980 SRB851980:SRC851980 TAX851980:TAY851980 TKT851980:TKU851980 TUP851980:TUQ851980 UEL851980:UEM851980 UOH851980:UOI851980 UYD851980:UYE851980 VHZ851980:VIA851980 VRV851980:VRW851980 WBR851980:WBS851980 WLN851980:WLO851980 WVJ851980:WVK851980 B917516:C917516 IX917516:IY917516 ST917516:SU917516 ACP917516:ACQ917516 AML917516:AMM917516 AWH917516:AWI917516 BGD917516:BGE917516 BPZ917516:BQA917516 BZV917516:BZW917516 CJR917516:CJS917516 CTN917516:CTO917516 DDJ917516:DDK917516 DNF917516:DNG917516 DXB917516:DXC917516 EGX917516:EGY917516 EQT917516:EQU917516 FAP917516:FAQ917516 FKL917516:FKM917516 FUH917516:FUI917516 GED917516:GEE917516 GNZ917516:GOA917516 GXV917516:GXW917516 HHR917516:HHS917516 HRN917516:HRO917516 IBJ917516:IBK917516 ILF917516:ILG917516 IVB917516:IVC917516 JEX917516:JEY917516 JOT917516:JOU917516 JYP917516:JYQ917516 KIL917516:KIM917516 KSH917516:KSI917516 LCD917516:LCE917516 LLZ917516:LMA917516 LVV917516:LVW917516 MFR917516:MFS917516 MPN917516:MPO917516 MZJ917516:MZK917516 NJF917516:NJG917516 NTB917516:NTC917516 OCX917516:OCY917516 OMT917516:OMU917516 OWP917516:OWQ917516 PGL917516:PGM917516 PQH917516:PQI917516 QAD917516:QAE917516 QJZ917516:QKA917516 QTV917516:QTW917516 RDR917516:RDS917516 RNN917516:RNO917516 RXJ917516:RXK917516 SHF917516:SHG917516 SRB917516:SRC917516 TAX917516:TAY917516 TKT917516:TKU917516 TUP917516:TUQ917516 UEL917516:UEM917516 UOH917516:UOI917516 UYD917516:UYE917516 VHZ917516:VIA917516 VRV917516:VRW917516 WBR917516:WBS917516 WLN917516:WLO917516 WVJ917516:WVK917516 B983052:C983052 IX983052:IY983052 ST983052:SU983052 ACP983052:ACQ983052 AML983052:AMM983052 AWH983052:AWI983052 BGD983052:BGE983052 BPZ983052:BQA983052 BZV983052:BZW983052 CJR983052:CJS983052 CTN983052:CTO983052 DDJ983052:DDK983052 DNF983052:DNG983052 DXB983052:DXC983052 EGX983052:EGY983052 EQT983052:EQU983052 FAP983052:FAQ983052 FKL983052:FKM983052 FUH983052:FUI983052 GED983052:GEE983052 GNZ983052:GOA983052 GXV983052:GXW983052 HHR983052:HHS983052 HRN983052:HRO983052 IBJ983052:IBK983052 ILF983052:ILG983052 IVB983052:IVC983052 JEX983052:JEY983052 JOT983052:JOU983052 JYP983052:JYQ983052 KIL983052:KIM983052 KSH983052:KSI983052 LCD983052:LCE983052 LLZ983052:LMA983052 LVV983052:LVW983052 MFR983052:MFS983052 MPN983052:MPO983052 MZJ983052:MZK983052 NJF983052:NJG983052 NTB983052:NTC983052 OCX983052:OCY983052 OMT983052:OMU983052 OWP983052:OWQ983052 PGL983052:PGM983052 PQH983052:PQI983052 QAD983052:QAE983052 QJZ983052:QKA983052 QTV983052:QTW983052 RDR983052:RDS983052 RNN983052:RNO983052 RXJ983052:RXK983052 SHF983052:SHG983052 SRB983052:SRC983052 TAX983052:TAY983052 TKT983052:TKU983052 TUP983052:TUQ983052 UEL983052:UEM983052 UOH983052:UOI983052 UYD983052:UYE983052 VHZ983052:VIA983052 VRV983052:VRW983052 WBR983052:WBS983052 WLN983052:WLO983052 WVJ983052:WVK983052">
      <formula1>0</formula1>
      <formula2>10000000000</formula2>
    </dataValidation>
    <dataValidation type="whole" allowBlank="1" showInputMessage="1" showErrorMessage="1" errorTitle="Error" error="Por favor ingrese números enteros" sqref="B13:C16 IX13:IY16 ST13:SU16 ACP13:ACQ16 AML13:AMM16 AWH13:AWI16 BGD13:BGE16 BPZ13:BQA16 BZV13:BZW16 CJR13:CJS16 CTN13:CTO16 DDJ13:DDK16 DNF13:DNG16 DXB13:DXC16 EGX13:EGY16 EQT13:EQU16 FAP13:FAQ16 FKL13:FKM16 FUH13:FUI16 GED13:GEE16 GNZ13:GOA16 GXV13:GXW16 HHR13:HHS16 HRN13:HRO16 IBJ13:IBK16 ILF13:ILG16 IVB13:IVC16 JEX13:JEY16 JOT13:JOU16 JYP13:JYQ16 KIL13:KIM16 KSH13:KSI16 LCD13:LCE16 LLZ13:LMA16 LVV13:LVW16 MFR13:MFS16 MPN13:MPO16 MZJ13:MZK16 NJF13:NJG16 NTB13:NTC16 OCX13:OCY16 OMT13:OMU16 OWP13:OWQ16 PGL13:PGM16 PQH13:PQI16 QAD13:QAE16 QJZ13:QKA16 QTV13:QTW16 RDR13:RDS16 RNN13:RNO16 RXJ13:RXK16 SHF13:SHG16 SRB13:SRC16 TAX13:TAY16 TKT13:TKU16 TUP13:TUQ16 UEL13:UEM16 UOH13:UOI16 UYD13:UYE16 VHZ13:VIA16 VRV13:VRW16 WBR13:WBS16 WLN13:WLO16 WVJ13:WVK16 B65549:C65552 IX65549:IY65552 ST65549:SU65552 ACP65549:ACQ65552 AML65549:AMM65552 AWH65549:AWI65552 BGD65549:BGE65552 BPZ65549:BQA65552 BZV65549:BZW65552 CJR65549:CJS65552 CTN65549:CTO65552 DDJ65549:DDK65552 DNF65549:DNG65552 DXB65549:DXC65552 EGX65549:EGY65552 EQT65549:EQU65552 FAP65549:FAQ65552 FKL65549:FKM65552 FUH65549:FUI65552 GED65549:GEE65552 GNZ65549:GOA65552 GXV65549:GXW65552 HHR65549:HHS65552 HRN65549:HRO65552 IBJ65549:IBK65552 ILF65549:ILG65552 IVB65549:IVC65552 JEX65549:JEY65552 JOT65549:JOU65552 JYP65549:JYQ65552 KIL65549:KIM65552 KSH65549:KSI65552 LCD65549:LCE65552 LLZ65549:LMA65552 LVV65549:LVW65552 MFR65549:MFS65552 MPN65549:MPO65552 MZJ65549:MZK65552 NJF65549:NJG65552 NTB65549:NTC65552 OCX65549:OCY65552 OMT65549:OMU65552 OWP65549:OWQ65552 PGL65549:PGM65552 PQH65549:PQI65552 QAD65549:QAE65552 QJZ65549:QKA65552 QTV65549:QTW65552 RDR65549:RDS65552 RNN65549:RNO65552 RXJ65549:RXK65552 SHF65549:SHG65552 SRB65549:SRC65552 TAX65549:TAY65552 TKT65549:TKU65552 TUP65549:TUQ65552 UEL65549:UEM65552 UOH65549:UOI65552 UYD65549:UYE65552 VHZ65549:VIA65552 VRV65549:VRW65552 WBR65549:WBS65552 WLN65549:WLO65552 WVJ65549:WVK65552 B131085:C131088 IX131085:IY131088 ST131085:SU131088 ACP131085:ACQ131088 AML131085:AMM131088 AWH131085:AWI131088 BGD131085:BGE131088 BPZ131085:BQA131088 BZV131085:BZW131088 CJR131085:CJS131088 CTN131085:CTO131088 DDJ131085:DDK131088 DNF131085:DNG131088 DXB131085:DXC131088 EGX131085:EGY131088 EQT131085:EQU131088 FAP131085:FAQ131088 FKL131085:FKM131088 FUH131085:FUI131088 GED131085:GEE131088 GNZ131085:GOA131088 GXV131085:GXW131088 HHR131085:HHS131088 HRN131085:HRO131088 IBJ131085:IBK131088 ILF131085:ILG131088 IVB131085:IVC131088 JEX131085:JEY131088 JOT131085:JOU131088 JYP131085:JYQ131088 KIL131085:KIM131088 KSH131085:KSI131088 LCD131085:LCE131088 LLZ131085:LMA131088 LVV131085:LVW131088 MFR131085:MFS131088 MPN131085:MPO131088 MZJ131085:MZK131088 NJF131085:NJG131088 NTB131085:NTC131088 OCX131085:OCY131088 OMT131085:OMU131088 OWP131085:OWQ131088 PGL131085:PGM131088 PQH131085:PQI131088 QAD131085:QAE131088 QJZ131085:QKA131088 QTV131085:QTW131088 RDR131085:RDS131088 RNN131085:RNO131088 RXJ131085:RXK131088 SHF131085:SHG131088 SRB131085:SRC131088 TAX131085:TAY131088 TKT131085:TKU131088 TUP131085:TUQ131088 UEL131085:UEM131088 UOH131085:UOI131088 UYD131085:UYE131088 VHZ131085:VIA131088 VRV131085:VRW131088 WBR131085:WBS131088 WLN131085:WLO131088 WVJ131085:WVK131088 B196621:C196624 IX196621:IY196624 ST196621:SU196624 ACP196621:ACQ196624 AML196621:AMM196624 AWH196621:AWI196624 BGD196621:BGE196624 BPZ196621:BQA196624 BZV196621:BZW196624 CJR196621:CJS196624 CTN196621:CTO196624 DDJ196621:DDK196624 DNF196621:DNG196624 DXB196621:DXC196624 EGX196621:EGY196624 EQT196621:EQU196624 FAP196621:FAQ196624 FKL196621:FKM196624 FUH196621:FUI196624 GED196621:GEE196624 GNZ196621:GOA196624 GXV196621:GXW196624 HHR196621:HHS196624 HRN196621:HRO196624 IBJ196621:IBK196624 ILF196621:ILG196624 IVB196621:IVC196624 JEX196621:JEY196624 JOT196621:JOU196624 JYP196621:JYQ196624 KIL196621:KIM196624 KSH196621:KSI196624 LCD196621:LCE196624 LLZ196621:LMA196624 LVV196621:LVW196624 MFR196621:MFS196624 MPN196621:MPO196624 MZJ196621:MZK196624 NJF196621:NJG196624 NTB196621:NTC196624 OCX196621:OCY196624 OMT196621:OMU196624 OWP196621:OWQ196624 PGL196621:PGM196624 PQH196621:PQI196624 QAD196621:QAE196624 QJZ196621:QKA196624 QTV196621:QTW196624 RDR196621:RDS196624 RNN196621:RNO196624 RXJ196621:RXK196624 SHF196621:SHG196624 SRB196621:SRC196624 TAX196621:TAY196624 TKT196621:TKU196624 TUP196621:TUQ196624 UEL196621:UEM196624 UOH196621:UOI196624 UYD196621:UYE196624 VHZ196621:VIA196624 VRV196621:VRW196624 WBR196621:WBS196624 WLN196621:WLO196624 WVJ196621:WVK196624 B262157:C262160 IX262157:IY262160 ST262157:SU262160 ACP262157:ACQ262160 AML262157:AMM262160 AWH262157:AWI262160 BGD262157:BGE262160 BPZ262157:BQA262160 BZV262157:BZW262160 CJR262157:CJS262160 CTN262157:CTO262160 DDJ262157:DDK262160 DNF262157:DNG262160 DXB262157:DXC262160 EGX262157:EGY262160 EQT262157:EQU262160 FAP262157:FAQ262160 FKL262157:FKM262160 FUH262157:FUI262160 GED262157:GEE262160 GNZ262157:GOA262160 GXV262157:GXW262160 HHR262157:HHS262160 HRN262157:HRO262160 IBJ262157:IBK262160 ILF262157:ILG262160 IVB262157:IVC262160 JEX262157:JEY262160 JOT262157:JOU262160 JYP262157:JYQ262160 KIL262157:KIM262160 KSH262157:KSI262160 LCD262157:LCE262160 LLZ262157:LMA262160 LVV262157:LVW262160 MFR262157:MFS262160 MPN262157:MPO262160 MZJ262157:MZK262160 NJF262157:NJG262160 NTB262157:NTC262160 OCX262157:OCY262160 OMT262157:OMU262160 OWP262157:OWQ262160 PGL262157:PGM262160 PQH262157:PQI262160 QAD262157:QAE262160 QJZ262157:QKA262160 QTV262157:QTW262160 RDR262157:RDS262160 RNN262157:RNO262160 RXJ262157:RXK262160 SHF262157:SHG262160 SRB262157:SRC262160 TAX262157:TAY262160 TKT262157:TKU262160 TUP262157:TUQ262160 UEL262157:UEM262160 UOH262157:UOI262160 UYD262157:UYE262160 VHZ262157:VIA262160 VRV262157:VRW262160 WBR262157:WBS262160 WLN262157:WLO262160 WVJ262157:WVK262160 B327693:C327696 IX327693:IY327696 ST327693:SU327696 ACP327693:ACQ327696 AML327693:AMM327696 AWH327693:AWI327696 BGD327693:BGE327696 BPZ327693:BQA327696 BZV327693:BZW327696 CJR327693:CJS327696 CTN327693:CTO327696 DDJ327693:DDK327696 DNF327693:DNG327696 DXB327693:DXC327696 EGX327693:EGY327696 EQT327693:EQU327696 FAP327693:FAQ327696 FKL327693:FKM327696 FUH327693:FUI327696 GED327693:GEE327696 GNZ327693:GOA327696 GXV327693:GXW327696 HHR327693:HHS327696 HRN327693:HRO327696 IBJ327693:IBK327696 ILF327693:ILG327696 IVB327693:IVC327696 JEX327693:JEY327696 JOT327693:JOU327696 JYP327693:JYQ327696 KIL327693:KIM327696 KSH327693:KSI327696 LCD327693:LCE327696 LLZ327693:LMA327696 LVV327693:LVW327696 MFR327693:MFS327696 MPN327693:MPO327696 MZJ327693:MZK327696 NJF327693:NJG327696 NTB327693:NTC327696 OCX327693:OCY327696 OMT327693:OMU327696 OWP327693:OWQ327696 PGL327693:PGM327696 PQH327693:PQI327696 QAD327693:QAE327696 QJZ327693:QKA327696 QTV327693:QTW327696 RDR327693:RDS327696 RNN327693:RNO327696 RXJ327693:RXK327696 SHF327693:SHG327696 SRB327693:SRC327696 TAX327693:TAY327696 TKT327693:TKU327696 TUP327693:TUQ327696 UEL327693:UEM327696 UOH327693:UOI327696 UYD327693:UYE327696 VHZ327693:VIA327696 VRV327693:VRW327696 WBR327693:WBS327696 WLN327693:WLO327696 WVJ327693:WVK327696 B393229:C393232 IX393229:IY393232 ST393229:SU393232 ACP393229:ACQ393232 AML393229:AMM393232 AWH393229:AWI393232 BGD393229:BGE393232 BPZ393229:BQA393232 BZV393229:BZW393232 CJR393229:CJS393232 CTN393229:CTO393232 DDJ393229:DDK393232 DNF393229:DNG393232 DXB393229:DXC393232 EGX393229:EGY393232 EQT393229:EQU393232 FAP393229:FAQ393232 FKL393229:FKM393232 FUH393229:FUI393232 GED393229:GEE393232 GNZ393229:GOA393232 GXV393229:GXW393232 HHR393229:HHS393232 HRN393229:HRO393232 IBJ393229:IBK393232 ILF393229:ILG393232 IVB393229:IVC393232 JEX393229:JEY393232 JOT393229:JOU393232 JYP393229:JYQ393232 KIL393229:KIM393232 KSH393229:KSI393232 LCD393229:LCE393232 LLZ393229:LMA393232 LVV393229:LVW393232 MFR393229:MFS393232 MPN393229:MPO393232 MZJ393229:MZK393232 NJF393229:NJG393232 NTB393229:NTC393232 OCX393229:OCY393232 OMT393229:OMU393232 OWP393229:OWQ393232 PGL393229:PGM393232 PQH393229:PQI393232 QAD393229:QAE393232 QJZ393229:QKA393232 QTV393229:QTW393232 RDR393229:RDS393232 RNN393229:RNO393232 RXJ393229:RXK393232 SHF393229:SHG393232 SRB393229:SRC393232 TAX393229:TAY393232 TKT393229:TKU393232 TUP393229:TUQ393232 UEL393229:UEM393232 UOH393229:UOI393232 UYD393229:UYE393232 VHZ393229:VIA393232 VRV393229:VRW393232 WBR393229:WBS393232 WLN393229:WLO393232 WVJ393229:WVK393232 B458765:C458768 IX458765:IY458768 ST458765:SU458768 ACP458765:ACQ458768 AML458765:AMM458768 AWH458765:AWI458768 BGD458765:BGE458768 BPZ458765:BQA458768 BZV458765:BZW458768 CJR458765:CJS458768 CTN458765:CTO458768 DDJ458765:DDK458768 DNF458765:DNG458768 DXB458765:DXC458768 EGX458765:EGY458768 EQT458765:EQU458768 FAP458765:FAQ458768 FKL458765:FKM458768 FUH458765:FUI458768 GED458765:GEE458768 GNZ458765:GOA458768 GXV458765:GXW458768 HHR458765:HHS458768 HRN458765:HRO458768 IBJ458765:IBK458768 ILF458765:ILG458768 IVB458765:IVC458768 JEX458765:JEY458768 JOT458765:JOU458768 JYP458765:JYQ458768 KIL458765:KIM458768 KSH458765:KSI458768 LCD458765:LCE458768 LLZ458765:LMA458768 LVV458765:LVW458768 MFR458765:MFS458768 MPN458765:MPO458768 MZJ458765:MZK458768 NJF458765:NJG458768 NTB458765:NTC458768 OCX458765:OCY458768 OMT458765:OMU458768 OWP458765:OWQ458768 PGL458765:PGM458768 PQH458765:PQI458768 QAD458765:QAE458768 QJZ458765:QKA458768 QTV458765:QTW458768 RDR458765:RDS458768 RNN458765:RNO458768 RXJ458765:RXK458768 SHF458765:SHG458768 SRB458765:SRC458768 TAX458765:TAY458768 TKT458765:TKU458768 TUP458765:TUQ458768 UEL458765:UEM458768 UOH458765:UOI458768 UYD458765:UYE458768 VHZ458765:VIA458768 VRV458765:VRW458768 WBR458765:WBS458768 WLN458765:WLO458768 WVJ458765:WVK458768 B524301:C524304 IX524301:IY524304 ST524301:SU524304 ACP524301:ACQ524304 AML524301:AMM524304 AWH524301:AWI524304 BGD524301:BGE524304 BPZ524301:BQA524304 BZV524301:BZW524304 CJR524301:CJS524304 CTN524301:CTO524304 DDJ524301:DDK524304 DNF524301:DNG524304 DXB524301:DXC524304 EGX524301:EGY524304 EQT524301:EQU524304 FAP524301:FAQ524304 FKL524301:FKM524304 FUH524301:FUI524304 GED524301:GEE524304 GNZ524301:GOA524304 GXV524301:GXW524304 HHR524301:HHS524304 HRN524301:HRO524304 IBJ524301:IBK524304 ILF524301:ILG524304 IVB524301:IVC524304 JEX524301:JEY524304 JOT524301:JOU524304 JYP524301:JYQ524304 KIL524301:KIM524304 KSH524301:KSI524304 LCD524301:LCE524304 LLZ524301:LMA524304 LVV524301:LVW524304 MFR524301:MFS524304 MPN524301:MPO524304 MZJ524301:MZK524304 NJF524301:NJG524304 NTB524301:NTC524304 OCX524301:OCY524304 OMT524301:OMU524304 OWP524301:OWQ524304 PGL524301:PGM524304 PQH524301:PQI524304 QAD524301:QAE524304 QJZ524301:QKA524304 QTV524301:QTW524304 RDR524301:RDS524304 RNN524301:RNO524304 RXJ524301:RXK524304 SHF524301:SHG524304 SRB524301:SRC524304 TAX524301:TAY524304 TKT524301:TKU524304 TUP524301:TUQ524304 UEL524301:UEM524304 UOH524301:UOI524304 UYD524301:UYE524304 VHZ524301:VIA524304 VRV524301:VRW524304 WBR524301:WBS524304 WLN524301:WLO524304 WVJ524301:WVK524304 B589837:C589840 IX589837:IY589840 ST589837:SU589840 ACP589837:ACQ589840 AML589837:AMM589840 AWH589837:AWI589840 BGD589837:BGE589840 BPZ589837:BQA589840 BZV589837:BZW589840 CJR589837:CJS589840 CTN589837:CTO589840 DDJ589837:DDK589840 DNF589837:DNG589840 DXB589837:DXC589840 EGX589837:EGY589840 EQT589837:EQU589840 FAP589837:FAQ589840 FKL589837:FKM589840 FUH589837:FUI589840 GED589837:GEE589840 GNZ589837:GOA589840 GXV589837:GXW589840 HHR589837:HHS589840 HRN589837:HRO589840 IBJ589837:IBK589840 ILF589837:ILG589840 IVB589837:IVC589840 JEX589837:JEY589840 JOT589837:JOU589840 JYP589837:JYQ589840 KIL589837:KIM589840 KSH589837:KSI589840 LCD589837:LCE589840 LLZ589837:LMA589840 LVV589837:LVW589840 MFR589837:MFS589840 MPN589837:MPO589840 MZJ589837:MZK589840 NJF589837:NJG589840 NTB589837:NTC589840 OCX589837:OCY589840 OMT589837:OMU589840 OWP589837:OWQ589840 PGL589837:PGM589840 PQH589837:PQI589840 QAD589837:QAE589840 QJZ589837:QKA589840 QTV589837:QTW589840 RDR589837:RDS589840 RNN589837:RNO589840 RXJ589837:RXK589840 SHF589837:SHG589840 SRB589837:SRC589840 TAX589837:TAY589840 TKT589837:TKU589840 TUP589837:TUQ589840 UEL589837:UEM589840 UOH589837:UOI589840 UYD589837:UYE589840 VHZ589837:VIA589840 VRV589837:VRW589840 WBR589837:WBS589840 WLN589837:WLO589840 WVJ589837:WVK589840 B655373:C655376 IX655373:IY655376 ST655373:SU655376 ACP655373:ACQ655376 AML655373:AMM655376 AWH655373:AWI655376 BGD655373:BGE655376 BPZ655373:BQA655376 BZV655373:BZW655376 CJR655373:CJS655376 CTN655373:CTO655376 DDJ655373:DDK655376 DNF655373:DNG655376 DXB655373:DXC655376 EGX655373:EGY655376 EQT655373:EQU655376 FAP655373:FAQ655376 FKL655373:FKM655376 FUH655373:FUI655376 GED655373:GEE655376 GNZ655373:GOA655376 GXV655373:GXW655376 HHR655373:HHS655376 HRN655373:HRO655376 IBJ655373:IBK655376 ILF655373:ILG655376 IVB655373:IVC655376 JEX655373:JEY655376 JOT655373:JOU655376 JYP655373:JYQ655376 KIL655373:KIM655376 KSH655373:KSI655376 LCD655373:LCE655376 LLZ655373:LMA655376 LVV655373:LVW655376 MFR655373:MFS655376 MPN655373:MPO655376 MZJ655373:MZK655376 NJF655373:NJG655376 NTB655373:NTC655376 OCX655373:OCY655376 OMT655373:OMU655376 OWP655373:OWQ655376 PGL655373:PGM655376 PQH655373:PQI655376 QAD655373:QAE655376 QJZ655373:QKA655376 QTV655373:QTW655376 RDR655373:RDS655376 RNN655373:RNO655376 RXJ655373:RXK655376 SHF655373:SHG655376 SRB655373:SRC655376 TAX655373:TAY655376 TKT655373:TKU655376 TUP655373:TUQ655376 UEL655373:UEM655376 UOH655373:UOI655376 UYD655373:UYE655376 VHZ655373:VIA655376 VRV655373:VRW655376 WBR655373:WBS655376 WLN655373:WLO655376 WVJ655373:WVK655376 B720909:C720912 IX720909:IY720912 ST720909:SU720912 ACP720909:ACQ720912 AML720909:AMM720912 AWH720909:AWI720912 BGD720909:BGE720912 BPZ720909:BQA720912 BZV720909:BZW720912 CJR720909:CJS720912 CTN720909:CTO720912 DDJ720909:DDK720912 DNF720909:DNG720912 DXB720909:DXC720912 EGX720909:EGY720912 EQT720909:EQU720912 FAP720909:FAQ720912 FKL720909:FKM720912 FUH720909:FUI720912 GED720909:GEE720912 GNZ720909:GOA720912 GXV720909:GXW720912 HHR720909:HHS720912 HRN720909:HRO720912 IBJ720909:IBK720912 ILF720909:ILG720912 IVB720909:IVC720912 JEX720909:JEY720912 JOT720909:JOU720912 JYP720909:JYQ720912 KIL720909:KIM720912 KSH720909:KSI720912 LCD720909:LCE720912 LLZ720909:LMA720912 LVV720909:LVW720912 MFR720909:MFS720912 MPN720909:MPO720912 MZJ720909:MZK720912 NJF720909:NJG720912 NTB720909:NTC720912 OCX720909:OCY720912 OMT720909:OMU720912 OWP720909:OWQ720912 PGL720909:PGM720912 PQH720909:PQI720912 QAD720909:QAE720912 QJZ720909:QKA720912 QTV720909:QTW720912 RDR720909:RDS720912 RNN720909:RNO720912 RXJ720909:RXK720912 SHF720909:SHG720912 SRB720909:SRC720912 TAX720909:TAY720912 TKT720909:TKU720912 TUP720909:TUQ720912 UEL720909:UEM720912 UOH720909:UOI720912 UYD720909:UYE720912 VHZ720909:VIA720912 VRV720909:VRW720912 WBR720909:WBS720912 WLN720909:WLO720912 WVJ720909:WVK720912 B786445:C786448 IX786445:IY786448 ST786445:SU786448 ACP786445:ACQ786448 AML786445:AMM786448 AWH786445:AWI786448 BGD786445:BGE786448 BPZ786445:BQA786448 BZV786445:BZW786448 CJR786445:CJS786448 CTN786445:CTO786448 DDJ786445:DDK786448 DNF786445:DNG786448 DXB786445:DXC786448 EGX786445:EGY786448 EQT786445:EQU786448 FAP786445:FAQ786448 FKL786445:FKM786448 FUH786445:FUI786448 GED786445:GEE786448 GNZ786445:GOA786448 GXV786445:GXW786448 HHR786445:HHS786448 HRN786445:HRO786448 IBJ786445:IBK786448 ILF786445:ILG786448 IVB786445:IVC786448 JEX786445:JEY786448 JOT786445:JOU786448 JYP786445:JYQ786448 KIL786445:KIM786448 KSH786445:KSI786448 LCD786445:LCE786448 LLZ786445:LMA786448 LVV786445:LVW786448 MFR786445:MFS786448 MPN786445:MPO786448 MZJ786445:MZK786448 NJF786445:NJG786448 NTB786445:NTC786448 OCX786445:OCY786448 OMT786445:OMU786448 OWP786445:OWQ786448 PGL786445:PGM786448 PQH786445:PQI786448 QAD786445:QAE786448 QJZ786445:QKA786448 QTV786445:QTW786448 RDR786445:RDS786448 RNN786445:RNO786448 RXJ786445:RXK786448 SHF786445:SHG786448 SRB786445:SRC786448 TAX786445:TAY786448 TKT786445:TKU786448 TUP786445:TUQ786448 UEL786445:UEM786448 UOH786445:UOI786448 UYD786445:UYE786448 VHZ786445:VIA786448 VRV786445:VRW786448 WBR786445:WBS786448 WLN786445:WLO786448 WVJ786445:WVK786448 B851981:C851984 IX851981:IY851984 ST851981:SU851984 ACP851981:ACQ851984 AML851981:AMM851984 AWH851981:AWI851984 BGD851981:BGE851984 BPZ851981:BQA851984 BZV851981:BZW851984 CJR851981:CJS851984 CTN851981:CTO851984 DDJ851981:DDK851984 DNF851981:DNG851984 DXB851981:DXC851984 EGX851981:EGY851984 EQT851981:EQU851984 FAP851981:FAQ851984 FKL851981:FKM851984 FUH851981:FUI851984 GED851981:GEE851984 GNZ851981:GOA851984 GXV851981:GXW851984 HHR851981:HHS851984 HRN851981:HRO851984 IBJ851981:IBK851984 ILF851981:ILG851984 IVB851981:IVC851984 JEX851981:JEY851984 JOT851981:JOU851984 JYP851981:JYQ851984 KIL851981:KIM851984 KSH851981:KSI851984 LCD851981:LCE851984 LLZ851981:LMA851984 LVV851981:LVW851984 MFR851981:MFS851984 MPN851981:MPO851984 MZJ851981:MZK851984 NJF851981:NJG851984 NTB851981:NTC851984 OCX851981:OCY851984 OMT851981:OMU851984 OWP851981:OWQ851984 PGL851981:PGM851984 PQH851981:PQI851984 QAD851981:QAE851984 QJZ851981:QKA851984 QTV851981:QTW851984 RDR851981:RDS851984 RNN851981:RNO851984 RXJ851981:RXK851984 SHF851981:SHG851984 SRB851981:SRC851984 TAX851981:TAY851984 TKT851981:TKU851984 TUP851981:TUQ851984 UEL851981:UEM851984 UOH851981:UOI851984 UYD851981:UYE851984 VHZ851981:VIA851984 VRV851981:VRW851984 WBR851981:WBS851984 WLN851981:WLO851984 WVJ851981:WVK851984 B917517:C917520 IX917517:IY917520 ST917517:SU917520 ACP917517:ACQ917520 AML917517:AMM917520 AWH917517:AWI917520 BGD917517:BGE917520 BPZ917517:BQA917520 BZV917517:BZW917520 CJR917517:CJS917520 CTN917517:CTO917520 DDJ917517:DDK917520 DNF917517:DNG917520 DXB917517:DXC917520 EGX917517:EGY917520 EQT917517:EQU917520 FAP917517:FAQ917520 FKL917517:FKM917520 FUH917517:FUI917520 GED917517:GEE917520 GNZ917517:GOA917520 GXV917517:GXW917520 HHR917517:HHS917520 HRN917517:HRO917520 IBJ917517:IBK917520 ILF917517:ILG917520 IVB917517:IVC917520 JEX917517:JEY917520 JOT917517:JOU917520 JYP917517:JYQ917520 KIL917517:KIM917520 KSH917517:KSI917520 LCD917517:LCE917520 LLZ917517:LMA917520 LVV917517:LVW917520 MFR917517:MFS917520 MPN917517:MPO917520 MZJ917517:MZK917520 NJF917517:NJG917520 NTB917517:NTC917520 OCX917517:OCY917520 OMT917517:OMU917520 OWP917517:OWQ917520 PGL917517:PGM917520 PQH917517:PQI917520 QAD917517:QAE917520 QJZ917517:QKA917520 QTV917517:QTW917520 RDR917517:RDS917520 RNN917517:RNO917520 RXJ917517:RXK917520 SHF917517:SHG917520 SRB917517:SRC917520 TAX917517:TAY917520 TKT917517:TKU917520 TUP917517:TUQ917520 UEL917517:UEM917520 UOH917517:UOI917520 UYD917517:UYE917520 VHZ917517:VIA917520 VRV917517:VRW917520 WBR917517:WBS917520 WLN917517:WLO917520 WVJ917517:WVK917520 B983053:C983056 IX983053:IY983056 ST983053:SU983056 ACP983053:ACQ983056 AML983053:AMM983056 AWH983053:AWI983056 BGD983053:BGE983056 BPZ983053:BQA983056 BZV983053:BZW983056 CJR983053:CJS983056 CTN983053:CTO983056 DDJ983053:DDK983056 DNF983053:DNG983056 DXB983053:DXC983056 EGX983053:EGY983056 EQT983053:EQU983056 FAP983053:FAQ983056 FKL983053:FKM983056 FUH983053:FUI983056 GED983053:GEE983056 GNZ983053:GOA983056 GXV983053:GXW983056 HHR983053:HHS983056 HRN983053:HRO983056 IBJ983053:IBK983056 ILF983053:ILG983056 IVB983053:IVC983056 JEX983053:JEY983056 JOT983053:JOU983056 JYP983053:JYQ983056 KIL983053:KIM983056 KSH983053:KSI983056 LCD983053:LCE983056 LLZ983053:LMA983056 LVV983053:LVW983056 MFR983053:MFS983056 MPN983053:MPO983056 MZJ983053:MZK983056 NJF983053:NJG983056 NTB983053:NTC983056 OCX983053:OCY983056 OMT983053:OMU983056 OWP983053:OWQ983056 PGL983053:PGM983056 PQH983053:PQI983056 QAD983053:QAE983056 QJZ983053:QKA983056 QTV983053:QTW983056 RDR983053:RDS983056 RNN983053:RNO983056 RXJ983053:RXK983056 SHF983053:SHG983056 SRB983053:SRC983056 TAX983053:TAY983056 TKT983053:TKU983056 TUP983053:TUQ983056 UEL983053:UEM983056 UOH983053:UOI983056 UYD983053:UYE983056 VHZ983053:VIA983056 VRV983053:VRW983056 WBR983053:WBS983056 WLN983053:WLO983056 WVJ983053:WVK983056 A17:I88 IW17:JE88 SS17:TA88 ACO17:ACW88 AMK17:AMS88 AWG17:AWO88 BGC17:BGK88 BPY17:BQG88 BZU17:CAC88 CJQ17:CJY88 CTM17:CTU88 DDI17:DDQ88 DNE17:DNM88 DXA17:DXI88 EGW17:EHE88 EQS17:ERA88 FAO17:FAW88 FKK17:FKS88 FUG17:FUO88 GEC17:GEK88 GNY17:GOG88 GXU17:GYC88 HHQ17:HHY88 HRM17:HRU88 IBI17:IBQ88 ILE17:ILM88 IVA17:IVI88 JEW17:JFE88 JOS17:JPA88 JYO17:JYW88 KIK17:KIS88 KSG17:KSO88 LCC17:LCK88 LLY17:LMG88 LVU17:LWC88 MFQ17:MFY88 MPM17:MPU88 MZI17:MZQ88 NJE17:NJM88 NTA17:NTI88 OCW17:ODE88 OMS17:ONA88 OWO17:OWW88 PGK17:PGS88 PQG17:PQO88 QAC17:QAK88 QJY17:QKG88 QTU17:QUC88 RDQ17:RDY88 RNM17:RNU88 RXI17:RXQ88 SHE17:SHM88 SRA17:SRI88 TAW17:TBE88 TKS17:TLA88 TUO17:TUW88 UEK17:UES88 UOG17:UOO88 UYC17:UYK88 VHY17:VIG88 VRU17:VSC88 WBQ17:WBY88 WLM17:WLU88 WVI17:WVQ88 A65553:I65624 IW65553:JE65624 SS65553:TA65624 ACO65553:ACW65624 AMK65553:AMS65624 AWG65553:AWO65624 BGC65553:BGK65624 BPY65553:BQG65624 BZU65553:CAC65624 CJQ65553:CJY65624 CTM65553:CTU65624 DDI65553:DDQ65624 DNE65553:DNM65624 DXA65553:DXI65624 EGW65553:EHE65624 EQS65553:ERA65624 FAO65553:FAW65624 FKK65553:FKS65624 FUG65553:FUO65624 GEC65553:GEK65624 GNY65553:GOG65624 GXU65553:GYC65624 HHQ65553:HHY65624 HRM65553:HRU65624 IBI65553:IBQ65624 ILE65553:ILM65624 IVA65553:IVI65624 JEW65553:JFE65624 JOS65553:JPA65624 JYO65553:JYW65624 KIK65553:KIS65624 KSG65553:KSO65624 LCC65553:LCK65624 LLY65553:LMG65624 LVU65553:LWC65624 MFQ65553:MFY65624 MPM65553:MPU65624 MZI65553:MZQ65624 NJE65553:NJM65624 NTA65553:NTI65624 OCW65553:ODE65624 OMS65553:ONA65624 OWO65553:OWW65624 PGK65553:PGS65624 PQG65553:PQO65624 QAC65553:QAK65624 QJY65553:QKG65624 QTU65553:QUC65624 RDQ65553:RDY65624 RNM65553:RNU65624 RXI65553:RXQ65624 SHE65553:SHM65624 SRA65553:SRI65624 TAW65553:TBE65624 TKS65553:TLA65624 TUO65553:TUW65624 UEK65553:UES65624 UOG65553:UOO65624 UYC65553:UYK65624 VHY65553:VIG65624 VRU65553:VSC65624 WBQ65553:WBY65624 WLM65553:WLU65624 WVI65553:WVQ65624 A131089:I131160 IW131089:JE131160 SS131089:TA131160 ACO131089:ACW131160 AMK131089:AMS131160 AWG131089:AWO131160 BGC131089:BGK131160 BPY131089:BQG131160 BZU131089:CAC131160 CJQ131089:CJY131160 CTM131089:CTU131160 DDI131089:DDQ131160 DNE131089:DNM131160 DXA131089:DXI131160 EGW131089:EHE131160 EQS131089:ERA131160 FAO131089:FAW131160 FKK131089:FKS131160 FUG131089:FUO131160 GEC131089:GEK131160 GNY131089:GOG131160 GXU131089:GYC131160 HHQ131089:HHY131160 HRM131089:HRU131160 IBI131089:IBQ131160 ILE131089:ILM131160 IVA131089:IVI131160 JEW131089:JFE131160 JOS131089:JPA131160 JYO131089:JYW131160 KIK131089:KIS131160 KSG131089:KSO131160 LCC131089:LCK131160 LLY131089:LMG131160 LVU131089:LWC131160 MFQ131089:MFY131160 MPM131089:MPU131160 MZI131089:MZQ131160 NJE131089:NJM131160 NTA131089:NTI131160 OCW131089:ODE131160 OMS131089:ONA131160 OWO131089:OWW131160 PGK131089:PGS131160 PQG131089:PQO131160 QAC131089:QAK131160 QJY131089:QKG131160 QTU131089:QUC131160 RDQ131089:RDY131160 RNM131089:RNU131160 RXI131089:RXQ131160 SHE131089:SHM131160 SRA131089:SRI131160 TAW131089:TBE131160 TKS131089:TLA131160 TUO131089:TUW131160 UEK131089:UES131160 UOG131089:UOO131160 UYC131089:UYK131160 VHY131089:VIG131160 VRU131089:VSC131160 WBQ131089:WBY131160 WLM131089:WLU131160 WVI131089:WVQ131160 A196625:I196696 IW196625:JE196696 SS196625:TA196696 ACO196625:ACW196696 AMK196625:AMS196696 AWG196625:AWO196696 BGC196625:BGK196696 BPY196625:BQG196696 BZU196625:CAC196696 CJQ196625:CJY196696 CTM196625:CTU196696 DDI196625:DDQ196696 DNE196625:DNM196696 DXA196625:DXI196696 EGW196625:EHE196696 EQS196625:ERA196696 FAO196625:FAW196696 FKK196625:FKS196696 FUG196625:FUO196696 GEC196625:GEK196696 GNY196625:GOG196696 GXU196625:GYC196696 HHQ196625:HHY196696 HRM196625:HRU196696 IBI196625:IBQ196696 ILE196625:ILM196696 IVA196625:IVI196696 JEW196625:JFE196696 JOS196625:JPA196696 JYO196625:JYW196696 KIK196625:KIS196696 KSG196625:KSO196696 LCC196625:LCK196696 LLY196625:LMG196696 LVU196625:LWC196696 MFQ196625:MFY196696 MPM196625:MPU196696 MZI196625:MZQ196696 NJE196625:NJM196696 NTA196625:NTI196696 OCW196625:ODE196696 OMS196625:ONA196696 OWO196625:OWW196696 PGK196625:PGS196696 PQG196625:PQO196696 QAC196625:QAK196696 QJY196625:QKG196696 QTU196625:QUC196696 RDQ196625:RDY196696 RNM196625:RNU196696 RXI196625:RXQ196696 SHE196625:SHM196696 SRA196625:SRI196696 TAW196625:TBE196696 TKS196625:TLA196696 TUO196625:TUW196696 UEK196625:UES196696 UOG196625:UOO196696 UYC196625:UYK196696 VHY196625:VIG196696 VRU196625:VSC196696 WBQ196625:WBY196696 WLM196625:WLU196696 WVI196625:WVQ196696 A262161:I262232 IW262161:JE262232 SS262161:TA262232 ACO262161:ACW262232 AMK262161:AMS262232 AWG262161:AWO262232 BGC262161:BGK262232 BPY262161:BQG262232 BZU262161:CAC262232 CJQ262161:CJY262232 CTM262161:CTU262232 DDI262161:DDQ262232 DNE262161:DNM262232 DXA262161:DXI262232 EGW262161:EHE262232 EQS262161:ERA262232 FAO262161:FAW262232 FKK262161:FKS262232 FUG262161:FUO262232 GEC262161:GEK262232 GNY262161:GOG262232 GXU262161:GYC262232 HHQ262161:HHY262232 HRM262161:HRU262232 IBI262161:IBQ262232 ILE262161:ILM262232 IVA262161:IVI262232 JEW262161:JFE262232 JOS262161:JPA262232 JYO262161:JYW262232 KIK262161:KIS262232 KSG262161:KSO262232 LCC262161:LCK262232 LLY262161:LMG262232 LVU262161:LWC262232 MFQ262161:MFY262232 MPM262161:MPU262232 MZI262161:MZQ262232 NJE262161:NJM262232 NTA262161:NTI262232 OCW262161:ODE262232 OMS262161:ONA262232 OWO262161:OWW262232 PGK262161:PGS262232 PQG262161:PQO262232 QAC262161:QAK262232 QJY262161:QKG262232 QTU262161:QUC262232 RDQ262161:RDY262232 RNM262161:RNU262232 RXI262161:RXQ262232 SHE262161:SHM262232 SRA262161:SRI262232 TAW262161:TBE262232 TKS262161:TLA262232 TUO262161:TUW262232 UEK262161:UES262232 UOG262161:UOO262232 UYC262161:UYK262232 VHY262161:VIG262232 VRU262161:VSC262232 WBQ262161:WBY262232 WLM262161:WLU262232 WVI262161:WVQ262232 A327697:I327768 IW327697:JE327768 SS327697:TA327768 ACO327697:ACW327768 AMK327697:AMS327768 AWG327697:AWO327768 BGC327697:BGK327768 BPY327697:BQG327768 BZU327697:CAC327768 CJQ327697:CJY327768 CTM327697:CTU327768 DDI327697:DDQ327768 DNE327697:DNM327768 DXA327697:DXI327768 EGW327697:EHE327768 EQS327697:ERA327768 FAO327697:FAW327768 FKK327697:FKS327768 FUG327697:FUO327768 GEC327697:GEK327768 GNY327697:GOG327768 GXU327697:GYC327768 HHQ327697:HHY327768 HRM327697:HRU327768 IBI327697:IBQ327768 ILE327697:ILM327768 IVA327697:IVI327768 JEW327697:JFE327768 JOS327697:JPA327768 JYO327697:JYW327768 KIK327697:KIS327768 KSG327697:KSO327768 LCC327697:LCK327768 LLY327697:LMG327768 LVU327697:LWC327768 MFQ327697:MFY327768 MPM327697:MPU327768 MZI327697:MZQ327768 NJE327697:NJM327768 NTA327697:NTI327768 OCW327697:ODE327768 OMS327697:ONA327768 OWO327697:OWW327768 PGK327697:PGS327768 PQG327697:PQO327768 QAC327697:QAK327768 QJY327697:QKG327768 QTU327697:QUC327768 RDQ327697:RDY327768 RNM327697:RNU327768 RXI327697:RXQ327768 SHE327697:SHM327768 SRA327697:SRI327768 TAW327697:TBE327768 TKS327697:TLA327768 TUO327697:TUW327768 UEK327697:UES327768 UOG327697:UOO327768 UYC327697:UYK327768 VHY327697:VIG327768 VRU327697:VSC327768 WBQ327697:WBY327768 WLM327697:WLU327768 WVI327697:WVQ327768 A393233:I393304 IW393233:JE393304 SS393233:TA393304 ACO393233:ACW393304 AMK393233:AMS393304 AWG393233:AWO393304 BGC393233:BGK393304 BPY393233:BQG393304 BZU393233:CAC393304 CJQ393233:CJY393304 CTM393233:CTU393304 DDI393233:DDQ393304 DNE393233:DNM393304 DXA393233:DXI393304 EGW393233:EHE393304 EQS393233:ERA393304 FAO393233:FAW393304 FKK393233:FKS393304 FUG393233:FUO393304 GEC393233:GEK393304 GNY393233:GOG393304 GXU393233:GYC393304 HHQ393233:HHY393304 HRM393233:HRU393304 IBI393233:IBQ393304 ILE393233:ILM393304 IVA393233:IVI393304 JEW393233:JFE393304 JOS393233:JPA393304 JYO393233:JYW393304 KIK393233:KIS393304 KSG393233:KSO393304 LCC393233:LCK393304 LLY393233:LMG393304 LVU393233:LWC393304 MFQ393233:MFY393304 MPM393233:MPU393304 MZI393233:MZQ393304 NJE393233:NJM393304 NTA393233:NTI393304 OCW393233:ODE393304 OMS393233:ONA393304 OWO393233:OWW393304 PGK393233:PGS393304 PQG393233:PQO393304 QAC393233:QAK393304 QJY393233:QKG393304 QTU393233:QUC393304 RDQ393233:RDY393304 RNM393233:RNU393304 RXI393233:RXQ393304 SHE393233:SHM393304 SRA393233:SRI393304 TAW393233:TBE393304 TKS393233:TLA393304 TUO393233:TUW393304 UEK393233:UES393304 UOG393233:UOO393304 UYC393233:UYK393304 VHY393233:VIG393304 VRU393233:VSC393304 WBQ393233:WBY393304 WLM393233:WLU393304 WVI393233:WVQ393304 A458769:I458840 IW458769:JE458840 SS458769:TA458840 ACO458769:ACW458840 AMK458769:AMS458840 AWG458769:AWO458840 BGC458769:BGK458840 BPY458769:BQG458840 BZU458769:CAC458840 CJQ458769:CJY458840 CTM458769:CTU458840 DDI458769:DDQ458840 DNE458769:DNM458840 DXA458769:DXI458840 EGW458769:EHE458840 EQS458769:ERA458840 FAO458769:FAW458840 FKK458769:FKS458840 FUG458769:FUO458840 GEC458769:GEK458840 GNY458769:GOG458840 GXU458769:GYC458840 HHQ458769:HHY458840 HRM458769:HRU458840 IBI458769:IBQ458840 ILE458769:ILM458840 IVA458769:IVI458840 JEW458769:JFE458840 JOS458769:JPA458840 JYO458769:JYW458840 KIK458769:KIS458840 KSG458769:KSO458840 LCC458769:LCK458840 LLY458769:LMG458840 LVU458769:LWC458840 MFQ458769:MFY458840 MPM458769:MPU458840 MZI458769:MZQ458840 NJE458769:NJM458840 NTA458769:NTI458840 OCW458769:ODE458840 OMS458769:ONA458840 OWO458769:OWW458840 PGK458769:PGS458840 PQG458769:PQO458840 QAC458769:QAK458840 QJY458769:QKG458840 QTU458769:QUC458840 RDQ458769:RDY458840 RNM458769:RNU458840 RXI458769:RXQ458840 SHE458769:SHM458840 SRA458769:SRI458840 TAW458769:TBE458840 TKS458769:TLA458840 TUO458769:TUW458840 UEK458769:UES458840 UOG458769:UOO458840 UYC458769:UYK458840 VHY458769:VIG458840 VRU458769:VSC458840 WBQ458769:WBY458840 WLM458769:WLU458840 WVI458769:WVQ458840 A524305:I524376 IW524305:JE524376 SS524305:TA524376 ACO524305:ACW524376 AMK524305:AMS524376 AWG524305:AWO524376 BGC524305:BGK524376 BPY524305:BQG524376 BZU524305:CAC524376 CJQ524305:CJY524376 CTM524305:CTU524376 DDI524305:DDQ524376 DNE524305:DNM524376 DXA524305:DXI524376 EGW524305:EHE524376 EQS524305:ERA524376 FAO524305:FAW524376 FKK524305:FKS524376 FUG524305:FUO524376 GEC524305:GEK524376 GNY524305:GOG524376 GXU524305:GYC524376 HHQ524305:HHY524376 HRM524305:HRU524376 IBI524305:IBQ524376 ILE524305:ILM524376 IVA524305:IVI524376 JEW524305:JFE524376 JOS524305:JPA524376 JYO524305:JYW524376 KIK524305:KIS524376 KSG524305:KSO524376 LCC524305:LCK524376 LLY524305:LMG524376 LVU524305:LWC524376 MFQ524305:MFY524376 MPM524305:MPU524376 MZI524305:MZQ524376 NJE524305:NJM524376 NTA524305:NTI524376 OCW524305:ODE524376 OMS524305:ONA524376 OWO524305:OWW524376 PGK524305:PGS524376 PQG524305:PQO524376 QAC524305:QAK524376 QJY524305:QKG524376 QTU524305:QUC524376 RDQ524305:RDY524376 RNM524305:RNU524376 RXI524305:RXQ524376 SHE524305:SHM524376 SRA524305:SRI524376 TAW524305:TBE524376 TKS524305:TLA524376 TUO524305:TUW524376 UEK524305:UES524376 UOG524305:UOO524376 UYC524305:UYK524376 VHY524305:VIG524376 VRU524305:VSC524376 WBQ524305:WBY524376 WLM524305:WLU524376 WVI524305:WVQ524376 A589841:I589912 IW589841:JE589912 SS589841:TA589912 ACO589841:ACW589912 AMK589841:AMS589912 AWG589841:AWO589912 BGC589841:BGK589912 BPY589841:BQG589912 BZU589841:CAC589912 CJQ589841:CJY589912 CTM589841:CTU589912 DDI589841:DDQ589912 DNE589841:DNM589912 DXA589841:DXI589912 EGW589841:EHE589912 EQS589841:ERA589912 FAO589841:FAW589912 FKK589841:FKS589912 FUG589841:FUO589912 GEC589841:GEK589912 GNY589841:GOG589912 GXU589841:GYC589912 HHQ589841:HHY589912 HRM589841:HRU589912 IBI589841:IBQ589912 ILE589841:ILM589912 IVA589841:IVI589912 JEW589841:JFE589912 JOS589841:JPA589912 JYO589841:JYW589912 KIK589841:KIS589912 KSG589841:KSO589912 LCC589841:LCK589912 LLY589841:LMG589912 LVU589841:LWC589912 MFQ589841:MFY589912 MPM589841:MPU589912 MZI589841:MZQ589912 NJE589841:NJM589912 NTA589841:NTI589912 OCW589841:ODE589912 OMS589841:ONA589912 OWO589841:OWW589912 PGK589841:PGS589912 PQG589841:PQO589912 QAC589841:QAK589912 QJY589841:QKG589912 QTU589841:QUC589912 RDQ589841:RDY589912 RNM589841:RNU589912 RXI589841:RXQ589912 SHE589841:SHM589912 SRA589841:SRI589912 TAW589841:TBE589912 TKS589841:TLA589912 TUO589841:TUW589912 UEK589841:UES589912 UOG589841:UOO589912 UYC589841:UYK589912 VHY589841:VIG589912 VRU589841:VSC589912 WBQ589841:WBY589912 WLM589841:WLU589912 WVI589841:WVQ589912 A655377:I655448 IW655377:JE655448 SS655377:TA655448 ACO655377:ACW655448 AMK655377:AMS655448 AWG655377:AWO655448 BGC655377:BGK655448 BPY655377:BQG655448 BZU655377:CAC655448 CJQ655377:CJY655448 CTM655377:CTU655448 DDI655377:DDQ655448 DNE655377:DNM655448 DXA655377:DXI655448 EGW655377:EHE655448 EQS655377:ERA655448 FAO655377:FAW655448 FKK655377:FKS655448 FUG655377:FUO655448 GEC655377:GEK655448 GNY655377:GOG655448 GXU655377:GYC655448 HHQ655377:HHY655448 HRM655377:HRU655448 IBI655377:IBQ655448 ILE655377:ILM655448 IVA655377:IVI655448 JEW655377:JFE655448 JOS655377:JPA655448 JYO655377:JYW655448 KIK655377:KIS655448 KSG655377:KSO655448 LCC655377:LCK655448 LLY655377:LMG655448 LVU655377:LWC655448 MFQ655377:MFY655448 MPM655377:MPU655448 MZI655377:MZQ655448 NJE655377:NJM655448 NTA655377:NTI655448 OCW655377:ODE655448 OMS655377:ONA655448 OWO655377:OWW655448 PGK655377:PGS655448 PQG655377:PQO655448 QAC655377:QAK655448 QJY655377:QKG655448 QTU655377:QUC655448 RDQ655377:RDY655448 RNM655377:RNU655448 RXI655377:RXQ655448 SHE655377:SHM655448 SRA655377:SRI655448 TAW655377:TBE655448 TKS655377:TLA655448 TUO655377:TUW655448 UEK655377:UES655448 UOG655377:UOO655448 UYC655377:UYK655448 VHY655377:VIG655448 VRU655377:VSC655448 WBQ655377:WBY655448 WLM655377:WLU655448 WVI655377:WVQ655448 A720913:I720984 IW720913:JE720984 SS720913:TA720984 ACO720913:ACW720984 AMK720913:AMS720984 AWG720913:AWO720984 BGC720913:BGK720984 BPY720913:BQG720984 BZU720913:CAC720984 CJQ720913:CJY720984 CTM720913:CTU720984 DDI720913:DDQ720984 DNE720913:DNM720984 DXA720913:DXI720984 EGW720913:EHE720984 EQS720913:ERA720984 FAO720913:FAW720984 FKK720913:FKS720984 FUG720913:FUO720984 GEC720913:GEK720984 GNY720913:GOG720984 GXU720913:GYC720984 HHQ720913:HHY720984 HRM720913:HRU720984 IBI720913:IBQ720984 ILE720913:ILM720984 IVA720913:IVI720984 JEW720913:JFE720984 JOS720913:JPA720984 JYO720913:JYW720984 KIK720913:KIS720984 KSG720913:KSO720984 LCC720913:LCK720984 LLY720913:LMG720984 LVU720913:LWC720984 MFQ720913:MFY720984 MPM720913:MPU720984 MZI720913:MZQ720984 NJE720913:NJM720984 NTA720913:NTI720984 OCW720913:ODE720984 OMS720913:ONA720984 OWO720913:OWW720984 PGK720913:PGS720984 PQG720913:PQO720984 QAC720913:QAK720984 QJY720913:QKG720984 QTU720913:QUC720984 RDQ720913:RDY720984 RNM720913:RNU720984 RXI720913:RXQ720984 SHE720913:SHM720984 SRA720913:SRI720984 TAW720913:TBE720984 TKS720913:TLA720984 TUO720913:TUW720984 UEK720913:UES720984 UOG720913:UOO720984 UYC720913:UYK720984 VHY720913:VIG720984 VRU720913:VSC720984 WBQ720913:WBY720984 WLM720913:WLU720984 WVI720913:WVQ720984 A786449:I786520 IW786449:JE786520 SS786449:TA786520 ACO786449:ACW786520 AMK786449:AMS786520 AWG786449:AWO786520 BGC786449:BGK786520 BPY786449:BQG786520 BZU786449:CAC786520 CJQ786449:CJY786520 CTM786449:CTU786520 DDI786449:DDQ786520 DNE786449:DNM786520 DXA786449:DXI786520 EGW786449:EHE786520 EQS786449:ERA786520 FAO786449:FAW786520 FKK786449:FKS786520 FUG786449:FUO786520 GEC786449:GEK786520 GNY786449:GOG786520 GXU786449:GYC786520 HHQ786449:HHY786520 HRM786449:HRU786520 IBI786449:IBQ786520 ILE786449:ILM786520 IVA786449:IVI786520 JEW786449:JFE786520 JOS786449:JPA786520 JYO786449:JYW786520 KIK786449:KIS786520 KSG786449:KSO786520 LCC786449:LCK786520 LLY786449:LMG786520 LVU786449:LWC786520 MFQ786449:MFY786520 MPM786449:MPU786520 MZI786449:MZQ786520 NJE786449:NJM786520 NTA786449:NTI786520 OCW786449:ODE786520 OMS786449:ONA786520 OWO786449:OWW786520 PGK786449:PGS786520 PQG786449:PQO786520 QAC786449:QAK786520 QJY786449:QKG786520 QTU786449:QUC786520 RDQ786449:RDY786520 RNM786449:RNU786520 RXI786449:RXQ786520 SHE786449:SHM786520 SRA786449:SRI786520 TAW786449:TBE786520 TKS786449:TLA786520 TUO786449:TUW786520 UEK786449:UES786520 UOG786449:UOO786520 UYC786449:UYK786520 VHY786449:VIG786520 VRU786449:VSC786520 WBQ786449:WBY786520 WLM786449:WLU786520 WVI786449:WVQ786520 A851985:I852056 IW851985:JE852056 SS851985:TA852056 ACO851985:ACW852056 AMK851985:AMS852056 AWG851985:AWO852056 BGC851985:BGK852056 BPY851985:BQG852056 BZU851985:CAC852056 CJQ851985:CJY852056 CTM851985:CTU852056 DDI851985:DDQ852056 DNE851985:DNM852056 DXA851985:DXI852056 EGW851985:EHE852056 EQS851985:ERA852056 FAO851985:FAW852056 FKK851985:FKS852056 FUG851985:FUO852056 GEC851985:GEK852056 GNY851985:GOG852056 GXU851985:GYC852056 HHQ851985:HHY852056 HRM851985:HRU852056 IBI851985:IBQ852056 ILE851985:ILM852056 IVA851985:IVI852056 JEW851985:JFE852056 JOS851985:JPA852056 JYO851985:JYW852056 KIK851985:KIS852056 KSG851985:KSO852056 LCC851985:LCK852056 LLY851985:LMG852056 LVU851985:LWC852056 MFQ851985:MFY852056 MPM851985:MPU852056 MZI851985:MZQ852056 NJE851985:NJM852056 NTA851985:NTI852056 OCW851985:ODE852056 OMS851985:ONA852056 OWO851985:OWW852056 PGK851985:PGS852056 PQG851985:PQO852056 QAC851985:QAK852056 QJY851985:QKG852056 QTU851985:QUC852056 RDQ851985:RDY852056 RNM851985:RNU852056 RXI851985:RXQ852056 SHE851985:SHM852056 SRA851985:SRI852056 TAW851985:TBE852056 TKS851985:TLA852056 TUO851985:TUW852056 UEK851985:UES852056 UOG851985:UOO852056 UYC851985:UYK852056 VHY851985:VIG852056 VRU851985:VSC852056 WBQ851985:WBY852056 WLM851985:WLU852056 WVI851985:WVQ852056 A917521:I917592 IW917521:JE917592 SS917521:TA917592 ACO917521:ACW917592 AMK917521:AMS917592 AWG917521:AWO917592 BGC917521:BGK917592 BPY917521:BQG917592 BZU917521:CAC917592 CJQ917521:CJY917592 CTM917521:CTU917592 DDI917521:DDQ917592 DNE917521:DNM917592 DXA917521:DXI917592 EGW917521:EHE917592 EQS917521:ERA917592 FAO917521:FAW917592 FKK917521:FKS917592 FUG917521:FUO917592 GEC917521:GEK917592 GNY917521:GOG917592 GXU917521:GYC917592 HHQ917521:HHY917592 HRM917521:HRU917592 IBI917521:IBQ917592 ILE917521:ILM917592 IVA917521:IVI917592 JEW917521:JFE917592 JOS917521:JPA917592 JYO917521:JYW917592 KIK917521:KIS917592 KSG917521:KSO917592 LCC917521:LCK917592 LLY917521:LMG917592 LVU917521:LWC917592 MFQ917521:MFY917592 MPM917521:MPU917592 MZI917521:MZQ917592 NJE917521:NJM917592 NTA917521:NTI917592 OCW917521:ODE917592 OMS917521:ONA917592 OWO917521:OWW917592 PGK917521:PGS917592 PQG917521:PQO917592 QAC917521:QAK917592 QJY917521:QKG917592 QTU917521:QUC917592 RDQ917521:RDY917592 RNM917521:RNU917592 RXI917521:RXQ917592 SHE917521:SHM917592 SRA917521:SRI917592 TAW917521:TBE917592 TKS917521:TLA917592 TUO917521:TUW917592 UEK917521:UES917592 UOG917521:UOO917592 UYC917521:UYK917592 VHY917521:VIG917592 VRU917521:VSC917592 WBQ917521:WBY917592 WLM917521:WLU917592 WVI917521:WVQ917592 A983057:I983128 IW983057:JE983128 SS983057:TA983128 ACO983057:ACW983128 AMK983057:AMS983128 AWG983057:AWO983128 BGC983057:BGK983128 BPY983057:BQG983128 BZU983057:CAC983128 CJQ983057:CJY983128 CTM983057:CTU983128 DDI983057:DDQ983128 DNE983057:DNM983128 DXA983057:DXI983128 EGW983057:EHE983128 EQS983057:ERA983128 FAO983057:FAW983128 FKK983057:FKS983128 FUG983057:FUO983128 GEC983057:GEK983128 GNY983057:GOG983128 GXU983057:GYC983128 HHQ983057:HHY983128 HRM983057:HRU983128 IBI983057:IBQ983128 ILE983057:ILM983128 IVA983057:IVI983128 JEW983057:JFE983128 JOS983057:JPA983128 JYO983057:JYW983128 KIK983057:KIS983128 KSG983057:KSO983128 LCC983057:LCK983128 LLY983057:LMG983128 LVU983057:LWC983128 MFQ983057:MFY983128 MPM983057:MPU983128 MZI983057:MZQ983128 NJE983057:NJM983128 NTA983057:NTI983128 OCW983057:ODE983128 OMS983057:ONA983128 OWO983057:OWW983128 PGK983057:PGS983128 PQG983057:PQO983128 QAC983057:QAK983128 QJY983057:QKG983128 QTU983057:QUC983128 RDQ983057:RDY983128 RNM983057:RNU983128 RXI983057:RXQ983128 SHE983057:SHM983128 SRA983057:SRI983128 TAW983057:TBE983128 TKS983057:TLA983128 TUO983057:TUW983128 UEK983057:UES983128 UOG983057:UOO983128 UYC983057:UYK983128 VHY983057:VIG983128 VRU983057:VSC983128 WBQ983057:WBY983128 WLM983057:WLU983128 WVI983057:WVQ983128">
      <formula1>0</formula1>
      <formula2>10000000000</formula2>
    </dataValidation>
  </dataValidations>
  <pageMargins left="0.7" right="0.7" top="0.75" bottom="0.75" header="0.3" footer="0.3"/>
  <pageSetup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582"/>
  <sheetViews>
    <sheetView workbookViewId="0">
      <selection activeCell="H20" sqref="H20"/>
    </sheetView>
  </sheetViews>
  <sheetFormatPr baseColWidth="10" defaultColWidth="12.85546875" defaultRowHeight="10.5" x14ac:dyDescent="0.15"/>
  <cols>
    <col min="1" max="1" width="45.28515625" style="22" customWidth="1"/>
    <col min="2" max="9" width="13.7109375" style="22" customWidth="1"/>
    <col min="10" max="10" width="15.140625" style="17" customWidth="1"/>
    <col min="11" max="11" width="15.140625" style="80" customWidth="1"/>
    <col min="12" max="17" width="15.140625" style="17" customWidth="1"/>
    <col min="18" max="19" width="13.5703125" style="17" customWidth="1"/>
    <col min="20" max="21" width="13.5703125" style="17" hidden="1" customWidth="1"/>
    <col min="22" max="22" width="13.5703125" style="19" hidden="1" customWidth="1"/>
    <col min="23" max="23" width="13.5703125" style="17" hidden="1" customWidth="1"/>
    <col min="24" max="24" width="13.5703125" style="4" hidden="1" customWidth="1"/>
    <col min="25" max="26" width="12.42578125" style="17" hidden="1" customWidth="1"/>
    <col min="27" max="27" width="8" style="17" hidden="1" customWidth="1"/>
    <col min="28" max="28" width="7.28515625" style="17" hidden="1" customWidth="1"/>
    <col min="29" max="31" width="12.85546875" style="17" hidden="1" customWidth="1"/>
    <col min="32" max="32" width="12.85546875" style="17" customWidth="1"/>
    <col min="33" max="38" width="6.7109375" style="17" customWidth="1"/>
    <col min="39" max="47" width="5.85546875" style="17" customWidth="1"/>
    <col min="48" max="91" width="10.85546875" style="17" customWidth="1"/>
    <col min="92" max="256" width="12.85546875" style="17"/>
    <col min="257" max="257" width="45.28515625" style="17" customWidth="1"/>
    <col min="258" max="265" width="13.7109375" style="17" customWidth="1"/>
    <col min="266" max="273" width="15.140625" style="17" customWidth="1"/>
    <col min="274" max="275" width="13.5703125" style="17" customWidth="1"/>
    <col min="276" max="287" width="0" style="17" hidden="1" customWidth="1"/>
    <col min="288" max="288" width="12.85546875" style="17" customWidth="1"/>
    <col min="289" max="294" width="6.7109375" style="17" customWidth="1"/>
    <col min="295" max="303" width="5.85546875" style="17" customWidth="1"/>
    <col min="304" max="347" width="10.85546875" style="17" customWidth="1"/>
    <col min="348" max="512" width="12.85546875" style="17"/>
    <col min="513" max="513" width="45.28515625" style="17" customWidth="1"/>
    <col min="514" max="521" width="13.7109375" style="17" customWidth="1"/>
    <col min="522" max="529" width="15.140625" style="17" customWidth="1"/>
    <col min="530" max="531" width="13.5703125" style="17" customWidth="1"/>
    <col min="532" max="543" width="0" style="17" hidden="1" customWidth="1"/>
    <col min="544" max="544" width="12.85546875" style="17" customWidth="1"/>
    <col min="545" max="550" width="6.7109375" style="17" customWidth="1"/>
    <col min="551" max="559" width="5.85546875" style="17" customWidth="1"/>
    <col min="560" max="603" width="10.85546875" style="17" customWidth="1"/>
    <col min="604" max="768" width="12.85546875" style="17"/>
    <col min="769" max="769" width="45.28515625" style="17" customWidth="1"/>
    <col min="770" max="777" width="13.7109375" style="17" customWidth="1"/>
    <col min="778" max="785" width="15.140625" style="17" customWidth="1"/>
    <col min="786" max="787" width="13.5703125" style="17" customWidth="1"/>
    <col min="788" max="799" width="0" style="17" hidden="1" customWidth="1"/>
    <col min="800" max="800" width="12.85546875" style="17" customWidth="1"/>
    <col min="801" max="806" width="6.7109375" style="17" customWidth="1"/>
    <col min="807" max="815" width="5.85546875" style="17" customWidth="1"/>
    <col min="816" max="859" width="10.85546875" style="17" customWidth="1"/>
    <col min="860" max="1024" width="12.85546875" style="17"/>
    <col min="1025" max="1025" width="45.28515625" style="17" customWidth="1"/>
    <col min="1026" max="1033" width="13.7109375" style="17" customWidth="1"/>
    <col min="1034" max="1041" width="15.140625" style="17" customWidth="1"/>
    <col min="1042" max="1043" width="13.5703125" style="17" customWidth="1"/>
    <col min="1044" max="1055" width="0" style="17" hidden="1" customWidth="1"/>
    <col min="1056" max="1056" width="12.85546875" style="17" customWidth="1"/>
    <col min="1057" max="1062" width="6.7109375" style="17" customWidth="1"/>
    <col min="1063" max="1071" width="5.85546875" style="17" customWidth="1"/>
    <col min="1072" max="1115" width="10.85546875" style="17" customWidth="1"/>
    <col min="1116" max="1280" width="12.85546875" style="17"/>
    <col min="1281" max="1281" width="45.28515625" style="17" customWidth="1"/>
    <col min="1282" max="1289" width="13.7109375" style="17" customWidth="1"/>
    <col min="1290" max="1297" width="15.140625" style="17" customWidth="1"/>
    <col min="1298" max="1299" width="13.5703125" style="17" customWidth="1"/>
    <col min="1300" max="1311" width="0" style="17" hidden="1" customWidth="1"/>
    <col min="1312" max="1312" width="12.85546875" style="17" customWidth="1"/>
    <col min="1313" max="1318" width="6.7109375" style="17" customWidth="1"/>
    <col min="1319" max="1327" width="5.85546875" style="17" customWidth="1"/>
    <col min="1328" max="1371" width="10.85546875" style="17" customWidth="1"/>
    <col min="1372" max="1536" width="12.85546875" style="17"/>
    <col min="1537" max="1537" width="45.28515625" style="17" customWidth="1"/>
    <col min="1538" max="1545" width="13.7109375" style="17" customWidth="1"/>
    <col min="1546" max="1553" width="15.140625" style="17" customWidth="1"/>
    <col min="1554" max="1555" width="13.5703125" style="17" customWidth="1"/>
    <col min="1556" max="1567" width="0" style="17" hidden="1" customWidth="1"/>
    <col min="1568" max="1568" width="12.85546875" style="17" customWidth="1"/>
    <col min="1569" max="1574" width="6.7109375" style="17" customWidth="1"/>
    <col min="1575" max="1583" width="5.85546875" style="17" customWidth="1"/>
    <col min="1584" max="1627" width="10.85546875" style="17" customWidth="1"/>
    <col min="1628" max="1792" width="12.85546875" style="17"/>
    <col min="1793" max="1793" width="45.28515625" style="17" customWidth="1"/>
    <col min="1794" max="1801" width="13.7109375" style="17" customWidth="1"/>
    <col min="1802" max="1809" width="15.140625" style="17" customWidth="1"/>
    <col min="1810" max="1811" width="13.5703125" style="17" customWidth="1"/>
    <col min="1812" max="1823" width="0" style="17" hidden="1" customWidth="1"/>
    <col min="1824" max="1824" width="12.85546875" style="17" customWidth="1"/>
    <col min="1825" max="1830" width="6.7109375" style="17" customWidth="1"/>
    <col min="1831" max="1839" width="5.85546875" style="17" customWidth="1"/>
    <col min="1840" max="1883" width="10.85546875" style="17" customWidth="1"/>
    <col min="1884" max="2048" width="12.85546875" style="17"/>
    <col min="2049" max="2049" width="45.28515625" style="17" customWidth="1"/>
    <col min="2050" max="2057" width="13.7109375" style="17" customWidth="1"/>
    <col min="2058" max="2065" width="15.140625" style="17" customWidth="1"/>
    <col min="2066" max="2067" width="13.5703125" style="17" customWidth="1"/>
    <col min="2068" max="2079" width="0" style="17" hidden="1" customWidth="1"/>
    <col min="2080" max="2080" width="12.85546875" style="17" customWidth="1"/>
    <col min="2081" max="2086" width="6.7109375" style="17" customWidth="1"/>
    <col min="2087" max="2095" width="5.85546875" style="17" customWidth="1"/>
    <col min="2096" max="2139" width="10.85546875" style="17" customWidth="1"/>
    <col min="2140" max="2304" width="12.85546875" style="17"/>
    <col min="2305" max="2305" width="45.28515625" style="17" customWidth="1"/>
    <col min="2306" max="2313" width="13.7109375" style="17" customWidth="1"/>
    <col min="2314" max="2321" width="15.140625" style="17" customWidth="1"/>
    <col min="2322" max="2323" width="13.5703125" style="17" customWidth="1"/>
    <col min="2324" max="2335" width="0" style="17" hidden="1" customWidth="1"/>
    <col min="2336" max="2336" width="12.85546875" style="17" customWidth="1"/>
    <col min="2337" max="2342" width="6.7109375" style="17" customWidth="1"/>
    <col min="2343" max="2351" width="5.85546875" style="17" customWidth="1"/>
    <col min="2352" max="2395" width="10.85546875" style="17" customWidth="1"/>
    <col min="2396" max="2560" width="12.85546875" style="17"/>
    <col min="2561" max="2561" width="45.28515625" style="17" customWidth="1"/>
    <col min="2562" max="2569" width="13.7109375" style="17" customWidth="1"/>
    <col min="2570" max="2577" width="15.140625" style="17" customWidth="1"/>
    <col min="2578" max="2579" width="13.5703125" style="17" customWidth="1"/>
    <col min="2580" max="2591" width="0" style="17" hidden="1" customWidth="1"/>
    <col min="2592" max="2592" width="12.85546875" style="17" customWidth="1"/>
    <col min="2593" max="2598" width="6.7109375" style="17" customWidth="1"/>
    <col min="2599" max="2607" width="5.85546875" style="17" customWidth="1"/>
    <col min="2608" max="2651" width="10.85546875" style="17" customWidth="1"/>
    <col min="2652" max="2816" width="12.85546875" style="17"/>
    <col min="2817" max="2817" width="45.28515625" style="17" customWidth="1"/>
    <col min="2818" max="2825" width="13.7109375" style="17" customWidth="1"/>
    <col min="2826" max="2833" width="15.140625" style="17" customWidth="1"/>
    <col min="2834" max="2835" width="13.5703125" style="17" customWidth="1"/>
    <col min="2836" max="2847" width="0" style="17" hidden="1" customWidth="1"/>
    <col min="2848" max="2848" width="12.85546875" style="17" customWidth="1"/>
    <col min="2849" max="2854" width="6.7109375" style="17" customWidth="1"/>
    <col min="2855" max="2863" width="5.85546875" style="17" customWidth="1"/>
    <col min="2864" max="2907" width="10.85546875" style="17" customWidth="1"/>
    <col min="2908" max="3072" width="12.85546875" style="17"/>
    <col min="3073" max="3073" width="45.28515625" style="17" customWidth="1"/>
    <col min="3074" max="3081" width="13.7109375" style="17" customWidth="1"/>
    <col min="3082" max="3089" width="15.140625" style="17" customWidth="1"/>
    <col min="3090" max="3091" width="13.5703125" style="17" customWidth="1"/>
    <col min="3092" max="3103" width="0" style="17" hidden="1" customWidth="1"/>
    <col min="3104" max="3104" width="12.85546875" style="17" customWidth="1"/>
    <col min="3105" max="3110" width="6.7109375" style="17" customWidth="1"/>
    <col min="3111" max="3119" width="5.85546875" style="17" customWidth="1"/>
    <col min="3120" max="3163" width="10.85546875" style="17" customWidth="1"/>
    <col min="3164" max="3328" width="12.85546875" style="17"/>
    <col min="3329" max="3329" width="45.28515625" style="17" customWidth="1"/>
    <col min="3330" max="3337" width="13.7109375" style="17" customWidth="1"/>
    <col min="3338" max="3345" width="15.140625" style="17" customWidth="1"/>
    <col min="3346" max="3347" width="13.5703125" style="17" customWidth="1"/>
    <col min="3348" max="3359" width="0" style="17" hidden="1" customWidth="1"/>
    <col min="3360" max="3360" width="12.85546875" style="17" customWidth="1"/>
    <col min="3361" max="3366" width="6.7109375" style="17" customWidth="1"/>
    <col min="3367" max="3375" width="5.85546875" style="17" customWidth="1"/>
    <col min="3376" max="3419" width="10.85546875" style="17" customWidth="1"/>
    <col min="3420" max="3584" width="12.85546875" style="17"/>
    <col min="3585" max="3585" width="45.28515625" style="17" customWidth="1"/>
    <col min="3586" max="3593" width="13.7109375" style="17" customWidth="1"/>
    <col min="3594" max="3601" width="15.140625" style="17" customWidth="1"/>
    <col min="3602" max="3603" width="13.5703125" style="17" customWidth="1"/>
    <col min="3604" max="3615" width="0" style="17" hidden="1" customWidth="1"/>
    <col min="3616" max="3616" width="12.85546875" style="17" customWidth="1"/>
    <col min="3617" max="3622" width="6.7109375" style="17" customWidth="1"/>
    <col min="3623" max="3631" width="5.85546875" style="17" customWidth="1"/>
    <col min="3632" max="3675" width="10.85546875" style="17" customWidth="1"/>
    <col min="3676" max="3840" width="12.85546875" style="17"/>
    <col min="3841" max="3841" width="45.28515625" style="17" customWidth="1"/>
    <col min="3842" max="3849" width="13.7109375" style="17" customWidth="1"/>
    <col min="3850" max="3857" width="15.140625" style="17" customWidth="1"/>
    <col min="3858" max="3859" width="13.5703125" style="17" customWidth="1"/>
    <col min="3860" max="3871" width="0" style="17" hidden="1" customWidth="1"/>
    <col min="3872" max="3872" width="12.85546875" style="17" customWidth="1"/>
    <col min="3873" max="3878" width="6.7109375" style="17" customWidth="1"/>
    <col min="3879" max="3887" width="5.85546875" style="17" customWidth="1"/>
    <col min="3888" max="3931" width="10.85546875" style="17" customWidth="1"/>
    <col min="3932" max="4096" width="12.85546875" style="17"/>
    <col min="4097" max="4097" width="45.28515625" style="17" customWidth="1"/>
    <col min="4098" max="4105" width="13.7109375" style="17" customWidth="1"/>
    <col min="4106" max="4113" width="15.140625" style="17" customWidth="1"/>
    <col min="4114" max="4115" width="13.5703125" style="17" customWidth="1"/>
    <col min="4116" max="4127" width="0" style="17" hidden="1" customWidth="1"/>
    <col min="4128" max="4128" width="12.85546875" style="17" customWidth="1"/>
    <col min="4129" max="4134" width="6.7109375" style="17" customWidth="1"/>
    <col min="4135" max="4143" width="5.85546875" style="17" customWidth="1"/>
    <col min="4144" max="4187" width="10.85546875" style="17" customWidth="1"/>
    <col min="4188" max="4352" width="12.85546875" style="17"/>
    <col min="4353" max="4353" width="45.28515625" style="17" customWidth="1"/>
    <col min="4354" max="4361" width="13.7109375" style="17" customWidth="1"/>
    <col min="4362" max="4369" width="15.140625" style="17" customWidth="1"/>
    <col min="4370" max="4371" width="13.5703125" style="17" customWidth="1"/>
    <col min="4372" max="4383" width="0" style="17" hidden="1" customWidth="1"/>
    <col min="4384" max="4384" width="12.85546875" style="17" customWidth="1"/>
    <col min="4385" max="4390" width="6.7109375" style="17" customWidth="1"/>
    <col min="4391" max="4399" width="5.85546875" style="17" customWidth="1"/>
    <col min="4400" max="4443" width="10.85546875" style="17" customWidth="1"/>
    <col min="4444" max="4608" width="12.85546875" style="17"/>
    <col min="4609" max="4609" width="45.28515625" style="17" customWidth="1"/>
    <col min="4610" max="4617" width="13.7109375" style="17" customWidth="1"/>
    <col min="4618" max="4625" width="15.140625" style="17" customWidth="1"/>
    <col min="4626" max="4627" width="13.5703125" style="17" customWidth="1"/>
    <col min="4628" max="4639" width="0" style="17" hidden="1" customWidth="1"/>
    <col min="4640" max="4640" width="12.85546875" style="17" customWidth="1"/>
    <col min="4641" max="4646" width="6.7109375" style="17" customWidth="1"/>
    <col min="4647" max="4655" width="5.85546875" style="17" customWidth="1"/>
    <col min="4656" max="4699" width="10.85546875" style="17" customWidth="1"/>
    <col min="4700" max="4864" width="12.85546875" style="17"/>
    <col min="4865" max="4865" width="45.28515625" style="17" customWidth="1"/>
    <col min="4866" max="4873" width="13.7109375" style="17" customWidth="1"/>
    <col min="4874" max="4881" width="15.140625" style="17" customWidth="1"/>
    <col min="4882" max="4883" width="13.5703125" style="17" customWidth="1"/>
    <col min="4884" max="4895" width="0" style="17" hidden="1" customWidth="1"/>
    <col min="4896" max="4896" width="12.85546875" style="17" customWidth="1"/>
    <col min="4897" max="4902" width="6.7109375" style="17" customWidth="1"/>
    <col min="4903" max="4911" width="5.85546875" style="17" customWidth="1"/>
    <col min="4912" max="4955" width="10.85546875" style="17" customWidth="1"/>
    <col min="4956" max="5120" width="12.85546875" style="17"/>
    <col min="5121" max="5121" width="45.28515625" style="17" customWidth="1"/>
    <col min="5122" max="5129" width="13.7109375" style="17" customWidth="1"/>
    <col min="5130" max="5137" width="15.140625" style="17" customWidth="1"/>
    <col min="5138" max="5139" width="13.5703125" style="17" customWidth="1"/>
    <col min="5140" max="5151" width="0" style="17" hidden="1" customWidth="1"/>
    <col min="5152" max="5152" width="12.85546875" style="17" customWidth="1"/>
    <col min="5153" max="5158" width="6.7109375" style="17" customWidth="1"/>
    <col min="5159" max="5167" width="5.85546875" style="17" customWidth="1"/>
    <col min="5168" max="5211" width="10.85546875" style="17" customWidth="1"/>
    <col min="5212" max="5376" width="12.85546875" style="17"/>
    <col min="5377" max="5377" width="45.28515625" style="17" customWidth="1"/>
    <col min="5378" max="5385" width="13.7109375" style="17" customWidth="1"/>
    <col min="5386" max="5393" width="15.140625" style="17" customWidth="1"/>
    <col min="5394" max="5395" width="13.5703125" style="17" customWidth="1"/>
    <col min="5396" max="5407" width="0" style="17" hidden="1" customWidth="1"/>
    <col min="5408" max="5408" width="12.85546875" style="17" customWidth="1"/>
    <col min="5409" max="5414" width="6.7109375" style="17" customWidth="1"/>
    <col min="5415" max="5423" width="5.85546875" style="17" customWidth="1"/>
    <col min="5424" max="5467" width="10.85546875" style="17" customWidth="1"/>
    <col min="5468" max="5632" width="12.85546875" style="17"/>
    <col min="5633" max="5633" width="45.28515625" style="17" customWidth="1"/>
    <col min="5634" max="5641" width="13.7109375" style="17" customWidth="1"/>
    <col min="5642" max="5649" width="15.140625" style="17" customWidth="1"/>
    <col min="5650" max="5651" width="13.5703125" style="17" customWidth="1"/>
    <col min="5652" max="5663" width="0" style="17" hidden="1" customWidth="1"/>
    <col min="5664" max="5664" width="12.85546875" style="17" customWidth="1"/>
    <col min="5665" max="5670" width="6.7109375" style="17" customWidth="1"/>
    <col min="5671" max="5679" width="5.85546875" style="17" customWidth="1"/>
    <col min="5680" max="5723" width="10.85546875" style="17" customWidth="1"/>
    <col min="5724" max="5888" width="12.85546875" style="17"/>
    <col min="5889" max="5889" width="45.28515625" style="17" customWidth="1"/>
    <col min="5890" max="5897" width="13.7109375" style="17" customWidth="1"/>
    <col min="5898" max="5905" width="15.140625" style="17" customWidth="1"/>
    <col min="5906" max="5907" width="13.5703125" style="17" customWidth="1"/>
    <col min="5908" max="5919" width="0" style="17" hidden="1" customWidth="1"/>
    <col min="5920" max="5920" width="12.85546875" style="17" customWidth="1"/>
    <col min="5921" max="5926" width="6.7109375" style="17" customWidth="1"/>
    <col min="5927" max="5935" width="5.85546875" style="17" customWidth="1"/>
    <col min="5936" max="5979" width="10.85546875" style="17" customWidth="1"/>
    <col min="5980" max="6144" width="12.85546875" style="17"/>
    <col min="6145" max="6145" width="45.28515625" style="17" customWidth="1"/>
    <col min="6146" max="6153" width="13.7109375" style="17" customWidth="1"/>
    <col min="6154" max="6161" width="15.140625" style="17" customWidth="1"/>
    <col min="6162" max="6163" width="13.5703125" style="17" customWidth="1"/>
    <col min="6164" max="6175" width="0" style="17" hidden="1" customWidth="1"/>
    <col min="6176" max="6176" width="12.85546875" style="17" customWidth="1"/>
    <col min="6177" max="6182" width="6.7109375" style="17" customWidth="1"/>
    <col min="6183" max="6191" width="5.85546875" style="17" customWidth="1"/>
    <col min="6192" max="6235" width="10.85546875" style="17" customWidth="1"/>
    <col min="6236" max="6400" width="12.85546875" style="17"/>
    <col min="6401" max="6401" width="45.28515625" style="17" customWidth="1"/>
    <col min="6402" max="6409" width="13.7109375" style="17" customWidth="1"/>
    <col min="6410" max="6417" width="15.140625" style="17" customWidth="1"/>
    <col min="6418" max="6419" width="13.5703125" style="17" customWidth="1"/>
    <col min="6420" max="6431" width="0" style="17" hidden="1" customWidth="1"/>
    <col min="6432" max="6432" width="12.85546875" style="17" customWidth="1"/>
    <col min="6433" max="6438" width="6.7109375" style="17" customWidth="1"/>
    <col min="6439" max="6447" width="5.85546875" style="17" customWidth="1"/>
    <col min="6448" max="6491" width="10.85546875" style="17" customWidth="1"/>
    <col min="6492" max="6656" width="12.85546875" style="17"/>
    <col min="6657" max="6657" width="45.28515625" style="17" customWidth="1"/>
    <col min="6658" max="6665" width="13.7109375" style="17" customWidth="1"/>
    <col min="6666" max="6673" width="15.140625" style="17" customWidth="1"/>
    <col min="6674" max="6675" width="13.5703125" style="17" customWidth="1"/>
    <col min="6676" max="6687" width="0" style="17" hidden="1" customWidth="1"/>
    <col min="6688" max="6688" width="12.85546875" style="17" customWidth="1"/>
    <col min="6689" max="6694" width="6.7109375" style="17" customWidth="1"/>
    <col min="6695" max="6703" width="5.85546875" style="17" customWidth="1"/>
    <col min="6704" max="6747" width="10.85546875" style="17" customWidth="1"/>
    <col min="6748" max="6912" width="12.85546875" style="17"/>
    <col min="6913" max="6913" width="45.28515625" style="17" customWidth="1"/>
    <col min="6914" max="6921" width="13.7109375" style="17" customWidth="1"/>
    <col min="6922" max="6929" width="15.140625" style="17" customWidth="1"/>
    <col min="6930" max="6931" width="13.5703125" style="17" customWidth="1"/>
    <col min="6932" max="6943" width="0" style="17" hidden="1" customWidth="1"/>
    <col min="6944" max="6944" width="12.85546875" style="17" customWidth="1"/>
    <col min="6945" max="6950" width="6.7109375" style="17" customWidth="1"/>
    <col min="6951" max="6959" width="5.85546875" style="17" customWidth="1"/>
    <col min="6960" max="7003" width="10.85546875" style="17" customWidth="1"/>
    <col min="7004" max="7168" width="12.85546875" style="17"/>
    <col min="7169" max="7169" width="45.28515625" style="17" customWidth="1"/>
    <col min="7170" max="7177" width="13.7109375" style="17" customWidth="1"/>
    <col min="7178" max="7185" width="15.140625" style="17" customWidth="1"/>
    <col min="7186" max="7187" width="13.5703125" style="17" customWidth="1"/>
    <col min="7188" max="7199" width="0" style="17" hidden="1" customWidth="1"/>
    <col min="7200" max="7200" width="12.85546875" style="17" customWidth="1"/>
    <col min="7201" max="7206" width="6.7109375" style="17" customWidth="1"/>
    <col min="7207" max="7215" width="5.85546875" style="17" customWidth="1"/>
    <col min="7216" max="7259" width="10.85546875" style="17" customWidth="1"/>
    <col min="7260" max="7424" width="12.85546875" style="17"/>
    <col min="7425" max="7425" width="45.28515625" style="17" customWidth="1"/>
    <col min="7426" max="7433" width="13.7109375" style="17" customWidth="1"/>
    <col min="7434" max="7441" width="15.140625" style="17" customWidth="1"/>
    <col min="7442" max="7443" width="13.5703125" style="17" customWidth="1"/>
    <col min="7444" max="7455" width="0" style="17" hidden="1" customWidth="1"/>
    <col min="7456" max="7456" width="12.85546875" style="17" customWidth="1"/>
    <col min="7457" max="7462" width="6.7109375" style="17" customWidth="1"/>
    <col min="7463" max="7471" width="5.85546875" style="17" customWidth="1"/>
    <col min="7472" max="7515" width="10.85546875" style="17" customWidth="1"/>
    <col min="7516" max="7680" width="12.85546875" style="17"/>
    <col min="7681" max="7681" width="45.28515625" style="17" customWidth="1"/>
    <col min="7682" max="7689" width="13.7109375" style="17" customWidth="1"/>
    <col min="7690" max="7697" width="15.140625" style="17" customWidth="1"/>
    <col min="7698" max="7699" width="13.5703125" style="17" customWidth="1"/>
    <col min="7700" max="7711" width="0" style="17" hidden="1" customWidth="1"/>
    <col min="7712" max="7712" width="12.85546875" style="17" customWidth="1"/>
    <col min="7713" max="7718" width="6.7109375" style="17" customWidth="1"/>
    <col min="7719" max="7727" width="5.85546875" style="17" customWidth="1"/>
    <col min="7728" max="7771" width="10.85546875" style="17" customWidth="1"/>
    <col min="7772" max="7936" width="12.85546875" style="17"/>
    <col min="7937" max="7937" width="45.28515625" style="17" customWidth="1"/>
    <col min="7938" max="7945" width="13.7109375" style="17" customWidth="1"/>
    <col min="7946" max="7953" width="15.140625" style="17" customWidth="1"/>
    <col min="7954" max="7955" width="13.5703125" style="17" customWidth="1"/>
    <col min="7956" max="7967" width="0" style="17" hidden="1" customWidth="1"/>
    <col min="7968" max="7968" width="12.85546875" style="17" customWidth="1"/>
    <col min="7969" max="7974" width="6.7109375" style="17" customWidth="1"/>
    <col min="7975" max="7983" width="5.85546875" style="17" customWidth="1"/>
    <col min="7984" max="8027" width="10.85546875" style="17" customWidth="1"/>
    <col min="8028" max="8192" width="12.85546875" style="17"/>
    <col min="8193" max="8193" width="45.28515625" style="17" customWidth="1"/>
    <col min="8194" max="8201" width="13.7109375" style="17" customWidth="1"/>
    <col min="8202" max="8209" width="15.140625" style="17" customWidth="1"/>
    <col min="8210" max="8211" width="13.5703125" style="17" customWidth="1"/>
    <col min="8212" max="8223" width="0" style="17" hidden="1" customWidth="1"/>
    <col min="8224" max="8224" width="12.85546875" style="17" customWidth="1"/>
    <col min="8225" max="8230" width="6.7109375" style="17" customWidth="1"/>
    <col min="8231" max="8239" width="5.85546875" style="17" customWidth="1"/>
    <col min="8240" max="8283" width="10.85546875" style="17" customWidth="1"/>
    <col min="8284" max="8448" width="12.85546875" style="17"/>
    <col min="8449" max="8449" width="45.28515625" style="17" customWidth="1"/>
    <col min="8450" max="8457" width="13.7109375" style="17" customWidth="1"/>
    <col min="8458" max="8465" width="15.140625" style="17" customWidth="1"/>
    <col min="8466" max="8467" width="13.5703125" style="17" customWidth="1"/>
    <col min="8468" max="8479" width="0" style="17" hidden="1" customWidth="1"/>
    <col min="8480" max="8480" width="12.85546875" style="17" customWidth="1"/>
    <col min="8481" max="8486" width="6.7109375" style="17" customWidth="1"/>
    <col min="8487" max="8495" width="5.85546875" style="17" customWidth="1"/>
    <col min="8496" max="8539" width="10.85546875" style="17" customWidth="1"/>
    <col min="8540" max="8704" width="12.85546875" style="17"/>
    <col min="8705" max="8705" width="45.28515625" style="17" customWidth="1"/>
    <col min="8706" max="8713" width="13.7109375" style="17" customWidth="1"/>
    <col min="8714" max="8721" width="15.140625" style="17" customWidth="1"/>
    <col min="8722" max="8723" width="13.5703125" style="17" customWidth="1"/>
    <col min="8724" max="8735" width="0" style="17" hidden="1" customWidth="1"/>
    <col min="8736" max="8736" width="12.85546875" style="17" customWidth="1"/>
    <col min="8737" max="8742" width="6.7109375" style="17" customWidth="1"/>
    <col min="8743" max="8751" width="5.85546875" style="17" customWidth="1"/>
    <col min="8752" max="8795" width="10.85546875" style="17" customWidth="1"/>
    <col min="8796" max="8960" width="12.85546875" style="17"/>
    <col min="8961" max="8961" width="45.28515625" style="17" customWidth="1"/>
    <col min="8962" max="8969" width="13.7109375" style="17" customWidth="1"/>
    <col min="8970" max="8977" width="15.140625" style="17" customWidth="1"/>
    <col min="8978" max="8979" width="13.5703125" style="17" customWidth="1"/>
    <col min="8980" max="8991" width="0" style="17" hidden="1" customWidth="1"/>
    <col min="8992" max="8992" width="12.85546875" style="17" customWidth="1"/>
    <col min="8993" max="8998" width="6.7109375" style="17" customWidth="1"/>
    <col min="8999" max="9007" width="5.85546875" style="17" customWidth="1"/>
    <col min="9008" max="9051" width="10.85546875" style="17" customWidth="1"/>
    <col min="9052" max="9216" width="12.85546875" style="17"/>
    <col min="9217" max="9217" width="45.28515625" style="17" customWidth="1"/>
    <col min="9218" max="9225" width="13.7109375" style="17" customWidth="1"/>
    <col min="9226" max="9233" width="15.140625" style="17" customWidth="1"/>
    <col min="9234" max="9235" width="13.5703125" style="17" customWidth="1"/>
    <col min="9236" max="9247" width="0" style="17" hidden="1" customWidth="1"/>
    <col min="9248" max="9248" width="12.85546875" style="17" customWidth="1"/>
    <col min="9249" max="9254" width="6.7109375" style="17" customWidth="1"/>
    <col min="9255" max="9263" width="5.85546875" style="17" customWidth="1"/>
    <col min="9264" max="9307" width="10.85546875" style="17" customWidth="1"/>
    <col min="9308" max="9472" width="12.85546875" style="17"/>
    <col min="9473" max="9473" width="45.28515625" style="17" customWidth="1"/>
    <col min="9474" max="9481" width="13.7109375" style="17" customWidth="1"/>
    <col min="9482" max="9489" width="15.140625" style="17" customWidth="1"/>
    <col min="9490" max="9491" width="13.5703125" style="17" customWidth="1"/>
    <col min="9492" max="9503" width="0" style="17" hidden="1" customWidth="1"/>
    <col min="9504" max="9504" width="12.85546875" style="17" customWidth="1"/>
    <col min="9505" max="9510" width="6.7109375" style="17" customWidth="1"/>
    <col min="9511" max="9519" width="5.85546875" style="17" customWidth="1"/>
    <col min="9520" max="9563" width="10.85546875" style="17" customWidth="1"/>
    <col min="9564" max="9728" width="12.85546875" style="17"/>
    <col min="9729" max="9729" width="45.28515625" style="17" customWidth="1"/>
    <col min="9730" max="9737" width="13.7109375" style="17" customWidth="1"/>
    <col min="9738" max="9745" width="15.140625" style="17" customWidth="1"/>
    <col min="9746" max="9747" width="13.5703125" style="17" customWidth="1"/>
    <col min="9748" max="9759" width="0" style="17" hidden="1" customWidth="1"/>
    <col min="9760" max="9760" width="12.85546875" style="17" customWidth="1"/>
    <col min="9761" max="9766" width="6.7109375" style="17" customWidth="1"/>
    <col min="9767" max="9775" width="5.85546875" style="17" customWidth="1"/>
    <col min="9776" max="9819" width="10.85546875" style="17" customWidth="1"/>
    <col min="9820" max="9984" width="12.85546875" style="17"/>
    <col min="9985" max="9985" width="45.28515625" style="17" customWidth="1"/>
    <col min="9986" max="9993" width="13.7109375" style="17" customWidth="1"/>
    <col min="9994" max="10001" width="15.140625" style="17" customWidth="1"/>
    <col min="10002" max="10003" width="13.5703125" style="17" customWidth="1"/>
    <col min="10004" max="10015" width="0" style="17" hidden="1" customWidth="1"/>
    <col min="10016" max="10016" width="12.85546875" style="17" customWidth="1"/>
    <col min="10017" max="10022" width="6.7109375" style="17" customWidth="1"/>
    <col min="10023" max="10031" width="5.85546875" style="17" customWidth="1"/>
    <col min="10032" max="10075" width="10.85546875" style="17" customWidth="1"/>
    <col min="10076" max="10240" width="12.85546875" style="17"/>
    <col min="10241" max="10241" width="45.28515625" style="17" customWidth="1"/>
    <col min="10242" max="10249" width="13.7109375" style="17" customWidth="1"/>
    <col min="10250" max="10257" width="15.140625" style="17" customWidth="1"/>
    <col min="10258" max="10259" width="13.5703125" style="17" customWidth="1"/>
    <col min="10260" max="10271" width="0" style="17" hidden="1" customWidth="1"/>
    <col min="10272" max="10272" width="12.85546875" style="17" customWidth="1"/>
    <col min="10273" max="10278" width="6.7109375" style="17" customWidth="1"/>
    <col min="10279" max="10287" width="5.85546875" style="17" customWidth="1"/>
    <col min="10288" max="10331" width="10.85546875" style="17" customWidth="1"/>
    <col min="10332" max="10496" width="12.85546875" style="17"/>
    <col min="10497" max="10497" width="45.28515625" style="17" customWidth="1"/>
    <col min="10498" max="10505" width="13.7109375" style="17" customWidth="1"/>
    <col min="10506" max="10513" width="15.140625" style="17" customWidth="1"/>
    <col min="10514" max="10515" width="13.5703125" style="17" customWidth="1"/>
    <col min="10516" max="10527" width="0" style="17" hidden="1" customWidth="1"/>
    <col min="10528" max="10528" width="12.85546875" style="17" customWidth="1"/>
    <col min="10529" max="10534" width="6.7109375" style="17" customWidth="1"/>
    <col min="10535" max="10543" width="5.85546875" style="17" customWidth="1"/>
    <col min="10544" max="10587" width="10.85546875" style="17" customWidth="1"/>
    <col min="10588" max="10752" width="12.85546875" style="17"/>
    <col min="10753" max="10753" width="45.28515625" style="17" customWidth="1"/>
    <col min="10754" max="10761" width="13.7109375" style="17" customWidth="1"/>
    <col min="10762" max="10769" width="15.140625" style="17" customWidth="1"/>
    <col min="10770" max="10771" width="13.5703125" style="17" customWidth="1"/>
    <col min="10772" max="10783" width="0" style="17" hidden="1" customWidth="1"/>
    <col min="10784" max="10784" width="12.85546875" style="17" customWidth="1"/>
    <col min="10785" max="10790" width="6.7109375" style="17" customWidth="1"/>
    <col min="10791" max="10799" width="5.85546875" style="17" customWidth="1"/>
    <col min="10800" max="10843" width="10.85546875" style="17" customWidth="1"/>
    <col min="10844" max="11008" width="12.85546875" style="17"/>
    <col min="11009" max="11009" width="45.28515625" style="17" customWidth="1"/>
    <col min="11010" max="11017" width="13.7109375" style="17" customWidth="1"/>
    <col min="11018" max="11025" width="15.140625" style="17" customWidth="1"/>
    <col min="11026" max="11027" width="13.5703125" style="17" customWidth="1"/>
    <col min="11028" max="11039" width="0" style="17" hidden="1" customWidth="1"/>
    <col min="11040" max="11040" width="12.85546875" style="17" customWidth="1"/>
    <col min="11041" max="11046" width="6.7109375" style="17" customWidth="1"/>
    <col min="11047" max="11055" width="5.85546875" style="17" customWidth="1"/>
    <col min="11056" max="11099" width="10.85546875" style="17" customWidth="1"/>
    <col min="11100" max="11264" width="12.85546875" style="17"/>
    <col min="11265" max="11265" width="45.28515625" style="17" customWidth="1"/>
    <col min="11266" max="11273" width="13.7109375" style="17" customWidth="1"/>
    <col min="11274" max="11281" width="15.140625" style="17" customWidth="1"/>
    <col min="11282" max="11283" width="13.5703125" style="17" customWidth="1"/>
    <col min="11284" max="11295" width="0" style="17" hidden="1" customWidth="1"/>
    <col min="11296" max="11296" width="12.85546875" style="17" customWidth="1"/>
    <col min="11297" max="11302" width="6.7109375" style="17" customWidth="1"/>
    <col min="11303" max="11311" width="5.85546875" style="17" customWidth="1"/>
    <col min="11312" max="11355" width="10.85546875" style="17" customWidth="1"/>
    <col min="11356" max="11520" width="12.85546875" style="17"/>
    <col min="11521" max="11521" width="45.28515625" style="17" customWidth="1"/>
    <col min="11522" max="11529" width="13.7109375" style="17" customWidth="1"/>
    <col min="11530" max="11537" width="15.140625" style="17" customWidth="1"/>
    <col min="11538" max="11539" width="13.5703125" style="17" customWidth="1"/>
    <col min="11540" max="11551" width="0" style="17" hidden="1" customWidth="1"/>
    <col min="11552" max="11552" width="12.85546875" style="17" customWidth="1"/>
    <col min="11553" max="11558" width="6.7109375" style="17" customWidth="1"/>
    <col min="11559" max="11567" width="5.85546875" style="17" customWidth="1"/>
    <col min="11568" max="11611" width="10.85546875" style="17" customWidth="1"/>
    <col min="11612" max="11776" width="12.85546875" style="17"/>
    <col min="11777" max="11777" width="45.28515625" style="17" customWidth="1"/>
    <col min="11778" max="11785" width="13.7109375" style="17" customWidth="1"/>
    <col min="11786" max="11793" width="15.140625" style="17" customWidth="1"/>
    <col min="11794" max="11795" width="13.5703125" style="17" customWidth="1"/>
    <col min="11796" max="11807" width="0" style="17" hidden="1" customWidth="1"/>
    <col min="11808" max="11808" width="12.85546875" style="17" customWidth="1"/>
    <col min="11809" max="11814" width="6.7109375" style="17" customWidth="1"/>
    <col min="11815" max="11823" width="5.85546875" style="17" customWidth="1"/>
    <col min="11824" max="11867" width="10.85546875" style="17" customWidth="1"/>
    <col min="11868" max="12032" width="12.85546875" style="17"/>
    <col min="12033" max="12033" width="45.28515625" style="17" customWidth="1"/>
    <col min="12034" max="12041" width="13.7109375" style="17" customWidth="1"/>
    <col min="12042" max="12049" width="15.140625" style="17" customWidth="1"/>
    <col min="12050" max="12051" width="13.5703125" style="17" customWidth="1"/>
    <col min="12052" max="12063" width="0" style="17" hidden="1" customWidth="1"/>
    <col min="12064" max="12064" width="12.85546875" style="17" customWidth="1"/>
    <col min="12065" max="12070" width="6.7109375" style="17" customWidth="1"/>
    <col min="12071" max="12079" width="5.85546875" style="17" customWidth="1"/>
    <col min="12080" max="12123" width="10.85546875" style="17" customWidth="1"/>
    <col min="12124" max="12288" width="12.85546875" style="17"/>
    <col min="12289" max="12289" width="45.28515625" style="17" customWidth="1"/>
    <col min="12290" max="12297" width="13.7109375" style="17" customWidth="1"/>
    <col min="12298" max="12305" width="15.140625" style="17" customWidth="1"/>
    <col min="12306" max="12307" width="13.5703125" style="17" customWidth="1"/>
    <col min="12308" max="12319" width="0" style="17" hidden="1" customWidth="1"/>
    <col min="12320" max="12320" width="12.85546875" style="17" customWidth="1"/>
    <col min="12321" max="12326" width="6.7109375" style="17" customWidth="1"/>
    <col min="12327" max="12335" width="5.85546875" style="17" customWidth="1"/>
    <col min="12336" max="12379" width="10.85546875" style="17" customWidth="1"/>
    <col min="12380" max="12544" width="12.85546875" style="17"/>
    <col min="12545" max="12545" width="45.28515625" style="17" customWidth="1"/>
    <col min="12546" max="12553" width="13.7109375" style="17" customWidth="1"/>
    <col min="12554" max="12561" width="15.140625" style="17" customWidth="1"/>
    <col min="12562" max="12563" width="13.5703125" style="17" customWidth="1"/>
    <col min="12564" max="12575" width="0" style="17" hidden="1" customWidth="1"/>
    <col min="12576" max="12576" width="12.85546875" style="17" customWidth="1"/>
    <col min="12577" max="12582" width="6.7109375" style="17" customWidth="1"/>
    <col min="12583" max="12591" width="5.85546875" style="17" customWidth="1"/>
    <col min="12592" max="12635" width="10.85546875" style="17" customWidth="1"/>
    <col min="12636" max="12800" width="12.85546875" style="17"/>
    <col min="12801" max="12801" width="45.28515625" style="17" customWidth="1"/>
    <col min="12802" max="12809" width="13.7109375" style="17" customWidth="1"/>
    <col min="12810" max="12817" width="15.140625" style="17" customWidth="1"/>
    <col min="12818" max="12819" width="13.5703125" style="17" customWidth="1"/>
    <col min="12820" max="12831" width="0" style="17" hidden="1" customWidth="1"/>
    <col min="12832" max="12832" width="12.85546875" style="17" customWidth="1"/>
    <col min="12833" max="12838" width="6.7109375" style="17" customWidth="1"/>
    <col min="12839" max="12847" width="5.85546875" style="17" customWidth="1"/>
    <col min="12848" max="12891" width="10.85546875" style="17" customWidth="1"/>
    <col min="12892" max="13056" width="12.85546875" style="17"/>
    <col min="13057" max="13057" width="45.28515625" style="17" customWidth="1"/>
    <col min="13058" max="13065" width="13.7109375" style="17" customWidth="1"/>
    <col min="13066" max="13073" width="15.140625" style="17" customWidth="1"/>
    <col min="13074" max="13075" width="13.5703125" style="17" customWidth="1"/>
    <col min="13076" max="13087" width="0" style="17" hidden="1" customWidth="1"/>
    <col min="13088" max="13088" width="12.85546875" style="17" customWidth="1"/>
    <col min="13089" max="13094" width="6.7109375" style="17" customWidth="1"/>
    <col min="13095" max="13103" width="5.85546875" style="17" customWidth="1"/>
    <col min="13104" max="13147" width="10.85546875" style="17" customWidth="1"/>
    <col min="13148" max="13312" width="12.85546875" style="17"/>
    <col min="13313" max="13313" width="45.28515625" style="17" customWidth="1"/>
    <col min="13314" max="13321" width="13.7109375" style="17" customWidth="1"/>
    <col min="13322" max="13329" width="15.140625" style="17" customWidth="1"/>
    <col min="13330" max="13331" width="13.5703125" style="17" customWidth="1"/>
    <col min="13332" max="13343" width="0" style="17" hidden="1" customWidth="1"/>
    <col min="13344" max="13344" width="12.85546875" style="17" customWidth="1"/>
    <col min="13345" max="13350" width="6.7109375" style="17" customWidth="1"/>
    <col min="13351" max="13359" width="5.85546875" style="17" customWidth="1"/>
    <col min="13360" max="13403" width="10.85546875" style="17" customWidth="1"/>
    <col min="13404" max="13568" width="12.85546875" style="17"/>
    <col min="13569" max="13569" width="45.28515625" style="17" customWidth="1"/>
    <col min="13570" max="13577" width="13.7109375" style="17" customWidth="1"/>
    <col min="13578" max="13585" width="15.140625" style="17" customWidth="1"/>
    <col min="13586" max="13587" width="13.5703125" style="17" customWidth="1"/>
    <col min="13588" max="13599" width="0" style="17" hidden="1" customWidth="1"/>
    <col min="13600" max="13600" width="12.85546875" style="17" customWidth="1"/>
    <col min="13601" max="13606" width="6.7109375" style="17" customWidth="1"/>
    <col min="13607" max="13615" width="5.85546875" style="17" customWidth="1"/>
    <col min="13616" max="13659" width="10.85546875" style="17" customWidth="1"/>
    <col min="13660" max="13824" width="12.85546875" style="17"/>
    <col min="13825" max="13825" width="45.28515625" style="17" customWidth="1"/>
    <col min="13826" max="13833" width="13.7109375" style="17" customWidth="1"/>
    <col min="13834" max="13841" width="15.140625" style="17" customWidth="1"/>
    <col min="13842" max="13843" width="13.5703125" style="17" customWidth="1"/>
    <col min="13844" max="13855" width="0" style="17" hidden="1" customWidth="1"/>
    <col min="13856" max="13856" width="12.85546875" style="17" customWidth="1"/>
    <col min="13857" max="13862" width="6.7109375" style="17" customWidth="1"/>
    <col min="13863" max="13871" width="5.85546875" style="17" customWidth="1"/>
    <col min="13872" max="13915" width="10.85546875" style="17" customWidth="1"/>
    <col min="13916" max="14080" width="12.85546875" style="17"/>
    <col min="14081" max="14081" width="45.28515625" style="17" customWidth="1"/>
    <col min="14082" max="14089" width="13.7109375" style="17" customWidth="1"/>
    <col min="14090" max="14097" width="15.140625" style="17" customWidth="1"/>
    <col min="14098" max="14099" width="13.5703125" style="17" customWidth="1"/>
    <col min="14100" max="14111" width="0" style="17" hidden="1" customWidth="1"/>
    <col min="14112" max="14112" width="12.85546875" style="17" customWidth="1"/>
    <col min="14113" max="14118" width="6.7109375" style="17" customWidth="1"/>
    <col min="14119" max="14127" width="5.85546875" style="17" customWidth="1"/>
    <col min="14128" max="14171" width="10.85546875" style="17" customWidth="1"/>
    <col min="14172" max="14336" width="12.85546875" style="17"/>
    <col min="14337" max="14337" width="45.28515625" style="17" customWidth="1"/>
    <col min="14338" max="14345" width="13.7109375" style="17" customWidth="1"/>
    <col min="14346" max="14353" width="15.140625" style="17" customWidth="1"/>
    <col min="14354" max="14355" width="13.5703125" style="17" customWidth="1"/>
    <col min="14356" max="14367" width="0" style="17" hidden="1" customWidth="1"/>
    <col min="14368" max="14368" width="12.85546875" style="17" customWidth="1"/>
    <col min="14369" max="14374" width="6.7109375" style="17" customWidth="1"/>
    <col min="14375" max="14383" width="5.85546875" style="17" customWidth="1"/>
    <col min="14384" max="14427" width="10.85546875" style="17" customWidth="1"/>
    <col min="14428" max="14592" width="12.85546875" style="17"/>
    <col min="14593" max="14593" width="45.28515625" style="17" customWidth="1"/>
    <col min="14594" max="14601" width="13.7109375" style="17" customWidth="1"/>
    <col min="14602" max="14609" width="15.140625" style="17" customWidth="1"/>
    <col min="14610" max="14611" width="13.5703125" style="17" customWidth="1"/>
    <col min="14612" max="14623" width="0" style="17" hidden="1" customWidth="1"/>
    <col min="14624" max="14624" width="12.85546875" style="17" customWidth="1"/>
    <col min="14625" max="14630" width="6.7109375" style="17" customWidth="1"/>
    <col min="14631" max="14639" width="5.85546875" style="17" customWidth="1"/>
    <col min="14640" max="14683" width="10.85546875" style="17" customWidth="1"/>
    <col min="14684" max="14848" width="12.85546875" style="17"/>
    <col min="14849" max="14849" width="45.28515625" style="17" customWidth="1"/>
    <col min="14850" max="14857" width="13.7109375" style="17" customWidth="1"/>
    <col min="14858" max="14865" width="15.140625" style="17" customWidth="1"/>
    <col min="14866" max="14867" width="13.5703125" style="17" customWidth="1"/>
    <col min="14868" max="14879" width="0" style="17" hidden="1" customWidth="1"/>
    <col min="14880" max="14880" width="12.85546875" style="17" customWidth="1"/>
    <col min="14881" max="14886" width="6.7109375" style="17" customWidth="1"/>
    <col min="14887" max="14895" width="5.85546875" style="17" customWidth="1"/>
    <col min="14896" max="14939" width="10.85546875" style="17" customWidth="1"/>
    <col min="14940" max="15104" width="12.85546875" style="17"/>
    <col min="15105" max="15105" width="45.28515625" style="17" customWidth="1"/>
    <col min="15106" max="15113" width="13.7109375" style="17" customWidth="1"/>
    <col min="15114" max="15121" width="15.140625" style="17" customWidth="1"/>
    <col min="15122" max="15123" width="13.5703125" style="17" customWidth="1"/>
    <col min="15124" max="15135" width="0" style="17" hidden="1" customWidth="1"/>
    <col min="15136" max="15136" width="12.85546875" style="17" customWidth="1"/>
    <col min="15137" max="15142" width="6.7109375" style="17" customWidth="1"/>
    <col min="15143" max="15151" width="5.85546875" style="17" customWidth="1"/>
    <col min="15152" max="15195" width="10.85546875" style="17" customWidth="1"/>
    <col min="15196" max="15360" width="12.85546875" style="17"/>
    <col min="15361" max="15361" width="45.28515625" style="17" customWidth="1"/>
    <col min="15362" max="15369" width="13.7109375" style="17" customWidth="1"/>
    <col min="15370" max="15377" width="15.140625" style="17" customWidth="1"/>
    <col min="15378" max="15379" width="13.5703125" style="17" customWidth="1"/>
    <col min="15380" max="15391" width="0" style="17" hidden="1" customWidth="1"/>
    <col min="15392" max="15392" width="12.85546875" style="17" customWidth="1"/>
    <col min="15393" max="15398" width="6.7109375" style="17" customWidth="1"/>
    <col min="15399" max="15407" width="5.85546875" style="17" customWidth="1"/>
    <col min="15408" max="15451" width="10.85546875" style="17" customWidth="1"/>
    <col min="15452" max="15616" width="12.85546875" style="17"/>
    <col min="15617" max="15617" width="45.28515625" style="17" customWidth="1"/>
    <col min="15618" max="15625" width="13.7109375" style="17" customWidth="1"/>
    <col min="15626" max="15633" width="15.140625" style="17" customWidth="1"/>
    <col min="15634" max="15635" width="13.5703125" style="17" customWidth="1"/>
    <col min="15636" max="15647" width="0" style="17" hidden="1" customWidth="1"/>
    <col min="15648" max="15648" width="12.85546875" style="17" customWidth="1"/>
    <col min="15649" max="15654" width="6.7109375" style="17" customWidth="1"/>
    <col min="15655" max="15663" width="5.85546875" style="17" customWidth="1"/>
    <col min="15664" max="15707" width="10.85546875" style="17" customWidth="1"/>
    <col min="15708" max="15872" width="12.85546875" style="17"/>
    <col min="15873" max="15873" width="45.28515625" style="17" customWidth="1"/>
    <col min="15874" max="15881" width="13.7109375" style="17" customWidth="1"/>
    <col min="15882" max="15889" width="15.140625" style="17" customWidth="1"/>
    <col min="15890" max="15891" width="13.5703125" style="17" customWidth="1"/>
    <col min="15892" max="15903" width="0" style="17" hidden="1" customWidth="1"/>
    <col min="15904" max="15904" width="12.85546875" style="17" customWidth="1"/>
    <col min="15905" max="15910" width="6.7109375" style="17" customWidth="1"/>
    <col min="15911" max="15919" width="5.85546875" style="17" customWidth="1"/>
    <col min="15920" max="15963" width="10.85546875" style="17" customWidth="1"/>
    <col min="15964" max="16128" width="12.85546875" style="17"/>
    <col min="16129" max="16129" width="45.28515625" style="17" customWidth="1"/>
    <col min="16130" max="16137" width="13.7109375" style="17" customWidth="1"/>
    <col min="16138" max="16145" width="15.140625" style="17" customWidth="1"/>
    <col min="16146" max="16147" width="13.5703125" style="17" customWidth="1"/>
    <col min="16148" max="16159" width="0" style="17" hidden="1" customWidth="1"/>
    <col min="16160" max="16160" width="12.85546875" style="17" customWidth="1"/>
    <col min="16161" max="16166" width="6.7109375" style="17" customWidth="1"/>
    <col min="16167" max="16175" width="5.85546875" style="17" customWidth="1"/>
    <col min="16176" max="16219" width="10.85546875" style="17" customWidth="1"/>
    <col min="16220" max="16384" width="12.85546875" style="17"/>
  </cols>
  <sheetData>
    <row r="1" spans="1:27" s="11" customFormat="1" ht="11.1" customHeight="1" x14ac:dyDescent="0.15">
      <c r="A1" s="7"/>
      <c r="B1" s="8"/>
      <c r="C1" s="9"/>
      <c r="D1" s="9"/>
      <c r="E1" s="9"/>
      <c r="F1" s="9"/>
      <c r="G1" s="9"/>
      <c r="H1" s="9"/>
      <c r="I1" s="9"/>
      <c r="J1" s="10"/>
      <c r="K1" s="78"/>
      <c r="V1" s="12"/>
      <c r="W1" s="13"/>
      <c r="X1" s="13"/>
    </row>
    <row r="2" spans="1:27" s="11" customFormat="1" ht="11.1" customHeight="1" x14ac:dyDescent="0.15">
      <c r="A2" s="7"/>
      <c r="B2" s="8"/>
      <c r="C2" s="9"/>
      <c r="D2" s="9"/>
      <c r="E2" s="9"/>
      <c r="F2" s="9"/>
      <c r="G2" s="9"/>
      <c r="H2" s="9"/>
      <c r="I2" s="9"/>
      <c r="J2" s="10"/>
      <c r="K2" s="78"/>
      <c r="V2" s="12"/>
      <c r="W2" s="13"/>
      <c r="X2" s="13"/>
    </row>
    <row r="3" spans="1:27" s="11" customFormat="1" ht="11.1" customHeight="1" x14ac:dyDescent="0.2">
      <c r="A3" s="7"/>
      <c r="B3" s="8"/>
      <c r="C3" s="9"/>
      <c r="D3" s="14"/>
      <c r="E3" s="9"/>
      <c r="F3" s="9"/>
      <c r="G3" s="9"/>
      <c r="H3" s="9"/>
      <c r="I3" s="9"/>
      <c r="J3" s="10"/>
      <c r="K3" s="78"/>
      <c r="V3" s="12"/>
      <c r="W3" s="13"/>
      <c r="X3" s="13"/>
    </row>
    <row r="4" spans="1:27" s="11" customFormat="1" ht="11.1" customHeight="1" x14ac:dyDescent="0.15">
      <c r="A4" s="7"/>
      <c r="B4" s="8"/>
      <c r="C4" s="9"/>
      <c r="D4" s="9"/>
      <c r="E4" s="9"/>
      <c r="F4" s="9"/>
      <c r="G4" s="9"/>
      <c r="H4" s="9"/>
      <c r="I4" s="9"/>
      <c r="J4" s="10"/>
      <c r="K4" s="78"/>
      <c r="V4" s="12"/>
      <c r="W4" s="13"/>
      <c r="X4" s="13"/>
    </row>
    <row r="5" spans="1:27" s="11" customFormat="1" ht="11.25" x14ac:dyDescent="0.15">
      <c r="A5" s="6"/>
      <c r="B5" s="8"/>
      <c r="C5" s="9"/>
      <c r="D5" s="9"/>
      <c r="E5" s="9"/>
      <c r="F5" s="9"/>
      <c r="G5" s="9"/>
      <c r="H5" s="9"/>
      <c r="I5" s="9"/>
      <c r="J5" s="10"/>
      <c r="K5" s="78"/>
      <c r="V5" s="12"/>
      <c r="W5" s="13"/>
      <c r="X5" s="13"/>
    </row>
    <row r="6" spans="1:27" ht="44.1" customHeight="1" x14ac:dyDescent="0.15">
      <c r="A6" s="647"/>
      <c r="B6" s="647"/>
      <c r="C6" s="647"/>
      <c r="D6" s="647"/>
      <c r="E6" s="647"/>
      <c r="F6" s="647"/>
      <c r="G6" s="647"/>
      <c r="H6" s="647"/>
      <c r="I6" s="647"/>
      <c r="J6" s="15"/>
      <c r="K6" s="79"/>
      <c r="L6" s="15"/>
      <c r="M6" s="15"/>
      <c r="N6" s="15"/>
      <c r="O6" s="15"/>
      <c r="P6" s="15"/>
      <c r="Q6" s="15"/>
      <c r="R6" s="15"/>
      <c r="S6" s="15"/>
      <c r="T6" s="15"/>
      <c r="U6" s="15"/>
      <c r="V6" s="16"/>
      <c r="W6" s="15"/>
      <c r="X6" s="15"/>
      <c r="Y6" s="15"/>
      <c r="Z6" s="15"/>
      <c r="AA6" s="15"/>
    </row>
    <row r="7" spans="1:27" ht="21.95" customHeight="1" x14ac:dyDescent="0.15">
      <c r="A7" s="648"/>
      <c r="B7" s="648"/>
      <c r="C7" s="648"/>
      <c r="D7" s="648"/>
      <c r="E7" s="648"/>
      <c r="F7" s="648"/>
      <c r="G7" s="648"/>
      <c r="H7" s="648"/>
      <c r="I7" s="18"/>
      <c r="J7" s="18"/>
      <c r="X7" s="17"/>
    </row>
    <row r="8" spans="1:27" ht="36.75" customHeight="1" x14ac:dyDescent="0.2">
      <c r="A8" s="20"/>
      <c r="B8" s="21"/>
      <c r="C8" s="21"/>
      <c r="J8" s="22"/>
      <c r="X8" s="17"/>
    </row>
    <row r="9" spans="1:27" ht="15" customHeight="1" x14ac:dyDescent="0.15">
      <c r="A9" s="606"/>
      <c r="B9" s="596"/>
      <c r="C9" s="596"/>
      <c r="D9" s="652"/>
      <c r="E9" s="654"/>
      <c r="F9" s="596"/>
      <c r="G9" s="596"/>
      <c r="H9" s="606"/>
      <c r="I9" s="652"/>
      <c r="J9" s="599"/>
      <c r="K9" s="81"/>
      <c r="L9" s="22"/>
      <c r="X9" s="17"/>
    </row>
    <row r="10" spans="1:27" ht="10.5" customHeight="1" x14ac:dyDescent="0.15">
      <c r="A10" s="649"/>
      <c r="B10" s="595"/>
      <c r="C10" s="650"/>
      <c r="D10" s="655"/>
      <c r="E10" s="656"/>
      <c r="F10" s="595"/>
      <c r="G10" s="595"/>
      <c r="H10" s="607"/>
      <c r="I10" s="653"/>
      <c r="J10" s="601"/>
      <c r="K10" s="81"/>
      <c r="L10" s="22"/>
      <c r="X10" s="17"/>
    </row>
    <row r="11" spans="1:27" ht="40.5" customHeight="1" x14ac:dyDescent="0.15">
      <c r="A11" s="607"/>
      <c r="B11" s="597"/>
      <c r="C11" s="651"/>
      <c r="D11" s="23"/>
      <c r="E11" s="24"/>
      <c r="F11" s="597"/>
      <c r="G11" s="597"/>
      <c r="H11" s="25"/>
      <c r="I11" s="26"/>
      <c r="J11" s="213"/>
      <c r="K11" s="81"/>
      <c r="L11" s="22"/>
      <c r="X11" s="17"/>
    </row>
    <row r="12" spans="1:27" ht="15" customHeight="1" x14ac:dyDescent="0.2">
      <c r="A12" s="27"/>
      <c r="B12" s="164"/>
      <c r="C12" s="164"/>
      <c r="D12" s="156"/>
      <c r="E12" s="157"/>
      <c r="F12" s="158"/>
      <c r="G12" s="158"/>
      <c r="H12" s="156"/>
      <c r="I12" s="159"/>
      <c r="J12" s="157"/>
      <c r="K12" s="82"/>
      <c r="L12" s="22"/>
      <c r="T12" s="73"/>
      <c r="X12" s="28"/>
    </row>
    <row r="13" spans="1:27" ht="15" customHeight="1" x14ac:dyDescent="0.2">
      <c r="A13" s="29"/>
      <c r="B13" s="165"/>
      <c r="C13" s="165"/>
      <c r="D13" s="141"/>
      <c r="E13" s="142"/>
      <c r="F13" s="143"/>
      <c r="G13" s="143"/>
      <c r="H13" s="141"/>
      <c r="I13" s="144"/>
      <c r="J13" s="145"/>
      <c r="K13" s="83"/>
      <c r="L13" s="22"/>
      <c r="T13" s="86"/>
      <c r="U13" s="86"/>
      <c r="W13" s="19"/>
      <c r="X13" s="19"/>
      <c r="Y13" s="19"/>
      <c r="Z13" s="51"/>
      <c r="AA13" s="89"/>
    </row>
    <row r="14" spans="1:27" ht="15" customHeight="1" x14ac:dyDescent="0.2">
      <c r="A14" s="30"/>
      <c r="B14" s="166"/>
      <c r="C14" s="166"/>
      <c r="D14" s="146"/>
      <c r="E14" s="147"/>
      <c r="F14" s="148"/>
      <c r="G14" s="148"/>
      <c r="H14" s="146"/>
      <c r="I14" s="149"/>
      <c r="J14" s="150"/>
      <c r="K14" s="84"/>
      <c r="L14" s="22"/>
      <c r="T14" s="86"/>
      <c r="U14" s="86"/>
      <c r="W14" s="19"/>
      <c r="X14" s="19"/>
      <c r="Y14" s="19"/>
      <c r="Z14" s="51"/>
      <c r="AA14" s="89"/>
    </row>
    <row r="15" spans="1:27" ht="15" customHeight="1" x14ac:dyDescent="0.2">
      <c r="A15" s="30"/>
      <c r="B15" s="166"/>
      <c r="C15" s="166"/>
      <c r="D15" s="146"/>
      <c r="E15" s="147"/>
      <c r="F15" s="148"/>
      <c r="G15" s="148"/>
      <c r="H15" s="146"/>
      <c r="I15" s="149"/>
      <c r="J15" s="150"/>
      <c r="K15" s="84"/>
      <c r="L15" s="22"/>
      <c r="T15" s="86"/>
      <c r="U15" s="86"/>
      <c r="W15" s="19"/>
      <c r="X15" s="19"/>
      <c r="Y15" s="19"/>
      <c r="Z15" s="51"/>
      <c r="AA15" s="89"/>
    </row>
    <row r="16" spans="1:27" ht="15" customHeight="1" x14ac:dyDescent="0.2">
      <c r="A16" s="31"/>
      <c r="B16" s="167"/>
      <c r="C16" s="167"/>
      <c r="D16" s="151"/>
      <c r="E16" s="152"/>
      <c r="F16" s="153"/>
      <c r="G16" s="153"/>
      <c r="H16" s="151"/>
      <c r="I16" s="154"/>
      <c r="J16" s="155"/>
      <c r="K16" s="84"/>
      <c r="L16" s="22"/>
      <c r="T16" s="86"/>
      <c r="U16" s="86"/>
      <c r="W16" s="19"/>
      <c r="X16" s="19"/>
      <c r="Y16" s="19"/>
      <c r="Z16" s="51"/>
      <c r="AA16" s="89"/>
    </row>
    <row r="17" spans="1:24" ht="42.75" customHeight="1" x14ac:dyDescent="0.2">
      <c r="A17" s="32"/>
      <c r="B17" s="33"/>
      <c r="C17" s="33"/>
      <c r="D17" s="33"/>
      <c r="E17" s="33"/>
      <c r="F17" s="33"/>
      <c r="G17" s="33"/>
      <c r="H17" s="33"/>
      <c r="I17" s="33"/>
      <c r="J17" s="22"/>
      <c r="X17" s="17"/>
    </row>
    <row r="18" spans="1:24" ht="42" customHeight="1" x14ac:dyDescent="0.15">
      <c r="A18" s="210"/>
      <c r="B18" s="211"/>
      <c r="C18" s="34"/>
      <c r="D18" s="35"/>
      <c r="E18" s="35"/>
      <c r="F18" s="35"/>
      <c r="G18" s="36"/>
      <c r="H18" s="37"/>
      <c r="I18" s="17"/>
      <c r="X18" s="17"/>
    </row>
    <row r="19" spans="1:24" ht="15" customHeight="1" x14ac:dyDescent="0.15">
      <c r="A19" s="38"/>
      <c r="B19" s="124"/>
      <c r="C19" s="125"/>
      <c r="D19" s="126"/>
      <c r="E19" s="126"/>
      <c r="F19" s="126"/>
      <c r="G19" s="127"/>
      <c r="H19" s="74"/>
      <c r="I19" s="17"/>
      <c r="X19" s="17"/>
    </row>
    <row r="20" spans="1:24" ht="15" customHeight="1" x14ac:dyDescent="0.15">
      <c r="A20" s="30"/>
      <c r="B20" s="128"/>
      <c r="C20" s="129"/>
      <c r="D20" s="130"/>
      <c r="E20" s="130"/>
      <c r="F20" s="130"/>
      <c r="G20" s="131"/>
      <c r="H20" s="74"/>
      <c r="I20" s="17"/>
      <c r="X20" s="17"/>
    </row>
    <row r="21" spans="1:24" ht="15" customHeight="1" x14ac:dyDescent="0.15">
      <c r="A21" s="30"/>
      <c r="B21" s="128"/>
      <c r="C21" s="129"/>
      <c r="D21" s="130"/>
      <c r="E21" s="130"/>
      <c r="F21" s="130"/>
      <c r="G21" s="131"/>
      <c r="H21" s="74"/>
      <c r="I21" s="17"/>
      <c r="X21" s="17"/>
    </row>
    <row r="22" spans="1:24" ht="15" customHeight="1" x14ac:dyDescent="0.15">
      <c r="A22" s="30"/>
      <c r="B22" s="128"/>
      <c r="C22" s="129"/>
      <c r="D22" s="130"/>
      <c r="E22" s="130"/>
      <c r="F22" s="130"/>
      <c r="G22" s="131"/>
      <c r="H22" s="74"/>
      <c r="I22" s="17"/>
      <c r="J22" s="22"/>
      <c r="X22" s="17"/>
    </row>
    <row r="23" spans="1:24" ht="15" customHeight="1" x14ac:dyDescent="0.15">
      <c r="A23" s="39"/>
      <c r="B23" s="132"/>
      <c r="C23" s="133"/>
      <c r="D23" s="134"/>
      <c r="E23" s="134"/>
      <c r="F23" s="134"/>
      <c r="G23" s="135"/>
      <c r="H23" s="74"/>
      <c r="I23" s="17"/>
      <c r="X23" s="17"/>
    </row>
    <row r="24" spans="1:24" s="22" customFormat="1" ht="27.75" customHeight="1" x14ac:dyDescent="0.2">
      <c r="A24" s="32"/>
      <c r="B24" s="40"/>
      <c r="C24" s="40"/>
      <c r="D24" s="40"/>
      <c r="E24" s="40"/>
      <c r="F24" s="40"/>
      <c r="G24" s="40"/>
      <c r="H24" s="40"/>
      <c r="K24" s="81"/>
      <c r="V24" s="41"/>
    </row>
    <row r="25" spans="1:24" s="22" customFormat="1" ht="21.75" customHeight="1" x14ac:dyDescent="0.15">
      <c r="A25" s="32"/>
      <c r="K25" s="81"/>
      <c r="V25" s="41"/>
    </row>
    <row r="26" spans="1:24" ht="29.25" customHeight="1" x14ac:dyDescent="0.15">
      <c r="A26" s="42"/>
      <c r="B26" s="42"/>
      <c r="C26" s="17"/>
      <c r="D26" s="17"/>
      <c r="E26" s="17"/>
      <c r="F26" s="17"/>
      <c r="G26" s="17"/>
      <c r="H26" s="17"/>
      <c r="I26" s="17"/>
      <c r="X26" s="17"/>
    </row>
    <row r="27" spans="1:24" ht="15" customHeight="1" x14ac:dyDescent="0.15">
      <c r="A27" s="29"/>
      <c r="B27" s="93"/>
      <c r="C27" s="75"/>
      <c r="D27" s="17"/>
      <c r="E27" s="17"/>
      <c r="F27" s="17"/>
      <c r="G27" s="17"/>
      <c r="H27" s="17"/>
      <c r="I27" s="17"/>
      <c r="X27" s="17"/>
    </row>
    <row r="28" spans="1:24" ht="15" customHeight="1" x14ac:dyDescent="0.15">
      <c r="A28" s="30"/>
      <c r="B28" s="93"/>
      <c r="C28" s="75"/>
      <c r="D28" s="17"/>
      <c r="E28" s="17"/>
      <c r="F28" s="17"/>
      <c r="G28" s="17"/>
      <c r="H28" s="17"/>
      <c r="I28" s="17"/>
      <c r="X28" s="17"/>
    </row>
    <row r="29" spans="1:24" ht="15" customHeight="1" x14ac:dyDescent="0.15">
      <c r="A29" s="29"/>
      <c r="B29" s="93"/>
      <c r="C29" s="75"/>
      <c r="D29" s="17"/>
      <c r="E29" s="17"/>
      <c r="F29" s="17"/>
      <c r="G29" s="17"/>
      <c r="H29" s="17"/>
      <c r="I29" s="17"/>
      <c r="X29" s="17"/>
    </row>
    <row r="30" spans="1:24" ht="15" customHeight="1" x14ac:dyDescent="0.15">
      <c r="A30" s="29"/>
      <c r="B30" s="93"/>
      <c r="C30" s="75"/>
      <c r="D30" s="17"/>
      <c r="E30" s="17"/>
      <c r="F30" s="17"/>
      <c r="G30" s="17"/>
      <c r="H30" s="17"/>
      <c r="I30" s="17"/>
      <c r="J30" s="22"/>
      <c r="X30" s="17"/>
    </row>
    <row r="31" spans="1:24" ht="15" customHeight="1" x14ac:dyDescent="0.15">
      <c r="A31" s="43"/>
      <c r="B31" s="93"/>
      <c r="C31" s="75"/>
      <c r="D31" s="17"/>
      <c r="E31" s="17"/>
      <c r="F31" s="17"/>
      <c r="G31" s="17"/>
      <c r="H31" s="17"/>
      <c r="I31" s="17"/>
      <c r="X31" s="17"/>
    </row>
    <row r="32" spans="1:24" ht="15" customHeight="1" x14ac:dyDescent="0.15">
      <c r="A32" s="31"/>
      <c r="B32" s="123"/>
      <c r="C32" s="75"/>
      <c r="D32" s="17"/>
      <c r="E32" s="17"/>
      <c r="F32" s="17"/>
      <c r="G32" s="17"/>
      <c r="H32" s="17"/>
      <c r="I32" s="17"/>
      <c r="X32" s="17"/>
    </row>
    <row r="33" spans="1:27" ht="33" customHeight="1" x14ac:dyDescent="0.15">
      <c r="A33" s="32"/>
      <c r="B33" s="44"/>
      <c r="C33" s="17"/>
      <c r="D33" s="17"/>
      <c r="E33" s="17"/>
      <c r="F33" s="17"/>
      <c r="G33" s="17"/>
      <c r="H33" s="17"/>
      <c r="I33" s="17"/>
      <c r="X33" s="17"/>
    </row>
    <row r="34" spans="1:27" ht="43.5" customHeight="1" x14ac:dyDescent="0.15">
      <c r="A34" s="42"/>
      <c r="B34" s="42"/>
      <c r="C34" s="45"/>
      <c r="D34" s="46"/>
      <c r="E34" s="46"/>
      <c r="F34" s="47"/>
      <c r="G34" s="17"/>
      <c r="H34" s="17"/>
      <c r="I34" s="17"/>
      <c r="X34" s="17"/>
    </row>
    <row r="35" spans="1:27" ht="24" customHeight="1" x14ac:dyDescent="0.15">
      <c r="A35" s="48"/>
      <c r="B35" s="122"/>
      <c r="C35" s="1"/>
      <c r="D35" s="2"/>
      <c r="E35" s="2"/>
      <c r="F35" s="3"/>
      <c r="G35" s="76"/>
      <c r="H35" s="17"/>
      <c r="I35" s="17"/>
      <c r="X35" s="17"/>
    </row>
    <row r="36" spans="1:27" ht="23.25" customHeight="1" x14ac:dyDescent="0.15">
      <c r="A36" s="32"/>
      <c r="X36" s="17"/>
    </row>
    <row r="37" spans="1:27" ht="21.75" customHeight="1" x14ac:dyDescent="0.15">
      <c r="A37" s="32"/>
      <c r="X37" s="17"/>
    </row>
    <row r="38" spans="1:27" ht="27" customHeight="1" x14ac:dyDescent="0.15">
      <c r="A38" s="210"/>
      <c r="B38" s="211"/>
      <c r="C38" s="212"/>
      <c r="D38" s="80"/>
      <c r="E38" s="17"/>
      <c r="F38" s="17"/>
      <c r="G38" s="17"/>
      <c r="H38" s="17"/>
      <c r="I38" s="17"/>
      <c r="X38" s="17"/>
    </row>
    <row r="39" spans="1:27" ht="15" customHeight="1" x14ac:dyDescent="0.15">
      <c r="A39" s="49"/>
      <c r="B39" s="117"/>
      <c r="C39" s="118"/>
      <c r="D39" s="160"/>
      <c r="E39" s="17"/>
      <c r="F39" s="17"/>
      <c r="G39" s="17"/>
      <c r="H39" s="17"/>
      <c r="X39" s="17"/>
    </row>
    <row r="40" spans="1:27" ht="24" customHeight="1" x14ac:dyDescent="0.15">
      <c r="A40" s="50"/>
      <c r="B40" s="94"/>
      <c r="C40" s="119"/>
      <c r="D40" s="160"/>
      <c r="E40" s="17"/>
      <c r="F40" s="17"/>
      <c r="G40" s="17"/>
      <c r="H40" s="17"/>
      <c r="I40" s="17"/>
      <c r="T40" s="51"/>
      <c r="U40" s="51"/>
      <c r="W40" s="19"/>
      <c r="X40" s="19"/>
      <c r="Y40" s="19"/>
      <c r="Z40" s="85"/>
      <c r="AA40" s="85"/>
    </row>
    <row r="41" spans="1:27" ht="22.5" customHeight="1" x14ac:dyDescent="0.15">
      <c r="A41" s="50"/>
      <c r="B41" s="94"/>
      <c r="C41" s="119"/>
      <c r="D41" s="160"/>
      <c r="E41" s="17"/>
      <c r="F41" s="17"/>
      <c r="G41" s="17"/>
      <c r="H41" s="17"/>
      <c r="I41" s="17"/>
      <c r="T41" s="51"/>
      <c r="U41" s="51"/>
      <c r="W41" s="19"/>
      <c r="X41" s="19"/>
      <c r="Y41" s="19"/>
      <c r="Z41" s="85"/>
      <c r="AA41" s="85"/>
    </row>
    <row r="42" spans="1:27" ht="24.75" customHeight="1" x14ac:dyDescent="0.15">
      <c r="A42" s="52"/>
      <c r="B42" s="120"/>
      <c r="C42" s="121"/>
      <c r="D42" s="160"/>
      <c r="E42" s="17"/>
      <c r="F42" s="17"/>
      <c r="G42" s="17"/>
      <c r="H42" s="17"/>
      <c r="T42" s="51"/>
      <c r="U42" s="51"/>
      <c r="W42" s="19"/>
      <c r="X42" s="19"/>
      <c r="Y42" s="19"/>
      <c r="Z42" s="85"/>
      <c r="AA42" s="85"/>
    </row>
    <row r="43" spans="1:27" ht="24" customHeight="1" x14ac:dyDescent="0.15">
      <c r="A43" s="53"/>
      <c r="B43" s="54"/>
      <c r="C43" s="54"/>
      <c r="D43" s="161"/>
      <c r="E43" s="17"/>
      <c r="F43" s="17"/>
      <c r="G43" s="17"/>
      <c r="H43" s="17"/>
      <c r="I43" s="17"/>
      <c r="J43" s="22"/>
      <c r="W43" s="19"/>
      <c r="X43" s="19"/>
      <c r="Y43" s="19"/>
    </row>
    <row r="44" spans="1:27" ht="21.75" customHeight="1" x14ac:dyDescent="0.15">
      <c r="A44" s="32"/>
      <c r="D44" s="81"/>
      <c r="W44" s="19"/>
      <c r="X44" s="19"/>
      <c r="Y44" s="19"/>
    </row>
    <row r="45" spans="1:27" ht="24" customHeight="1" x14ac:dyDescent="0.15">
      <c r="A45" s="42"/>
      <c r="B45" s="55"/>
      <c r="C45" s="56"/>
      <c r="D45" s="162"/>
      <c r="E45" s="17"/>
      <c r="F45" s="17"/>
      <c r="G45" s="17"/>
      <c r="H45" s="17"/>
      <c r="W45" s="19"/>
      <c r="X45" s="19"/>
      <c r="Y45" s="19"/>
    </row>
    <row r="46" spans="1:27" ht="20.25" customHeight="1" x14ac:dyDescent="0.15">
      <c r="A46" s="57"/>
      <c r="B46" s="94"/>
      <c r="C46" s="119"/>
      <c r="D46" s="163"/>
      <c r="E46" s="17"/>
      <c r="F46" s="17"/>
      <c r="G46" s="17"/>
      <c r="H46" s="17"/>
      <c r="W46" s="19"/>
      <c r="X46" s="19"/>
      <c r="Y46" s="19"/>
    </row>
    <row r="47" spans="1:27" ht="24" customHeight="1" x14ac:dyDescent="0.15">
      <c r="A47" s="58"/>
      <c r="B47" s="120"/>
      <c r="C47" s="121"/>
      <c r="D47" s="160"/>
      <c r="E47" s="17"/>
      <c r="F47" s="17"/>
      <c r="G47" s="17"/>
      <c r="H47" s="17"/>
      <c r="T47" s="51"/>
      <c r="U47" s="51"/>
      <c r="W47" s="19"/>
      <c r="X47" s="19"/>
      <c r="Y47" s="19"/>
      <c r="Z47" s="85"/>
      <c r="AA47" s="85"/>
    </row>
    <row r="48" spans="1:27" ht="24" customHeight="1" x14ac:dyDescent="0.15">
      <c r="A48" s="59"/>
      <c r="B48" s="44"/>
      <c r="C48" s="44"/>
      <c r="D48" s="44"/>
      <c r="E48" s="17"/>
      <c r="F48" s="17"/>
      <c r="G48" s="17"/>
      <c r="H48" s="17"/>
      <c r="I48" s="17"/>
      <c r="J48" s="22"/>
      <c r="X48" s="17"/>
    </row>
    <row r="49" spans="1:31" ht="28.5" customHeight="1" x14ac:dyDescent="0.15">
      <c r="A49" s="645"/>
      <c r="B49" s="646"/>
      <c r="C49" s="646"/>
      <c r="D49" s="646"/>
      <c r="E49" s="646"/>
      <c r="J49" s="22"/>
      <c r="X49" s="17"/>
    </row>
    <row r="50" spans="1:31" ht="11.25" x14ac:dyDescent="0.15">
      <c r="A50" s="42"/>
      <c r="B50" s="209"/>
      <c r="C50" s="42"/>
      <c r="D50" s="60"/>
      <c r="E50" s="61"/>
      <c r="F50" s="62"/>
      <c r="G50" s="62"/>
      <c r="H50" s="62"/>
      <c r="I50" s="63"/>
      <c r="L50" s="22"/>
      <c r="X50" s="17"/>
    </row>
    <row r="51" spans="1:31" ht="15" customHeight="1" x14ac:dyDescent="0.15">
      <c r="A51" s="593"/>
      <c r="B51" s="594"/>
      <c r="C51" s="98"/>
      <c r="D51" s="99"/>
      <c r="E51" s="100"/>
      <c r="F51" s="100"/>
      <c r="G51" s="100"/>
      <c r="H51" s="100"/>
      <c r="I51" s="101"/>
      <c r="J51" s="160"/>
      <c r="L51" s="22"/>
      <c r="T51" s="51"/>
      <c r="U51" s="51"/>
      <c r="V51" s="51"/>
      <c r="W51" s="51"/>
      <c r="X51" s="51"/>
      <c r="Y51" s="51"/>
      <c r="Z51" s="85"/>
      <c r="AA51" s="85"/>
      <c r="AB51" s="85"/>
      <c r="AC51" s="85"/>
      <c r="AD51" s="85"/>
      <c r="AE51" s="85"/>
    </row>
    <row r="52" spans="1:31" ht="21" customHeight="1" x14ac:dyDescent="0.15">
      <c r="A52" s="608"/>
      <c r="B52" s="64"/>
      <c r="C52" s="102"/>
      <c r="D52" s="103"/>
      <c r="E52" s="104"/>
      <c r="F52" s="104"/>
      <c r="G52" s="104"/>
      <c r="H52" s="104"/>
      <c r="I52" s="105"/>
      <c r="J52" s="160"/>
      <c r="L52" s="22"/>
      <c r="T52" s="51"/>
      <c r="U52" s="51"/>
      <c r="V52" s="51"/>
      <c r="W52" s="51"/>
      <c r="X52" s="51"/>
      <c r="Y52" s="51"/>
      <c r="Z52" s="85"/>
      <c r="AA52" s="85"/>
      <c r="AB52" s="85"/>
      <c r="AC52" s="85"/>
      <c r="AD52" s="85"/>
      <c r="AE52" s="85"/>
    </row>
    <row r="53" spans="1:31" ht="11.25" x14ac:dyDescent="0.15">
      <c r="A53" s="608"/>
      <c r="B53" s="65"/>
      <c r="C53" s="106"/>
      <c r="D53" s="107"/>
      <c r="E53" s="108"/>
      <c r="F53" s="108"/>
      <c r="G53" s="108"/>
      <c r="H53" s="108"/>
      <c r="I53" s="109"/>
      <c r="J53" s="160"/>
      <c r="L53" s="22"/>
      <c r="T53" s="51"/>
      <c r="U53" s="51"/>
      <c r="V53" s="51"/>
      <c r="W53" s="51"/>
      <c r="X53" s="51"/>
      <c r="Y53" s="51"/>
      <c r="Z53" s="85"/>
      <c r="AA53" s="85"/>
      <c r="AB53" s="85"/>
      <c r="AC53" s="85"/>
      <c r="AD53" s="85"/>
      <c r="AE53" s="85"/>
    </row>
    <row r="54" spans="1:31" ht="24.95" customHeight="1" x14ac:dyDescent="0.15">
      <c r="A54" s="609"/>
      <c r="B54" s="66"/>
      <c r="C54" s="69"/>
      <c r="D54" s="110"/>
      <c r="E54" s="111"/>
      <c r="F54" s="111"/>
      <c r="G54" s="111"/>
      <c r="H54" s="111"/>
      <c r="I54" s="112"/>
      <c r="J54" s="160"/>
      <c r="K54" s="81"/>
      <c r="L54" s="22"/>
      <c r="T54" s="67"/>
      <c r="U54" s="67"/>
      <c r="V54" s="67"/>
      <c r="W54" s="67"/>
      <c r="X54" s="67"/>
      <c r="Y54" s="67"/>
      <c r="Z54" s="19"/>
      <c r="AA54" s="19"/>
      <c r="AB54" s="19"/>
      <c r="AC54" s="19"/>
      <c r="AD54" s="19"/>
      <c r="AE54" s="19"/>
    </row>
    <row r="55" spans="1:31" ht="33" customHeight="1" x14ac:dyDescent="0.15">
      <c r="A55" s="610"/>
      <c r="B55" s="68"/>
      <c r="C55" s="113"/>
      <c r="D55" s="114"/>
      <c r="E55" s="115"/>
      <c r="F55" s="115"/>
      <c r="G55" s="115"/>
      <c r="H55" s="115"/>
      <c r="I55" s="116"/>
      <c r="J55" s="160"/>
      <c r="K55" s="81"/>
      <c r="L55" s="22"/>
      <c r="T55" s="67"/>
      <c r="U55" s="67"/>
      <c r="V55" s="67"/>
      <c r="W55" s="67"/>
      <c r="X55" s="67"/>
      <c r="Y55" s="67"/>
      <c r="Z55" s="19"/>
      <c r="AA55" s="19"/>
      <c r="AB55" s="19"/>
      <c r="AC55" s="19"/>
      <c r="AD55" s="19"/>
      <c r="AE55" s="19"/>
    </row>
    <row r="56" spans="1:31" ht="34.5" customHeight="1" x14ac:dyDescent="0.15">
      <c r="A56" s="643"/>
      <c r="B56" s="643"/>
      <c r="C56" s="643"/>
      <c r="D56" s="643"/>
      <c r="E56" s="643"/>
      <c r="F56" s="643"/>
      <c r="J56" s="22"/>
      <c r="X56" s="17"/>
    </row>
    <row r="57" spans="1:31" ht="11.25" x14ac:dyDescent="0.15">
      <c r="A57" s="211"/>
      <c r="B57" s="577"/>
      <c r="C57" s="579"/>
      <c r="D57" s="641"/>
      <c r="E57" s="642"/>
      <c r="F57" s="214"/>
      <c r="J57" s="22"/>
      <c r="X57" s="17"/>
    </row>
    <row r="58" spans="1:31" ht="15" x14ac:dyDescent="0.25">
      <c r="A58" s="17"/>
      <c r="B58" s="208"/>
      <c r="C58" s="208"/>
      <c r="D58" s="208"/>
      <c r="E58" s="215"/>
      <c r="F58" s="17"/>
      <c r="G58" s="77"/>
      <c r="H58" s="5"/>
      <c r="I58" s="5"/>
      <c r="J58" s="5"/>
      <c r="X58" s="17"/>
    </row>
    <row r="59" spans="1:31" ht="15" customHeight="1" x14ac:dyDescent="0.25">
      <c r="A59" s="69"/>
      <c r="B59" s="136"/>
      <c r="C59" s="137"/>
      <c r="D59" s="137"/>
      <c r="E59" s="137"/>
      <c r="F59" s="83"/>
      <c r="H59" s="5"/>
      <c r="I59" s="5"/>
      <c r="J59" s="5"/>
      <c r="T59" s="87"/>
      <c r="X59" s="17"/>
      <c r="Z59" s="87"/>
    </row>
    <row r="60" spans="1:31" ht="15" customHeight="1" x14ac:dyDescent="0.15">
      <c r="A60" s="71"/>
      <c r="B60" s="138"/>
      <c r="C60" s="139"/>
      <c r="D60" s="139"/>
      <c r="E60" s="139"/>
      <c r="J60" s="22"/>
      <c r="X60" s="17"/>
    </row>
    <row r="61" spans="1:31" ht="15" customHeight="1" x14ac:dyDescent="0.15">
      <c r="A61" s="71"/>
      <c r="B61" s="138"/>
      <c r="C61" s="139"/>
      <c r="D61" s="139"/>
      <c r="E61" s="139"/>
      <c r="J61" s="22"/>
      <c r="X61" s="17"/>
    </row>
    <row r="62" spans="1:31" ht="15" customHeight="1" x14ac:dyDescent="0.15">
      <c r="A62" s="71"/>
      <c r="B62" s="138"/>
      <c r="C62" s="139"/>
      <c r="D62" s="139"/>
      <c r="E62" s="139"/>
      <c r="J62" s="22"/>
      <c r="X62" s="17"/>
    </row>
    <row r="63" spans="1:31" ht="15" customHeight="1" x14ac:dyDescent="0.15">
      <c r="A63" s="71"/>
      <c r="B63" s="138"/>
      <c r="C63" s="139"/>
      <c r="D63" s="139"/>
      <c r="E63" s="139"/>
      <c r="J63" s="22"/>
      <c r="X63" s="17"/>
    </row>
    <row r="64" spans="1:31" ht="15" customHeight="1" x14ac:dyDescent="0.15">
      <c r="A64" s="71"/>
      <c r="B64" s="138"/>
      <c r="C64" s="139"/>
      <c r="D64" s="139"/>
      <c r="E64" s="139"/>
      <c r="J64" s="22"/>
      <c r="X64" s="17"/>
    </row>
    <row r="65" spans="1:27" ht="15" customHeight="1" x14ac:dyDescent="0.15">
      <c r="A65" s="71"/>
      <c r="B65" s="138"/>
      <c r="C65" s="139"/>
      <c r="D65" s="139"/>
      <c r="E65" s="139"/>
      <c r="J65" s="22"/>
      <c r="X65" s="17"/>
    </row>
    <row r="66" spans="1:27" ht="15" customHeight="1" x14ac:dyDescent="0.15">
      <c r="A66" s="71"/>
      <c r="B66" s="138"/>
      <c r="C66" s="139"/>
      <c r="D66" s="139"/>
      <c r="E66" s="139"/>
      <c r="J66" s="22"/>
      <c r="X66" s="17"/>
    </row>
    <row r="67" spans="1:27" ht="15" customHeight="1" x14ac:dyDescent="0.15">
      <c r="A67" s="71"/>
      <c r="B67" s="138"/>
      <c r="C67" s="139"/>
      <c r="D67" s="139"/>
      <c r="E67" s="139"/>
      <c r="J67" s="22"/>
      <c r="X67" s="17"/>
    </row>
    <row r="68" spans="1:27" ht="15" customHeight="1" x14ac:dyDescent="0.15">
      <c r="A68" s="71"/>
      <c r="B68" s="138"/>
      <c r="C68" s="139"/>
      <c r="D68" s="139"/>
      <c r="E68" s="139"/>
      <c r="J68" s="22"/>
      <c r="X68" s="17"/>
    </row>
    <row r="69" spans="1:27" ht="15" customHeight="1" x14ac:dyDescent="0.15">
      <c r="A69" s="71"/>
      <c r="B69" s="138"/>
      <c r="C69" s="139"/>
      <c r="D69" s="139"/>
      <c r="E69" s="139"/>
      <c r="J69" s="22"/>
      <c r="X69" s="17"/>
    </row>
    <row r="70" spans="1:27" ht="15" customHeight="1" x14ac:dyDescent="0.15">
      <c r="A70" s="71"/>
      <c r="B70" s="138"/>
      <c r="C70" s="139"/>
      <c r="D70" s="139"/>
      <c r="E70" s="139"/>
      <c r="J70" s="22"/>
      <c r="X70" s="17"/>
    </row>
    <row r="71" spans="1:27" ht="15" customHeight="1" x14ac:dyDescent="0.15">
      <c r="A71" s="48"/>
      <c r="B71" s="140"/>
      <c r="C71" s="140"/>
      <c r="D71" s="140"/>
      <c r="E71" s="140"/>
      <c r="J71" s="22"/>
      <c r="X71" s="17"/>
    </row>
    <row r="72" spans="1:27" ht="39" customHeight="1" x14ac:dyDescent="0.15">
      <c r="A72" s="643"/>
      <c r="B72" s="643"/>
      <c r="C72" s="643"/>
      <c r="D72" s="643"/>
      <c r="E72" s="643"/>
      <c r="F72" s="643"/>
      <c r="J72" s="22"/>
      <c r="X72" s="17"/>
    </row>
    <row r="73" spans="1:27" x14ac:dyDescent="0.15">
      <c r="A73" s="596"/>
      <c r="B73" s="644"/>
      <c r="C73" s="644"/>
      <c r="D73" s="644"/>
      <c r="E73" s="644"/>
      <c r="J73" s="22"/>
      <c r="X73" s="17"/>
    </row>
    <row r="74" spans="1:27" x14ac:dyDescent="0.15">
      <c r="A74" s="595"/>
      <c r="B74" s="644"/>
      <c r="C74" s="644"/>
      <c r="D74" s="644"/>
      <c r="E74" s="644"/>
      <c r="J74" s="22"/>
      <c r="X74" s="17"/>
    </row>
    <row r="75" spans="1:27" x14ac:dyDescent="0.15">
      <c r="A75" s="597"/>
      <c r="B75" s="208"/>
      <c r="C75" s="208"/>
      <c r="D75" s="208"/>
      <c r="E75" s="215"/>
      <c r="G75" s="77"/>
      <c r="J75" s="22"/>
      <c r="X75" s="17"/>
    </row>
    <row r="76" spans="1:27" ht="15" customHeight="1" x14ac:dyDescent="0.15">
      <c r="A76" s="69"/>
      <c r="B76" s="92"/>
      <c r="C76" s="93"/>
      <c r="D76" s="93"/>
      <c r="E76" s="93"/>
      <c r="F76" s="84"/>
      <c r="J76" s="22"/>
      <c r="T76" s="22"/>
      <c r="U76" s="22"/>
      <c r="X76" s="17"/>
      <c r="Z76" s="22"/>
      <c r="AA76" s="22"/>
    </row>
    <row r="77" spans="1:27" ht="15" customHeight="1" x14ac:dyDescent="0.15">
      <c r="A77" s="70"/>
      <c r="B77" s="95"/>
      <c r="C77" s="96"/>
      <c r="D77" s="96"/>
      <c r="E77" s="96"/>
      <c r="F77" s="84"/>
      <c r="J77" s="22"/>
      <c r="T77" s="22"/>
      <c r="U77" s="22"/>
      <c r="X77" s="17"/>
      <c r="Z77" s="22"/>
      <c r="AA77" s="22"/>
    </row>
    <row r="78" spans="1:27" ht="15" customHeight="1" x14ac:dyDescent="0.15">
      <c r="A78" s="71"/>
      <c r="B78" s="95"/>
      <c r="C78" s="96"/>
      <c r="D78" s="96"/>
      <c r="E78" s="96"/>
      <c r="F78" s="84"/>
      <c r="J78" s="22"/>
      <c r="T78" s="22"/>
      <c r="U78" s="22"/>
      <c r="X78" s="17"/>
      <c r="Z78" s="22"/>
      <c r="AA78" s="22"/>
    </row>
    <row r="79" spans="1:27" ht="15" customHeight="1" x14ac:dyDescent="0.15">
      <c r="A79" s="71"/>
      <c r="B79" s="95"/>
      <c r="C79" s="96"/>
      <c r="D79" s="96"/>
      <c r="E79" s="96"/>
      <c r="F79" s="84"/>
      <c r="J79" s="22"/>
      <c r="T79" s="22"/>
      <c r="U79" s="22"/>
      <c r="X79" s="17"/>
      <c r="Z79" s="22"/>
      <c r="AA79" s="22"/>
    </row>
    <row r="80" spans="1:27" ht="15" customHeight="1" x14ac:dyDescent="0.15">
      <c r="A80" s="71"/>
      <c r="B80" s="95"/>
      <c r="C80" s="96"/>
      <c r="D80" s="96"/>
      <c r="E80" s="96"/>
      <c r="F80" s="84"/>
      <c r="J80" s="22"/>
      <c r="T80" s="22"/>
      <c r="U80" s="22"/>
      <c r="X80" s="17"/>
      <c r="Z80" s="22"/>
      <c r="AA80" s="22"/>
    </row>
    <row r="81" spans="1:27" ht="15" customHeight="1" x14ac:dyDescent="0.15">
      <c r="A81" s="71"/>
      <c r="B81" s="95"/>
      <c r="C81" s="96"/>
      <c r="D81" s="96"/>
      <c r="E81" s="96"/>
      <c r="F81" s="84"/>
      <c r="J81" s="22"/>
      <c r="T81" s="22"/>
      <c r="U81" s="22"/>
      <c r="X81" s="17"/>
      <c r="Z81" s="22"/>
      <c r="AA81" s="22"/>
    </row>
    <row r="82" spans="1:27" ht="15" customHeight="1" x14ac:dyDescent="0.15">
      <c r="A82" s="71"/>
      <c r="B82" s="95"/>
      <c r="C82" s="96"/>
      <c r="D82" s="96"/>
      <c r="E82" s="96"/>
      <c r="F82" s="84"/>
      <c r="J82" s="22"/>
      <c r="T82" s="22"/>
      <c r="U82" s="22"/>
      <c r="X82" s="17"/>
      <c r="Z82" s="22"/>
      <c r="AA82" s="22"/>
    </row>
    <row r="83" spans="1:27" ht="15" customHeight="1" x14ac:dyDescent="0.15">
      <c r="A83" s="71"/>
      <c r="B83" s="95"/>
      <c r="C83" s="96"/>
      <c r="D83" s="96"/>
      <c r="E83" s="96"/>
      <c r="F83" s="84"/>
      <c r="J83" s="22"/>
      <c r="T83" s="22"/>
      <c r="U83" s="22"/>
      <c r="X83" s="17"/>
      <c r="Z83" s="22"/>
      <c r="AA83" s="22"/>
    </row>
    <row r="84" spans="1:27" ht="15" customHeight="1" x14ac:dyDescent="0.15">
      <c r="A84" s="71"/>
      <c r="B84" s="95"/>
      <c r="C84" s="96"/>
      <c r="D84" s="96"/>
      <c r="E84" s="96"/>
      <c r="F84" s="84"/>
      <c r="J84" s="22"/>
      <c r="T84" s="22"/>
      <c r="U84" s="22"/>
      <c r="X84" s="17"/>
      <c r="Z84" s="22"/>
      <c r="AA84" s="22"/>
    </row>
    <row r="85" spans="1:27" ht="15" customHeight="1" x14ac:dyDescent="0.15">
      <c r="A85" s="71"/>
      <c r="B85" s="95"/>
      <c r="C85" s="96"/>
      <c r="D85" s="96"/>
      <c r="E85" s="96"/>
      <c r="F85" s="84"/>
      <c r="J85" s="22"/>
      <c r="T85" s="22"/>
      <c r="U85" s="22"/>
      <c r="X85" s="17"/>
      <c r="Z85" s="22"/>
      <c r="AA85" s="22"/>
    </row>
    <row r="86" spans="1:27" ht="15" customHeight="1" x14ac:dyDescent="0.15">
      <c r="A86" s="71"/>
      <c r="B86" s="95"/>
      <c r="C86" s="96"/>
      <c r="D86" s="96"/>
      <c r="E86" s="96"/>
      <c r="F86" s="84"/>
      <c r="J86" s="22"/>
      <c r="T86" s="22"/>
      <c r="U86" s="22"/>
      <c r="X86" s="17"/>
      <c r="Z86" s="22"/>
      <c r="AA86" s="22"/>
    </row>
    <row r="87" spans="1:27" ht="15" customHeight="1" x14ac:dyDescent="0.15">
      <c r="A87" s="72"/>
      <c r="B87" s="95"/>
      <c r="C87" s="96"/>
      <c r="D87" s="96"/>
      <c r="E87" s="96"/>
      <c r="F87" s="84"/>
      <c r="J87" s="22"/>
      <c r="T87" s="22"/>
      <c r="U87" s="22"/>
      <c r="X87" s="17"/>
      <c r="Z87" s="22"/>
      <c r="AA87" s="22"/>
    </row>
    <row r="88" spans="1:27" ht="15" customHeight="1" x14ac:dyDescent="0.15">
      <c r="A88" s="72"/>
      <c r="B88" s="97"/>
      <c r="C88" s="97"/>
      <c r="D88" s="97"/>
      <c r="E88" s="97"/>
      <c r="F88" s="84"/>
      <c r="J88" s="22"/>
      <c r="T88" s="22"/>
      <c r="U88" s="22"/>
      <c r="X88" s="17"/>
      <c r="Z88" s="22"/>
      <c r="AA88" s="22"/>
    </row>
    <row r="89" spans="1:27" ht="11.25" x14ac:dyDescent="0.15">
      <c r="F89" s="88"/>
      <c r="J89" s="22"/>
      <c r="X89" s="17"/>
    </row>
    <row r="90" spans="1:27" x14ac:dyDescent="0.15">
      <c r="J90" s="22"/>
      <c r="X90" s="17"/>
    </row>
    <row r="91" spans="1:27" x14ac:dyDescent="0.15">
      <c r="J91" s="22"/>
      <c r="X91" s="17"/>
    </row>
    <row r="92" spans="1:27" x14ac:dyDescent="0.15">
      <c r="J92" s="22"/>
      <c r="X92" s="17"/>
    </row>
    <row r="93" spans="1:27" x14ac:dyDescent="0.15">
      <c r="J93" s="22"/>
      <c r="X93" s="17"/>
    </row>
    <row r="94" spans="1:27" x14ac:dyDescent="0.15">
      <c r="J94" s="22"/>
      <c r="X94" s="17"/>
    </row>
    <row r="95" spans="1:27" x14ac:dyDescent="0.15">
      <c r="J95" s="22"/>
      <c r="X95" s="17"/>
    </row>
    <row r="96" spans="1:27" x14ac:dyDescent="0.15">
      <c r="J96" s="22"/>
      <c r="X96" s="17"/>
    </row>
    <row r="97" spans="10:24" x14ac:dyDescent="0.15">
      <c r="J97" s="22"/>
      <c r="X97" s="17"/>
    </row>
    <row r="98" spans="10:24" x14ac:dyDescent="0.15">
      <c r="J98" s="22"/>
      <c r="X98" s="17"/>
    </row>
    <row r="99" spans="10:24" x14ac:dyDescent="0.15">
      <c r="J99" s="22"/>
      <c r="X99" s="17"/>
    </row>
    <row r="100" spans="10:24" x14ac:dyDescent="0.15">
      <c r="J100" s="22"/>
      <c r="X100" s="17"/>
    </row>
    <row r="101" spans="10:24" x14ac:dyDescent="0.15">
      <c r="J101" s="22"/>
      <c r="X101" s="17"/>
    </row>
    <row r="102" spans="10:24" x14ac:dyDescent="0.15">
      <c r="J102" s="22"/>
      <c r="X102" s="17"/>
    </row>
    <row r="103" spans="10:24" x14ac:dyDescent="0.15">
      <c r="J103" s="22"/>
      <c r="X103" s="17"/>
    </row>
    <row r="104" spans="10:24" x14ac:dyDescent="0.15">
      <c r="J104" s="22"/>
      <c r="X104" s="17"/>
    </row>
    <row r="105" spans="10:24" x14ac:dyDescent="0.15">
      <c r="J105" s="22"/>
      <c r="X105" s="17"/>
    </row>
    <row r="106" spans="10:24" x14ac:dyDescent="0.15">
      <c r="J106" s="22"/>
      <c r="X106" s="17"/>
    </row>
    <row r="107" spans="10:24" x14ac:dyDescent="0.15">
      <c r="J107" s="22"/>
      <c r="X107" s="17"/>
    </row>
    <row r="108" spans="10:24" x14ac:dyDescent="0.15">
      <c r="J108" s="22"/>
      <c r="X108" s="17"/>
    </row>
    <row r="109" spans="10:24" x14ac:dyDescent="0.15">
      <c r="J109" s="22"/>
      <c r="X109" s="17"/>
    </row>
    <row r="110" spans="10:24" x14ac:dyDescent="0.15">
      <c r="J110" s="22"/>
      <c r="X110" s="17"/>
    </row>
    <row r="111" spans="10:24" x14ac:dyDescent="0.15">
      <c r="J111" s="22"/>
      <c r="X111" s="17"/>
    </row>
    <row r="112" spans="10:24" x14ac:dyDescent="0.15">
      <c r="J112" s="22"/>
      <c r="X112" s="17"/>
    </row>
    <row r="113" spans="10:24" x14ac:dyDescent="0.15">
      <c r="J113" s="22"/>
      <c r="X113" s="17"/>
    </row>
    <row r="114" spans="10:24" x14ac:dyDescent="0.15">
      <c r="J114" s="22"/>
      <c r="X114" s="17"/>
    </row>
    <row r="115" spans="10:24" x14ac:dyDescent="0.15">
      <c r="J115" s="22"/>
      <c r="X115" s="17"/>
    </row>
    <row r="116" spans="10:24" x14ac:dyDescent="0.15">
      <c r="J116" s="22"/>
      <c r="X116" s="17"/>
    </row>
    <row r="117" spans="10:24" x14ac:dyDescent="0.15">
      <c r="J117" s="22"/>
      <c r="X117" s="17"/>
    </row>
    <row r="118" spans="10:24" x14ac:dyDescent="0.15">
      <c r="J118" s="22"/>
      <c r="X118" s="17"/>
    </row>
    <row r="119" spans="10:24" x14ac:dyDescent="0.15">
      <c r="J119" s="22"/>
      <c r="X119" s="17"/>
    </row>
    <row r="120" spans="10:24" x14ac:dyDescent="0.15">
      <c r="J120" s="22"/>
      <c r="X120" s="17"/>
    </row>
    <row r="121" spans="10:24" x14ac:dyDescent="0.15">
      <c r="J121" s="22"/>
      <c r="X121" s="17"/>
    </row>
    <row r="122" spans="10:24" x14ac:dyDescent="0.15">
      <c r="J122" s="22"/>
      <c r="X122" s="17"/>
    </row>
    <row r="123" spans="10:24" x14ac:dyDescent="0.15">
      <c r="J123" s="22"/>
      <c r="X123" s="17"/>
    </row>
    <row r="124" spans="10:24" x14ac:dyDescent="0.15">
      <c r="J124" s="22"/>
      <c r="X124" s="17"/>
    </row>
    <row r="125" spans="10:24" x14ac:dyDescent="0.15">
      <c r="J125" s="22"/>
      <c r="X125" s="17"/>
    </row>
    <row r="126" spans="10:24" x14ac:dyDescent="0.15">
      <c r="J126" s="22"/>
      <c r="X126" s="17"/>
    </row>
    <row r="127" spans="10:24" x14ac:dyDescent="0.15">
      <c r="J127" s="22"/>
      <c r="X127" s="17"/>
    </row>
    <row r="128" spans="10:24" x14ac:dyDescent="0.15">
      <c r="J128" s="22"/>
      <c r="X128" s="17"/>
    </row>
    <row r="129" spans="10:24" x14ac:dyDescent="0.15">
      <c r="J129" s="22"/>
      <c r="X129" s="17"/>
    </row>
    <row r="130" spans="10:24" x14ac:dyDescent="0.15">
      <c r="J130" s="22"/>
      <c r="X130" s="17"/>
    </row>
    <row r="131" spans="10:24" x14ac:dyDescent="0.15">
      <c r="J131" s="22"/>
      <c r="X131" s="17"/>
    </row>
    <row r="132" spans="10:24" x14ac:dyDescent="0.15">
      <c r="J132" s="22"/>
      <c r="X132" s="17"/>
    </row>
    <row r="133" spans="10:24" x14ac:dyDescent="0.15">
      <c r="J133" s="22"/>
      <c r="X133" s="17"/>
    </row>
    <row r="134" spans="10:24" x14ac:dyDescent="0.15">
      <c r="X134" s="17"/>
    </row>
    <row r="135" spans="10:24" x14ac:dyDescent="0.15">
      <c r="X135" s="17"/>
    </row>
    <row r="136" spans="10:24" x14ac:dyDescent="0.15">
      <c r="X136" s="17"/>
    </row>
    <row r="137" spans="10:24" x14ac:dyDescent="0.15">
      <c r="X137" s="17"/>
    </row>
    <row r="138" spans="10:24" x14ac:dyDescent="0.15">
      <c r="X138" s="17"/>
    </row>
    <row r="139" spans="10:24" x14ac:dyDescent="0.15">
      <c r="X139" s="17"/>
    </row>
    <row r="140" spans="10:24" x14ac:dyDescent="0.15">
      <c r="X140" s="17"/>
    </row>
    <row r="141" spans="10:24" x14ac:dyDescent="0.15">
      <c r="X141" s="17"/>
    </row>
    <row r="142" spans="10:24" x14ac:dyDescent="0.15">
      <c r="X142" s="17"/>
    </row>
    <row r="143" spans="10:24" x14ac:dyDescent="0.15">
      <c r="X143" s="17"/>
    </row>
    <row r="144" spans="10:24" x14ac:dyDescent="0.15">
      <c r="X144" s="17"/>
    </row>
    <row r="145" spans="24:24" x14ac:dyDescent="0.15">
      <c r="X145" s="17"/>
    </row>
    <row r="146" spans="24:24" x14ac:dyDescent="0.15">
      <c r="X146" s="17"/>
    </row>
    <row r="147" spans="24:24" x14ac:dyDescent="0.15">
      <c r="X147" s="17"/>
    </row>
    <row r="148" spans="24:24" x14ac:dyDescent="0.15">
      <c r="X148" s="17"/>
    </row>
    <row r="149" spans="24:24" x14ac:dyDescent="0.15">
      <c r="X149" s="17"/>
    </row>
    <row r="150" spans="24:24" x14ac:dyDescent="0.15">
      <c r="X150" s="17"/>
    </row>
    <row r="151" spans="24:24" x14ac:dyDescent="0.15">
      <c r="X151" s="17"/>
    </row>
    <row r="152" spans="24:24" x14ac:dyDescent="0.15">
      <c r="X152" s="17"/>
    </row>
    <row r="153" spans="24:24" x14ac:dyDescent="0.15">
      <c r="X153" s="17"/>
    </row>
    <row r="154" spans="24:24" x14ac:dyDescent="0.15">
      <c r="X154" s="17"/>
    </row>
    <row r="155" spans="24:24" x14ac:dyDescent="0.15">
      <c r="X155" s="17"/>
    </row>
    <row r="156" spans="24:24" x14ac:dyDescent="0.15">
      <c r="X156" s="17"/>
    </row>
    <row r="157" spans="24:24" x14ac:dyDescent="0.15">
      <c r="X157" s="17"/>
    </row>
    <row r="158" spans="24:24" x14ac:dyDescent="0.15">
      <c r="X158" s="17"/>
    </row>
    <row r="159" spans="24:24" x14ac:dyDescent="0.15">
      <c r="X159" s="17"/>
    </row>
    <row r="160" spans="24:24" x14ac:dyDescent="0.15">
      <c r="X160" s="17"/>
    </row>
    <row r="161" spans="24:24" x14ac:dyDescent="0.15">
      <c r="X161" s="17"/>
    </row>
    <row r="162" spans="24:24" x14ac:dyDescent="0.15">
      <c r="X162" s="17"/>
    </row>
    <row r="163" spans="24:24" x14ac:dyDescent="0.15">
      <c r="X163" s="17"/>
    </row>
    <row r="164" spans="24:24" x14ac:dyDescent="0.15">
      <c r="X164" s="17"/>
    </row>
    <row r="165" spans="24:24" x14ac:dyDescent="0.15">
      <c r="X165" s="17"/>
    </row>
    <row r="166" spans="24:24" x14ac:dyDescent="0.15">
      <c r="X166" s="17"/>
    </row>
    <row r="167" spans="24:24" x14ac:dyDescent="0.15">
      <c r="X167" s="17"/>
    </row>
    <row r="168" spans="24:24" x14ac:dyDescent="0.15">
      <c r="X168" s="17"/>
    </row>
    <row r="169" spans="24:24" x14ac:dyDescent="0.15">
      <c r="X169" s="17"/>
    </row>
    <row r="170" spans="24:24" x14ac:dyDescent="0.15">
      <c r="X170" s="17"/>
    </row>
    <row r="171" spans="24:24" x14ac:dyDescent="0.15">
      <c r="X171" s="17"/>
    </row>
    <row r="172" spans="24:24" x14ac:dyDescent="0.15">
      <c r="X172" s="17"/>
    </row>
    <row r="173" spans="24:24" x14ac:dyDescent="0.15">
      <c r="X173" s="17"/>
    </row>
    <row r="174" spans="24:24" x14ac:dyDescent="0.15">
      <c r="X174" s="17"/>
    </row>
    <row r="175" spans="24:24" x14ac:dyDescent="0.15">
      <c r="X175" s="17"/>
    </row>
    <row r="176" spans="24:24" x14ac:dyDescent="0.15">
      <c r="X176" s="17"/>
    </row>
    <row r="177" spans="24:24" x14ac:dyDescent="0.15">
      <c r="X177" s="17"/>
    </row>
    <row r="178" spans="24:24" x14ac:dyDescent="0.15">
      <c r="X178" s="17"/>
    </row>
    <row r="179" spans="24:24" x14ac:dyDescent="0.15">
      <c r="X179" s="17"/>
    </row>
    <row r="180" spans="24:24" x14ac:dyDescent="0.15">
      <c r="X180" s="17"/>
    </row>
    <row r="181" spans="24:24" x14ac:dyDescent="0.15">
      <c r="X181" s="17"/>
    </row>
    <row r="182" spans="24:24" x14ac:dyDescent="0.15">
      <c r="X182" s="17"/>
    </row>
    <row r="183" spans="24:24" x14ac:dyDescent="0.15">
      <c r="X183" s="17"/>
    </row>
    <row r="184" spans="24:24" x14ac:dyDescent="0.15">
      <c r="X184" s="17"/>
    </row>
    <row r="185" spans="24:24" x14ac:dyDescent="0.15">
      <c r="X185" s="17"/>
    </row>
    <row r="186" spans="24:24" x14ac:dyDescent="0.15">
      <c r="X186" s="17"/>
    </row>
    <row r="187" spans="24:24" x14ac:dyDescent="0.15">
      <c r="X187" s="17"/>
    </row>
    <row r="188" spans="24:24" x14ac:dyDescent="0.15">
      <c r="X188" s="17"/>
    </row>
    <row r="189" spans="24:24" x14ac:dyDescent="0.15">
      <c r="X189" s="17"/>
    </row>
    <row r="190" spans="24:24" x14ac:dyDescent="0.15">
      <c r="X190" s="17"/>
    </row>
    <row r="191" spans="24:24" x14ac:dyDescent="0.15">
      <c r="X191" s="17"/>
    </row>
    <row r="192" spans="24:24" x14ac:dyDescent="0.15">
      <c r="X192" s="17"/>
    </row>
    <row r="193" spans="1:26" x14ac:dyDescent="0.15">
      <c r="X193" s="17"/>
    </row>
    <row r="194" spans="1:26" x14ac:dyDescent="0.15">
      <c r="X194" s="17"/>
    </row>
    <row r="195" spans="1:26" ht="13.5" hidden="1" customHeight="1" x14ac:dyDescent="0.15">
      <c r="X195" s="17"/>
    </row>
    <row r="196" spans="1:26" ht="13.5" hidden="1" customHeight="1" x14ac:dyDescent="0.15">
      <c r="A196" s="90"/>
      <c r="X196" s="17"/>
      <c r="Z196" s="91"/>
    </row>
    <row r="197" spans="1:26" ht="13.5" hidden="1" customHeight="1" x14ac:dyDescent="0.15">
      <c r="X197" s="17"/>
    </row>
    <row r="198" spans="1:26" x14ac:dyDescent="0.15">
      <c r="X198" s="17"/>
    </row>
    <row r="199" spans="1:26" x14ac:dyDescent="0.15">
      <c r="X199" s="17"/>
    </row>
    <row r="200" spans="1:26" x14ac:dyDescent="0.15">
      <c r="X200" s="17"/>
    </row>
    <row r="201" spans="1:26" x14ac:dyDescent="0.15">
      <c r="X201" s="17"/>
    </row>
    <row r="202" spans="1:26" x14ac:dyDescent="0.15">
      <c r="X202" s="17"/>
    </row>
    <row r="203" spans="1:26" x14ac:dyDescent="0.15">
      <c r="X203" s="17"/>
    </row>
    <row r="204" spans="1:26" x14ac:dyDescent="0.15">
      <c r="X204" s="17"/>
    </row>
    <row r="205" spans="1:26" x14ac:dyDescent="0.15">
      <c r="X205" s="17"/>
    </row>
    <row r="206" spans="1:26" x14ac:dyDescent="0.15">
      <c r="X206" s="17"/>
    </row>
    <row r="207" spans="1:26" x14ac:dyDescent="0.15">
      <c r="X207" s="17"/>
    </row>
    <row r="208" spans="1:26" x14ac:dyDescent="0.15">
      <c r="X208" s="17"/>
    </row>
    <row r="209" spans="24:24" x14ac:dyDescent="0.15">
      <c r="X209" s="17"/>
    </row>
    <row r="210" spans="24:24" x14ac:dyDescent="0.15">
      <c r="X210" s="17"/>
    </row>
    <row r="211" spans="24:24" x14ac:dyDescent="0.15">
      <c r="X211" s="17"/>
    </row>
    <row r="212" spans="24:24" x14ac:dyDescent="0.15">
      <c r="X212" s="17"/>
    </row>
    <row r="213" spans="24:24" x14ac:dyDescent="0.15">
      <c r="X213" s="17"/>
    </row>
    <row r="214" spans="24:24" x14ac:dyDescent="0.15">
      <c r="X214" s="17"/>
    </row>
    <row r="215" spans="24:24" x14ac:dyDescent="0.15">
      <c r="X215" s="17"/>
    </row>
    <row r="216" spans="24:24" x14ac:dyDescent="0.15">
      <c r="X216" s="17"/>
    </row>
    <row r="217" spans="24:24" x14ac:dyDescent="0.15">
      <c r="X217" s="17"/>
    </row>
    <row r="218" spans="24:24" x14ac:dyDescent="0.15">
      <c r="X218" s="17"/>
    </row>
    <row r="219" spans="24:24" x14ac:dyDescent="0.15">
      <c r="X219" s="17"/>
    </row>
    <row r="220" spans="24:24" x14ac:dyDescent="0.15">
      <c r="X220" s="17"/>
    </row>
    <row r="221" spans="24:24" x14ac:dyDescent="0.15">
      <c r="X221" s="17"/>
    </row>
    <row r="222" spans="24:24" x14ac:dyDescent="0.15">
      <c r="X222" s="17"/>
    </row>
    <row r="223" spans="24:24" x14ac:dyDescent="0.15">
      <c r="X223" s="17"/>
    </row>
    <row r="224" spans="24:24" x14ac:dyDescent="0.15">
      <c r="X224" s="17"/>
    </row>
    <row r="225" spans="24:24" x14ac:dyDescent="0.15">
      <c r="X225" s="17"/>
    </row>
    <row r="226" spans="24:24" x14ac:dyDescent="0.15">
      <c r="X226" s="17"/>
    </row>
    <row r="227" spans="24:24" x14ac:dyDescent="0.15">
      <c r="X227" s="17"/>
    </row>
    <row r="228" spans="24:24" x14ac:dyDescent="0.15">
      <c r="X228" s="17"/>
    </row>
    <row r="229" spans="24:24" x14ac:dyDescent="0.15">
      <c r="X229" s="17"/>
    </row>
    <row r="230" spans="24:24" x14ac:dyDescent="0.15">
      <c r="X230" s="17"/>
    </row>
    <row r="231" spans="24:24" x14ac:dyDescent="0.15">
      <c r="X231" s="17"/>
    </row>
    <row r="232" spans="24:24" x14ac:dyDescent="0.15">
      <c r="X232" s="17"/>
    </row>
    <row r="233" spans="24:24" x14ac:dyDescent="0.15">
      <c r="X233" s="17"/>
    </row>
    <row r="234" spans="24:24" x14ac:dyDescent="0.15">
      <c r="X234" s="17"/>
    </row>
    <row r="235" spans="24:24" x14ac:dyDescent="0.15">
      <c r="X235" s="17"/>
    </row>
    <row r="236" spans="24:24" x14ac:dyDescent="0.15">
      <c r="X236" s="17"/>
    </row>
    <row r="237" spans="24:24" x14ac:dyDescent="0.15">
      <c r="X237" s="17"/>
    </row>
    <row r="238" spans="24:24" x14ac:dyDescent="0.15">
      <c r="X238" s="17"/>
    </row>
    <row r="239" spans="24:24" x14ac:dyDescent="0.15">
      <c r="X239" s="17"/>
    </row>
    <row r="240" spans="24:24" x14ac:dyDescent="0.15">
      <c r="X240" s="17"/>
    </row>
    <row r="241" spans="24:24" x14ac:dyDescent="0.15">
      <c r="X241" s="17"/>
    </row>
    <row r="242" spans="24:24" x14ac:dyDescent="0.15">
      <c r="X242" s="17"/>
    </row>
    <row r="243" spans="24:24" x14ac:dyDescent="0.15">
      <c r="X243" s="17"/>
    </row>
    <row r="244" spans="24:24" x14ac:dyDescent="0.15">
      <c r="X244" s="17"/>
    </row>
    <row r="245" spans="24:24" x14ac:dyDescent="0.15">
      <c r="X245" s="17"/>
    </row>
    <row r="246" spans="24:24" x14ac:dyDescent="0.15">
      <c r="X246" s="17"/>
    </row>
    <row r="247" spans="24:24" x14ac:dyDescent="0.15">
      <c r="X247" s="17"/>
    </row>
    <row r="248" spans="24:24" x14ac:dyDescent="0.15">
      <c r="X248" s="17"/>
    </row>
    <row r="249" spans="24:24" x14ac:dyDescent="0.15">
      <c r="X249" s="17"/>
    </row>
    <row r="250" spans="24:24" x14ac:dyDescent="0.15">
      <c r="X250" s="17"/>
    </row>
    <row r="251" spans="24:24" x14ac:dyDescent="0.15">
      <c r="X251" s="17"/>
    </row>
    <row r="252" spans="24:24" x14ac:dyDescent="0.15">
      <c r="X252" s="17"/>
    </row>
    <row r="253" spans="24:24" x14ac:dyDescent="0.15">
      <c r="X253" s="17"/>
    </row>
    <row r="254" spans="24:24" x14ac:dyDescent="0.15">
      <c r="X254" s="17"/>
    </row>
    <row r="255" spans="24:24" x14ac:dyDescent="0.15">
      <c r="X255" s="17"/>
    </row>
    <row r="256" spans="24:24" x14ac:dyDescent="0.15">
      <c r="X256" s="17"/>
    </row>
    <row r="257" spans="24:24" x14ac:dyDescent="0.15">
      <c r="X257" s="17"/>
    </row>
    <row r="258" spans="24:24" x14ac:dyDescent="0.15">
      <c r="X258" s="17"/>
    </row>
    <row r="259" spans="24:24" x14ac:dyDescent="0.15">
      <c r="X259" s="17"/>
    </row>
    <row r="260" spans="24:24" x14ac:dyDescent="0.15">
      <c r="X260" s="17"/>
    </row>
    <row r="261" spans="24:24" x14ac:dyDescent="0.15">
      <c r="X261" s="17"/>
    </row>
    <row r="262" spans="24:24" x14ac:dyDescent="0.15">
      <c r="X262" s="17"/>
    </row>
    <row r="263" spans="24:24" x14ac:dyDescent="0.15">
      <c r="X263" s="17"/>
    </row>
    <row r="264" spans="24:24" x14ac:dyDescent="0.15">
      <c r="X264" s="17"/>
    </row>
    <row r="265" spans="24:24" x14ac:dyDescent="0.15">
      <c r="X265" s="17"/>
    </row>
    <row r="266" spans="24:24" x14ac:dyDescent="0.15">
      <c r="X266" s="17"/>
    </row>
    <row r="267" spans="24:24" x14ac:dyDescent="0.15">
      <c r="X267" s="17"/>
    </row>
    <row r="268" spans="24:24" x14ac:dyDescent="0.15">
      <c r="X268" s="17"/>
    </row>
    <row r="269" spans="24:24" x14ac:dyDescent="0.15">
      <c r="X269" s="17"/>
    </row>
    <row r="270" spans="24:24" x14ac:dyDescent="0.15">
      <c r="X270" s="17"/>
    </row>
    <row r="271" spans="24:24" x14ac:dyDescent="0.15">
      <c r="X271" s="17"/>
    </row>
    <row r="272" spans="24:24" x14ac:dyDescent="0.15">
      <c r="X272" s="17"/>
    </row>
    <row r="273" spans="24:24" x14ac:dyDescent="0.15">
      <c r="X273" s="17"/>
    </row>
    <row r="274" spans="24:24" x14ac:dyDescent="0.15">
      <c r="X274" s="17"/>
    </row>
    <row r="275" spans="24:24" x14ac:dyDescent="0.15">
      <c r="X275" s="17"/>
    </row>
    <row r="276" spans="24:24" x14ac:dyDescent="0.15">
      <c r="X276" s="17"/>
    </row>
    <row r="277" spans="24:24" x14ac:dyDescent="0.15">
      <c r="X277" s="17"/>
    </row>
    <row r="278" spans="24:24" x14ac:dyDescent="0.15">
      <c r="X278" s="17"/>
    </row>
    <row r="279" spans="24:24" x14ac:dyDescent="0.15">
      <c r="X279" s="17"/>
    </row>
    <row r="280" spans="24:24" x14ac:dyDescent="0.15">
      <c r="X280" s="17"/>
    </row>
    <row r="281" spans="24:24" x14ac:dyDescent="0.15">
      <c r="X281" s="17"/>
    </row>
    <row r="282" spans="24:24" x14ac:dyDescent="0.15">
      <c r="X282" s="17"/>
    </row>
    <row r="283" spans="24:24" x14ac:dyDescent="0.15">
      <c r="X283" s="17"/>
    </row>
    <row r="284" spans="24:24" x14ac:dyDescent="0.15">
      <c r="X284" s="17"/>
    </row>
    <row r="285" spans="24:24" x14ac:dyDescent="0.15">
      <c r="X285" s="17"/>
    </row>
    <row r="286" spans="24:24" x14ac:dyDescent="0.15">
      <c r="X286" s="17"/>
    </row>
    <row r="287" spans="24:24" x14ac:dyDescent="0.15">
      <c r="X287" s="17"/>
    </row>
    <row r="288" spans="24:24" x14ac:dyDescent="0.15">
      <c r="X288" s="17"/>
    </row>
    <row r="289" spans="24:24" x14ac:dyDescent="0.15">
      <c r="X289" s="17"/>
    </row>
    <row r="290" spans="24:24" x14ac:dyDescent="0.15">
      <c r="X290" s="17"/>
    </row>
    <row r="291" spans="24:24" x14ac:dyDescent="0.15">
      <c r="X291" s="17"/>
    </row>
    <row r="292" spans="24:24" x14ac:dyDescent="0.15">
      <c r="X292" s="17"/>
    </row>
    <row r="293" spans="24:24" x14ac:dyDescent="0.15">
      <c r="X293" s="17"/>
    </row>
    <row r="294" spans="24:24" x14ac:dyDescent="0.15">
      <c r="X294" s="17"/>
    </row>
    <row r="295" spans="24:24" x14ac:dyDescent="0.15">
      <c r="X295" s="17"/>
    </row>
    <row r="296" spans="24:24" x14ac:dyDescent="0.15">
      <c r="X296" s="17"/>
    </row>
    <row r="297" spans="24:24" x14ac:dyDescent="0.15">
      <c r="X297" s="17"/>
    </row>
    <row r="298" spans="24:24" x14ac:dyDescent="0.15">
      <c r="X298" s="17"/>
    </row>
    <row r="299" spans="24:24" x14ac:dyDescent="0.15">
      <c r="X299" s="17"/>
    </row>
    <row r="300" spans="24:24" x14ac:dyDescent="0.15">
      <c r="X300" s="17"/>
    </row>
    <row r="301" spans="24:24" x14ac:dyDescent="0.15">
      <c r="X301" s="17"/>
    </row>
    <row r="302" spans="24:24" x14ac:dyDescent="0.15">
      <c r="X302" s="17"/>
    </row>
    <row r="303" spans="24:24" x14ac:dyDescent="0.15">
      <c r="X303" s="17"/>
    </row>
    <row r="304" spans="24:24" x14ac:dyDescent="0.15">
      <c r="X304" s="17"/>
    </row>
    <row r="305" spans="24:24" x14ac:dyDescent="0.15">
      <c r="X305" s="17"/>
    </row>
    <row r="306" spans="24:24" x14ac:dyDescent="0.15">
      <c r="X306" s="17"/>
    </row>
    <row r="307" spans="24:24" x14ac:dyDescent="0.15">
      <c r="X307" s="17"/>
    </row>
    <row r="308" spans="24:24" x14ac:dyDescent="0.15">
      <c r="X308" s="17"/>
    </row>
    <row r="309" spans="24:24" x14ac:dyDescent="0.15">
      <c r="X309" s="17"/>
    </row>
    <row r="310" spans="24:24" x14ac:dyDescent="0.15">
      <c r="X310" s="17"/>
    </row>
    <row r="311" spans="24:24" x14ac:dyDescent="0.15">
      <c r="X311" s="17"/>
    </row>
    <row r="312" spans="24:24" x14ac:dyDescent="0.15">
      <c r="X312" s="17"/>
    </row>
    <row r="313" spans="24:24" x14ac:dyDescent="0.15">
      <c r="X313" s="17"/>
    </row>
    <row r="314" spans="24:24" x14ac:dyDescent="0.15">
      <c r="X314" s="17"/>
    </row>
    <row r="315" spans="24:24" x14ac:dyDescent="0.15">
      <c r="X315" s="17"/>
    </row>
    <row r="316" spans="24:24" x14ac:dyDescent="0.15">
      <c r="X316" s="17"/>
    </row>
    <row r="317" spans="24:24" x14ac:dyDescent="0.15">
      <c r="X317" s="17"/>
    </row>
    <row r="318" spans="24:24" x14ac:dyDescent="0.15">
      <c r="X318" s="17"/>
    </row>
    <row r="319" spans="24:24" x14ac:dyDescent="0.15">
      <c r="X319" s="17"/>
    </row>
    <row r="320" spans="24:24" x14ac:dyDescent="0.15">
      <c r="X320" s="17"/>
    </row>
    <row r="321" spans="24:24" x14ac:dyDescent="0.15">
      <c r="X321" s="17"/>
    </row>
    <row r="322" spans="24:24" x14ac:dyDescent="0.15">
      <c r="X322" s="17"/>
    </row>
    <row r="323" spans="24:24" x14ac:dyDescent="0.15">
      <c r="X323" s="17"/>
    </row>
    <row r="324" spans="24:24" x14ac:dyDescent="0.15">
      <c r="X324" s="17"/>
    </row>
    <row r="325" spans="24:24" x14ac:dyDescent="0.15">
      <c r="X325" s="17"/>
    </row>
    <row r="326" spans="24:24" x14ac:dyDescent="0.15">
      <c r="X326" s="17"/>
    </row>
    <row r="327" spans="24:24" x14ac:dyDescent="0.15">
      <c r="X327" s="17"/>
    </row>
    <row r="328" spans="24:24" x14ac:dyDescent="0.15">
      <c r="X328" s="17"/>
    </row>
    <row r="329" spans="24:24" x14ac:dyDescent="0.15">
      <c r="X329" s="17"/>
    </row>
    <row r="330" spans="24:24" x14ac:dyDescent="0.15">
      <c r="X330" s="17"/>
    </row>
    <row r="331" spans="24:24" x14ac:dyDescent="0.15">
      <c r="X331" s="17"/>
    </row>
    <row r="332" spans="24:24" x14ac:dyDescent="0.15">
      <c r="X332" s="17"/>
    </row>
    <row r="333" spans="24:24" x14ac:dyDescent="0.15">
      <c r="X333" s="17"/>
    </row>
    <row r="334" spans="24:24" x14ac:dyDescent="0.15">
      <c r="X334" s="17"/>
    </row>
    <row r="335" spans="24:24" x14ac:dyDescent="0.15">
      <c r="X335" s="17"/>
    </row>
    <row r="336" spans="24:24" x14ac:dyDescent="0.15">
      <c r="X336" s="17"/>
    </row>
    <row r="337" spans="24:24" x14ac:dyDescent="0.15">
      <c r="X337" s="17"/>
    </row>
    <row r="338" spans="24:24" x14ac:dyDescent="0.15">
      <c r="X338" s="17"/>
    </row>
    <row r="339" spans="24:24" x14ac:dyDescent="0.15">
      <c r="X339" s="17"/>
    </row>
    <row r="340" spans="24:24" x14ac:dyDescent="0.15">
      <c r="X340" s="17"/>
    </row>
    <row r="341" spans="24:24" x14ac:dyDescent="0.15">
      <c r="X341" s="17"/>
    </row>
    <row r="342" spans="24:24" x14ac:dyDescent="0.15">
      <c r="X342" s="17"/>
    </row>
    <row r="343" spans="24:24" x14ac:dyDescent="0.15">
      <c r="X343" s="17"/>
    </row>
    <row r="344" spans="24:24" x14ac:dyDescent="0.15">
      <c r="X344" s="17"/>
    </row>
    <row r="345" spans="24:24" x14ac:dyDescent="0.15">
      <c r="X345" s="17"/>
    </row>
    <row r="346" spans="24:24" x14ac:dyDescent="0.15">
      <c r="X346" s="17"/>
    </row>
    <row r="347" spans="24:24" x14ac:dyDescent="0.15">
      <c r="X347" s="17"/>
    </row>
    <row r="348" spans="24:24" x14ac:dyDescent="0.15">
      <c r="X348" s="17"/>
    </row>
    <row r="349" spans="24:24" x14ac:dyDescent="0.15">
      <c r="X349" s="17"/>
    </row>
    <row r="350" spans="24:24" x14ac:dyDescent="0.15">
      <c r="X350" s="17"/>
    </row>
    <row r="351" spans="24:24" x14ac:dyDescent="0.15">
      <c r="X351" s="17"/>
    </row>
    <row r="352" spans="24:24" x14ac:dyDescent="0.15">
      <c r="X352" s="17"/>
    </row>
    <row r="353" spans="24:24" x14ac:dyDescent="0.15">
      <c r="X353" s="17"/>
    </row>
    <row r="354" spans="24:24" x14ac:dyDescent="0.15">
      <c r="X354" s="17"/>
    </row>
    <row r="355" spans="24:24" x14ac:dyDescent="0.15">
      <c r="X355" s="17"/>
    </row>
    <row r="356" spans="24:24" x14ac:dyDescent="0.15">
      <c r="X356" s="17"/>
    </row>
    <row r="357" spans="24:24" x14ac:dyDescent="0.15">
      <c r="X357" s="17"/>
    </row>
    <row r="358" spans="24:24" x14ac:dyDescent="0.15">
      <c r="X358" s="17"/>
    </row>
    <row r="359" spans="24:24" x14ac:dyDescent="0.15">
      <c r="X359" s="17"/>
    </row>
    <row r="360" spans="24:24" x14ac:dyDescent="0.15">
      <c r="X360" s="17"/>
    </row>
    <row r="361" spans="24:24" x14ac:dyDescent="0.15">
      <c r="X361" s="17"/>
    </row>
    <row r="362" spans="24:24" x14ac:dyDescent="0.15">
      <c r="X362" s="17"/>
    </row>
    <row r="363" spans="24:24" x14ac:dyDescent="0.15">
      <c r="X363" s="17"/>
    </row>
    <row r="364" spans="24:24" x14ac:dyDescent="0.15">
      <c r="X364" s="17"/>
    </row>
    <row r="365" spans="24:24" x14ac:dyDescent="0.15">
      <c r="X365" s="17"/>
    </row>
    <row r="366" spans="24:24" x14ac:dyDescent="0.15">
      <c r="X366" s="17"/>
    </row>
    <row r="367" spans="24:24" x14ac:dyDescent="0.15">
      <c r="X367" s="17"/>
    </row>
    <row r="368" spans="24:24" x14ac:dyDescent="0.15">
      <c r="X368" s="17"/>
    </row>
    <row r="369" spans="24:24" x14ac:dyDescent="0.15">
      <c r="X369" s="17"/>
    </row>
    <row r="370" spans="24:24" x14ac:dyDescent="0.15">
      <c r="X370" s="17"/>
    </row>
    <row r="371" spans="24:24" x14ac:dyDescent="0.15">
      <c r="X371" s="17"/>
    </row>
    <row r="372" spans="24:24" x14ac:dyDescent="0.15">
      <c r="X372" s="17"/>
    </row>
    <row r="373" spans="24:24" x14ac:dyDescent="0.15">
      <c r="X373" s="17"/>
    </row>
    <row r="374" spans="24:24" x14ac:dyDescent="0.15">
      <c r="X374" s="17"/>
    </row>
    <row r="375" spans="24:24" x14ac:dyDescent="0.15">
      <c r="X375" s="17"/>
    </row>
    <row r="376" spans="24:24" x14ac:dyDescent="0.15">
      <c r="X376" s="17"/>
    </row>
    <row r="377" spans="24:24" x14ac:dyDescent="0.15">
      <c r="X377" s="17"/>
    </row>
    <row r="378" spans="24:24" x14ac:dyDescent="0.15">
      <c r="X378" s="17"/>
    </row>
    <row r="379" spans="24:24" x14ac:dyDescent="0.15">
      <c r="X379" s="17"/>
    </row>
    <row r="380" spans="24:24" x14ac:dyDescent="0.15">
      <c r="X380" s="17"/>
    </row>
    <row r="381" spans="24:24" x14ac:dyDescent="0.15">
      <c r="X381" s="17"/>
    </row>
    <row r="382" spans="24:24" x14ac:dyDescent="0.15">
      <c r="X382" s="17"/>
    </row>
    <row r="383" spans="24:24" x14ac:dyDescent="0.15">
      <c r="X383" s="17"/>
    </row>
    <row r="384" spans="24:24" x14ac:dyDescent="0.15">
      <c r="X384" s="17"/>
    </row>
    <row r="385" spans="24:24" x14ac:dyDescent="0.15">
      <c r="X385" s="17"/>
    </row>
    <row r="386" spans="24:24" x14ac:dyDescent="0.15">
      <c r="X386" s="17"/>
    </row>
    <row r="387" spans="24:24" x14ac:dyDescent="0.15">
      <c r="X387" s="17"/>
    </row>
    <row r="388" spans="24:24" x14ac:dyDescent="0.15">
      <c r="X388" s="17"/>
    </row>
    <row r="389" spans="24:24" x14ac:dyDescent="0.15">
      <c r="X389" s="17"/>
    </row>
    <row r="390" spans="24:24" x14ac:dyDescent="0.15">
      <c r="X390" s="17"/>
    </row>
    <row r="391" spans="24:24" x14ac:dyDescent="0.15">
      <c r="X391" s="17"/>
    </row>
    <row r="392" spans="24:24" x14ac:dyDescent="0.15">
      <c r="X392" s="17"/>
    </row>
    <row r="393" spans="24:24" x14ac:dyDescent="0.15">
      <c r="X393" s="17"/>
    </row>
    <row r="394" spans="24:24" x14ac:dyDescent="0.15">
      <c r="X394" s="17"/>
    </row>
    <row r="395" spans="24:24" x14ac:dyDescent="0.15">
      <c r="X395" s="17"/>
    </row>
    <row r="396" spans="24:24" x14ac:dyDescent="0.15">
      <c r="X396" s="17"/>
    </row>
    <row r="397" spans="24:24" x14ac:dyDescent="0.15">
      <c r="X397" s="17"/>
    </row>
    <row r="398" spans="24:24" x14ac:dyDescent="0.15">
      <c r="X398" s="17"/>
    </row>
    <row r="399" spans="24:24" x14ac:dyDescent="0.15">
      <c r="X399" s="17"/>
    </row>
    <row r="400" spans="24:24" x14ac:dyDescent="0.15">
      <c r="X400" s="17"/>
    </row>
    <row r="401" spans="24:24" x14ac:dyDescent="0.15">
      <c r="X401" s="17"/>
    </row>
    <row r="402" spans="24:24" x14ac:dyDescent="0.15">
      <c r="X402" s="17"/>
    </row>
    <row r="403" spans="24:24" x14ac:dyDescent="0.15">
      <c r="X403" s="17"/>
    </row>
    <row r="404" spans="24:24" x14ac:dyDescent="0.15">
      <c r="X404" s="17"/>
    </row>
    <row r="405" spans="24:24" x14ac:dyDescent="0.15">
      <c r="X405" s="17"/>
    </row>
    <row r="406" spans="24:24" x14ac:dyDescent="0.15">
      <c r="X406" s="17"/>
    </row>
    <row r="407" spans="24:24" x14ac:dyDescent="0.15">
      <c r="X407" s="17"/>
    </row>
    <row r="408" spans="24:24" x14ac:dyDescent="0.15">
      <c r="X408" s="17"/>
    </row>
    <row r="409" spans="24:24" x14ac:dyDescent="0.15">
      <c r="X409" s="17"/>
    </row>
    <row r="410" spans="24:24" x14ac:dyDescent="0.15">
      <c r="X410" s="17"/>
    </row>
    <row r="411" spans="24:24" x14ac:dyDescent="0.15">
      <c r="X411" s="17"/>
    </row>
    <row r="412" spans="24:24" x14ac:dyDescent="0.15">
      <c r="X412" s="17"/>
    </row>
    <row r="413" spans="24:24" x14ac:dyDescent="0.15">
      <c r="X413" s="17"/>
    </row>
    <row r="414" spans="24:24" x14ac:dyDescent="0.15">
      <c r="X414" s="17"/>
    </row>
    <row r="415" spans="24:24" x14ac:dyDescent="0.15">
      <c r="X415" s="17"/>
    </row>
    <row r="416" spans="24:24" x14ac:dyDescent="0.15">
      <c r="X416" s="17"/>
    </row>
    <row r="417" spans="24:24" x14ac:dyDescent="0.15">
      <c r="X417" s="17"/>
    </row>
    <row r="418" spans="24:24" x14ac:dyDescent="0.15">
      <c r="X418" s="17"/>
    </row>
    <row r="419" spans="24:24" x14ac:dyDescent="0.15">
      <c r="X419" s="17"/>
    </row>
    <row r="420" spans="24:24" x14ac:dyDescent="0.15">
      <c r="X420" s="17"/>
    </row>
    <row r="421" spans="24:24" x14ac:dyDescent="0.15">
      <c r="X421" s="17"/>
    </row>
    <row r="422" spans="24:24" x14ac:dyDescent="0.15">
      <c r="X422" s="17"/>
    </row>
    <row r="423" spans="24:24" x14ac:dyDescent="0.15">
      <c r="X423" s="17"/>
    </row>
    <row r="424" spans="24:24" x14ac:dyDescent="0.15">
      <c r="X424" s="17"/>
    </row>
    <row r="425" spans="24:24" x14ac:dyDescent="0.15">
      <c r="X425" s="17"/>
    </row>
    <row r="426" spans="24:24" x14ac:dyDescent="0.15">
      <c r="X426" s="17"/>
    </row>
    <row r="427" spans="24:24" x14ac:dyDescent="0.15">
      <c r="X427" s="17"/>
    </row>
    <row r="428" spans="24:24" x14ac:dyDescent="0.15">
      <c r="X428" s="17"/>
    </row>
    <row r="429" spans="24:24" x14ac:dyDescent="0.15">
      <c r="X429" s="17"/>
    </row>
    <row r="430" spans="24:24" x14ac:dyDescent="0.15">
      <c r="X430" s="17"/>
    </row>
    <row r="431" spans="24:24" x14ac:dyDescent="0.15">
      <c r="X431" s="17"/>
    </row>
    <row r="432" spans="24:24" x14ac:dyDescent="0.15">
      <c r="X432" s="17"/>
    </row>
    <row r="433" spans="24:24" x14ac:dyDescent="0.15">
      <c r="X433" s="17"/>
    </row>
    <row r="434" spans="24:24" x14ac:dyDescent="0.15">
      <c r="X434" s="17"/>
    </row>
    <row r="435" spans="24:24" x14ac:dyDescent="0.15">
      <c r="X435" s="17"/>
    </row>
    <row r="436" spans="24:24" x14ac:dyDescent="0.15">
      <c r="X436" s="17"/>
    </row>
    <row r="437" spans="24:24" x14ac:dyDescent="0.15">
      <c r="X437" s="17"/>
    </row>
    <row r="438" spans="24:24" x14ac:dyDescent="0.15">
      <c r="X438" s="17"/>
    </row>
    <row r="439" spans="24:24" x14ac:dyDescent="0.15">
      <c r="X439" s="17"/>
    </row>
    <row r="440" spans="24:24" x14ac:dyDescent="0.15">
      <c r="X440" s="17"/>
    </row>
    <row r="441" spans="24:24" x14ac:dyDescent="0.15">
      <c r="X441" s="17"/>
    </row>
    <row r="442" spans="24:24" x14ac:dyDescent="0.15">
      <c r="X442" s="17"/>
    </row>
    <row r="443" spans="24:24" x14ac:dyDescent="0.15">
      <c r="X443" s="17"/>
    </row>
    <row r="444" spans="24:24" x14ac:dyDescent="0.15">
      <c r="X444" s="17"/>
    </row>
    <row r="445" spans="24:24" x14ac:dyDescent="0.15">
      <c r="X445" s="17"/>
    </row>
    <row r="446" spans="24:24" x14ac:dyDescent="0.15">
      <c r="X446" s="17"/>
    </row>
    <row r="447" spans="24:24" x14ac:dyDescent="0.15">
      <c r="X447" s="17"/>
    </row>
    <row r="448" spans="24:24" x14ac:dyDescent="0.15">
      <c r="X448" s="17"/>
    </row>
    <row r="449" spans="24:24" x14ac:dyDescent="0.15">
      <c r="X449" s="17"/>
    </row>
    <row r="450" spans="24:24" x14ac:dyDescent="0.15">
      <c r="X450" s="17"/>
    </row>
    <row r="451" spans="24:24" x14ac:dyDescent="0.15">
      <c r="X451" s="17"/>
    </row>
    <row r="452" spans="24:24" x14ac:dyDescent="0.15">
      <c r="X452" s="17"/>
    </row>
    <row r="453" spans="24:24" x14ac:dyDescent="0.15">
      <c r="X453" s="17"/>
    </row>
    <row r="454" spans="24:24" x14ac:dyDescent="0.15">
      <c r="X454" s="17"/>
    </row>
    <row r="455" spans="24:24" x14ac:dyDescent="0.15">
      <c r="X455" s="17"/>
    </row>
    <row r="456" spans="24:24" x14ac:dyDescent="0.15">
      <c r="X456" s="17"/>
    </row>
    <row r="457" spans="24:24" x14ac:dyDescent="0.15">
      <c r="X457" s="17"/>
    </row>
    <row r="458" spans="24:24" x14ac:dyDescent="0.15">
      <c r="X458" s="17"/>
    </row>
    <row r="459" spans="24:24" x14ac:dyDescent="0.15">
      <c r="X459" s="17"/>
    </row>
    <row r="460" spans="24:24" x14ac:dyDescent="0.15">
      <c r="X460" s="17"/>
    </row>
    <row r="461" spans="24:24" x14ac:dyDescent="0.15">
      <c r="X461" s="17"/>
    </row>
    <row r="462" spans="24:24" x14ac:dyDescent="0.15">
      <c r="X462" s="17"/>
    </row>
    <row r="463" spans="24:24" x14ac:dyDescent="0.15">
      <c r="X463" s="17"/>
    </row>
    <row r="464" spans="24:24" x14ac:dyDescent="0.15">
      <c r="X464" s="17"/>
    </row>
    <row r="465" spans="24:24" x14ac:dyDescent="0.15">
      <c r="X465" s="17"/>
    </row>
    <row r="466" spans="24:24" x14ac:dyDescent="0.15">
      <c r="X466" s="17"/>
    </row>
    <row r="467" spans="24:24" x14ac:dyDescent="0.15">
      <c r="X467" s="17"/>
    </row>
    <row r="468" spans="24:24" x14ac:dyDescent="0.15">
      <c r="X468" s="17"/>
    </row>
    <row r="469" spans="24:24" x14ac:dyDescent="0.15">
      <c r="X469" s="17"/>
    </row>
    <row r="470" spans="24:24" x14ac:dyDescent="0.15">
      <c r="X470" s="17"/>
    </row>
    <row r="471" spans="24:24" x14ac:dyDescent="0.15">
      <c r="X471" s="17"/>
    </row>
    <row r="472" spans="24:24" x14ac:dyDescent="0.15">
      <c r="X472" s="17"/>
    </row>
    <row r="473" spans="24:24" x14ac:dyDescent="0.15">
      <c r="X473" s="17"/>
    </row>
    <row r="474" spans="24:24" x14ac:dyDescent="0.15">
      <c r="X474" s="17"/>
    </row>
    <row r="475" spans="24:24" x14ac:dyDescent="0.15">
      <c r="X475" s="17"/>
    </row>
    <row r="476" spans="24:24" x14ac:dyDescent="0.15">
      <c r="X476" s="17"/>
    </row>
    <row r="477" spans="24:24" x14ac:dyDescent="0.15">
      <c r="X477" s="17"/>
    </row>
    <row r="478" spans="24:24" x14ac:dyDescent="0.15">
      <c r="X478" s="17"/>
    </row>
    <row r="479" spans="24:24" x14ac:dyDescent="0.15">
      <c r="X479" s="17"/>
    </row>
    <row r="480" spans="24:24" x14ac:dyDescent="0.15">
      <c r="X480" s="17"/>
    </row>
    <row r="481" spans="24:24" x14ac:dyDescent="0.15">
      <c r="X481" s="17"/>
    </row>
    <row r="482" spans="24:24" x14ac:dyDescent="0.15">
      <c r="X482" s="17"/>
    </row>
    <row r="483" spans="24:24" x14ac:dyDescent="0.15">
      <c r="X483" s="17"/>
    </row>
    <row r="484" spans="24:24" x14ac:dyDescent="0.15">
      <c r="X484" s="17"/>
    </row>
    <row r="485" spans="24:24" x14ac:dyDescent="0.15">
      <c r="X485" s="17"/>
    </row>
    <row r="486" spans="24:24" x14ac:dyDescent="0.15">
      <c r="X486" s="17"/>
    </row>
    <row r="487" spans="24:24" x14ac:dyDescent="0.15">
      <c r="X487" s="17"/>
    </row>
    <row r="488" spans="24:24" x14ac:dyDescent="0.15">
      <c r="X488" s="17"/>
    </row>
    <row r="489" spans="24:24" x14ac:dyDescent="0.15">
      <c r="X489" s="17"/>
    </row>
    <row r="490" spans="24:24" x14ac:dyDescent="0.15">
      <c r="X490" s="17"/>
    </row>
    <row r="491" spans="24:24" x14ac:dyDescent="0.15">
      <c r="X491" s="17"/>
    </row>
    <row r="492" spans="24:24" x14ac:dyDescent="0.15">
      <c r="X492" s="17"/>
    </row>
    <row r="493" spans="24:24" x14ac:dyDescent="0.15">
      <c r="X493" s="17"/>
    </row>
    <row r="494" spans="24:24" x14ac:dyDescent="0.15">
      <c r="X494" s="17"/>
    </row>
    <row r="495" spans="24:24" x14ac:dyDescent="0.15">
      <c r="X495" s="17"/>
    </row>
    <row r="496" spans="24:24" x14ac:dyDescent="0.15">
      <c r="X496" s="17"/>
    </row>
    <row r="497" spans="24:24" x14ac:dyDescent="0.15">
      <c r="X497" s="17"/>
    </row>
    <row r="498" spans="24:24" x14ac:dyDescent="0.15">
      <c r="X498" s="17"/>
    </row>
    <row r="499" spans="24:24" x14ac:dyDescent="0.15">
      <c r="X499" s="17"/>
    </row>
    <row r="500" spans="24:24" x14ac:dyDescent="0.15">
      <c r="X500" s="17"/>
    </row>
    <row r="501" spans="24:24" x14ac:dyDescent="0.15">
      <c r="X501" s="17"/>
    </row>
    <row r="502" spans="24:24" x14ac:dyDescent="0.15">
      <c r="X502" s="17"/>
    </row>
    <row r="503" spans="24:24" x14ac:dyDescent="0.15">
      <c r="X503" s="17"/>
    </row>
    <row r="504" spans="24:24" x14ac:dyDescent="0.15">
      <c r="X504" s="17"/>
    </row>
    <row r="505" spans="24:24" x14ac:dyDescent="0.15">
      <c r="X505" s="17"/>
    </row>
    <row r="506" spans="24:24" x14ac:dyDescent="0.15">
      <c r="X506" s="17"/>
    </row>
    <row r="507" spans="24:24" x14ac:dyDescent="0.15">
      <c r="X507" s="17"/>
    </row>
    <row r="508" spans="24:24" x14ac:dyDescent="0.15">
      <c r="X508" s="17"/>
    </row>
    <row r="509" spans="24:24" x14ac:dyDescent="0.15">
      <c r="X509" s="17"/>
    </row>
    <row r="510" spans="24:24" x14ac:dyDescent="0.15">
      <c r="X510" s="17"/>
    </row>
    <row r="511" spans="24:24" x14ac:dyDescent="0.15">
      <c r="X511" s="17"/>
    </row>
    <row r="512" spans="24:24" x14ac:dyDescent="0.15">
      <c r="X512" s="17"/>
    </row>
    <row r="513" spans="24:24" x14ac:dyDescent="0.15">
      <c r="X513" s="17"/>
    </row>
    <row r="514" spans="24:24" x14ac:dyDescent="0.15">
      <c r="X514" s="17"/>
    </row>
    <row r="515" spans="24:24" x14ac:dyDescent="0.15">
      <c r="X515" s="17"/>
    </row>
    <row r="516" spans="24:24" x14ac:dyDescent="0.15">
      <c r="X516" s="17"/>
    </row>
    <row r="517" spans="24:24" x14ac:dyDescent="0.15">
      <c r="X517" s="17"/>
    </row>
    <row r="518" spans="24:24" x14ac:dyDescent="0.15">
      <c r="X518" s="17"/>
    </row>
    <row r="519" spans="24:24" x14ac:dyDescent="0.15">
      <c r="X519" s="17"/>
    </row>
    <row r="520" spans="24:24" x14ac:dyDescent="0.15">
      <c r="X520" s="17"/>
    </row>
    <row r="521" spans="24:24" x14ac:dyDescent="0.15">
      <c r="X521" s="17"/>
    </row>
    <row r="522" spans="24:24" x14ac:dyDescent="0.15">
      <c r="X522" s="17"/>
    </row>
    <row r="523" spans="24:24" x14ac:dyDescent="0.15">
      <c r="X523" s="17"/>
    </row>
    <row r="524" spans="24:24" x14ac:dyDescent="0.15">
      <c r="X524" s="17"/>
    </row>
    <row r="525" spans="24:24" x14ac:dyDescent="0.15">
      <c r="X525" s="17"/>
    </row>
    <row r="526" spans="24:24" x14ac:dyDescent="0.15">
      <c r="X526" s="17"/>
    </row>
    <row r="527" spans="24:24" x14ac:dyDescent="0.15">
      <c r="X527" s="17"/>
    </row>
    <row r="528" spans="24:24" x14ac:dyDescent="0.15">
      <c r="X528" s="17"/>
    </row>
    <row r="529" spans="24:24" x14ac:dyDescent="0.15">
      <c r="X529" s="17"/>
    </row>
    <row r="530" spans="24:24" x14ac:dyDescent="0.15">
      <c r="X530" s="17"/>
    </row>
    <row r="531" spans="24:24" x14ac:dyDescent="0.15">
      <c r="X531" s="17"/>
    </row>
    <row r="532" spans="24:24" x14ac:dyDescent="0.15">
      <c r="X532" s="17"/>
    </row>
    <row r="533" spans="24:24" x14ac:dyDescent="0.15">
      <c r="X533" s="17"/>
    </row>
    <row r="534" spans="24:24" x14ac:dyDescent="0.15">
      <c r="X534" s="17"/>
    </row>
    <row r="535" spans="24:24" x14ac:dyDescent="0.15">
      <c r="X535" s="17"/>
    </row>
    <row r="536" spans="24:24" x14ac:dyDescent="0.15">
      <c r="X536" s="17"/>
    </row>
    <row r="537" spans="24:24" x14ac:dyDescent="0.15">
      <c r="X537" s="17"/>
    </row>
    <row r="538" spans="24:24" x14ac:dyDescent="0.15">
      <c r="X538" s="17"/>
    </row>
    <row r="539" spans="24:24" x14ac:dyDescent="0.15">
      <c r="X539" s="17"/>
    </row>
    <row r="540" spans="24:24" x14ac:dyDescent="0.15">
      <c r="X540" s="17"/>
    </row>
    <row r="541" spans="24:24" x14ac:dyDescent="0.15">
      <c r="X541" s="17"/>
    </row>
    <row r="542" spans="24:24" x14ac:dyDescent="0.15">
      <c r="X542" s="17"/>
    </row>
    <row r="543" spans="24:24" x14ac:dyDescent="0.15">
      <c r="X543" s="17"/>
    </row>
    <row r="544" spans="24:24" x14ac:dyDescent="0.15">
      <c r="X544" s="17"/>
    </row>
    <row r="545" spans="24:24" x14ac:dyDescent="0.15">
      <c r="X545" s="17"/>
    </row>
    <row r="546" spans="24:24" x14ac:dyDescent="0.15">
      <c r="X546" s="17"/>
    </row>
    <row r="547" spans="24:24" x14ac:dyDescent="0.15">
      <c r="X547" s="17"/>
    </row>
    <row r="548" spans="24:24" x14ac:dyDescent="0.15">
      <c r="X548" s="17"/>
    </row>
    <row r="549" spans="24:24" x14ac:dyDescent="0.15">
      <c r="X549" s="17"/>
    </row>
    <row r="550" spans="24:24" x14ac:dyDescent="0.15">
      <c r="X550" s="17"/>
    </row>
    <row r="551" spans="24:24" x14ac:dyDescent="0.15">
      <c r="X551" s="17"/>
    </row>
    <row r="552" spans="24:24" x14ac:dyDescent="0.15">
      <c r="X552" s="17"/>
    </row>
    <row r="553" spans="24:24" x14ac:dyDescent="0.15">
      <c r="X553" s="17"/>
    </row>
    <row r="554" spans="24:24" x14ac:dyDescent="0.15">
      <c r="X554" s="17"/>
    </row>
    <row r="555" spans="24:24" x14ac:dyDescent="0.15">
      <c r="X555" s="17"/>
    </row>
    <row r="556" spans="24:24" x14ac:dyDescent="0.15">
      <c r="X556" s="17"/>
    </row>
    <row r="557" spans="24:24" x14ac:dyDescent="0.15">
      <c r="X557" s="17"/>
    </row>
    <row r="558" spans="24:24" x14ac:dyDescent="0.15">
      <c r="X558" s="17"/>
    </row>
    <row r="559" spans="24:24" x14ac:dyDescent="0.15">
      <c r="X559" s="17"/>
    </row>
    <row r="560" spans="24:24" x14ac:dyDescent="0.15">
      <c r="X560" s="17"/>
    </row>
    <row r="561" spans="24:24" x14ac:dyDescent="0.15">
      <c r="X561" s="17"/>
    </row>
    <row r="562" spans="24:24" x14ac:dyDescent="0.15">
      <c r="X562" s="17"/>
    </row>
    <row r="563" spans="24:24" x14ac:dyDescent="0.15">
      <c r="X563" s="17"/>
    </row>
    <row r="564" spans="24:24" x14ac:dyDescent="0.15">
      <c r="X564" s="17"/>
    </row>
    <row r="565" spans="24:24" x14ac:dyDescent="0.15">
      <c r="X565" s="17"/>
    </row>
    <row r="566" spans="24:24" x14ac:dyDescent="0.15">
      <c r="X566" s="17"/>
    </row>
    <row r="567" spans="24:24" x14ac:dyDescent="0.15">
      <c r="X567" s="17"/>
    </row>
    <row r="568" spans="24:24" x14ac:dyDescent="0.15">
      <c r="X568" s="17"/>
    </row>
    <row r="569" spans="24:24" x14ac:dyDescent="0.15">
      <c r="X569" s="17"/>
    </row>
    <row r="570" spans="24:24" x14ac:dyDescent="0.15">
      <c r="X570" s="17"/>
    </row>
    <row r="571" spans="24:24" x14ac:dyDescent="0.15">
      <c r="X571" s="17"/>
    </row>
    <row r="572" spans="24:24" x14ac:dyDescent="0.15">
      <c r="X572" s="17"/>
    </row>
    <row r="573" spans="24:24" x14ac:dyDescent="0.15">
      <c r="X573" s="17"/>
    </row>
    <row r="574" spans="24:24" x14ac:dyDescent="0.15">
      <c r="X574" s="17"/>
    </row>
    <row r="575" spans="24:24" x14ac:dyDescent="0.15">
      <c r="X575" s="17"/>
    </row>
    <row r="576" spans="24:24" x14ac:dyDescent="0.15">
      <c r="X576" s="17"/>
    </row>
    <row r="577" spans="24:24" x14ac:dyDescent="0.15">
      <c r="X577" s="17"/>
    </row>
    <row r="578" spans="24:24" x14ac:dyDescent="0.15">
      <c r="X578" s="17"/>
    </row>
    <row r="579" spans="24:24" x14ac:dyDescent="0.15">
      <c r="X579" s="17"/>
    </row>
    <row r="580" spans="24:24" x14ac:dyDescent="0.15">
      <c r="X580" s="17"/>
    </row>
    <row r="581" spans="24:24" x14ac:dyDescent="0.15">
      <c r="X581" s="17"/>
    </row>
    <row r="582" spans="24:24" x14ac:dyDescent="0.15">
      <c r="X582" s="17"/>
    </row>
  </sheetData>
  <mergeCells count="21">
    <mergeCell ref="A6:I6"/>
    <mergeCell ref="A7:H7"/>
    <mergeCell ref="A9:A11"/>
    <mergeCell ref="B9:B11"/>
    <mergeCell ref="C9:C11"/>
    <mergeCell ref="H9:J10"/>
    <mergeCell ref="D9:E10"/>
    <mergeCell ref="A54:A55"/>
    <mergeCell ref="F9:F11"/>
    <mergeCell ref="G9:G11"/>
    <mergeCell ref="A52:A53"/>
    <mergeCell ref="A51:B51"/>
    <mergeCell ref="A49:E49"/>
    <mergeCell ref="D57:E57"/>
    <mergeCell ref="A56:F56"/>
    <mergeCell ref="B57:C57"/>
    <mergeCell ref="A72:F72"/>
    <mergeCell ref="A73:A75"/>
    <mergeCell ref="B73:E73"/>
    <mergeCell ref="B74:C74"/>
    <mergeCell ref="D74:E74"/>
  </mergeCells>
  <dataValidations count="2">
    <dataValidation type="decimal" allowBlank="1" showInputMessage="1" showErrorMessage="1" errorTitle="Error" error="Por favor ingrese números enteros" sqref="D12:J16 IZ12:JF16 SV12:TB16 ACR12:ACX16 AMN12:AMT16 AWJ12:AWP16 BGF12:BGL16 BQB12:BQH16 BZX12:CAD16 CJT12:CJZ16 CTP12:CTV16 DDL12:DDR16 DNH12:DNN16 DXD12:DXJ16 EGZ12:EHF16 EQV12:ERB16 FAR12:FAX16 FKN12:FKT16 FUJ12:FUP16 GEF12:GEL16 GOB12:GOH16 GXX12:GYD16 HHT12:HHZ16 HRP12:HRV16 IBL12:IBR16 ILH12:ILN16 IVD12:IVJ16 JEZ12:JFF16 JOV12:JPB16 JYR12:JYX16 KIN12:KIT16 KSJ12:KSP16 LCF12:LCL16 LMB12:LMH16 LVX12:LWD16 MFT12:MFZ16 MPP12:MPV16 MZL12:MZR16 NJH12:NJN16 NTD12:NTJ16 OCZ12:ODF16 OMV12:ONB16 OWR12:OWX16 PGN12:PGT16 PQJ12:PQP16 QAF12:QAL16 QKB12:QKH16 QTX12:QUD16 RDT12:RDZ16 RNP12:RNV16 RXL12:RXR16 SHH12:SHN16 SRD12:SRJ16 TAZ12:TBF16 TKV12:TLB16 TUR12:TUX16 UEN12:UET16 UOJ12:UOP16 UYF12:UYL16 VIB12:VIH16 VRX12:VSD16 WBT12:WBZ16 WLP12:WLV16 WVL12:WVR16 D65548:J65552 IZ65548:JF65552 SV65548:TB65552 ACR65548:ACX65552 AMN65548:AMT65552 AWJ65548:AWP65552 BGF65548:BGL65552 BQB65548:BQH65552 BZX65548:CAD65552 CJT65548:CJZ65552 CTP65548:CTV65552 DDL65548:DDR65552 DNH65548:DNN65552 DXD65548:DXJ65552 EGZ65548:EHF65552 EQV65548:ERB65552 FAR65548:FAX65552 FKN65548:FKT65552 FUJ65548:FUP65552 GEF65548:GEL65552 GOB65548:GOH65552 GXX65548:GYD65552 HHT65548:HHZ65552 HRP65548:HRV65552 IBL65548:IBR65552 ILH65548:ILN65552 IVD65548:IVJ65552 JEZ65548:JFF65552 JOV65548:JPB65552 JYR65548:JYX65552 KIN65548:KIT65552 KSJ65548:KSP65552 LCF65548:LCL65552 LMB65548:LMH65552 LVX65548:LWD65552 MFT65548:MFZ65552 MPP65548:MPV65552 MZL65548:MZR65552 NJH65548:NJN65552 NTD65548:NTJ65552 OCZ65548:ODF65552 OMV65548:ONB65552 OWR65548:OWX65552 PGN65548:PGT65552 PQJ65548:PQP65552 QAF65548:QAL65552 QKB65548:QKH65552 QTX65548:QUD65552 RDT65548:RDZ65552 RNP65548:RNV65552 RXL65548:RXR65552 SHH65548:SHN65552 SRD65548:SRJ65552 TAZ65548:TBF65552 TKV65548:TLB65552 TUR65548:TUX65552 UEN65548:UET65552 UOJ65548:UOP65552 UYF65548:UYL65552 VIB65548:VIH65552 VRX65548:VSD65552 WBT65548:WBZ65552 WLP65548:WLV65552 WVL65548:WVR65552 D131084:J131088 IZ131084:JF131088 SV131084:TB131088 ACR131084:ACX131088 AMN131084:AMT131088 AWJ131084:AWP131088 BGF131084:BGL131088 BQB131084:BQH131088 BZX131084:CAD131088 CJT131084:CJZ131088 CTP131084:CTV131088 DDL131084:DDR131088 DNH131084:DNN131088 DXD131084:DXJ131088 EGZ131084:EHF131088 EQV131084:ERB131088 FAR131084:FAX131088 FKN131084:FKT131088 FUJ131084:FUP131088 GEF131084:GEL131088 GOB131084:GOH131088 GXX131084:GYD131088 HHT131084:HHZ131088 HRP131084:HRV131088 IBL131084:IBR131088 ILH131084:ILN131088 IVD131084:IVJ131088 JEZ131084:JFF131088 JOV131084:JPB131088 JYR131084:JYX131088 KIN131084:KIT131088 KSJ131084:KSP131088 LCF131084:LCL131088 LMB131084:LMH131088 LVX131084:LWD131088 MFT131084:MFZ131088 MPP131084:MPV131088 MZL131084:MZR131088 NJH131084:NJN131088 NTD131084:NTJ131088 OCZ131084:ODF131088 OMV131084:ONB131088 OWR131084:OWX131088 PGN131084:PGT131088 PQJ131084:PQP131088 QAF131084:QAL131088 QKB131084:QKH131088 QTX131084:QUD131088 RDT131084:RDZ131088 RNP131084:RNV131088 RXL131084:RXR131088 SHH131084:SHN131088 SRD131084:SRJ131088 TAZ131084:TBF131088 TKV131084:TLB131088 TUR131084:TUX131088 UEN131084:UET131088 UOJ131084:UOP131088 UYF131084:UYL131088 VIB131084:VIH131088 VRX131084:VSD131088 WBT131084:WBZ131088 WLP131084:WLV131088 WVL131084:WVR131088 D196620:J196624 IZ196620:JF196624 SV196620:TB196624 ACR196620:ACX196624 AMN196620:AMT196624 AWJ196620:AWP196624 BGF196620:BGL196624 BQB196620:BQH196624 BZX196620:CAD196624 CJT196620:CJZ196624 CTP196620:CTV196624 DDL196620:DDR196624 DNH196620:DNN196624 DXD196620:DXJ196624 EGZ196620:EHF196624 EQV196620:ERB196624 FAR196620:FAX196624 FKN196620:FKT196624 FUJ196620:FUP196624 GEF196620:GEL196624 GOB196620:GOH196624 GXX196620:GYD196624 HHT196620:HHZ196624 HRP196620:HRV196624 IBL196620:IBR196624 ILH196620:ILN196624 IVD196620:IVJ196624 JEZ196620:JFF196624 JOV196620:JPB196624 JYR196620:JYX196624 KIN196620:KIT196624 KSJ196620:KSP196624 LCF196620:LCL196624 LMB196620:LMH196624 LVX196620:LWD196624 MFT196620:MFZ196624 MPP196620:MPV196624 MZL196620:MZR196624 NJH196620:NJN196624 NTD196620:NTJ196624 OCZ196620:ODF196624 OMV196620:ONB196624 OWR196620:OWX196624 PGN196620:PGT196624 PQJ196620:PQP196624 QAF196620:QAL196624 QKB196620:QKH196624 QTX196620:QUD196624 RDT196620:RDZ196624 RNP196620:RNV196624 RXL196620:RXR196624 SHH196620:SHN196624 SRD196620:SRJ196624 TAZ196620:TBF196624 TKV196620:TLB196624 TUR196620:TUX196624 UEN196620:UET196624 UOJ196620:UOP196624 UYF196620:UYL196624 VIB196620:VIH196624 VRX196620:VSD196624 WBT196620:WBZ196624 WLP196620:WLV196624 WVL196620:WVR196624 D262156:J262160 IZ262156:JF262160 SV262156:TB262160 ACR262156:ACX262160 AMN262156:AMT262160 AWJ262156:AWP262160 BGF262156:BGL262160 BQB262156:BQH262160 BZX262156:CAD262160 CJT262156:CJZ262160 CTP262156:CTV262160 DDL262156:DDR262160 DNH262156:DNN262160 DXD262156:DXJ262160 EGZ262156:EHF262160 EQV262156:ERB262160 FAR262156:FAX262160 FKN262156:FKT262160 FUJ262156:FUP262160 GEF262156:GEL262160 GOB262156:GOH262160 GXX262156:GYD262160 HHT262156:HHZ262160 HRP262156:HRV262160 IBL262156:IBR262160 ILH262156:ILN262160 IVD262156:IVJ262160 JEZ262156:JFF262160 JOV262156:JPB262160 JYR262156:JYX262160 KIN262156:KIT262160 KSJ262156:KSP262160 LCF262156:LCL262160 LMB262156:LMH262160 LVX262156:LWD262160 MFT262156:MFZ262160 MPP262156:MPV262160 MZL262156:MZR262160 NJH262156:NJN262160 NTD262156:NTJ262160 OCZ262156:ODF262160 OMV262156:ONB262160 OWR262156:OWX262160 PGN262156:PGT262160 PQJ262156:PQP262160 QAF262156:QAL262160 QKB262156:QKH262160 QTX262156:QUD262160 RDT262156:RDZ262160 RNP262156:RNV262160 RXL262156:RXR262160 SHH262156:SHN262160 SRD262156:SRJ262160 TAZ262156:TBF262160 TKV262156:TLB262160 TUR262156:TUX262160 UEN262156:UET262160 UOJ262156:UOP262160 UYF262156:UYL262160 VIB262156:VIH262160 VRX262156:VSD262160 WBT262156:WBZ262160 WLP262156:WLV262160 WVL262156:WVR262160 D327692:J327696 IZ327692:JF327696 SV327692:TB327696 ACR327692:ACX327696 AMN327692:AMT327696 AWJ327692:AWP327696 BGF327692:BGL327696 BQB327692:BQH327696 BZX327692:CAD327696 CJT327692:CJZ327696 CTP327692:CTV327696 DDL327692:DDR327696 DNH327692:DNN327696 DXD327692:DXJ327696 EGZ327692:EHF327696 EQV327692:ERB327696 FAR327692:FAX327696 FKN327692:FKT327696 FUJ327692:FUP327696 GEF327692:GEL327696 GOB327692:GOH327696 GXX327692:GYD327696 HHT327692:HHZ327696 HRP327692:HRV327696 IBL327692:IBR327696 ILH327692:ILN327696 IVD327692:IVJ327696 JEZ327692:JFF327696 JOV327692:JPB327696 JYR327692:JYX327696 KIN327692:KIT327696 KSJ327692:KSP327696 LCF327692:LCL327696 LMB327692:LMH327696 LVX327692:LWD327696 MFT327692:MFZ327696 MPP327692:MPV327696 MZL327692:MZR327696 NJH327692:NJN327696 NTD327692:NTJ327696 OCZ327692:ODF327696 OMV327692:ONB327696 OWR327692:OWX327696 PGN327692:PGT327696 PQJ327692:PQP327696 QAF327692:QAL327696 QKB327692:QKH327696 QTX327692:QUD327696 RDT327692:RDZ327696 RNP327692:RNV327696 RXL327692:RXR327696 SHH327692:SHN327696 SRD327692:SRJ327696 TAZ327692:TBF327696 TKV327692:TLB327696 TUR327692:TUX327696 UEN327692:UET327696 UOJ327692:UOP327696 UYF327692:UYL327696 VIB327692:VIH327696 VRX327692:VSD327696 WBT327692:WBZ327696 WLP327692:WLV327696 WVL327692:WVR327696 D393228:J393232 IZ393228:JF393232 SV393228:TB393232 ACR393228:ACX393232 AMN393228:AMT393232 AWJ393228:AWP393232 BGF393228:BGL393232 BQB393228:BQH393232 BZX393228:CAD393232 CJT393228:CJZ393232 CTP393228:CTV393232 DDL393228:DDR393232 DNH393228:DNN393232 DXD393228:DXJ393232 EGZ393228:EHF393232 EQV393228:ERB393232 FAR393228:FAX393232 FKN393228:FKT393232 FUJ393228:FUP393232 GEF393228:GEL393232 GOB393228:GOH393232 GXX393228:GYD393232 HHT393228:HHZ393232 HRP393228:HRV393232 IBL393228:IBR393232 ILH393228:ILN393232 IVD393228:IVJ393232 JEZ393228:JFF393232 JOV393228:JPB393232 JYR393228:JYX393232 KIN393228:KIT393232 KSJ393228:KSP393232 LCF393228:LCL393232 LMB393228:LMH393232 LVX393228:LWD393232 MFT393228:MFZ393232 MPP393228:MPV393232 MZL393228:MZR393232 NJH393228:NJN393232 NTD393228:NTJ393232 OCZ393228:ODF393232 OMV393228:ONB393232 OWR393228:OWX393232 PGN393228:PGT393232 PQJ393228:PQP393232 QAF393228:QAL393232 QKB393228:QKH393232 QTX393228:QUD393232 RDT393228:RDZ393232 RNP393228:RNV393232 RXL393228:RXR393232 SHH393228:SHN393232 SRD393228:SRJ393232 TAZ393228:TBF393232 TKV393228:TLB393232 TUR393228:TUX393232 UEN393228:UET393232 UOJ393228:UOP393232 UYF393228:UYL393232 VIB393228:VIH393232 VRX393228:VSD393232 WBT393228:WBZ393232 WLP393228:WLV393232 WVL393228:WVR393232 D458764:J458768 IZ458764:JF458768 SV458764:TB458768 ACR458764:ACX458768 AMN458764:AMT458768 AWJ458764:AWP458768 BGF458764:BGL458768 BQB458764:BQH458768 BZX458764:CAD458768 CJT458764:CJZ458768 CTP458764:CTV458768 DDL458764:DDR458768 DNH458764:DNN458768 DXD458764:DXJ458768 EGZ458764:EHF458768 EQV458764:ERB458768 FAR458764:FAX458768 FKN458764:FKT458768 FUJ458764:FUP458768 GEF458764:GEL458768 GOB458764:GOH458768 GXX458764:GYD458768 HHT458764:HHZ458768 HRP458764:HRV458768 IBL458764:IBR458768 ILH458764:ILN458768 IVD458764:IVJ458768 JEZ458764:JFF458768 JOV458764:JPB458768 JYR458764:JYX458768 KIN458764:KIT458768 KSJ458764:KSP458768 LCF458764:LCL458768 LMB458764:LMH458768 LVX458764:LWD458768 MFT458764:MFZ458768 MPP458764:MPV458768 MZL458764:MZR458768 NJH458764:NJN458768 NTD458764:NTJ458768 OCZ458764:ODF458768 OMV458764:ONB458768 OWR458764:OWX458768 PGN458764:PGT458768 PQJ458764:PQP458768 QAF458764:QAL458768 QKB458764:QKH458768 QTX458764:QUD458768 RDT458764:RDZ458768 RNP458764:RNV458768 RXL458764:RXR458768 SHH458764:SHN458768 SRD458764:SRJ458768 TAZ458764:TBF458768 TKV458764:TLB458768 TUR458764:TUX458768 UEN458764:UET458768 UOJ458764:UOP458768 UYF458764:UYL458768 VIB458764:VIH458768 VRX458764:VSD458768 WBT458764:WBZ458768 WLP458764:WLV458768 WVL458764:WVR458768 D524300:J524304 IZ524300:JF524304 SV524300:TB524304 ACR524300:ACX524304 AMN524300:AMT524304 AWJ524300:AWP524304 BGF524300:BGL524304 BQB524300:BQH524304 BZX524300:CAD524304 CJT524300:CJZ524304 CTP524300:CTV524304 DDL524300:DDR524304 DNH524300:DNN524304 DXD524300:DXJ524304 EGZ524300:EHF524304 EQV524300:ERB524304 FAR524300:FAX524304 FKN524300:FKT524304 FUJ524300:FUP524304 GEF524300:GEL524304 GOB524300:GOH524304 GXX524300:GYD524304 HHT524300:HHZ524304 HRP524300:HRV524304 IBL524300:IBR524304 ILH524300:ILN524304 IVD524300:IVJ524304 JEZ524300:JFF524304 JOV524300:JPB524304 JYR524300:JYX524304 KIN524300:KIT524304 KSJ524300:KSP524304 LCF524300:LCL524304 LMB524300:LMH524304 LVX524300:LWD524304 MFT524300:MFZ524304 MPP524300:MPV524304 MZL524300:MZR524304 NJH524300:NJN524304 NTD524300:NTJ524304 OCZ524300:ODF524304 OMV524300:ONB524304 OWR524300:OWX524304 PGN524300:PGT524304 PQJ524300:PQP524304 QAF524300:QAL524304 QKB524300:QKH524304 QTX524300:QUD524304 RDT524300:RDZ524304 RNP524300:RNV524304 RXL524300:RXR524304 SHH524300:SHN524304 SRD524300:SRJ524304 TAZ524300:TBF524304 TKV524300:TLB524304 TUR524300:TUX524304 UEN524300:UET524304 UOJ524300:UOP524304 UYF524300:UYL524304 VIB524300:VIH524304 VRX524300:VSD524304 WBT524300:WBZ524304 WLP524300:WLV524304 WVL524300:WVR524304 D589836:J589840 IZ589836:JF589840 SV589836:TB589840 ACR589836:ACX589840 AMN589836:AMT589840 AWJ589836:AWP589840 BGF589836:BGL589840 BQB589836:BQH589840 BZX589836:CAD589840 CJT589836:CJZ589840 CTP589836:CTV589840 DDL589836:DDR589840 DNH589836:DNN589840 DXD589836:DXJ589840 EGZ589836:EHF589840 EQV589836:ERB589840 FAR589836:FAX589840 FKN589836:FKT589840 FUJ589836:FUP589840 GEF589836:GEL589840 GOB589836:GOH589840 GXX589836:GYD589840 HHT589836:HHZ589840 HRP589836:HRV589840 IBL589836:IBR589840 ILH589836:ILN589840 IVD589836:IVJ589840 JEZ589836:JFF589840 JOV589836:JPB589840 JYR589836:JYX589840 KIN589836:KIT589840 KSJ589836:KSP589840 LCF589836:LCL589840 LMB589836:LMH589840 LVX589836:LWD589840 MFT589836:MFZ589840 MPP589836:MPV589840 MZL589836:MZR589840 NJH589836:NJN589840 NTD589836:NTJ589840 OCZ589836:ODF589840 OMV589836:ONB589840 OWR589836:OWX589840 PGN589836:PGT589840 PQJ589836:PQP589840 QAF589836:QAL589840 QKB589836:QKH589840 QTX589836:QUD589840 RDT589836:RDZ589840 RNP589836:RNV589840 RXL589836:RXR589840 SHH589836:SHN589840 SRD589836:SRJ589840 TAZ589836:TBF589840 TKV589836:TLB589840 TUR589836:TUX589840 UEN589836:UET589840 UOJ589836:UOP589840 UYF589836:UYL589840 VIB589836:VIH589840 VRX589836:VSD589840 WBT589836:WBZ589840 WLP589836:WLV589840 WVL589836:WVR589840 D655372:J655376 IZ655372:JF655376 SV655372:TB655376 ACR655372:ACX655376 AMN655372:AMT655376 AWJ655372:AWP655376 BGF655372:BGL655376 BQB655372:BQH655376 BZX655372:CAD655376 CJT655372:CJZ655376 CTP655372:CTV655376 DDL655372:DDR655376 DNH655372:DNN655376 DXD655372:DXJ655376 EGZ655372:EHF655376 EQV655372:ERB655376 FAR655372:FAX655376 FKN655372:FKT655376 FUJ655372:FUP655376 GEF655372:GEL655376 GOB655372:GOH655376 GXX655372:GYD655376 HHT655372:HHZ655376 HRP655372:HRV655376 IBL655372:IBR655376 ILH655372:ILN655376 IVD655372:IVJ655376 JEZ655372:JFF655376 JOV655372:JPB655376 JYR655372:JYX655376 KIN655372:KIT655376 KSJ655372:KSP655376 LCF655372:LCL655376 LMB655372:LMH655376 LVX655372:LWD655376 MFT655372:MFZ655376 MPP655372:MPV655376 MZL655372:MZR655376 NJH655372:NJN655376 NTD655372:NTJ655376 OCZ655372:ODF655376 OMV655372:ONB655376 OWR655372:OWX655376 PGN655372:PGT655376 PQJ655372:PQP655376 QAF655372:QAL655376 QKB655372:QKH655376 QTX655372:QUD655376 RDT655372:RDZ655376 RNP655372:RNV655376 RXL655372:RXR655376 SHH655372:SHN655376 SRD655372:SRJ655376 TAZ655372:TBF655376 TKV655372:TLB655376 TUR655372:TUX655376 UEN655372:UET655376 UOJ655372:UOP655376 UYF655372:UYL655376 VIB655372:VIH655376 VRX655372:VSD655376 WBT655372:WBZ655376 WLP655372:WLV655376 WVL655372:WVR655376 D720908:J720912 IZ720908:JF720912 SV720908:TB720912 ACR720908:ACX720912 AMN720908:AMT720912 AWJ720908:AWP720912 BGF720908:BGL720912 BQB720908:BQH720912 BZX720908:CAD720912 CJT720908:CJZ720912 CTP720908:CTV720912 DDL720908:DDR720912 DNH720908:DNN720912 DXD720908:DXJ720912 EGZ720908:EHF720912 EQV720908:ERB720912 FAR720908:FAX720912 FKN720908:FKT720912 FUJ720908:FUP720912 GEF720908:GEL720912 GOB720908:GOH720912 GXX720908:GYD720912 HHT720908:HHZ720912 HRP720908:HRV720912 IBL720908:IBR720912 ILH720908:ILN720912 IVD720908:IVJ720912 JEZ720908:JFF720912 JOV720908:JPB720912 JYR720908:JYX720912 KIN720908:KIT720912 KSJ720908:KSP720912 LCF720908:LCL720912 LMB720908:LMH720912 LVX720908:LWD720912 MFT720908:MFZ720912 MPP720908:MPV720912 MZL720908:MZR720912 NJH720908:NJN720912 NTD720908:NTJ720912 OCZ720908:ODF720912 OMV720908:ONB720912 OWR720908:OWX720912 PGN720908:PGT720912 PQJ720908:PQP720912 QAF720908:QAL720912 QKB720908:QKH720912 QTX720908:QUD720912 RDT720908:RDZ720912 RNP720908:RNV720912 RXL720908:RXR720912 SHH720908:SHN720912 SRD720908:SRJ720912 TAZ720908:TBF720912 TKV720908:TLB720912 TUR720908:TUX720912 UEN720908:UET720912 UOJ720908:UOP720912 UYF720908:UYL720912 VIB720908:VIH720912 VRX720908:VSD720912 WBT720908:WBZ720912 WLP720908:WLV720912 WVL720908:WVR720912 D786444:J786448 IZ786444:JF786448 SV786444:TB786448 ACR786444:ACX786448 AMN786444:AMT786448 AWJ786444:AWP786448 BGF786444:BGL786448 BQB786444:BQH786448 BZX786444:CAD786448 CJT786444:CJZ786448 CTP786444:CTV786448 DDL786444:DDR786448 DNH786444:DNN786448 DXD786444:DXJ786448 EGZ786444:EHF786448 EQV786444:ERB786448 FAR786444:FAX786448 FKN786444:FKT786448 FUJ786444:FUP786448 GEF786444:GEL786448 GOB786444:GOH786448 GXX786444:GYD786448 HHT786444:HHZ786448 HRP786444:HRV786448 IBL786444:IBR786448 ILH786444:ILN786448 IVD786444:IVJ786448 JEZ786444:JFF786448 JOV786444:JPB786448 JYR786444:JYX786448 KIN786444:KIT786448 KSJ786444:KSP786448 LCF786444:LCL786448 LMB786444:LMH786448 LVX786444:LWD786448 MFT786444:MFZ786448 MPP786444:MPV786448 MZL786444:MZR786448 NJH786444:NJN786448 NTD786444:NTJ786448 OCZ786444:ODF786448 OMV786444:ONB786448 OWR786444:OWX786448 PGN786444:PGT786448 PQJ786444:PQP786448 QAF786444:QAL786448 QKB786444:QKH786448 QTX786444:QUD786448 RDT786444:RDZ786448 RNP786444:RNV786448 RXL786444:RXR786448 SHH786444:SHN786448 SRD786444:SRJ786448 TAZ786444:TBF786448 TKV786444:TLB786448 TUR786444:TUX786448 UEN786444:UET786448 UOJ786444:UOP786448 UYF786444:UYL786448 VIB786444:VIH786448 VRX786444:VSD786448 WBT786444:WBZ786448 WLP786444:WLV786448 WVL786444:WVR786448 D851980:J851984 IZ851980:JF851984 SV851980:TB851984 ACR851980:ACX851984 AMN851980:AMT851984 AWJ851980:AWP851984 BGF851980:BGL851984 BQB851980:BQH851984 BZX851980:CAD851984 CJT851980:CJZ851984 CTP851980:CTV851984 DDL851980:DDR851984 DNH851980:DNN851984 DXD851980:DXJ851984 EGZ851980:EHF851984 EQV851980:ERB851984 FAR851980:FAX851984 FKN851980:FKT851984 FUJ851980:FUP851984 GEF851980:GEL851984 GOB851980:GOH851984 GXX851980:GYD851984 HHT851980:HHZ851984 HRP851980:HRV851984 IBL851980:IBR851984 ILH851980:ILN851984 IVD851980:IVJ851984 JEZ851980:JFF851984 JOV851980:JPB851984 JYR851980:JYX851984 KIN851980:KIT851984 KSJ851980:KSP851984 LCF851980:LCL851984 LMB851980:LMH851984 LVX851980:LWD851984 MFT851980:MFZ851984 MPP851980:MPV851984 MZL851980:MZR851984 NJH851980:NJN851984 NTD851980:NTJ851984 OCZ851980:ODF851984 OMV851980:ONB851984 OWR851980:OWX851984 PGN851980:PGT851984 PQJ851980:PQP851984 QAF851980:QAL851984 QKB851980:QKH851984 QTX851980:QUD851984 RDT851980:RDZ851984 RNP851980:RNV851984 RXL851980:RXR851984 SHH851980:SHN851984 SRD851980:SRJ851984 TAZ851980:TBF851984 TKV851980:TLB851984 TUR851980:TUX851984 UEN851980:UET851984 UOJ851980:UOP851984 UYF851980:UYL851984 VIB851980:VIH851984 VRX851980:VSD851984 WBT851980:WBZ851984 WLP851980:WLV851984 WVL851980:WVR851984 D917516:J917520 IZ917516:JF917520 SV917516:TB917520 ACR917516:ACX917520 AMN917516:AMT917520 AWJ917516:AWP917520 BGF917516:BGL917520 BQB917516:BQH917520 BZX917516:CAD917520 CJT917516:CJZ917520 CTP917516:CTV917520 DDL917516:DDR917520 DNH917516:DNN917520 DXD917516:DXJ917520 EGZ917516:EHF917520 EQV917516:ERB917520 FAR917516:FAX917520 FKN917516:FKT917520 FUJ917516:FUP917520 GEF917516:GEL917520 GOB917516:GOH917520 GXX917516:GYD917520 HHT917516:HHZ917520 HRP917516:HRV917520 IBL917516:IBR917520 ILH917516:ILN917520 IVD917516:IVJ917520 JEZ917516:JFF917520 JOV917516:JPB917520 JYR917516:JYX917520 KIN917516:KIT917520 KSJ917516:KSP917520 LCF917516:LCL917520 LMB917516:LMH917520 LVX917516:LWD917520 MFT917516:MFZ917520 MPP917516:MPV917520 MZL917516:MZR917520 NJH917516:NJN917520 NTD917516:NTJ917520 OCZ917516:ODF917520 OMV917516:ONB917520 OWR917516:OWX917520 PGN917516:PGT917520 PQJ917516:PQP917520 QAF917516:QAL917520 QKB917516:QKH917520 QTX917516:QUD917520 RDT917516:RDZ917520 RNP917516:RNV917520 RXL917516:RXR917520 SHH917516:SHN917520 SRD917516:SRJ917520 TAZ917516:TBF917520 TKV917516:TLB917520 TUR917516:TUX917520 UEN917516:UET917520 UOJ917516:UOP917520 UYF917516:UYL917520 VIB917516:VIH917520 VRX917516:VSD917520 WBT917516:WBZ917520 WLP917516:WLV917520 WVL917516:WVR917520 D983052:J983056 IZ983052:JF983056 SV983052:TB983056 ACR983052:ACX983056 AMN983052:AMT983056 AWJ983052:AWP983056 BGF983052:BGL983056 BQB983052:BQH983056 BZX983052:CAD983056 CJT983052:CJZ983056 CTP983052:CTV983056 DDL983052:DDR983056 DNH983052:DNN983056 DXD983052:DXJ983056 EGZ983052:EHF983056 EQV983052:ERB983056 FAR983052:FAX983056 FKN983052:FKT983056 FUJ983052:FUP983056 GEF983052:GEL983056 GOB983052:GOH983056 GXX983052:GYD983056 HHT983052:HHZ983056 HRP983052:HRV983056 IBL983052:IBR983056 ILH983052:ILN983056 IVD983052:IVJ983056 JEZ983052:JFF983056 JOV983052:JPB983056 JYR983052:JYX983056 KIN983052:KIT983056 KSJ983052:KSP983056 LCF983052:LCL983056 LMB983052:LMH983056 LVX983052:LWD983056 MFT983052:MFZ983056 MPP983052:MPV983056 MZL983052:MZR983056 NJH983052:NJN983056 NTD983052:NTJ983056 OCZ983052:ODF983056 OMV983052:ONB983056 OWR983052:OWX983056 PGN983052:PGT983056 PQJ983052:PQP983056 QAF983052:QAL983056 QKB983052:QKH983056 QTX983052:QUD983056 RDT983052:RDZ983056 RNP983052:RNV983056 RXL983052:RXR983056 SHH983052:SHN983056 SRD983052:SRJ983056 TAZ983052:TBF983056 TKV983052:TLB983056 TUR983052:TUX983056 UEN983052:UET983056 UOJ983052:UOP983056 UYF983052:UYL983056 VIB983052:VIH983056 VRX983052:VSD983056 WBT983052:WBZ983056 WLP983052:WLV983056 WVL983052:WVR983056 B12:C12 IX12:IY12 ST12:SU12 ACP12:ACQ12 AML12:AMM12 AWH12:AWI12 BGD12:BGE12 BPZ12:BQA12 BZV12:BZW12 CJR12:CJS12 CTN12:CTO12 DDJ12:DDK12 DNF12:DNG12 DXB12:DXC12 EGX12:EGY12 EQT12:EQU12 FAP12:FAQ12 FKL12:FKM12 FUH12:FUI12 GED12:GEE12 GNZ12:GOA12 GXV12:GXW12 HHR12:HHS12 HRN12:HRO12 IBJ12:IBK12 ILF12:ILG12 IVB12:IVC12 JEX12:JEY12 JOT12:JOU12 JYP12:JYQ12 KIL12:KIM12 KSH12:KSI12 LCD12:LCE12 LLZ12:LMA12 LVV12:LVW12 MFR12:MFS12 MPN12:MPO12 MZJ12:MZK12 NJF12:NJG12 NTB12:NTC12 OCX12:OCY12 OMT12:OMU12 OWP12:OWQ12 PGL12:PGM12 PQH12:PQI12 QAD12:QAE12 QJZ12:QKA12 QTV12:QTW12 RDR12:RDS12 RNN12:RNO12 RXJ12:RXK12 SHF12:SHG12 SRB12:SRC12 TAX12:TAY12 TKT12:TKU12 TUP12:TUQ12 UEL12:UEM12 UOH12:UOI12 UYD12:UYE12 VHZ12:VIA12 VRV12:VRW12 WBR12:WBS12 WLN12:WLO12 WVJ12:WVK12 B65548:C65548 IX65548:IY65548 ST65548:SU65548 ACP65548:ACQ65548 AML65548:AMM65548 AWH65548:AWI65548 BGD65548:BGE65548 BPZ65548:BQA65548 BZV65548:BZW65548 CJR65548:CJS65548 CTN65548:CTO65548 DDJ65548:DDK65548 DNF65548:DNG65548 DXB65548:DXC65548 EGX65548:EGY65548 EQT65548:EQU65548 FAP65548:FAQ65548 FKL65548:FKM65548 FUH65548:FUI65548 GED65548:GEE65548 GNZ65548:GOA65548 GXV65548:GXW65548 HHR65548:HHS65548 HRN65548:HRO65548 IBJ65548:IBK65548 ILF65548:ILG65548 IVB65548:IVC65548 JEX65548:JEY65548 JOT65548:JOU65548 JYP65548:JYQ65548 KIL65548:KIM65548 KSH65548:KSI65548 LCD65548:LCE65548 LLZ65548:LMA65548 LVV65548:LVW65548 MFR65548:MFS65548 MPN65548:MPO65548 MZJ65548:MZK65548 NJF65548:NJG65548 NTB65548:NTC65548 OCX65548:OCY65548 OMT65548:OMU65548 OWP65548:OWQ65548 PGL65548:PGM65548 PQH65548:PQI65548 QAD65548:QAE65548 QJZ65548:QKA65548 QTV65548:QTW65548 RDR65548:RDS65548 RNN65548:RNO65548 RXJ65548:RXK65548 SHF65548:SHG65548 SRB65548:SRC65548 TAX65548:TAY65548 TKT65548:TKU65548 TUP65548:TUQ65548 UEL65548:UEM65548 UOH65548:UOI65548 UYD65548:UYE65548 VHZ65548:VIA65548 VRV65548:VRW65548 WBR65548:WBS65548 WLN65548:WLO65548 WVJ65548:WVK65548 B131084:C131084 IX131084:IY131084 ST131084:SU131084 ACP131084:ACQ131084 AML131084:AMM131084 AWH131084:AWI131084 BGD131084:BGE131084 BPZ131084:BQA131084 BZV131084:BZW131084 CJR131084:CJS131084 CTN131084:CTO131084 DDJ131084:DDK131084 DNF131084:DNG131084 DXB131084:DXC131084 EGX131084:EGY131084 EQT131084:EQU131084 FAP131084:FAQ131084 FKL131084:FKM131084 FUH131084:FUI131084 GED131084:GEE131084 GNZ131084:GOA131084 GXV131084:GXW131084 HHR131084:HHS131084 HRN131084:HRO131084 IBJ131084:IBK131084 ILF131084:ILG131084 IVB131084:IVC131084 JEX131084:JEY131084 JOT131084:JOU131084 JYP131084:JYQ131084 KIL131084:KIM131084 KSH131084:KSI131084 LCD131084:LCE131084 LLZ131084:LMA131084 LVV131084:LVW131084 MFR131084:MFS131084 MPN131084:MPO131084 MZJ131084:MZK131084 NJF131084:NJG131084 NTB131084:NTC131084 OCX131084:OCY131084 OMT131084:OMU131084 OWP131084:OWQ131084 PGL131084:PGM131084 PQH131084:PQI131084 QAD131084:QAE131084 QJZ131084:QKA131084 QTV131084:QTW131084 RDR131084:RDS131084 RNN131084:RNO131084 RXJ131084:RXK131084 SHF131084:SHG131084 SRB131084:SRC131084 TAX131084:TAY131084 TKT131084:TKU131084 TUP131084:TUQ131084 UEL131084:UEM131084 UOH131084:UOI131084 UYD131084:UYE131084 VHZ131084:VIA131084 VRV131084:VRW131084 WBR131084:WBS131084 WLN131084:WLO131084 WVJ131084:WVK131084 B196620:C196620 IX196620:IY196620 ST196620:SU196620 ACP196620:ACQ196620 AML196620:AMM196620 AWH196620:AWI196620 BGD196620:BGE196620 BPZ196620:BQA196620 BZV196620:BZW196620 CJR196620:CJS196620 CTN196620:CTO196620 DDJ196620:DDK196620 DNF196620:DNG196620 DXB196620:DXC196620 EGX196620:EGY196620 EQT196620:EQU196620 FAP196620:FAQ196620 FKL196620:FKM196620 FUH196620:FUI196620 GED196620:GEE196620 GNZ196620:GOA196620 GXV196620:GXW196620 HHR196620:HHS196620 HRN196620:HRO196620 IBJ196620:IBK196620 ILF196620:ILG196620 IVB196620:IVC196620 JEX196620:JEY196620 JOT196620:JOU196620 JYP196620:JYQ196620 KIL196620:KIM196620 KSH196620:KSI196620 LCD196620:LCE196620 LLZ196620:LMA196620 LVV196620:LVW196620 MFR196620:MFS196620 MPN196620:MPO196620 MZJ196620:MZK196620 NJF196620:NJG196620 NTB196620:NTC196620 OCX196620:OCY196620 OMT196620:OMU196620 OWP196620:OWQ196620 PGL196620:PGM196620 PQH196620:PQI196620 QAD196620:QAE196620 QJZ196620:QKA196620 QTV196620:QTW196620 RDR196620:RDS196620 RNN196620:RNO196620 RXJ196620:RXK196620 SHF196620:SHG196620 SRB196620:SRC196620 TAX196620:TAY196620 TKT196620:TKU196620 TUP196620:TUQ196620 UEL196620:UEM196620 UOH196620:UOI196620 UYD196620:UYE196620 VHZ196620:VIA196620 VRV196620:VRW196620 WBR196620:WBS196620 WLN196620:WLO196620 WVJ196620:WVK196620 B262156:C262156 IX262156:IY262156 ST262156:SU262156 ACP262156:ACQ262156 AML262156:AMM262156 AWH262156:AWI262156 BGD262156:BGE262156 BPZ262156:BQA262156 BZV262156:BZW262156 CJR262156:CJS262156 CTN262156:CTO262156 DDJ262156:DDK262156 DNF262156:DNG262156 DXB262156:DXC262156 EGX262156:EGY262156 EQT262156:EQU262156 FAP262156:FAQ262156 FKL262156:FKM262156 FUH262156:FUI262156 GED262156:GEE262156 GNZ262156:GOA262156 GXV262156:GXW262156 HHR262156:HHS262156 HRN262156:HRO262156 IBJ262156:IBK262156 ILF262156:ILG262156 IVB262156:IVC262156 JEX262156:JEY262156 JOT262156:JOU262156 JYP262156:JYQ262156 KIL262156:KIM262156 KSH262156:KSI262156 LCD262156:LCE262156 LLZ262156:LMA262156 LVV262156:LVW262156 MFR262156:MFS262156 MPN262156:MPO262156 MZJ262156:MZK262156 NJF262156:NJG262156 NTB262156:NTC262156 OCX262156:OCY262156 OMT262156:OMU262156 OWP262156:OWQ262156 PGL262156:PGM262156 PQH262156:PQI262156 QAD262156:QAE262156 QJZ262156:QKA262156 QTV262156:QTW262156 RDR262156:RDS262156 RNN262156:RNO262156 RXJ262156:RXK262156 SHF262156:SHG262156 SRB262156:SRC262156 TAX262156:TAY262156 TKT262156:TKU262156 TUP262156:TUQ262156 UEL262156:UEM262156 UOH262156:UOI262156 UYD262156:UYE262156 VHZ262156:VIA262156 VRV262156:VRW262156 WBR262156:WBS262156 WLN262156:WLO262156 WVJ262156:WVK262156 B327692:C327692 IX327692:IY327692 ST327692:SU327692 ACP327692:ACQ327692 AML327692:AMM327692 AWH327692:AWI327692 BGD327692:BGE327692 BPZ327692:BQA327692 BZV327692:BZW327692 CJR327692:CJS327692 CTN327692:CTO327692 DDJ327692:DDK327692 DNF327692:DNG327692 DXB327692:DXC327692 EGX327692:EGY327692 EQT327692:EQU327692 FAP327692:FAQ327692 FKL327692:FKM327692 FUH327692:FUI327692 GED327692:GEE327692 GNZ327692:GOA327692 GXV327692:GXW327692 HHR327692:HHS327692 HRN327692:HRO327692 IBJ327692:IBK327692 ILF327692:ILG327692 IVB327692:IVC327692 JEX327692:JEY327692 JOT327692:JOU327692 JYP327692:JYQ327692 KIL327692:KIM327692 KSH327692:KSI327692 LCD327692:LCE327692 LLZ327692:LMA327692 LVV327692:LVW327692 MFR327692:MFS327692 MPN327692:MPO327692 MZJ327692:MZK327692 NJF327692:NJG327692 NTB327692:NTC327692 OCX327692:OCY327692 OMT327692:OMU327692 OWP327692:OWQ327692 PGL327692:PGM327692 PQH327692:PQI327692 QAD327692:QAE327692 QJZ327692:QKA327692 QTV327692:QTW327692 RDR327692:RDS327692 RNN327692:RNO327692 RXJ327692:RXK327692 SHF327692:SHG327692 SRB327692:SRC327692 TAX327692:TAY327692 TKT327692:TKU327692 TUP327692:TUQ327692 UEL327692:UEM327692 UOH327692:UOI327692 UYD327692:UYE327692 VHZ327692:VIA327692 VRV327692:VRW327692 WBR327692:WBS327692 WLN327692:WLO327692 WVJ327692:WVK327692 B393228:C393228 IX393228:IY393228 ST393228:SU393228 ACP393228:ACQ393228 AML393228:AMM393228 AWH393228:AWI393228 BGD393228:BGE393228 BPZ393228:BQA393228 BZV393228:BZW393228 CJR393228:CJS393228 CTN393228:CTO393228 DDJ393228:DDK393228 DNF393228:DNG393228 DXB393228:DXC393228 EGX393228:EGY393228 EQT393228:EQU393228 FAP393228:FAQ393228 FKL393228:FKM393228 FUH393228:FUI393228 GED393228:GEE393228 GNZ393228:GOA393228 GXV393228:GXW393228 HHR393228:HHS393228 HRN393228:HRO393228 IBJ393228:IBK393228 ILF393228:ILG393228 IVB393228:IVC393228 JEX393228:JEY393228 JOT393228:JOU393228 JYP393228:JYQ393228 KIL393228:KIM393228 KSH393228:KSI393228 LCD393228:LCE393228 LLZ393228:LMA393228 LVV393228:LVW393228 MFR393228:MFS393228 MPN393228:MPO393228 MZJ393228:MZK393228 NJF393228:NJG393228 NTB393228:NTC393228 OCX393228:OCY393228 OMT393228:OMU393228 OWP393228:OWQ393228 PGL393228:PGM393228 PQH393228:PQI393228 QAD393228:QAE393228 QJZ393228:QKA393228 QTV393228:QTW393228 RDR393228:RDS393228 RNN393228:RNO393228 RXJ393228:RXK393228 SHF393228:SHG393228 SRB393228:SRC393228 TAX393228:TAY393228 TKT393228:TKU393228 TUP393228:TUQ393228 UEL393228:UEM393228 UOH393228:UOI393228 UYD393228:UYE393228 VHZ393228:VIA393228 VRV393228:VRW393228 WBR393228:WBS393228 WLN393228:WLO393228 WVJ393228:WVK393228 B458764:C458764 IX458764:IY458764 ST458764:SU458764 ACP458764:ACQ458764 AML458764:AMM458764 AWH458764:AWI458764 BGD458764:BGE458764 BPZ458764:BQA458764 BZV458764:BZW458764 CJR458764:CJS458764 CTN458764:CTO458764 DDJ458764:DDK458764 DNF458764:DNG458764 DXB458764:DXC458764 EGX458764:EGY458764 EQT458764:EQU458764 FAP458764:FAQ458764 FKL458764:FKM458764 FUH458764:FUI458764 GED458764:GEE458764 GNZ458764:GOA458764 GXV458764:GXW458764 HHR458764:HHS458764 HRN458764:HRO458764 IBJ458764:IBK458764 ILF458764:ILG458764 IVB458764:IVC458764 JEX458764:JEY458764 JOT458764:JOU458764 JYP458764:JYQ458764 KIL458764:KIM458764 KSH458764:KSI458764 LCD458764:LCE458764 LLZ458764:LMA458764 LVV458764:LVW458764 MFR458764:MFS458764 MPN458764:MPO458764 MZJ458764:MZK458764 NJF458764:NJG458764 NTB458764:NTC458764 OCX458764:OCY458764 OMT458764:OMU458764 OWP458764:OWQ458764 PGL458764:PGM458764 PQH458764:PQI458764 QAD458764:QAE458764 QJZ458764:QKA458764 QTV458764:QTW458764 RDR458764:RDS458764 RNN458764:RNO458764 RXJ458764:RXK458764 SHF458764:SHG458764 SRB458764:SRC458764 TAX458764:TAY458764 TKT458764:TKU458764 TUP458764:TUQ458764 UEL458764:UEM458764 UOH458764:UOI458764 UYD458764:UYE458764 VHZ458764:VIA458764 VRV458764:VRW458764 WBR458764:WBS458764 WLN458764:WLO458764 WVJ458764:WVK458764 B524300:C524300 IX524300:IY524300 ST524300:SU524300 ACP524300:ACQ524300 AML524300:AMM524300 AWH524300:AWI524300 BGD524300:BGE524300 BPZ524300:BQA524300 BZV524300:BZW524300 CJR524300:CJS524300 CTN524300:CTO524300 DDJ524300:DDK524300 DNF524300:DNG524300 DXB524300:DXC524300 EGX524300:EGY524300 EQT524300:EQU524300 FAP524300:FAQ524300 FKL524300:FKM524300 FUH524300:FUI524300 GED524300:GEE524300 GNZ524300:GOA524300 GXV524300:GXW524300 HHR524300:HHS524300 HRN524300:HRO524300 IBJ524300:IBK524300 ILF524300:ILG524300 IVB524300:IVC524300 JEX524300:JEY524300 JOT524300:JOU524300 JYP524300:JYQ524300 KIL524300:KIM524300 KSH524300:KSI524300 LCD524300:LCE524300 LLZ524300:LMA524300 LVV524300:LVW524300 MFR524300:MFS524300 MPN524300:MPO524300 MZJ524300:MZK524300 NJF524300:NJG524300 NTB524300:NTC524300 OCX524300:OCY524300 OMT524300:OMU524300 OWP524300:OWQ524300 PGL524300:PGM524300 PQH524300:PQI524300 QAD524300:QAE524300 QJZ524300:QKA524300 QTV524300:QTW524300 RDR524300:RDS524300 RNN524300:RNO524300 RXJ524300:RXK524300 SHF524300:SHG524300 SRB524300:SRC524300 TAX524300:TAY524300 TKT524300:TKU524300 TUP524300:TUQ524300 UEL524300:UEM524300 UOH524300:UOI524300 UYD524300:UYE524300 VHZ524300:VIA524300 VRV524300:VRW524300 WBR524300:WBS524300 WLN524300:WLO524300 WVJ524300:WVK524300 B589836:C589836 IX589836:IY589836 ST589836:SU589836 ACP589836:ACQ589836 AML589836:AMM589836 AWH589836:AWI589836 BGD589836:BGE589836 BPZ589836:BQA589836 BZV589836:BZW589836 CJR589836:CJS589836 CTN589836:CTO589836 DDJ589836:DDK589836 DNF589836:DNG589836 DXB589836:DXC589836 EGX589836:EGY589836 EQT589836:EQU589836 FAP589836:FAQ589836 FKL589836:FKM589836 FUH589836:FUI589836 GED589836:GEE589836 GNZ589836:GOA589836 GXV589836:GXW589836 HHR589836:HHS589836 HRN589836:HRO589836 IBJ589836:IBK589836 ILF589836:ILG589836 IVB589836:IVC589836 JEX589836:JEY589836 JOT589836:JOU589836 JYP589836:JYQ589836 KIL589836:KIM589836 KSH589836:KSI589836 LCD589836:LCE589836 LLZ589836:LMA589836 LVV589836:LVW589836 MFR589836:MFS589836 MPN589836:MPO589836 MZJ589836:MZK589836 NJF589836:NJG589836 NTB589836:NTC589836 OCX589836:OCY589836 OMT589836:OMU589836 OWP589836:OWQ589836 PGL589836:PGM589836 PQH589836:PQI589836 QAD589836:QAE589836 QJZ589836:QKA589836 QTV589836:QTW589836 RDR589836:RDS589836 RNN589836:RNO589836 RXJ589836:RXK589836 SHF589836:SHG589836 SRB589836:SRC589836 TAX589836:TAY589836 TKT589836:TKU589836 TUP589836:TUQ589836 UEL589836:UEM589836 UOH589836:UOI589836 UYD589836:UYE589836 VHZ589836:VIA589836 VRV589836:VRW589836 WBR589836:WBS589836 WLN589836:WLO589836 WVJ589836:WVK589836 B655372:C655372 IX655372:IY655372 ST655372:SU655372 ACP655372:ACQ655372 AML655372:AMM655372 AWH655372:AWI655372 BGD655372:BGE655372 BPZ655372:BQA655372 BZV655372:BZW655372 CJR655372:CJS655372 CTN655372:CTO655372 DDJ655372:DDK655372 DNF655372:DNG655372 DXB655372:DXC655372 EGX655372:EGY655372 EQT655372:EQU655372 FAP655372:FAQ655372 FKL655372:FKM655372 FUH655372:FUI655372 GED655372:GEE655372 GNZ655372:GOA655372 GXV655372:GXW655372 HHR655372:HHS655372 HRN655372:HRO655372 IBJ655372:IBK655372 ILF655372:ILG655372 IVB655372:IVC655372 JEX655372:JEY655372 JOT655372:JOU655372 JYP655372:JYQ655372 KIL655372:KIM655372 KSH655372:KSI655372 LCD655372:LCE655372 LLZ655372:LMA655372 LVV655372:LVW655372 MFR655372:MFS655372 MPN655372:MPO655372 MZJ655372:MZK655372 NJF655372:NJG655372 NTB655372:NTC655372 OCX655372:OCY655372 OMT655372:OMU655372 OWP655372:OWQ655372 PGL655372:PGM655372 PQH655372:PQI655372 QAD655372:QAE655372 QJZ655372:QKA655372 QTV655372:QTW655372 RDR655372:RDS655372 RNN655372:RNO655372 RXJ655372:RXK655372 SHF655372:SHG655372 SRB655372:SRC655372 TAX655372:TAY655372 TKT655372:TKU655372 TUP655372:TUQ655372 UEL655372:UEM655372 UOH655372:UOI655372 UYD655372:UYE655372 VHZ655372:VIA655372 VRV655372:VRW655372 WBR655372:WBS655372 WLN655372:WLO655372 WVJ655372:WVK655372 B720908:C720908 IX720908:IY720908 ST720908:SU720908 ACP720908:ACQ720908 AML720908:AMM720908 AWH720908:AWI720908 BGD720908:BGE720908 BPZ720908:BQA720908 BZV720908:BZW720908 CJR720908:CJS720908 CTN720908:CTO720908 DDJ720908:DDK720908 DNF720908:DNG720908 DXB720908:DXC720908 EGX720908:EGY720908 EQT720908:EQU720908 FAP720908:FAQ720908 FKL720908:FKM720908 FUH720908:FUI720908 GED720908:GEE720908 GNZ720908:GOA720908 GXV720908:GXW720908 HHR720908:HHS720908 HRN720908:HRO720908 IBJ720908:IBK720908 ILF720908:ILG720908 IVB720908:IVC720908 JEX720908:JEY720908 JOT720908:JOU720908 JYP720908:JYQ720908 KIL720908:KIM720908 KSH720908:KSI720908 LCD720908:LCE720908 LLZ720908:LMA720908 LVV720908:LVW720908 MFR720908:MFS720908 MPN720908:MPO720908 MZJ720908:MZK720908 NJF720908:NJG720908 NTB720908:NTC720908 OCX720908:OCY720908 OMT720908:OMU720908 OWP720908:OWQ720908 PGL720908:PGM720908 PQH720908:PQI720908 QAD720908:QAE720908 QJZ720908:QKA720908 QTV720908:QTW720908 RDR720908:RDS720908 RNN720908:RNO720908 RXJ720908:RXK720908 SHF720908:SHG720908 SRB720908:SRC720908 TAX720908:TAY720908 TKT720908:TKU720908 TUP720908:TUQ720908 UEL720908:UEM720908 UOH720908:UOI720908 UYD720908:UYE720908 VHZ720908:VIA720908 VRV720908:VRW720908 WBR720908:WBS720908 WLN720908:WLO720908 WVJ720908:WVK720908 B786444:C786444 IX786444:IY786444 ST786444:SU786444 ACP786444:ACQ786444 AML786444:AMM786444 AWH786444:AWI786444 BGD786444:BGE786444 BPZ786444:BQA786444 BZV786444:BZW786444 CJR786444:CJS786444 CTN786444:CTO786444 DDJ786444:DDK786444 DNF786444:DNG786444 DXB786444:DXC786444 EGX786444:EGY786444 EQT786444:EQU786444 FAP786444:FAQ786444 FKL786444:FKM786444 FUH786444:FUI786444 GED786444:GEE786444 GNZ786444:GOA786444 GXV786444:GXW786444 HHR786444:HHS786444 HRN786444:HRO786444 IBJ786444:IBK786444 ILF786444:ILG786444 IVB786444:IVC786444 JEX786444:JEY786444 JOT786444:JOU786444 JYP786444:JYQ786444 KIL786444:KIM786444 KSH786444:KSI786444 LCD786444:LCE786444 LLZ786444:LMA786444 LVV786444:LVW786444 MFR786444:MFS786444 MPN786444:MPO786444 MZJ786444:MZK786444 NJF786444:NJG786444 NTB786444:NTC786444 OCX786444:OCY786444 OMT786444:OMU786444 OWP786444:OWQ786444 PGL786444:PGM786444 PQH786444:PQI786444 QAD786444:QAE786444 QJZ786444:QKA786444 QTV786444:QTW786444 RDR786444:RDS786444 RNN786444:RNO786444 RXJ786444:RXK786444 SHF786444:SHG786444 SRB786444:SRC786444 TAX786444:TAY786444 TKT786444:TKU786444 TUP786444:TUQ786444 UEL786444:UEM786444 UOH786444:UOI786444 UYD786444:UYE786444 VHZ786444:VIA786444 VRV786444:VRW786444 WBR786444:WBS786444 WLN786444:WLO786444 WVJ786444:WVK786444 B851980:C851980 IX851980:IY851980 ST851980:SU851980 ACP851980:ACQ851980 AML851980:AMM851980 AWH851980:AWI851980 BGD851980:BGE851980 BPZ851980:BQA851980 BZV851980:BZW851980 CJR851980:CJS851980 CTN851980:CTO851980 DDJ851980:DDK851980 DNF851980:DNG851980 DXB851980:DXC851980 EGX851980:EGY851980 EQT851980:EQU851980 FAP851980:FAQ851980 FKL851980:FKM851980 FUH851980:FUI851980 GED851980:GEE851980 GNZ851980:GOA851980 GXV851980:GXW851980 HHR851980:HHS851980 HRN851980:HRO851980 IBJ851980:IBK851980 ILF851980:ILG851980 IVB851980:IVC851980 JEX851980:JEY851980 JOT851980:JOU851980 JYP851980:JYQ851980 KIL851980:KIM851980 KSH851980:KSI851980 LCD851980:LCE851980 LLZ851980:LMA851980 LVV851980:LVW851980 MFR851980:MFS851980 MPN851980:MPO851980 MZJ851980:MZK851980 NJF851980:NJG851980 NTB851980:NTC851980 OCX851980:OCY851980 OMT851980:OMU851980 OWP851980:OWQ851980 PGL851980:PGM851980 PQH851980:PQI851980 QAD851980:QAE851980 QJZ851980:QKA851980 QTV851980:QTW851980 RDR851980:RDS851980 RNN851980:RNO851980 RXJ851980:RXK851980 SHF851980:SHG851980 SRB851980:SRC851980 TAX851980:TAY851980 TKT851980:TKU851980 TUP851980:TUQ851980 UEL851980:UEM851980 UOH851980:UOI851980 UYD851980:UYE851980 VHZ851980:VIA851980 VRV851980:VRW851980 WBR851980:WBS851980 WLN851980:WLO851980 WVJ851980:WVK851980 B917516:C917516 IX917516:IY917516 ST917516:SU917516 ACP917516:ACQ917516 AML917516:AMM917516 AWH917516:AWI917516 BGD917516:BGE917516 BPZ917516:BQA917516 BZV917516:BZW917516 CJR917516:CJS917516 CTN917516:CTO917516 DDJ917516:DDK917516 DNF917516:DNG917516 DXB917516:DXC917516 EGX917516:EGY917516 EQT917516:EQU917516 FAP917516:FAQ917516 FKL917516:FKM917516 FUH917516:FUI917516 GED917516:GEE917516 GNZ917516:GOA917516 GXV917516:GXW917516 HHR917516:HHS917516 HRN917516:HRO917516 IBJ917516:IBK917516 ILF917516:ILG917516 IVB917516:IVC917516 JEX917516:JEY917516 JOT917516:JOU917516 JYP917516:JYQ917516 KIL917516:KIM917516 KSH917516:KSI917516 LCD917516:LCE917516 LLZ917516:LMA917516 LVV917516:LVW917516 MFR917516:MFS917516 MPN917516:MPO917516 MZJ917516:MZK917516 NJF917516:NJG917516 NTB917516:NTC917516 OCX917516:OCY917516 OMT917516:OMU917516 OWP917516:OWQ917516 PGL917516:PGM917516 PQH917516:PQI917516 QAD917516:QAE917516 QJZ917516:QKA917516 QTV917516:QTW917516 RDR917516:RDS917516 RNN917516:RNO917516 RXJ917516:RXK917516 SHF917516:SHG917516 SRB917516:SRC917516 TAX917516:TAY917516 TKT917516:TKU917516 TUP917516:TUQ917516 UEL917516:UEM917516 UOH917516:UOI917516 UYD917516:UYE917516 VHZ917516:VIA917516 VRV917516:VRW917516 WBR917516:WBS917516 WLN917516:WLO917516 WVJ917516:WVK917516 B983052:C983052 IX983052:IY983052 ST983052:SU983052 ACP983052:ACQ983052 AML983052:AMM983052 AWH983052:AWI983052 BGD983052:BGE983052 BPZ983052:BQA983052 BZV983052:BZW983052 CJR983052:CJS983052 CTN983052:CTO983052 DDJ983052:DDK983052 DNF983052:DNG983052 DXB983052:DXC983052 EGX983052:EGY983052 EQT983052:EQU983052 FAP983052:FAQ983052 FKL983052:FKM983052 FUH983052:FUI983052 GED983052:GEE983052 GNZ983052:GOA983052 GXV983052:GXW983052 HHR983052:HHS983052 HRN983052:HRO983052 IBJ983052:IBK983052 ILF983052:ILG983052 IVB983052:IVC983052 JEX983052:JEY983052 JOT983052:JOU983052 JYP983052:JYQ983052 KIL983052:KIM983052 KSH983052:KSI983052 LCD983052:LCE983052 LLZ983052:LMA983052 LVV983052:LVW983052 MFR983052:MFS983052 MPN983052:MPO983052 MZJ983052:MZK983052 NJF983052:NJG983052 NTB983052:NTC983052 OCX983052:OCY983052 OMT983052:OMU983052 OWP983052:OWQ983052 PGL983052:PGM983052 PQH983052:PQI983052 QAD983052:QAE983052 QJZ983052:QKA983052 QTV983052:QTW983052 RDR983052:RDS983052 RNN983052:RNO983052 RXJ983052:RXK983052 SHF983052:SHG983052 SRB983052:SRC983052 TAX983052:TAY983052 TKT983052:TKU983052 TUP983052:TUQ983052 UEL983052:UEM983052 UOH983052:UOI983052 UYD983052:UYE983052 VHZ983052:VIA983052 VRV983052:VRW983052 WBR983052:WBS983052 WLN983052:WLO983052 WVJ983052:WVK983052">
      <formula1>0</formula1>
      <formula2>10000000000</formula2>
    </dataValidation>
    <dataValidation type="whole" allowBlank="1" showInputMessage="1" showErrorMessage="1" errorTitle="Error" error="Por favor ingrese números enteros" sqref="B13:C16 IX13:IY16 ST13:SU16 ACP13:ACQ16 AML13:AMM16 AWH13:AWI16 BGD13:BGE16 BPZ13:BQA16 BZV13:BZW16 CJR13:CJS16 CTN13:CTO16 DDJ13:DDK16 DNF13:DNG16 DXB13:DXC16 EGX13:EGY16 EQT13:EQU16 FAP13:FAQ16 FKL13:FKM16 FUH13:FUI16 GED13:GEE16 GNZ13:GOA16 GXV13:GXW16 HHR13:HHS16 HRN13:HRO16 IBJ13:IBK16 ILF13:ILG16 IVB13:IVC16 JEX13:JEY16 JOT13:JOU16 JYP13:JYQ16 KIL13:KIM16 KSH13:KSI16 LCD13:LCE16 LLZ13:LMA16 LVV13:LVW16 MFR13:MFS16 MPN13:MPO16 MZJ13:MZK16 NJF13:NJG16 NTB13:NTC16 OCX13:OCY16 OMT13:OMU16 OWP13:OWQ16 PGL13:PGM16 PQH13:PQI16 QAD13:QAE16 QJZ13:QKA16 QTV13:QTW16 RDR13:RDS16 RNN13:RNO16 RXJ13:RXK16 SHF13:SHG16 SRB13:SRC16 TAX13:TAY16 TKT13:TKU16 TUP13:TUQ16 UEL13:UEM16 UOH13:UOI16 UYD13:UYE16 VHZ13:VIA16 VRV13:VRW16 WBR13:WBS16 WLN13:WLO16 WVJ13:WVK16 B65549:C65552 IX65549:IY65552 ST65549:SU65552 ACP65549:ACQ65552 AML65549:AMM65552 AWH65549:AWI65552 BGD65549:BGE65552 BPZ65549:BQA65552 BZV65549:BZW65552 CJR65549:CJS65552 CTN65549:CTO65552 DDJ65549:DDK65552 DNF65549:DNG65552 DXB65549:DXC65552 EGX65549:EGY65552 EQT65549:EQU65552 FAP65549:FAQ65552 FKL65549:FKM65552 FUH65549:FUI65552 GED65549:GEE65552 GNZ65549:GOA65552 GXV65549:GXW65552 HHR65549:HHS65552 HRN65549:HRO65552 IBJ65549:IBK65552 ILF65549:ILG65552 IVB65549:IVC65552 JEX65549:JEY65552 JOT65549:JOU65552 JYP65549:JYQ65552 KIL65549:KIM65552 KSH65549:KSI65552 LCD65549:LCE65552 LLZ65549:LMA65552 LVV65549:LVW65552 MFR65549:MFS65552 MPN65549:MPO65552 MZJ65549:MZK65552 NJF65549:NJG65552 NTB65549:NTC65552 OCX65549:OCY65552 OMT65549:OMU65552 OWP65549:OWQ65552 PGL65549:PGM65552 PQH65549:PQI65552 QAD65549:QAE65552 QJZ65549:QKA65552 QTV65549:QTW65552 RDR65549:RDS65552 RNN65549:RNO65552 RXJ65549:RXK65552 SHF65549:SHG65552 SRB65549:SRC65552 TAX65549:TAY65552 TKT65549:TKU65552 TUP65549:TUQ65552 UEL65549:UEM65552 UOH65549:UOI65552 UYD65549:UYE65552 VHZ65549:VIA65552 VRV65549:VRW65552 WBR65549:WBS65552 WLN65549:WLO65552 WVJ65549:WVK65552 B131085:C131088 IX131085:IY131088 ST131085:SU131088 ACP131085:ACQ131088 AML131085:AMM131088 AWH131085:AWI131088 BGD131085:BGE131088 BPZ131085:BQA131088 BZV131085:BZW131088 CJR131085:CJS131088 CTN131085:CTO131088 DDJ131085:DDK131088 DNF131085:DNG131088 DXB131085:DXC131088 EGX131085:EGY131088 EQT131085:EQU131088 FAP131085:FAQ131088 FKL131085:FKM131088 FUH131085:FUI131088 GED131085:GEE131088 GNZ131085:GOA131088 GXV131085:GXW131088 HHR131085:HHS131088 HRN131085:HRO131088 IBJ131085:IBK131088 ILF131085:ILG131088 IVB131085:IVC131088 JEX131085:JEY131088 JOT131085:JOU131088 JYP131085:JYQ131088 KIL131085:KIM131088 KSH131085:KSI131088 LCD131085:LCE131088 LLZ131085:LMA131088 LVV131085:LVW131088 MFR131085:MFS131088 MPN131085:MPO131088 MZJ131085:MZK131088 NJF131085:NJG131088 NTB131085:NTC131088 OCX131085:OCY131088 OMT131085:OMU131088 OWP131085:OWQ131088 PGL131085:PGM131088 PQH131085:PQI131088 QAD131085:QAE131088 QJZ131085:QKA131088 QTV131085:QTW131088 RDR131085:RDS131088 RNN131085:RNO131088 RXJ131085:RXK131088 SHF131085:SHG131088 SRB131085:SRC131088 TAX131085:TAY131088 TKT131085:TKU131088 TUP131085:TUQ131088 UEL131085:UEM131088 UOH131085:UOI131088 UYD131085:UYE131088 VHZ131085:VIA131088 VRV131085:VRW131088 WBR131085:WBS131088 WLN131085:WLO131088 WVJ131085:WVK131088 B196621:C196624 IX196621:IY196624 ST196621:SU196624 ACP196621:ACQ196624 AML196621:AMM196624 AWH196621:AWI196624 BGD196621:BGE196624 BPZ196621:BQA196624 BZV196621:BZW196624 CJR196621:CJS196624 CTN196621:CTO196624 DDJ196621:DDK196624 DNF196621:DNG196624 DXB196621:DXC196624 EGX196621:EGY196624 EQT196621:EQU196624 FAP196621:FAQ196624 FKL196621:FKM196624 FUH196621:FUI196624 GED196621:GEE196624 GNZ196621:GOA196624 GXV196621:GXW196624 HHR196621:HHS196624 HRN196621:HRO196624 IBJ196621:IBK196624 ILF196621:ILG196624 IVB196621:IVC196624 JEX196621:JEY196624 JOT196621:JOU196624 JYP196621:JYQ196624 KIL196621:KIM196624 KSH196621:KSI196624 LCD196621:LCE196624 LLZ196621:LMA196624 LVV196621:LVW196624 MFR196621:MFS196624 MPN196621:MPO196624 MZJ196621:MZK196624 NJF196621:NJG196624 NTB196621:NTC196624 OCX196621:OCY196624 OMT196621:OMU196624 OWP196621:OWQ196624 PGL196621:PGM196624 PQH196621:PQI196624 QAD196621:QAE196624 QJZ196621:QKA196624 QTV196621:QTW196624 RDR196621:RDS196624 RNN196621:RNO196624 RXJ196621:RXK196624 SHF196621:SHG196624 SRB196621:SRC196624 TAX196621:TAY196624 TKT196621:TKU196624 TUP196621:TUQ196624 UEL196621:UEM196624 UOH196621:UOI196624 UYD196621:UYE196624 VHZ196621:VIA196624 VRV196621:VRW196624 WBR196621:WBS196624 WLN196621:WLO196624 WVJ196621:WVK196624 B262157:C262160 IX262157:IY262160 ST262157:SU262160 ACP262157:ACQ262160 AML262157:AMM262160 AWH262157:AWI262160 BGD262157:BGE262160 BPZ262157:BQA262160 BZV262157:BZW262160 CJR262157:CJS262160 CTN262157:CTO262160 DDJ262157:DDK262160 DNF262157:DNG262160 DXB262157:DXC262160 EGX262157:EGY262160 EQT262157:EQU262160 FAP262157:FAQ262160 FKL262157:FKM262160 FUH262157:FUI262160 GED262157:GEE262160 GNZ262157:GOA262160 GXV262157:GXW262160 HHR262157:HHS262160 HRN262157:HRO262160 IBJ262157:IBK262160 ILF262157:ILG262160 IVB262157:IVC262160 JEX262157:JEY262160 JOT262157:JOU262160 JYP262157:JYQ262160 KIL262157:KIM262160 KSH262157:KSI262160 LCD262157:LCE262160 LLZ262157:LMA262160 LVV262157:LVW262160 MFR262157:MFS262160 MPN262157:MPO262160 MZJ262157:MZK262160 NJF262157:NJG262160 NTB262157:NTC262160 OCX262157:OCY262160 OMT262157:OMU262160 OWP262157:OWQ262160 PGL262157:PGM262160 PQH262157:PQI262160 QAD262157:QAE262160 QJZ262157:QKA262160 QTV262157:QTW262160 RDR262157:RDS262160 RNN262157:RNO262160 RXJ262157:RXK262160 SHF262157:SHG262160 SRB262157:SRC262160 TAX262157:TAY262160 TKT262157:TKU262160 TUP262157:TUQ262160 UEL262157:UEM262160 UOH262157:UOI262160 UYD262157:UYE262160 VHZ262157:VIA262160 VRV262157:VRW262160 WBR262157:WBS262160 WLN262157:WLO262160 WVJ262157:WVK262160 B327693:C327696 IX327693:IY327696 ST327693:SU327696 ACP327693:ACQ327696 AML327693:AMM327696 AWH327693:AWI327696 BGD327693:BGE327696 BPZ327693:BQA327696 BZV327693:BZW327696 CJR327693:CJS327696 CTN327693:CTO327696 DDJ327693:DDK327696 DNF327693:DNG327696 DXB327693:DXC327696 EGX327693:EGY327696 EQT327693:EQU327696 FAP327693:FAQ327696 FKL327693:FKM327696 FUH327693:FUI327696 GED327693:GEE327696 GNZ327693:GOA327696 GXV327693:GXW327696 HHR327693:HHS327696 HRN327693:HRO327696 IBJ327693:IBK327696 ILF327693:ILG327696 IVB327693:IVC327696 JEX327693:JEY327696 JOT327693:JOU327696 JYP327693:JYQ327696 KIL327693:KIM327696 KSH327693:KSI327696 LCD327693:LCE327696 LLZ327693:LMA327696 LVV327693:LVW327696 MFR327693:MFS327696 MPN327693:MPO327696 MZJ327693:MZK327696 NJF327693:NJG327696 NTB327693:NTC327696 OCX327693:OCY327696 OMT327693:OMU327696 OWP327693:OWQ327696 PGL327693:PGM327696 PQH327693:PQI327696 QAD327693:QAE327696 QJZ327693:QKA327696 QTV327693:QTW327696 RDR327693:RDS327696 RNN327693:RNO327696 RXJ327693:RXK327696 SHF327693:SHG327696 SRB327693:SRC327696 TAX327693:TAY327696 TKT327693:TKU327696 TUP327693:TUQ327696 UEL327693:UEM327696 UOH327693:UOI327696 UYD327693:UYE327696 VHZ327693:VIA327696 VRV327693:VRW327696 WBR327693:WBS327696 WLN327693:WLO327696 WVJ327693:WVK327696 B393229:C393232 IX393229:IY393232 ST393229:SU393232 ACP393229:ACQ393232 AML393229:AMM393232 AWH393229:AWI393232 BGD393229:BGE393232 BPZ393229:BQA393232 BZV393229:BZW393232 CJR393229:CJS393232 CTN393229:CTO393232 DDJ393229:DDK393232 DNF393229:DNG393232 DXB393229:DXC393232 EGX393229:EGY393232 EQT393229:EQU393232 FAP393229:FAQ393232 FKL393229:FKM393232 FUH393229:FUI393232 GED393229:GEE393232 GNZ393229:GOA393232 GXV393229:GXW393232 HHR393229:HHS393232 HRN393229:HRO393232 IBJ393229:IBK393232 ILF393229:ILG393232 IVB393229:IVC393232 JEX393229:JEY393232 JOT393229:JOU393232 JYP393229:JYQ393232 KIL393229:KIM393232 KSH393229:KSI393232 LCD393229:LCE393232 LLZ393229:LMA393232 LVV393229:LVW393232 MFR393229:MFS393232 MPN393229:MPO393232 MZJ393229:MZK393232 NJF393229:NJG393232 NTB393229:NTC393232 OCX393229:OCY393232 OMT393229:OMU393232 OWP393229:OWQ393232 PGL393229:PGM393232 PQH393229:PQI393232 QAD393229:QAE393232 QJZ393229:QKA393232 QTV393229:QTW393232 RDR393229:RDS393232 RNN393229:RNO393232 RXJ393229:RXK393232 SHF393229:SHG393232 SRB393229:SRC393232 TAX393229:TAY393232 TKT393229:TKU393232 TUP393229:TUQ393232 UEL393229:UEM393232 UOH393229:UOI393232 UYD393229:UYE393232 VHZ393229:VIA393232 VRV393229:VRW393232 WBR393229:WBS393232 WLN393229:WLO393232 WVJ393229:WVK393232 B458765:C458768 IX458765:IY458768 ST458765:SU458768 ACP458765:ACQ458768 AML458765:AMM458768 AWH458765:AWI458768 BGD458765:BGE458768 BPZ458765:BQA458768 BZV458765:BZW458768 CJR458765:CJS458768 CTN458765:CTO458768 DDJ458765:DDK458768 DNF458765:DNG458768 DXB458765:DXC458768 EGX458765:EGY458768 EQT458765:EQU458768 FAP458765:FAQ458768 FKL458765:FKM458768 FUH458765:FUI458768 GED458765:GEE458768 GNZ458765:GOA458768 GXV458765:GXW458768 HHR458765:HHS458768 HRN458765:HRO458768 IBJ458765:IBK458768 ILF458765:ILG458768 IVB458765:IVC458768 JEX458765:JEY458768 JOT458765:JOU458768 JYP458765:JYQ458768 KIL458765:KIM458768 KSH458765:KSI458768 LCD458765:LCE458768 LLZ458765:LMA458768 LVV458765:LVW458768 MFR458765:MFS458768 MPN458765:MPO458768 MZJ458765:MZK458768 NJF458765:NJG458768 NTB458765:NTC458768 OCX458765:OCY458768 OMT458765:OMU458768 OWP458765:OWQ458768 PGL458765:PGM458768 PQH458765:PQI458768 QAD458765:QAE458768 QJZ458765:QKA458768 QTV458765:QTW458768 RDR458765:RDS458768 RNN458765:RNO458768 RXJ458765:RXK458768 SHF458765:SHG458768 SRB458765:SRC458768 TAX458765:TAY458768 TKT458765:TKU458768 TUP458765:TUQ458768 UEL458765:UEM458768 UOH458765:UOI458768 UYD458765:UYE458768 VHZ458765:VIA458768 VRV458765:VRW458768 WBR458765:WBS458768 WLN458765:WLO458768 WVJ458765:WVK458768 B524301:C524304 IX524301:IY524304 ST524301:SU524304 ACP524301:ACQ524304 AML524301:AMM524304 AWH524301:AWI524304 BGD524301:BGE524304 BPZ524301:BQA524304 BZV524301:BZW524304 CJR524301:CJS524304 CTN524301:CTO524304 DDJ524301:DDK524304 DNF524301:DNG524304 DXB524301:DXC524304 EGX524301:EGY524304 EQT524301:EQU524304 FAP524301:FAQ524304 FKL524301:FKM524304 FUH524301:FUI524304 GED524301:GEE524304 GNZ524301:GOA524304 GXV524301:GXW524304 HHR524301:HHS524304 HRN524301:HRO524304 IBJ524301:IBK524304 ILF524301:ILG524304 IVB524301:IVC524304 JEX524301:JEY524304 JOT524301:JOU524304 JYP524301:JYQ524304 KIL524301:KIM524304 KSH524301:KSI524304 LCD524301:LCE524304 LLZ524301:LMA524304 LVV524301:LVW524304 MFR524301:MFS524304 MPN524301:MPO524304 MZJ524301:MZK524304 NJF524301:NJG524304 NTB524301:NTC524304 OCX524301:OCY524304 OMT524301:OMU524304 OWP524301:OWQ524304 PGL524301:PGM524304 PQH524301:PQI524304 QAD524301:QAE524304 QJZ524301:QKA524304 QTV524301:QTW524304 RDR524301:RDS524304 RNN524301:RNO524304 RXJ524301:RXK524304 SHF524301:SHG524304 SRB524301:SRC524304 TAX524301:TAY524304 TKT524301:TKU524304 TUP524301:TUQ524304 UEL524301:UEM524304 UOH524301:UOI524304 UYD524301:UYE524304 VHZ524301:VIA524304 VRV524301:VRW524304 WBR524301:WBS524304 WLN524301:WLO524304 WVJ524301:WVK524304 B589837:C589840 IX589837:IY589840 ST589837:SU589840 ACP589837:ACQ589840 AML589837:AMM589840 AWH589837:AWI589840 BGD589837:BGE589840 BPZ589837:BQA589840 BZV589837:BZW589840 CJR589837:CJS589840 CTN589837:CTO589840 DDJ589837:DDK589840 DNF589837:DNG589840 DXB589837:DXC589840 EGX589837:EGY589840 EQT589837:EQU589840 FAP589837:FAQ589840 FKL589837:FKM589840 FUH589837:FUI589840 GED589837:GEE589840 GNZ589837:GOA589840 GXV589837:GXW589840 HHR589837:HHS589840 HRN589837:HRO589840 IBJ589837:IBK589840 ILF589837:ILG589840 IVB589837:IVC589840 JEX589837:JEY589840 JOT589837:JOU589840 JYP589837:JYQ589840 KIL589837:KIM589840 KSH589837:KSI589840 LCD589837:LCE589840 LLZ589837:LMA589840 LVV589837:LVW589840 MFR589837:MFS589840 MPN589837:MPO589840 MZJ589837:MZK589840 NJF589837:NJG589840 NTB589837:NTC589840 OCX589837:OCY589840 OMT589837:OMU589840 OWP589837:OWQ589840 PGL589837:PGM589840 PQH589837:PQI589840 QAD589837:QAE589840 QJZ589837:QKA589840 QTV589837:QTW589840 RDR589837:RDS589840 RNN589837:RNO589840 RXJ589837:RXK589840 SHF589837:SHG589840 SRB589837:SRC589840 TAX589837:TAY589840 TKT589837:TKU589840 TUP589837:TUQ589840 UEL589837:UEM589840 UOH589837:UOI589840 UYD589837:UYE589840 VHZ589837:VIA589840 VRV589837:VRW589840 WBR589837:WBS589840 WLN589837:WLO589840 WVJ589837:WVK589840 B655373:C655376 IX655373:IY655376 ST655373:SU655376 ACP655373:ACQ655376 AML655373:AMM655376 AWH655373:AWI655376 BGD655373:BGE655376 BPZ655373:BQA655376 BZV655373:BZW655376 CJR655373:CJS655376 CTN655373:CTO655376 DDJ655373:DDK655376 DNF655373:DNG655376 DXB655373:DXC655376 EGX655373:EGY655376 EQT655373:EQU655376 FAP655373:FAQ655376 FKL655373:FKM655376 FUH655373:FUI655376 GED655373:GEE655376 GNZ655373:GOA655376 GXV655373:GXW655376 HHR655373:HHS655376 HRN655373:HRO655376 IBJ655373:IBK655376 ILF655373:ILG655376 IVB655373:IVC655376 JEX655373:JEY655376 JOT655373:JOU655376 JYP655373:JYQ655376 KIL655373:KIM655376 KSH655373:KSI655376 LCD655373:LCE655376 LLZ655373:LMA655376 LVV655373:LVW655376 MFR655373:MFS655376 MPN655373:MPO655376 MZJ655373:MZK655376 NJF655373:NJG655376 NTB655373:NTC655376 OCX655373:OCY655376 OMT655373:OMU655376 OWP655373:OWQ655376 PGL655373:PGM655376 PQH655373:PQI655376 QAD655373:QAE655376 QJZ655373:QKA655376 QTV655373:QTW655376 RDR655373:RDS655376 RNN655373:RNO655376 RXJ655373:RXK655376 SHF655373:SHG655376 SRB655373:SRC655376 TAX655373:TAY655376 TKT655373:TKU655376 TUP655373:TUQ655376 UEL655373:UEM655376 UOH655373:UOI655376 UYD655373:UYE655376 VHZ655373:VIA655376 VRV655373:VRW655376 WBR655373:WBS655376 WLN655373:WLO655376 WVJ655373:WVK655376 B720909:C720912 IX720909:IY720912 ST720909:SU720912 ACP720909:ACQ720912 AML720909:AMM720912 AWH720909:AWI720912 BGD720909:BGE720912 BPZ720909:BQA720912 BZV720909:BZW720912 CJR720909:CJS720912 CTN720909:CTO720912 DDJ720909:DDK720912 DNF720909:DNG720912 DXB720909:DXC720912 EGX720909:EGY720912 EQT720909:EQU720912 FAP720909:FAQ720912 FKL720909:FKM720912 FUH720909:FUI720912 GED720909:GEE720912 GNZ720909:GOA720912 GXV720909:GXW720912 HHR720909:HHS720912 HRN720909:HRO720912 IBJ720909:IBK720912 ILF720909:ILG720912 IVB720909:IVC720912 JEX720909:JEY720912 JOT720909:JOU720912 JYP720909:JYQ720912 KIL720909:KIM720912 KSH720909:KSI720912 LCD720909:LCE720912 LLZ720909:LMA720912 LVV720909:LVW720912 MFR720909:MFS720912 MPN720909:MPO720912 MZJ720909:MZK720912 NJF720909:NJG720912 NTB720909:NTC720912 OCX720909:OCY720912 OMT720909:OMU720912 OWP720909:OWQ720912 PGL720909:PGM720912 PQH720909:PQI720912 QAD720909:QAE720912 QJZ720909:QKA720912 QTV720909:QTW720912 RDR720909:RDS720912 RNN720909:RNO720912 RXJ720909:RXK720912 SHF720909:SHG720912 SRB720909:SRC720912 TAX720909:TAY720912 TKT720909:TKU720912 TUP720909:TUQ720912 UEL720909:UEM720912 UOH720909:UOI720912 UYD720909:UYE720912 VHZ720909:VIA720912 VRV720909:VRW720912 WBR720909:WBS720912 WLN720909:WLO720912 WVJ720909:WVK720912 B786445:C786448 IX786445:IY786448 ST786445:SU786448 ACP786445:ACQ786448 AML786445:AMM786448 AWH786445:AWI786448 BGD786445:BGE786448 BPZ786445:BQA786448 BZV786445:BZW786448 CJR786445:CJS786448 CTN786445:CTO786448 DDJ786445:DDK786448 DNF786445:DNG786448 DXB786445:DXC786448 EGX786445:EGY786448 EQT786445:EQU786448 FAP786445:FAQ786448 FKL786445:FKM786448 FUH786445:FUI786448 GED786445:GEE786448 GNZ786445:GOA786448 GXV786445:GXW786448 HHR786445:HHS786448 HRN786445:HRO786448 IBJ786445:IBK786448 ILF786445:ILG786448 IVB786445:IVC786448 JEX786445:JEY786448 JOT786445:JOU786448 JYP786445:JYQ786448 KIL786445:KIM786448 KSH786445:KSI786448 LCD786445:LCE786448 LLZ786445:LMA786448 LVV786445:LVW786448 MFR786445:MFS786448 MPN786445:MPO786448 MZJ786445:MZK786448 NJF786445:NJG786448 NTB786445:NTC786448 OCX786445:OCY786448 OMT786445:OMU786448 OWP786445:OWQ786448 PGL786445:PGM786448 PQH786445:PQI786448 QAD786445:QAE786448 QJZ786445:QKA786448 QTV786445:QTW786448 RDR786445:RDS786448 RNN786445:RNO786448 RXJ786445:RXK786448 SHF786445:SHG786448 SRB786445:SRC786448 TAX786445:TAY786448 TKT786445:TKU786448 TUP786445:TUQ786448 UEL786445:UEM786448 UOH786445:UOI786448 UYD786445:UYE786448 VHZ786445:VIA786448 VRV786445:VRW786448 WBR786445:WBS786448 WLN786445:WLO786448 WVJ786445:WVK786448 B851981:C851984 IX851981:IY851984 ST851981:SU851984 ACP851981:ACQ851984 AML851981:AMM851984 AWH851981:AWI851984 BGD851981:BGE851984 BPZ851981:BQA851984 BZV851981:BZW851984 CJR851981:CJS851984 CTN851981:CTO851984 DDJ851981:DDK851984 DNF851981:DNG851984 DXB851981:DXC851984 EGX851981:EGY851984 EQT851981:EQU851984 FAP851981:FAQ851984 FKL851981:FKM851984 FUH851981:FUI851984 GED851981:GEE851984 GNZ851981:GOA851984 GXV851981:GXW851984 HHR851981:HHS851984 HRN851981:HRO851984 IBJ851981:IBK851984 ILF851981:ILG851984 IVB851981:IVC851984 JEX851981:JEY851984 JOT851981:JOU851984 JYP851981:JYQ851984 KIL851981:KIM851984 KSH851981:KSI851984 LCD851981:LCE851984 LLZ851981:LMA851984 LVV851981:LVW851984 MFR851981:MFS851984 MPN851981:MPO851984 MZJ851981:MZK851984 NJF851981:NJG851984 NTB851981:NTC851984 OCX851981:OCY851984 OMT851981:OMU851984 OWP851981:OWQ851984 PGL851981:PGM851984 PQH851981:PQI851984 QAD851981:QAE851984 QJZ851981:QKA851984 QTV851981:QTW851984 RDR851981:RDS851984 RNN851981:RNO851984 RXJ851981:RXK851984 SHF851981:SHG851984 SRB851981:SRC851984 TAX851981:TAY851984 TKT851981:TKU851984 TUP851981:TUQ851984 UEL851981:UEM851984 UOH851981:UOI851984 UYD851981:UYE851984 VHZ851981:VIA851984 VRV851981:VRW851984 WBR851981:WBS851984 WLN851981:WLO851984 WVJ851981:WVK851984 B917517:C917520 IX917517:IY917520 ST917517:SU917520 ACP917517:ACQ917520 AML917517:AMM917520 AWH917517:AWI917520 BGD917517:BGE917520 BPZ917517:BQA917520 BZV917517:BZW917520 CJR917517:CJS917520 CTN917517:CTO917520 DDJ917517:DDK917520 DNF917517:DNG917520 DXB917517:DXC917520 EGX917517:EGY917520 EQT917517:EQU917520 FAP917517:FAQ917520 FKL917517:FKM917520 FUH917517:FUI917520 GED917517:GEE917520 GNZ917517:GOA917520 GXV917517:GXW917520 HHR917517:HHS917520 HRN917517:HRO917520 IBJ917517:IBK917520 ILF917517:ILG917520 IVB917517:IVC917520 JEX917517:JEY917520 JOT917517:JOU917520 JYP917517:JYQ917520 KIL917517:KIM917520 KSH917517:KSI917520 LCD917517:LCE917520 LLZ917517:LMA917520 LVV917517:LVW917520 MFR917517:MFS917520 MPN917517:MPO917520 MZJ917517:MZK917520 NJF917517:NJG917520 NTB917517:NTC917520 OCX917517:OCY917520 OMT917517:OMU917520 OWP917517:OWQ917520 PGL917517:PGM917520 PQH917517:PQI917520 QAD917517:QAE917520 QJZ917517:QKA917520 QTV917517:QTW917520 RDR917517:RDS917520 RNN917517:RNO917520 RXJ917517:RXK917520 SHF917517:SHG917520 SRB917517:SRC917520 TAX917517:TAY917520 TKT917517:TKU917520 TUP917517:TUQ917520 UEL917517:UEM917520 UOH917517:UOI917520 UYD917517:UYE917520 VHZ917517:VIA917520 VRV917517:VRW917520 WBR917517:WBS917520 WLN917517:WLO917520 WVJ917517:WVK917520 B983053:C983056 IX983053:IY983056 ST983053:SU983056 ACP983053:ACQ983056 AML983053:AMM983056 AWH983053:AWI983056 BGD983053:BGE983056 BPZ983053:BQA983056 BZV983053:BZW983056 CJR983053:CJS983056 CTN983053:CTO983056 DDJ983053:DDK983056 DNF983053:DNG983056 DXB983053:DXC983056 EGX983053:EGY983056 EQT983053:EQU983056 FAP983053:FAQ983056 FKL983053:FKM983056 FUH983053:FUI983056 GED983053:GEE983056 GNZ983053:GOA983056 GXV983053:GXW983056 HHR983053:HHS983056 HRN983053:HRO983056 IBJ983053:IBK983056 ILF983053:ILG983056 IVB983053:IVC983056 JEX983053:JEY983056 JOT983053:JOU983056 JYP983053:JYQ983056 KIL983053:KIM983056 KSH983053:KSI983056 LCD983053:LCE983056 LLZ983053:LMA983056 LVV983053:LVW983056 MFR983053:MFS983056 MPN983053:MPO983056 MZJ983053:MZK983056 NJF983053:NJG983056 NTB983053:NTC983056 OCX983053:OCY983056 OMT983053:OMU983056 OWP983053:OWQ983056 PGL983053:PGM983056 PQH983053:PQI983056 QAD983053:QAE983056 QJZ983053:QKA983056 QTV983053:QTW983056 RDR983053:RDS983056 RNN983053:RNO983056 RXJ983053:RXK983056 SHF983053:SHG983056 SRB983053:SRC983056 TAX983053:TAY983056 TKT983053:TKU983056 TUP983053:TUQ983056 UEL983053:UEM983056 UOH983053:UOI983056 UYD983053:UYE983056 VHZ983053:VIA983056 VRV983053:VRW983056 WBR983053:WBS983056 WLN983053:WLO983056 WVJ983053:WVK983056 A17:I88 IW17:JE88 SS17:TA88 ACO17:ACW88 AMK17:AMS88 AWG17:AWO88 BGC17:BGK88 BPY17:BQG88 BZU17:CAC88 CJQ17:CJY88 CTM17:CTU88 DDI17:DDQ88 DNE17:DNM88 DXA17:DXI88 EGW17:EHE88 EQS17:ERA88 FAO17:FAW88 FKK17:FKS88 FUG17:FUO88 GEC17:GEK88 GNY17:GOG88 GXU17:GYC88 HHQ17:HHY88 HRM17:HRU88 IBI17:IBQ88 ILE17:ILM88 IVA17:IVI88 JEW17:JFE88 JOS17:JPA88 JYO17:JYW88 KIK17:KIS88 KSG17:KSO88 LCC17:LCK88 LLY17:LMG88 LVU17:LWC88 MFQ17:MFY88 MPM17:MPU88 MZI17:MZQ88 NJE17:NJM88 NTA17:NTI88 OCW17:ODE88 OMS17:ONA88 OWO17:OWW88 PGK17:PGS88 PQG17:PQO88 QAC17:QAK88 QJY17:QKG88 QTU17:QUC88 RDQ17:RDY88 RNM17:RNU88 RXI17:RXQ88 SHE17:SHM88 SRA17:SRI88 TAW17:TBE88 TKS17:TLA88 TUO17:TUW88 UEK17:UES88 UOG17:UOO88 UYC17:UYK88 VHY17:VIG88 VRU17:VSC88 WBQ17:WBY88 WLM17:WLU88 WVI17:WVQ88 A65553:I65624 IW65553:JE65624 SS65553:TA65624 ACO65553:ACW65624 AMK65553:AMS65624 AWG65553:AWO65624 BGC65553:BGK65624 BPY65553:BQG65624 BZU65553:CAC65624 CJQ65553:CJY65624 CTM65553:CTU65624 DDI65553:DDQ65624 DNE65553:DNM65624 DXA65553:DXI65624 EGW65553:EHE65624 EQS65553:ERA65624 FAO65553:FAW65624 FKK65553:FKS65624 FUG65553:FUO65624 GEC65553:GEK65624 GNY65553:GOG65624 GXU65553:GYC65624 HHQ65553:HHY65624 HRM65553:HRU65624 IBI65553:IBQ65624 ILE65553:ILM65624 IVA65553:IVI65624 JEW65553:JFE65624 JOS65553:JPA65624 JYO65553:JYW65624 KIK65553:KIS65624 KSG65553:KSO65624 LCC65553:LCK65624 LLY65553:LMG65624 LVU65553:LWC65624 MFQ65553:MFY65624 MPM65553:MPU65624 MZI65553:MZQ65624 NJE65553:NJM65624 NTA65553:NTI65624 OCW65553:ODE65624 OMS65553:ONA65624 OWO65553:OWW65624 PGK65553:PGS65624 PQG65553:PQO65624 QAC65553:QAK65624 QJY65553:QKG65624 QTU65553:QUC65624 RDQ65553:RDY65624 RNM65553:RNU65624 RXI65553:RXQ65624 SHE65553:SHM65624 SRA65553:SRI65624 TAW65553:TBE65624 TKS65553:TLA65624 TUO65553:TUW65624 UEK65553:UES65624 UOG65553:UOO65624 UYC65553:UYK65624 VHY65553:VIG65624 VRU65553:VSC65624 WBQ65553:WBY65624 WLM65553:WLU65624 WVI65553:WVQ65624 A131089:I131160 IW131089:JE131160 SS131089:TA131160 ACO131089:ACW131160 AMK131089:AMS131160 AWG131089:AWO131160 BGC131089:BGK131160 BPY131089:BQG131160 BZU131089:CAC131160 CJQ131089:CJY131160 CTM131089:CTU131160 DDI131089:DDQ131160 DNE131089:DNM131160 DXA131089:DXI131160 EGW131089:EHE131160 EQS131089:ERA131160 FAO131089:FAW131160 FKK131089:FKS131160 FUG131089:FUO131160 GEC131089:GEK131160 GNY131089:GOG131160 GXU131089:GYC131160 HHQ131089:HHY131160 HRM131089:HRU131160 IBI131089:IBQ131160 ILE131089:ILM131160 IVA131089:IVI131160 JEW131089:JFE131160 JOS131089:JPA131160 JYO131089:JYW131160 KIK131089:KIS131160 KSG131089:KSO131160 LCC131089:LCK131160 LLY131089:LMG131160 LVU131089:LWC131160 MFQ131089:MFY131160 MPM131089:MPU131160 MZI131089:MZQ131160 NJE131089:NJM131160 NTA131089:NTI131160 OCW131089:ODE131160 OMS131089:ONA131160 OWO131089:OWW131160 PGK131089:PGS131160 PQG131089:PQO131160 QAC131089:QAK131160 QJY131089:QKG131160 QTU131089:QUC131160 RDQ131089:RDY131160 RNM131089:RNU131160 RXI131089:RXQ131160 SHE131089:SHM131160 SRA131089:SRI131160 TAW131089:TBE131160 TKS131089:TLA131160 TUO131089:TUW131160 UEK131089:UES131160 UOG131089:UOO131160 UYC131089:UYK131160 VHY131089:VIG131160 VRU131089:VSC131160 WBQ131089:WBY131160 WLM131089:WLU131160 WVI131089:WVQ131160 A196625:I196696 IW196625:JE196696 SS196625:TA196696 ACO196625:ACW196696 AMK196625:AMS196696 AWG196625:AWO196696 BGC196625:BGK196696 BPY196625:BQG196696 BZU196625:CAC196696 CJQ196625:CJY196696 CTM196625:CTU196696 DDI196625:DDQ196696 DNE196625:DNM196696 DXA196625:DXI196696 EGW196625:EHE196696 EQS196625:ERA196696 FAO196625:FAW196696 FKK196625:FKS196696 FUG196625:FUO196696 GEC196625:GEK196696 GNY196625:GOG196696 GXU196625:GYC196696 HHQ196625:HHY196696 HRM196625:HRU196696 IBI196625:IBQ196696 ILE196625:ILM196696 IVA196625:IVI196696 JEW196625:JFE196696 JOS196625:JPA196696 JYO196625:JYW196696 KIK196625:KIS196696 KSG196625:KSO196696 LCC196625:LCK196696 LLY196625:LMG196696 LVU196625:LWC196696 MFQ196625:MFY196696 MPM196625:MPU196696 MZI196625:MZQ196696 NJE196625:NJM196696 NTA196625:NTI196696 OCW196625:ODE196696 OMS196625:ONA196696 OWO196625:OWW196696 PGK196625:PGS196696 PQG196625:PQO196696 QAC196625:QAK196696 QJY196625:QKG196696 QTU196625:QUC196696 RDQ196625:RDY196696 RNM196625:RNU196696 RXI196625:RXQ196696 SHE196625:SHM196696 SRA196625:SRI196696 TAW196625:TBE196696 TKS196625:TLA196696 TUO196625:TUW196696 UEK196625:UES196696 UOG196625:UOO196696 UYC196625:UYK196696 VHY196625:VIG196696 VRU196625:VSC196696 WBQ196625:WBY196696 WLM196625:WLU196696 WVI196625:WVQ196696 A262161:I262232 IW262161:JE262232 SS262161:TA262232 ACO262161:ACW262232 AMK262161:AMS262232 AWG262161:AWO262232 BGC262161:BGK262232 BPY262161:BQG262232 BZU262161:CAC262232 CJQ262161:CJY262232 CTM262161:CTU262232 DDI262161:DDQ262232 DNE262161:DNM262232 DXA262161:DXI262232 EGW262161:EHE262232 EQS262161:ERA262232 FAO262161:FAW262232 FKK262161:FKS262232 FUG262161:FUO262232 GEC262161:GEK262232 GNY262161:GOG262232 GXU262161:GYC262232 HHQ262161:HHY262232 HRM262161:HRU262232 IBI262161:IBQ262232 ILE262161:ILM262232 IVA262161:IVI262232 JEW262161:JFE262232 JOS262161:JPA262232 JYO262161:JYW262232 KIK262161:KIS262232 KSG262161:KSO262232 LCC262161:LCK262232 LLY262161:LMG262232 LVU262161:LWC262232 MFQ262161:MFY262232 MPM262161:MPU262232 MZI262161:MZQ262232 NJE262161:NJM262232 NTA262161:NTI262232 OCW262161:ODE262232 OMS262161:ONA262232 OWO262161:OWW262232 PGK262161:PGS262232 PQG262161:PQO262232 QAC262161:QAK262232 QJY262161:QKG262232 QTU262161:QUC262232 RDQ262161:RDY262232 RNM262161:RNU262232 RXI262161:RXQ262232 SHE262161:SHM262232 SRA262161:SRI262232 TAW262161:TBE262232 TKS262161:TLA262232 TUO262161:TUW262232 UEK262161:UES262232 UOG262161:UOO262232 UYC262161:UYK262232 VHY262161:VIG262232 VRU262161:VSC262232 WBQ262161:WBY262232 WLM262161:WLU262232 WVI262161:WVQ262232 A327697:I327768 IW327697:JE327768 SS327697:TA327768 ACO327697:ACW327768 AMK327697:AMS327768 AWG327697:AWO327768 BGC327697:BGK327768 BPY327697:BQG327768 BZU327697:CAC327768 CJQ327697:CJY327768 CTM327697:CTU327768 DDI327697:DDQ327768 DNE327697:DNM327768 DXA327697:DXI327768 EGW327697:EHE327768 EQS327697:ERA327768 FAO327697:FAW327768 FKK327697:FKS327768 FUG327697:FUO327768 GEC327697:GEK327768 GNY327697:GOG327768 GXU327697:GYC327768 HHQ327697:HHY327768 HRM327697:HRU327768 IBI327697:IBQ327768 ILE327697:ILM327768 IVA327697:IVI327768 JEW327697:JFE327768 JOS327697:JPA327768 JYO327697:JYW327768 KIK327697:KIS327768 KSG327697:KSO327768 LCC327697:LCK327768 LLY327697:LMG327768 LVU327697:LWC327768 MFQ327697:MFY327768 MPM327697:MPU327768 MZI327697:MZQ327768 NJE327697:NJM327768 NTA327697:NTI327768 OCW327697:ODE327768 OMS327697:ONA327768 OWO327697:OWW327768 PGK327697:PGS327768 PQG327697:PQO327768 QAC327697:QAK327768 QJY327697:QKG327768 QTU327697:QUC327768 RDQ327697:RDY327768 RNM327697:RNU327768 RXI327697:RXQ327768 SHE327697:SHM327768 SRA327697:SRI327768 TAW327697:TBE327768 TKS327697:TLA327768 TUO327697:TUW327768 UEK327697:UES327768 UOG327697:UOO327768 UYC327697:UYK327768 VHY327697:VIG327768 VRU327697:VSC327768 WBQ327697:WBY327768 WLM327697:WLU327768 WVI327697:WVQ327768 A393233:I393304 IW393233:JE393304 SS393233:TA393304 ACO393233:ACW393304 AMK393233:AMS393304 AWG393233:AWO393304 BGC393233:BGK393304 BPY393233:BQG393304 BZU393233:CAC393304 CJQ393233:CJY393304 CTM393233:CTU393304 DDI393233:DDQ393304 DNE393233:DNM393304 DXA393233:DXI393304 EGW393233:EHE393304 EQS393233:ERA393304 FAO393233:FAW393304 FKK393233:FKS393304 FUG393233:FUO393304 GEC393233:GEK393304 GNY393233:GOG393304 GXU393233:GYC393304 HHQ393233:HHY393304 HRM393233:HRU393304 IBI393233:IBQ393304 ILE393233:ILM393304 IVA393233:IVI393304 JEW393233:JFE393304 JOS393233:JPA393304 JYO393233:JYW393304 KIK393233:KIS393304 KSG393233:KSO393304 LCC393233:LCK393304 LLY393233:LMG393304 LVU393233:LWC393304 MFQ393233:MFY393304 MPM393233:MPU393304 MZI393233:MZQ393304 NJE393233:NJM393304 NTA393233:NTI393304 OCW393233:ODE393304 OMS393233:ONA393304 OWO393233:OWW393304 PGK393233:PGS393304 PQG393233:PQO393304 QAC393233:QAK393304 QJY393233:QKG393304 QTU393233:QUC393304 RDQ393233:RDY393304 RNM393233:RNU393304 RXI393233:RXQ393304 SHE393233:SHM393304 SRA393233:SRI393304 TAW393233:TBE393304 TKS393233:TLA393304 TUO393233:TUW393304 UEK393233:UES393304 UOG393233:UOO393304 UYC393233:UYK393304 VHY393233:VIG393304 VRU393233:VSC393304 WBQ393233:WBY393304 WLM393233:WLU393304 WVI393233:WVQ393304 A458769:I458840 IW458769:JE458840 SS458769:TA458840 ACO458769:ACW458840 AMK458769:AMS458840 AWG458769:AWO458840 BGC458769:BGK458840 BPY458769:BQG458840 BZU458769:CAC458840 CJQ458769:CJY458840 CTM458769:CTU458840 DDI458769:DDQ458840 DNE458769:DNM458840 DXA458769:DXI458840 EGW458769:EHE458840 EQS458769:ERA458840 FAO458769:FAW458840 FKK458769:FKS458840 FUG458769:FUO458840 GEC458769:GEK458840 GNY458769:GOG458840 GXU458769:GYC458840 HHQ458769:HHY458840 HRM458769:HRU458840 IBI458769:IBQ458840 ILE458769:ILM458840 IVA458769:IVI458840 JEW458769:JFE458840 JOS458769:JPA458840 JYO458769:JYW458840 KIK458769:KIS458840 KSG458769:KSO458840 LCC458769:LCK458840 LLY458769:LMG458840 LVU458769:LWC458840 MFQ458769:MFY458840 MPM458769:MPU458840 MZI458769:MZQ458840 NJE458769:NJM458840 NTA458769:NTI458840 OCW458769:ODE458840 OMS458769:ONA458840 OWO458769:OWW458840 PGK458769:PGS458840 PQG458769:PQO458840 QAC458769:QAK458840 QJY458769:QKG458840 QTU458769:QUC458840 RDQ458769:RDY458840 RNM458769:RNU458840 RXI458769:RXQ458840 SHE458769:SHM458840 SRA458769:SRI458840 TAW458769:TBE458840 TKS458769:TLA458840 TUO458769:TUW458840 UEK458769:UES458840 UOG458769:UOO458840 UYC458769:UYK458840 VHY458769:VIG458840 VRU458769:VSC458840 WBQ458769:WBY458840 WLM458769:WLU458840 WVI458769:WVQ458840 A524305:I524376 IW524305:JE524376 SS524305:TA524376 ACO524305:ACW524376 AMK524305:AMS524376 AWG524305:AWO524376 BGC524305:BGK524376 BPY524305:BQG524376 BZU524305:CAC524376 CJQ524305:CJY524376 CTM524305:CTU524376 DDI524305:DDQ524376 DNE524305:DNM524376 DXA524305:DXI524376 EGW524305:EHE524376 EQS524305:ERA524376 FAO524305:FAW524376 FKK524305:FKS524376 FUG524305:FUO524376 GEC524305:GEK524376 GNY524305:GOG524376 GXU524305:GYC524376 HHQ524305:HHY524376 HRM524305:HRU524376 IBI524305:IBQ524376 ILE524305:ILM524376 IVA524305:IVI524376 JEW524305:JFE524376 JOS524305:JPA524376 JYO524305:JYW524376 KIK524305:KIS524376 KSG524305:KSO524376 LCC524305:LCK524376 LLY524305:LMG524376 LVU524305:LWC524376 MFQ524305:MFY524376 MPM524305:MPU524376 MZI524305:MZQ524376 NJE524305:NJM524376 NTA524305:NTI524376 OCW524305:ODE524376 OMS524305:ONA524376 OWO524305:OWW524376 PGK524305:PGS524376 PQG524305:PQO524376 QAC524305:QAK524376 QJY524305:QKG524376 QTU524305:QUC524376 RDQ524305:RDY524376 RNM524305:RNU524376 RXI524305:RXQ524376 SHE524305:SHM524376 SRA524305:SRI524376 TAW524305:TBE524376 TKS524305:TLA524376 TUO524305:TUW524376 UEK524305:UES524376 UOG524305:UOO524376 UYC524305:UYK524376 VHY524305:VIG524376 VRU524305:VSC524376 WBQ524305:WBY524376 WLM524305:WLU524376 WVI524305:WVQ524376 A589841:I589912 IW589841:JE589912 SS589841:TA589912 ACO589841:ACW589912 AMK589841:AMS589912 AWG589841:AWO589912 BGC589841:BGK589912 BPY589841:BQG589912 BZU589841:CAC589912 CJQ589841:CJY589912 CTM589841:CTU589912 DDI589841:DDQ589912 DNE589841:DNM589912 DXA589841:DXI589912 EGW589841:EHE589912 EQS589841:ERA589912 FAO589841:FAW589912 FKK589841:FKS589912 FUG589841:FUO589912 GEC589841:GEK589912 GNY589841:GOG589912 GXU589841:GYC589912 HHQ589841:HHY589912 HRM589841:HRU589912 IBI589841:IBQ589912 ILE589841:ILM589912 IVA589841:IVI589912 JEW589841:JFE589912 JOS589841:JPA589912 JYO589841:JYW589912 KIK589841:KIS589912 KSG589841:KSO589912 LCC589841:LCK589912 LLY589841:LMG589912 LVU589841:LWC589912 MFQ589841:MFY589912 MPM589841:MPU589912 MZI589841:MZQ589912 NJE589841:NJM589912 NTA589841:NTI589912 OCW589841:ODE589912 OMS589841:ONA589912 OWO589841:OWW589912 PGK589841:PGS589912 PQG589841:PQO589912 QAC589841:QAK589912 QJY589841:QKG589912 QTU589841:QUC589912 RDQ589841:RDY589912 RNM589841:RNU589912 RXI589841:RXQ589912 SHE589841:SHM589912 SRA589841:SRI589912 TAW589841:TBE589912 TKS589841:TLA589912 TUO589841:TUW589912 UEK589841:UES589912 UOG589841:UOO589912 UYC589841:UYK589912 VHY589841:VIG589912 VRU589841:VSC589912 WBQ589841:WBY589912 WLM589841:WLU589912 WVI589841:WVQ589912 A655377:I655448 IW655377:JE655448 SS655377:TA655448 ACO655377:ACW655448 AMK655377:AMS655448 AWG655377:AWO655448 BGC655377:BGK655448 BPY655377:BQG655448 BZU655377:CAC655448 CJQ655377:CJY655448 CTM655377:CTU655448 DDI655377:DDQ655448 DNE655377:DNM655448 DXA655377:DXI655448 EGW655377:EHE655448 EQS655377:ERA655448 FAO655377:FAW655448 FKK655377:FKS655448 FUG655377:FUO655448 GEC655377:GEK655448 GNY655377:GOG655448 GXU655377:GYC655448 HHQ655377:HHY655448 HRM655377:HRU655448 IBI655377:IBQ655448 ILE655377:ILM655448 IVA655377:IVI655448 JEW655377:JFE655448 JOS655377:JPA655448 JYO655377:JYW655448 KIK655377:KIS655448 KSG655377:KSO655448 LCC655377:LCK655448 LLY655377:LMG655448 LVU655377:LWC655448 MFQ655377:MFY655448 MPM655377:MPU655448 MZI655377:MZQ655448 NJE655377:NJM655448 NTA655377:NTI655448 OCW655377:ODE655448 OMS655377:ONA655448 OWO655377:OWW655448 PGK655377:PGS655448 PQG655377:PQO655448 QAC655377:QAK655448 QJY655377:QKG655448 QTU655377:QUC655448 RDQ655377:RDY655448 RNM655377:RNU655448 RXI655377:RXQ655448 SHE655377:SHM655448 SRA655377:SRI655448 TAW655377:TBE655448 TKS655377:TLA655448 TUO655377:TUW655448 UEK655377:UES655448 UOG655377:UOO655448 UYC655377:UYK655448 VHY655377:VIG655448 VRU655377:VSC655448 WBQ655377:WBY655448 WLM655377:WLU655448 WVI655377:WVQ655448 A720913:I720984 IW720913:JE720984 SS720913:TA720984 ACO720913:ACW720984 AMK720913:AMS720984 AWG720913:AWO720984 BGC720913:BGK720984 BPY720913:BQG720984 BZU720913:CAC720984 CJQ720913:CJY720984 CTM720913:CTU720984 DDI720913:DDQ720984 DNE720913:DNM720984 DXA720913:DXI720984 EGW720913:EHE720984 EQS720913:ERA720984 FAO720913:FAW720984 FKK720913:FKS720984 FUG720913:FUO720984 GEC720913:GEK720984 GNY720913:GOG720984 GXU720913:GYC720984 HHQ720913:HHY720984 HRM720913:HRU720984 IBI720913:IBQ720984 ILE720913:ILM720984 IVA720913:IVI720984 JEW720913:JFE720984 JOS720913:JPA720984 JYO720913:JYW720984 KIK720913:KIS720984 KSG720913:KSO720984 LCC720913:LCK720984 LLY720913:LMG720984 LVU720913:LWC720984 MFQ720913:MFY720984 MPM720913:MPU720984 MZI720913:MZQ720984 NJE720913:NJM720984 NTA720913:NTI720984 OCW720913:ODE720984 OMS720913:ONA720984 OWO720913:OWW720984 PGK720913:PGS720984 PQG720913:PQO720984 QAC720913:QAK720984 QJY720913:QKG720984 QTU720913:QUC720984 RDQ720913:RDY720984 RNM720913:RNU720984 RXI720913:RXQ720984 SHE720913:SHM720984 SRA720913:SRI720984 TAW720913:TBE720984 TKS720913:TLA720984 TUO720913:TUW720984 UEK720913:UES720984 UOG720913:UOO720984 UYC720913:UYK720984 VHY720913:VIG720984 VRU720913:VSC720984 WBQ720913:WBY720984 WLM720913:WLU720984 WVI720913:WVQ720984 A786449:I786520 IW786449:JE786520 SS786449:TA786520 ACO786449:ACW786520 AMK786449:AMS786520 AWG786449:AWO786520 BGC786449:BGK786520 BPY786449:BQG786520 BZU786449:CAC786520 CJQ786449:CJY786520 CTM786449:CTU786520 DDI786449:DDQ786520 DNE786449:DNM786520 DXA786449:DXI786520 EGW786449:EHE786520 EQS786449:ERA786520 FAO786449:FAW786520 FKK786449:FKS786520 FUG786449:FUO786520 GEC786449:GEK786520 GNY786449:GOG786520 GXU786449:GYC786520 HHQ786449:HHY786520 HRM786449:HRU786520 IBI786449:IBQ786520 ILE786449:ILM786520 IVA786449:IVI786520 JEW786449:JFE786520 JOS786449:JPA786520 JYO786449:JYW786520 KIK786449:KIS786520 KSG786449:KSO786520 LCC786449:LCK786520 LLY786449:LMG786520 LVU786449:LWC786520 MFQ786449:MFY786520 MPM786449:MPU786520 MZI786449:MZQ786520 NJE786449:NJM786520 NTA786449:NTI786520 OCW786449:ODE786520 OMS786449:ONA786520 OWO786449:OWW786520 PGK786449:PGS786520 PQG786449:PQO786520 QAC786449:QAK786520 QJY786449:QKG786520 QTU786449:QUC786520 RDQ786449:RDY786520 RNM786449:RNU786520 RXI786449:RXQ786520 SHE786449:SHM786520 SRA786449:SRI786520 TAW786449:TBE786520 TKS786449:TLA786520 TUO786449:TUW786520 UEK786449:UES786520 UOG786449:UOO786520 UYC786449:UYK786520 VHY786449:VIG786520 VRU786449:VSC786520 WBQ786449:WBY786520 WLM786449:WLU786520 WVI786449:WVQ786520 A851985:I852056 IW851985:JE852056 SS851985:TA852056 ACO851985:ACW852056 AMK851985:AMS852056 AWG851985:AWO852056 BGC851985:BGK852056 BPY851985:BQG852056 BZU851985:CAC852056 CJQ851985:CJY852056 CTM851985:CTU852056 DDI851985:DDQ852056 DNE851985:DNM852056 DXA851985:DXI852056 EGW851985:EHE852056 EQS851985:ERA852056 FAO851985:FAW852056 FKK851985:FKS852056 FUG851985:FUO852056 GEC851985:GEK852056 GNY851985:GOG852056 GXU851985:GYC852056 HHQ851985:HHY852056 HRM851985:HRU852056 IBI851985:IBQ852056 ILE851985:ILM852056 IVA851985:IVI852056 JEW851985:JFE852056 JOS851985:JPA852056 JYO851985:JYW852056 KIK851985:KIS852056 KSG851985:KSO852056 LCC851985:LCK852056 LLY851985:LMG852056 LVU851985:LWC852056 MFQ851985:MFY852056 MPM851985:MPU852056 MZI851985:MZQ852056 NJE851985:NJM852056 NTA851985:NTI852056 OCW851985:ODE852056 OMS851985:ONA852056 OWO851985:OWW852056 PGK851985:PGS852056 PQG851985:PQO852056 QAC851985:QAK852056 QJY851985:QKG852056 QTU851985:QUC852056 RDQ851985:RDY852056 RNM851985:RNU852056 RXI851985:RXQ852056 SHE851985:SHM852056 SRA851985:SRI852056 TAW851985:TBE852056 TKS851985:TLA852056 TUO851985:TUW852056 UEK851985:UES852056 UOG851985:UOO852056 UYC851985:UYK852056 VHY851985:VIG852056 VRU851985:VSC852056 WBQ851985:WBY852056 WLM851985:WLU852056 WVI851985:WVQ852056 A917521:I917592 IW917521:JE917592 SS917521:TA917592 ACO917521:ACW917592 AMK917521:AMS917592 AWG917521:AWO917592 BGC917521:BGK917592 BPY917521:BQG917592 BZU917521:CAC917592 CJQ917521:CJY917592 CTM917521:CTU917592 DDI917521:DDQ917592 DNE917521:DNM917592 DXA917521:DXI917592 EGW917521:EHE917592 EQS917521:ERA917592 FAO917521:FAW917592 FKK917521:FKS917592 FUG917521:FUO917592 GEC917521:GEK917592 GNY917521:GOG917592 GXU917521:GYC917592 HHQ917521:HHY917592 HRM917521:HRU917592 IBI917521:IBQ917592 ILE917521:ILM917592 IVA917521:IVI917592 JEW917521:JFE917592 JOS917521:JPA917592 JYO917521:JYW917592 KIK917521:KIS917592 KSG917521:KSO917592 LCC917521:LCK917592 LLY917521:LMG917592 LVU917521:LWC917592 MFQ917521:MFY917592 MPM917521:MPU917592 MZI917521:MZQ917592 NJE917521:NJM917592 NTA917521:NTI917592 OCW917521:ODE917592 OMS917521:ONA917592 OWO917521:OWW917592 PGK917521:PGS917592 PQG917521:PQO917592 QAC917521:QAK917592 QJY917521:QKG917592 QTU917521:QUC917592 RDQ917521:RDY917592 RNM917521:RNU917592 RXI917521:RXQ917592 SHE917521:SHM917592 SRA917521:SRI917592 TAW917521:TBE917592 TKS917521:TLA917592 TUO917521:TUW917592 UEK917521:UES917592 UOG917521:UOO917592 UYC917521:UYK917592 VHY917521:VIG917592 VRU917521:VSC917592 WBQ917521:WBY917592 WLM917521:WLU917592 WVI917521:WVQ917592 A983057:I983128 IW983057:JE983128 SS983057:TA983128 ACO983057:ACW983128 AMK983057:AMS983128 AWG983057:AWO983128 BGC983057:BGK983128 BPY983057:BQG983128 BZU983057:CAC983128 CJQ983057:CJY983128 CTM983057:CTU983128 DDI983057:DDQ983128 DNE983057:DNM983128 DXA983057:DXI983128 EGW983057:EHE983128 EQS983057:ERA983128 FAO983057:FAW983128 FKK983057:FKS983128 FUG983057:FUO983128 GEC983057:GEK983128 GNY983057:GOG983128 GXU983057:GYC983128 HHQ983057:HHY983128 HRM983057:HRU983128 IBI983057:IBQ983128 ILE983057:ILM983128 IVA983057:IVI983128 JEW983057:JFE983128 JOS983057:JPA983128 JYO983057:JYW983128 KIK983057:KIS983128 KSG983057:KSO983128 LCC983057:LCK983128 LLY983057:LMG983128 LVU983057:LWC983128 MFQ983057:MFY983128 MPM983057:MPU983128 MZI983057:MZQ983128 NJE983057:NJM983128 NTA983057:NTI983128 OCW983057:ODE983128 OMS983057:ONA983128 OWO983057:OWW983128 PGK983057:PGS983128 PQG983057:PQO983128 QAC983057:QAK983128 QJY983057:QKG983128 QTU983057:QUC983128 RDQ983057:RDY983128 RNM983057:RNU983128 RXI983057:RXQ983128 SHE983057:SHM983128 SRA983057:SRI983128 TAW983057:TBE983128 TKS983057:TLA983128 TUO983057:TUW983128 UEK983057:UES983128 UOG983057:UOO983128 UYC983057:UYK983128 VHY983057:VIG983128 VRU983057:VSC983128 WBQ983057:WBY983128 WLM983057:WLU983128 WVI983057:WVQ983128">
      <formula1>0</formula1>
      <formula2>10000000000</formula2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N195"/>
  <sheetViews>
    <sheetView workbookViewId="0">
      <selection activeCell="B17" sqref="B17"/>
    </sheetView>
  </sheetViews>
  <sheetFormatPr baseColWidth="10" defaultRowHeight="14.25" x14ac:dyDescent="0.2"/>
  <cols>
    <col min="1" max="1" width="72.140625" style="227" customWidth="1"/>
    <col min="2" max="2" width="34.140625" style="227" customWidth="1"/>
    <col min="3" max="3" width="18.140625" style="227" customWidth="1"/>
    <col min="4" max="4" width="17.42578125" style="227" customWidth="1"/>
    <col min="5" max="5" width="18.28515625" style="227" customWidth="1"/>
    <col min="6" max="6" width="16.5703125" style="227" customWidth="1"/>
    <col min="7" max="7" width="17.85546875" style="227" customWidth="1"/>
    <col min="8" max="8" width="18.42578125" style="227" customWidth="1"/>
    <col min="9" max="9" width="14.85546875" style="227" customWidth="1"/>
    <col min="10" max="10" width="13.42578125" style="227" customWidth="1"/>
    <col min="11" max="11" width="14.28515625" style="227" customWidth="1"/>
    <col min="12" max="12" width="11.42578125" style="227"/>
    <col min="13" max="13" width="13" style="227" customWidth="1"/>
    <col min="14" max="75" width="11.42578125" style="227"/>
    <col min="76" max="89" width="0" style="228" hidden="1" customWidth="1"/>
    <col min="90" max="90" width="18.28515625" style="228" hidden="1" customWidth="1"/>
    <col min="91" max="106" width="0" style="228" hidden="1" customWidth="1"/>
    <col min="107" max="142" width="11.42578125" style="228"/>
    <col min="143" max="16384" width="11.42578125" style="227"/>
  </cols>
  <sheetData>
    <row r="1" spans="1:144" x14ac:dyDescent="0.2">
      <c r="A1" s="226" t="s">
        <v>0</v>
      </c>
    </row>
    <row r="2" spans="1:144" x14ac:dyDescent="0.2">
      <c r="A2" s="226" t="str">
        <f>CONCATENATE("COMUNA: ",[1]NOMBRE!B2," - ","( ",[1]NOMBRE!C2,[1]NOMBRE!D2,[1]NOMBRE!E2,[1]NOMBRE!F2,[1]NOMBRE!G2," )")</f>
        <v>COMUNA: Linares - ( 07401 )</v>
      </c>
    </row>
    <row r="3" spans="1:144" x14ac:dyDescent="0.2">
      <c r="A3" s="226" t="str">
        <f>CONCATENATE("ESTABLECIMIENTO/ESTRATEGIA: ",[1]NOMBRE!B3," - ","( ",[1]NOMBRE!C3,[1]NOMBRE!D3,[1]NOMBRE!E3,[1]NOMBRE!F3,[1]NOMBRE!G3,[1]NOMBRE!H3," )")</f>
        <v>ESTABLECIMIENTO/ESTRATEGIA: Hospital Presidente Carlos Ibáñez del Campo - ( 116108 )</v>
      </c>
    </row>
    <row r="4" spans="1:144" x14ac:dyDescent="0.2">
      <c r="A4" s="226" t="str">
        <f>CONCATENATE("MES: ",[1]NOMBRE!B6," - ","( ",[1]NOMBRE!C6,[1]NOMBRE!D6," )")</f>
        <v>MES: ENERO - ( 01 )</v>
      </c>
    </row>
    <row r="5" spans="1:144" x14ac:dyDescent="0.2">
      <c r="A5" s="226" t="str">
        <f>CONCATENATE("AÑO: ",[1]NOMBRE!B7)</f>
        <v>AÑO: 2017</v>
      </c>
    </row>
    <row r="6" spans="1:144" ht="15" x14ac:dyDescent="0.2">
      <c r="F6" s="229" t="s">
        <v>71</v>
      </c>
    </row>
    <row r="7" spans="1:144" ht="15" customHeight="1" x14ac:dyDescent="0.2">
      <c r="A7" s="230"/>
      <c r="B7" s="230"/>
      <c r="C7" s="230"/>
      <c r="D7" s="230"/>
      <c r="E7" s="230"/>
      <c r="F7" s="230"/>
      <c r="G7" s="230"/>
      <c r="H7" s="230"/>
      <c r="I7" s="230"/>
      <c r="J7" s="230"/>
      <c r="K7" s="231"/>
      <c r="L7" s="19"/>
    </row>
    <row r="8" spans="1:144" x14ac:dyDescent="0.2">
      <c r="A8" s="232" t="s">
        <v>68</v>
      </c>
    </row>
    <row r="9" spans="1:144" ht="14.25" customHeight="1" x14ac:dyDescent="0.2">
      <c r="A9" s="580" t="s">
        <v>69</v>
      </c>
      <c r="B9" s="581" t="s">
        <v>72</v>
      </c>
      <c r="C9" s="581" t="s">
        <v>73</v>
      </c>
      <c r="D9" s="582" t="s">
        <v>74</v>
      </c>
      <c r="E9" s="582" t="s">
        <v>75</v>
      </c>
      <c r="F9" s="581" t="s">
        <v>76</v>
      </c>
      <c r="G9" s="585" t="s">
        <v>77</v>
      </c>
      <c r="H9" s="586"/>
      <c r="I9" s="586"/>
      <c r="J9" s="587"/>
      <c r="K9" s="585" t="s">
        <v>78</v>
      </c>
      <c r="L9" s="586"/>
      <c r="M9" s="586"/>
      <c r="N9" s="586"/>
      <c r="O9" s="587"/>
      <c r="P9" s="228"/>
      <c r="BX9" s="227"/>
      <c r="BY9" s="227"/>
      <c r="EM9" s="228"/>
      <c r="EN9" s="228"/>
    </row>
    <row r="10" spans="1:144" ht="21.75" customHeight="1" x14ac:dyDescent="0.2">
      <c r="A10" s="580"/>
      <c r="B10" s="581"/>
      <c r="C10" s="581"/>
      <c r="D10" s="583"/>
      <c r="E10" s="583"/>
      <c r="F10" s="581"/>
      <c r="G10" s="588"/>
      <c r="H10" s="589"/>
      <c r="I10" s="589"/>
      <c r="J10" s="590"/>
      <c r="K10" s="588"/>
      <c r="L10" s="589"/>
      <c r="M10" s="589"/>
      <c r="N10" s="589"/>
      <c r="O10" s="590"/>
      <c r="P10" s="228"/>
      <c r="BX10" s="227"/>
      <c r="BY10" s="227"/>
      <c r="EM10" s="228"/>
      <c r="EN10" s="228"/>
    </row>
    <row r="11" spans="1:144" ht="31.5" customHeight="1" x14ac:dyDescent="0.2">
      <c r="A11" s="580"/>
      <c r="B11" s="581"/>
      <c r="C11" s="581"/>
      <c r="D11" s="584"/>
      <c r="E11" s="584"/>
      <c r="F11" s="581"/>
      <c r="G11" s="233" t="s">
        <v>79</v>
      </c>
      <c r="H11" s="233" t="s">
        <v>80</v>
      </c>
      <c r="I11" s="233" t="s">
        <v>81</v>
      </c>
      <c r="J11" s="233" t="s">
        <v>82</v>
      </c>
      <c r="K11" s="233" t="s">
        <v>79</v>
      </c>
      <c r="L11" s="233" t="s">
        <v>80</v>
      </c>
      <c r="M11" s="233" t="s">
        <v>81</v>
      </c>
      <c r="N11" s="234" t="s">
        <v>82</v>
      </c>
      <c r="O11" s="233" t="s">
        <v>83</v>
      </c>
      <c r="P11" s="228"/>
      <c r="BX11" s="227"/>
      <c r="BY11" s="227"/>
      <c r="EM11" s="228"/>
      <c r="EN11" s="228"/>
    </row>
    <row r="12" spans="1:144" x14ac:dyDescent="0.2">
      <c r="A12" s="235" t="s">
        <v>70</v>
      </c>
      <c r="B12" s="236">
        <f t="shared" ref="B12:O12" si="0">SUM(B13:B16)</f>
        <v>5</v>
      </c>
      <c r="C12" s="236">
        <f t="shared" si="0"/>
        <v>5</v>
      </c>
      <c r="D12" s="236">
        <f t="shared" si="0"/>
        <v>4</v>
      </c>
      <c r="E12" s="236">
        <f t="shared" si="0"/>
        <v>1424</v>
      </c>
      <c r="F12" s="236">
        <f t="shared" si="0"/>
        <v>1248</v>
      </c>
      <c r="G12" s="237">
        <f t="shared" si="0"/>
        <v>761</v>
      </c>
      <c r="H12" s="237">
        <f t="shared" si="0"/>
        <v>548</v>
      </c>
      <c r="I12" s="237">
        <f t="shared" si="0"/>
        <v>213</v>
      </c>
      <c r="J12" s="237">
        <f t="shared" si="0"/>
        <v>0</v>
      </c>
      <c r="K12" s="237">
        <f t="shared" si="0"/>
        <v>1059.73</v>
      </c>
      <c r="L12" s="237">
        <f t="shared" si="0"/>
        <v>567.75</v>
      </c>
      <c r="M12" s="237">
        <f t="shared" si="0"/>
        <v>157.47</v>
      </c>
      <c r="N12" s="237">
        <f t="shared" si="0"/>
        <v>74.88</v>
      </c>
      <c r="O12" s="237">
        <f t="shared" si="0"/>
        <v>259.63</v>
      </c>
      <c r="P12" s="228"/>
      <c r="BX12" s="227"/>
      <c r="BY12" s="227"/>
      <c r="EM12" s="228"/>
      <c r="EN12" s="228"/>
    </row>
    <row r="13" spans="1:144" x14ac:dyDescent="0.2">
      <c r="A13" s="238" t="s">
        <v>3</v>
      </c>
      <c r="B13" s="239">
        <v>4</v>
      </c>
      <c r="C13" s="239">
        <v>4</v>
      </c>
      <c r="D13" s="239">
        <v>3</v>
      </c>
      <c r="E13" s="240">
        <f>C13*8*22</f>
        <v>704</v>
      </c>
      <c r="F13" s="240">
        <f>D13*8*22</f>
        <v>528</v>
      </c>
      <c r="G13" s="241">
        <f>SUM(H13:J13)</f>
        <v>761</v>
      </c>
      <c r="H13" s="242">
        <v>548</v>
      </c>
      <c r="I13" s="242">
        <v>213</v>
      </c>
      <c r="J13" s="242"/>
      <c r="K13" s="241">
        <f>SUM(L13:O13)</f>
        <v>662.78</v>
      </c>
      <c r="L13" s="242">
        <v>288.60000000000002</v>
      </c>
      <c r="M13" s="242">
        <v>130</v>
      </c>
      <c r="N13" s="243">
        <v>74.88</v>
      </c>
      <c r="O13" s="243">
        <v>169.3</v>
      </c>
      <c r="P13" s="228"/>
      <c r="BX13" s="227"/>
      <c r="BY13" s="227"/>
      <c r="EM13" s="228"/>
      <c r="EN13" s="228"/>
    </row>
    <row r="14" spans="1:144" x14ac:dyDescent="0.2">
      <c r="A14" s="244" t="s">
        <v>4</v>
      </c>
      <c r="B14" s="245">
        <v>1</v>
      </c>
      <c r="C14" s="245">
        <v>1</v>
      </c>
      <c r="D14" s="245">
        <v>1</v>
      </c>
      <c r="E14" s="246">
        <f>C14*24*30</f>
        <v>720</v>
      </c>
      <c r="F14" s="246">
        <f>D14*24*30</f>
        <v>720</v>
      </c>
      <c r="G14" s="247">
        <f>SUM(H14:J14)</f>
        <v>0</v>
      </c>
      <c r="H14" s="248"/>
      <c r="I14" s="248"/>
      <c r="J14" s="248"/>
      <c r="K14" s="249">
        <f>SUM(L14:O14)</f>
        <v>396.95</v>
      </c>
      <c r="L14" s="248">
        <v>279.14999999999998</v>
      </c>
      <c r="M14" s="248">
        <v>27.47</v>
      </c>
      <c r="N14" s="250"/>
      <c r="O14" s="250">
        <v>90.33</v>
      </c>
      <c r="P14" s="228"/>
      <c r="BX14" s="227"/>
      <c r="BY14" s="227"/>
      <c r="EM14" s="228"/>
      <c r="EN14" s="228"/>
    </row>
    <row r="15" spans="1:144" x14ac:dyDescent="0.2">
      <c r="A15" s="251" t="s">
        <v>5</v>
      </c>
      <c r="B15" s="245"/>
      <c r="C15" s="245"/>
      <c r="D15" s="245"/>
      <c r="E15" s="246">
        <f>C15*8*22</f>
        <v>0</v>
      </c>
      <c r="F15" s="246">
        <f>D15*8*22</f>
        <v>0</v>
      </c>
      <c r="G15" s="249">
        <f>SUM(H15:J15)</f>
        <v>0</v>
      </c>
      <c r="H15" s="248"/>
      <c r="I15" s="248"/>
      <c r="J15" s="248"/>
      <c r="K15" s="249">
        <f>SUM(L15:O15)</f>
        <v>0</v>
      </c>
      <c r="L15" s="248"/>
      <c r="M15" s="248"/>
      <c r="N15" s="250"/>
      <c r="O15" s="250"/>
      <c r="P15" s="228"/>
      <c r="BX15" s="227"/>
      <c r="BY15" s="227"/>
      <c r="EM15" s="228"/>
      <c r="EN15" s="228"/>
    </row>
    <row r="16" spans="1:144" x14ac:dyDescent="0.2">
      <c r="A16" s="252" t="s">
        <v>6</v>
      </c>
      <c r="B16" s="253"/>
      <c r="C16" s="254"/>
      <c r="D16" s="255"/>
      <c r="E16" s="256">
        <f>C16*8*22</f>
        <v>0</v>
      </c>
      <c r="F16" s="257">
        <f>D16*8*22</f>
        <v>0</v>
      </c>
      <c r="G16" s="258">
        <f>SUM(H16:J16)</f>
        <v>0</v>
      </c>
      <c r="H16" s="259"/>
      <c r="I16" s="259"/>
      <c r="J16" s="259"/>
      <c r="K16" s="260">
        <f>SUM(L16:O16)</f>
        <v>0</v>
      </c>
      <c r="L16" s="259"/>
      <c r="M16" s="259"/>
      <c r="N16" s="261"/>
      <c r="O16" s="261"/>
      <c r="P16" s="228"/>
      <c r="BX16" s="227"/>
      <c r="BY16" s="227"/>
      <c r="EM16" s="228"/>
      <c r="EN16" s="228"/>
    </row>
    <row r="17" spans="1:13" x14ac:dyDescent="0.2">
      <c r="A17" s="262" t="s">
        <v>7</v>
      </c>
      <c r="B17" s="33"/>
      <c r="C17" s="33"/>
      <c r="D17" s="33"/>
      <c r="E17" s="33"/>
      <c r="F17" s="33"/>
      <c r="G17" s="33"/>
      <c r="H17" s="263"/>
      <c r="I17" s="264"/>
      <c r="J17" s="22"/>
      <c r="K17" s="265"/>
      <c r="L17" s="266"/>
    </row>
    <row r="18" spans="1:13" ht="31.5" x14ac:dyDescent="0.2">
      <c r="A18" s="219" t="s">
        <v>8</v>
      </c>
      <c r="B18" s="216" t="s">
        <v>2</v>
      </c>
      <c r="C18" s="34" t="s">
        <v>84</v>
      </c>
      <c r="D18" s="35" t="s">
        <v>9</v>
      </c>
      <c r="E18" s="35" t="s">
        <v>10</v>
      </c>
      <c r="F18" s="35" t="s">
        <v>11</v>
      </c>
      <c r="G18" s="36" t="s">
        <v>12</v>
      </c>
      <c r="H18" s="267"/>
      <c r="I18" s="268"/>
      <c r="J18" s="268"/>
      <c r="K18" s="269"/>
      <c r="L18" s="270"/>
    </row>
    <row r="19" spans="1:13" x14ac:dyDescent="0.2">
      <c r="A19" s="38" t="s">
        <v>13</v>
      </c>
      <c r="B19" s="271">
        <f>SUM(C19:G19)</f>
        <v>8</v>
      </c>
      <c r="C19" s="272"/>
      <c r="D19" s="111"/>
      <c r="E19" s="111">
        <v>8</v>
      </c>
      <c r="F19" s="111"/>
      <c r="G19" s="112"/>
      <c r="H19" s="273"/>
      <c r="I19" s="268"/>
      <c r="J19" s="268"/>
      <c r="K19" s="269"/>
      <c r="L19" s="270"/>
    </row>
    <row r="20" spans="1:13" x14ac:dyDescent="0.2">
      <c r="A20" s="30" t="s">
        <v>14</v>
      </c>
      <c r="B20" s="274">
        <f>SUM(C20:G20)</f>
        <v>163</v>
      </c>
      <c r="C20" s="275"/>
      <c r="D20" s="276"/>
      <c r="E20" s="276">
        <v>163</v>
      </c>
      <c r="F20" s="276"/>
      <c r="G20" s="277"/>
      <c r="H20" s="273"/>
      <c r="I20" s="268"/>
      <c r="J20" s="268"/>
      <c r="K20" s="269"/>
      <c r="L20" s="270"/>
    </row>
    <row r="21" spans="1:13" x14ac:dyDescent="0.2">
      <c r="A21" s="30" t="s">
        <v>15</v>
      </c>
      <c r="B21" s="274">
        <f>SUM(C21:G21)</f>
        <v>163</v>
      </c>
      <c r="C21" s="275"/>
      <c r="D21" s="276"/>
      <c r="E21" s="276">
        <v>163</v>
      </c>
      <c r="F21" s="276"/>
      <c r="G21" s="277"/>
      <c r="H21" s="273"/>
      <c r="I21" s="268"/>
      <c r="J21" s="268"/>
      <c r="K21" s="269"/>
      <c r="L21" s="270"/>
    </row>
    <row r="22" spans="1:13" x14ac:dyDescent="0.2">
      <c r="A22" s="30" t="s">
        <v>85</v>
      </c>
      <c r="B22" s="274">
        <f>SUM(C22:G22)</f>
        <v>163</v>
      </c>
      <c r="C22" s="275"/>
      <c r="D22" s="276"/>
      <c r="E22" s="276">
        <v>163</v>
      </c>
      <c r="F22" s="276"/>
      <c r="G22" s="277"/>
      <c r="H22" s="273"/>
      <c r="I22" s="268"/>
      <c r="J22" s="278"/>
      <c r="K22" s="269"/>
      <c r="L22" s="270"/>
    </row>
    <row r="23" spans="1:13" x14ac:dyDescent="0.2">
      <c r="A23" s="39" t="s">
        <v>17</v>
      </c>
      <c r="B23" s="279">
        <f>SUM(C23:G23)</f>
        <v>163</v>
      </c>
      <c r="C23" s="280"/>
      <c r="D23" s="281"/>
      <c r="E23" s="281">
        <v>163</v>
      </c>
      <c r="F23" s="281"/>
      <c r="G23" s="282"/>
      <c r="H23" s="273"/>
      <c r="I23" s="268"/>
      <c r="J23" s="268"/>
      <c r="K23" s="269"/>
      <c r="L23" s="270"/>
    </row>
    <row r="24" spans="1:13" x14ac:dyDescent="0.2">
      <c r="A24" s="262" t="s">
        <v>18</v>
      </c>
      <c r="B24" s="278"/>
      <c r="C24" s="278"/>
      <c r="D24" s="283"/>
      <c r="E24" s="284"/>
    </row>
    <row r="25" spans="1:13" x14ac:dyDescent="0.2">
      <c r="A25" s="262" t="s">
        <v>19</v>
      </c>
      <c r="B25" s="22"/>
      <c r="C25" s="284"/>
      <c r="D25" s="284"/>
      <c r="E25" s="284"/>
      <c r="F25" s="284"/>
      <c r="G25" s="284"/>
      <c r="H25" s="284"/>
      <c r="I25" s="278"/>
      <c r="J25" s="278"/>
      <c r="K25" s="283"/>
      <c r="L25" s="284"/>
    </row>
    <row r="26" spans="1:13" x14ac:dyDescent="0.2">
      <c r="A26" s="42" t="s">
        <v>8</v>
      </c>
      <c r="B26" s="42" t="s">
        <v>2</v>
      </c>
      <c r="C26" s="285"/>
      <c r="D26" s="270"/>
      <c r="E26" s="270"/>
      <c r="F26" s="270"/>
      <c r="G26" s="270"/>
      <c r="H26" s="270"/>
      <c r="I26" s="268"/>
      <c r="J26" s="268"/>
      <c r="K26" s="269"/>
      <c r="L26" s="270"/>
    </row>
    <row r="27" spans="1:13" x14ac:dyDescent="0.2">
      <c r="A27" s="29" t="s">
        <v>14</v>
      </c>
      <c r="B27" s="286">
        <v>28</v>
      </c>
      <c r="C27" s="287"/>
      <c r="D27" s="270"/>
      <c r="E27" s="270"/>
      <c r="F27" s="270"/>
      <c r="G27" s="270"/>
      <c r="H27" s="270"/>
      <c r="I27" s="270"/>
      <c r="J27" s="270"/>
      <c r="K27" s="269"/>
      <c r="L27" s="270"/>
    </row>
    <row r="28" spans="1:13" x14ac:dyDescent="0.2">
      <c r="A28" s="30" t="s">
        <v>15</v>
      </c>
      <c r="B28" s="286">
        <v>33</v>
      </c>
      <c r="C28" s="287"/>
      <c r="D28" s="270"/>
      <c r="E28" s="270"/>
      <c r="F28" s="270"/>
      <c r="G28" s="270"/>
      <c r="H28" s="270"/>
      <c r="I28" s="270"/>
      <c r="J28" s="270"/>
      <c r="K28" s="269"/>
      <c r="L28" s="270"/>
    </row>
    <row r="29" spans="1:13" x14ac:dyDescent="0.2">
      <c r="A29" s="29" t="s">
        <v>16</v>
      </c>
      <c r="B29" s="286">
        <v>273</v>
      </c>
      <c r="C29" s="287"/>
      <c r="D29" s="270"/>
      <c r="E29" s="270"/>
      <c r="F29" s="270"/>
      <c r="G29" s="270"/>
      <c r="H29" s="270"/>
      <c r="I29" s="270"/>
      <c r="J29" s="270"/>
      <c r="K29" s="269"/>
      <c r="L29" s="270"/>
    </row>
    <row r="30" spans="1:13" x14ac:dyDescent="0.2">
      <c r="A30" s="29" t="s">
        <v>17</v>
      </c>
      <c r="B30" s="286">
        <v>21</v>
      </c>
      <c r="C30" s="287"/>
      <c r="D30" s="270"/>
      <c r="E30" s="270"/>
      <c r="F30" s="270"/>
      <c r="G30" s="270"/>
      <c r="H30" s="270"/>
      <c r="I30" s="270"/>
      <c r="J30" s="284"/>
      <c r="K30" s="269"/>
      <c r="L30" s="270"/>
    </row>
    <row r="31" spans="1:13" x14ac:dyDescent="0.2">
      <c r="A31" s="43" t="s">
        <v>20</v>
      </c>
      <c r="B31" s="286">
        <v>1</v>
      </c>
      <c r="C31" s="287"/>
      <c r="D31" s="270"/>
      <c r="E31" s="270"/>
      <c r="F31" s="270"/>
      <c r="G31" s="270"/>
      <c r="H31" s="270"/>
      <c r="I31" s="270"/>
      <c r="J31" s="270"/>
      <c r="K31" s="269"/>
      <c r="L31" s="270"/>
      <c r="M31" s="288"/>
    </row>
    <row r="32" spans="1:13" x14ac:dyDescent="0.2">
      <c r="A32" s="31" t="s">
        <v>21</v>
      </c>
      <c r="B32" s="289">
        <v>3</v>
      </c>
      <c r="C32" s="287"/>
      <c r="D32" s="270"/>
      <c r="E32" s="270"/>
      <c r="F32" s="290"/>
      <c r="G32" s="270"/>
      <c r="H32" s="270"/>
      <c r="I32" s="270"/>
      <c r="J32" s="270"/>
      <c r="K32" s="269"/>
      <c r="L32" s="270"/>
      <c r="M32" s="288"/>
    </row>
    <row r="33" spans="1:86" ht="23.25" customHeight="1" x14ac:dyDescent="0.2">
      <c r="A33" s="262" t="s">
        <v>22</v>
      </c>
      <c r="B33" s="44"/>
      <c r="C33" s="17"/>
      <c r="D33" s="291"/>
      <c r="E33" s="291"/>
      <c r="F33" s="292"/>
      <c r="G33" s="270"/>
      <c r="H33" s="270"/>
      <c r="I33" s="270"/>
      <c r="J33" s="270"/>
      <c r="K33" s="269"/>
      <c r="L33" s="270"/>
      <c r="M33" s="288"/>
    </row>
    <row r="34" spans="1:86" ht="42" x14ac:dyDescent="0.2">
      <c r="A34" s="42" t="s">
        <v>23</v>
      </c>
      <c r="B34" s="42" t="s">
        <v>2</v>
      </c>
      <c r="C34" s="45" t="s">
        <v>24</v>
      </c>
      <c r="D34" s="46" t="s">
        <v>25</v>
      </c>
      <c r="E34" s="46" t="s">
        <v>26</v>
      </c>
      <c r="F34" s="293" t="s">
        <v>27</v>
      </c>
      <c r="G34" s="294"/>
      <c r="H34" s="270"/>
      <c r="I34" s="270"/>
      <c r="J34" s="270"/>
      <c r="K34" s="269"/>
      <c r="L34" s="270"/>
      <c r="M34" s="288"/>
    </row>
    <row r="35" spans="1:86" x14ac:dyDescent="0.2">
      <c r="A35" s="48" t="s">
        <v>28</v>
      </c>
      <c r="B35" s="295">
        <f>SUM(C35:F35)</f>
        <v>395</v>
      </c>
      <c r="C35" s="296">
        <v>4</v>
      </c>
      <c r="D35" s="297">
        <v>90</v>
      </c>
      <c r="E35" s="297">
        <v>62</v>
      </c>
      <c r="F35" s="298">
        <v>239</v>
      </c>
      <c r="G35" s="299"/>
      <c r="H35" s="270"/>
      <c r="I35" s="270"/>
      <c r="J35" s="270"/>
      <c r="K35" s="269"/>
      <c r="L35" s="270"/>
      <c r="M35" s="288"/>
    </row>
    <row r="36" spans="1:86" ht="24.75" customHeight="1" x14ac:dyDescent="0.2">
      <c r="A36" s="262" t="s">
        <v>29</v>
      </c>
      <c r="D36" s="300"/>
      <c r="E36" s="300"/>
      <c r="F36" s="300"/>
      <c r="G36" s="300"/>
      <c r="H36" s="300"/>
      <c r="I36" s="300"/>
      <c r="J36" s="300"/>
    </row>
    <row r="37" spans="1:86" x14ac:dyDescent="0.2">
      <c r="A37" s="301" t="s">
        <v>30</v>
      </c>
      <c r="B37" s="270"/>
      <c r="C37" s="270"/>
      <c r="D37" s="284"/>
      <c r="E37" s="284"/>
      <c r="F37" s="284"/>
      <c r="G37" s="284"/>
      <c r="H37" s="284"/>
      <c r="I37" s="284"/>
      <c r="J37" s="270"/>
      <c r="K37" s="269"/>
      <c r="L37" s="270"/>
      <c r="M37" s="288"/>
    </row>
    <row r="38" spans="1:86" x14ac:dyDescent="0.2">
      <c r="A38" s="219" t="s">
        <v>8</v>
      </c>
      <c r="B38" s="216" t="s">
        <v>31</v>
      </c>
      <c r="C38" s="216" t="s">
        <v>32</v>
      </c>
      <c r="D38" s="302"/>
      <c r="E38" s="270"/>
      <c r="F38" s="270"/>
      <c r="G38" s="270"/>
      <c r="H38" s="270"/>
      <c r="I38" s="270"/>
      <c r="J38" s="270"/>
      <c r="K38" s="269"/>
      <c r="L38" s="270"/>
      <c r="M38" s="288"/>
    </row>
    <row r="39" spans="1:86" x14ac:dyDescent="0.2">
      <c r="A39" s="303" t="s">
        <v>86</v>
      </c>
      <c r="B39" s="304">
        <v>761</v>
      </c>
      <c r="C39" s="304">
        <v>2051</v>
      </c>
      <c r="D39" s="302"/>
      <c r="E39" s="270"/>
      <c r="F39" s="270"/>
      <c r="G39" s="270"/>
      <c r="H39" s="270"/>
      <c r="I39" s="284"/>
      <c r="J39" s="270"/>
      <c r="K39" s="269"/>
      <c r="L39" s="270"/>
      <c r="M39" s="288"/>
    </row>
    <row r="40" spans="1:86" x14ac:dyDescent="0.2">
      <c r="A40" s="305" t="s">
        <v>33</v>
      </c>
      <c r="B40" s="306">
        <v>152</v>
      </c>
      <c r="C40" s="306">
        <v>76</v>
      </c>
      <c r="D40" s="302" t="s">
        <v>34</v>
      </c>
      <c r="E40" s="270"/>
      <c r="F40" s="270"/>
      <c r="G40" s="270"/>
      <c r="H40" s="270"/>
      <c r="I40" s="270"/>
      <c r="J40" s="270"/>
      <c r="K40" s="269"/>
      <c r="L40" s="270"/>
      <c r="M40" s="288"/>
      <c r="CA40" s="228" t="str">
        <f>IF(B40&gt;B39,"El total de días camas con acompañamiento diurno NO debe ser MAYOR que el total de días camas ocupadas","")</f>
        <v/>
      </c>
      <c r="CB40" s="228" t="str">
        <f>IF(B40&gt;C39,"El total de días camas con acompañamiento diurno NO debe ser MAYOR que el total de días camas ocupadas","")</f>
        <v/>
      </c>
      <c r="CG40" s="228">
        <f>IF(B40&gt;B39,1,0)</f>
        <v>0</v>
      </c>
      <c r="CH40" s="228">
        <f>IF(C40&gt;C39,1,0)</f>
        <v>0</v>
      </c>
    </row>
    <row r="41" spans="1:86" ht="21" x14ac:dyDescent="0.2">
      <c r="A41" s="305" t="s">
        <v>87</v>
      </c>
      <c r="B41" s="306">
        <v>101</v>
      </c>
      <c r="C41" s="306">
        <v>25</v>
      </c>
      <c r="D41" s="302" t="s">
        <v>34</v>
      </c>
      <c r="E41" s="270"/>
      <c r="F41" s="270"/>
      <c r="G41" s="270"/>
      <c r="H41" s="270"/>
      <c r="I41" s="270"/>
      <c r="J41" s="270"/>
      <c r="K41" s="269"/>
      <c r="L41" s="270"/>
      <c r="M41" s="288"/>
      <c r="CA41" s="228" t="str">
        <f>IF(OR(B41&gt;B39,B41&gt;B40),"El nº de días camas con acompañamiento diurno de 6 horas NO debe ser MAYOR que el total de días camas ocupadas, ni el nº de días con acompañamiento diurno de 6 horas mayor que el nº de acompañamiento diurno","")</f>
        <v/>
      </c>
      <c r="CB41" s="228" t="str">
        <f>IF(OR(C41&gt;C39,C41&gt;C40),"El nº de días camas con acompañamiento diurno de 6 horas NO debe ser MAYOR que el total de días camas ocupadas, ni el nº de días con acompañamiento diurno de 6 horas mayor que el nº de acompañamiento diurno","")</f>
        <v/>
      </c>
      <c r="CG41" s="228">
        <f>IF(OR(B41&gt;B39,B41&gt;B40),1,0)</f>
        <v>0</v>
      </c>
      <c r="CH41" s="228">
        <f>IF(OR(C41&gt;C39,C41&gt;C40),1,0)</f>
        <v>0</v>
      </c>
    </row>
    <row r="42" spans="1:86" x14ac:dyDescent="0.2">
      <c r="A42" s="307" t="s">
        <v>35</v>
      </c>
      <c r="B42" s="308">
        <v>82</v>
      </c>
      <c r="C42" s="308">
        <v>125</v>
      </c>
      <c r="D42" s="302" t="s">
        <v>34</v>
      </c>
      <c r="E42" s="270"/>
      <c r="F42" s="270"/>
      <c r="G42" s="270"/>
      <c r="H42" s="270"/>
      <c r="I42" s="284"/>
      <c r="J42" s="270"/>
      <c r="K42" s="269"/>
      <c r="L42" s="270"/>
      <c r="M42" s="288"/>
      <c r="CA42" s="228" t="str">
        <f>IF(B42&gt;B39,"El total de días camas con acompañamiento nocturno NO debe ser MAYOR que el total de días camas ocupadas","")</f>
        <v/>
      </c>
      <c r="CB42" s="228" t="str">
        <f>IF(C42&gt;C39,"El total de días camas con acompañamiento nocturno NO debe ser MAYOR que el total de días camas ocupadas","")</f>
        <v/>
      </c>
      <c r="CG42" s="228">
        <f>IF(B42&gt;B39,1,0)</f>
        <v>0</v>
      </c>
      <c r="CH42" s="228">
        <f>IF(C42&gt;C39,1,0)</f>
        <v>0</v>
      </c>
    </row>
    <row r="43" spans="1:86" ht="20.25" customHeight="1" x14ac:dyDescent="0.2">
      <c r="A43" s="309" t="s">
        <v>36</v>
      </c>
      <c r="B43" s="284"/>
      <c r="C43" s="284"/>
      <c r="D43" s="310"/>
      <c r="E43" s="270"/>
      <c r="F43" s="270"/>
      <c r="G43" s="270"/>
      <c r="H43" s="270"/>
      <c r="I43" s="270"/>
      <c r="J43" s="284"/>
      <c r="K43" s="269"/>
      <c r="L43" s="270"/>
      <c r="M43" s="288"/>
    </row>
    <row r="44" spans="1:86" x14ac:dyDescent="0.2">
      <c r="A44" s="262" t="s">
        <v>37</v>
      </c>
      <c r="B44" s="284"/>
      <c r="C44" s="284"/>
      <c r="D44" s="283"/>
      <c r="E44" s="284"/>
      <c r="F44" s="284"/>
      <c r="G44" s="284"/>
      <c r="H44" s="284"/>
      <c r="I44" s="284"/>
      <c r="J44" s="270"/>
      <c r="K44" s="269"/>
      <c r="L44" s="270"/>
      <c r="M44" s="288"/>
    </row>
    <row r="45" spans="1:86" x14ac:dyDescent="0.2">
      <c r="A45" s="216" t="s">
        <v>38</v>
      </c>
      <c r="B45" s="216" t="s">
        <v>31</v>
      </c>
      <c r="C45" s="220" t="s">
        <v>32</v>
      </c>
      <c r="D45" s="311"/>
      <c r="E45" s="312"/>
      <c r="F45" s="312"/>
      <c r="G45" s="312"/>
      <c r="H45" s="312"/>
      <c r="I45" s="313"/>
      <c r="J45" s="312"/>
      <c r="K45" s="314"/>
      <c r="L45" s="312"/>
      <c r="M45" s="288"/>
    </row>
    <row r="46" spans="1:86" x14ac:dyDescent="0.2">
      <c r="A46" s="315" t="s">
        <v>39</v>
      </c>
      <c r="B46" s="316">
        <v>190</v>
      </c>
      <c r="C46" s="316">
        <v>336</v>
      </c>
      <c r="D46" s="317"/>
      <c r="E46" s="270"/>
      <c r="F46" s="270"/>
      <c r="G46" s="270"/>
      <c r="H46" s="270"/>
      <c r="I46" s="284"/>
      <c r="J46" s="270"/>
      <c r="K46" s="269"/>
      <c r="L46" s="270"/>
    </row>
    <row r="47" spans="1:86" ht="21" x14ac:dyDescent="0.2">
      <c r="A47" s="318" t="s">
        <v>40</v>
      </c>
      <c r="B47" s="289">
        <v>175</v>
      </c>
      <c r="C47" s="319">
        <v>336</v>
      </c>
      <c r="D47" s="320" t="s">
        <v>34</v>
      </c>
      <c r="E47" s="270"/>
      <c r="F47" s="270"/>
      <c r="G47" s="270"/>
      <c r="H47" s="270"/>
      <c r="I47" s="284"/>
      <c r="J47" s="270"/>
      <c r="K47" s="269"/>
      <c r="L47" s="270"/>
      <c r="CA47" s="228" t="str">
        <f>IF(B47&gt;B46,"El nº de egresados con orientación a familiares al alta NO debe ser MAYOR al total de egresos","")</f>
        <v/>
      </c>
      <c r="CB47" s="228" t="str">
        <f>IF(C47&gt;C46,"El nº de egresados con orientación a familiares al alta NO debe ser MAYOR al total de egresos","")</f>
        <v/>
      </c>
      <c r="CG47" s="228">
        <f>IF(B47&gt;B46,1,0)</f>
        <v>0</v>
      </c>
      <c r="CH47" s="228" t="str">
        <f>IF(C47&gt;C46,"El nº de egresados con orientación a familiares al alta NO debe ser MAYOR al total de egresos","")</f>
        <v/>
      </c>
    </row>
    <row r="48" spans="1:86" x14ac:dyDescent="0.2">
      <c r="A48" s="591" t="s">
        <v>41</v>
      </c>
      <c r="B48" s="591"/>
      <c r="C48" s="591"/>
      <c r="D48" s="592"/>
      <c r="E48" s="592"/>
      <c r="F48" s="313"/>
      <c r="G48" s="313"/>
      <c r="H48" s="313"/>
      <c r="I48" s="313"/>
      <c r="J48" s="284"/>
      <c r="K48" s="269"/>
      <c r="L48" s="270"/>
    </row>
    <row r="49" spans="1:90" ht="21" x14ac:dyDescent="0.2">
      <c r="A49" s="42" t="s">
        <v>38</v>
      </c>
      <c r="B49" s="42" t="s">
        <v>42</v>
      </c>
      <c r="C49" s="42" t="s">
        <v>2</v>
      </c>
      <c r="D49" s="321" t="s">
        <v>43</v>
      </c>
      <c r="E49" s="322" t="s">
        <v>44</v>
      </c>
      <c r="F49" s="323" t="s">
        <v>45</v>
      </c>
      <c r="G49" s="323" t="s">
        <v>46</v>
      </c>
      <c r="H49" s="323" t="s">
        <v>47</v>
      </c>
      <c r="I49" s="323" t="s">
        <v>48</v>
      </c>
      <c r="J49" s="268"/>
      <c r="K49" s="269"/>
      <c r="L49" s="284"/>
    </row>
    <row r="50" spans="1:90" x14ac:dyDescent="0.2">
      <c r="A50" s="593" t="s">
        <v>88</v>
      </c>
      <c r="B50" s="594"/>
      <c r="C50" s="324">
        <f>SUM(D50:I50)</f>
        <v>243</v>
      </c>
      <c r="D50" s="325">
        <v>46</v>
      </c>
      <c r="E50" s="326">
        <v>24</v>
      </c>
      <c r="F50" s="326">
        <v>41</v>
      </c>
      <c r="G50" s="326">
        <v>39</v>
      </c>
      <c r="H50" s="326">
        <v>40</v>
      </c>
      <c r="I50" s="327">
        <v>53</v>
      </c>
      <c r="J50" s="320"/>
      <c r="K50" s="269"/>
      <c r="L50" s="284"/>
    </row>
    <row r="51" spans="1:90" x14ac:dyDescent="0.2">
      <c r="A51" s="595" t="s">
        <v>89</v>
      </c>
      <c r="B51" s="64" t="s">
        <v>50</v>
      </c>
      <c r="C51" s="328">
        <f>SUM(D51:I51)</f>
        <v>44</v>
      </c>
      <c r="D51" s="329">
        <v>20</v>
      </c>
      <c r="E51" s="330">
        <v>11</v>
      </c>
      <c r="F51" s="330">
        <v>13</v>
      </c>
      <c r="G51" s="330"/>
      <c r="H51" s="330"/>
      <c r="I51" s="331"/>
      <c r="J51" s="320" t="s">
        <v>49</v>
      </c>
      <c r="K51" s="269"/>
      <c r="L51" s="284"/>
      <c r="CA51" s="228" t="str">
        <f>IF(D51+D52&gt;D50,"La suma del Total egresados con apoyo psicosocial Hasta 28 días deben ser menor o igual al Total de Egresos de Hasta 28 días","")</f>
        <v/>
      </c>
      <c r="CB51" s="228" t="str">
        <f>IF(E51+E52&gt;E50,"La suma del Total egresados con apoyo psicosocial de 29 dias hasta menor de 1 año deben ser menor al Total de Egresos de de 29 dias hasta menor de 1 año","")</f>
        <v/>
      </c>
      <c r="CC51" s="228" t="str">
        <f>IF(F51+F52&gt;F50,"La suma del Total egresados con apoyo psicosocial de 1 a 4 años deben ser menor al Total de Egresos de 1 a 4 años","")</f>
        <v/>
      </c>
      <c r="CD51" s="228" t="str">
        <f>IF(G51+G52&gt;G50,"La suma del Total egresados con apoyo psicosocial de 9 años deben ser menor o igual al Total de Egresos de de 5 a 9 años","")</f>
        <v/>
      </c>
      <c r="CE51" s="228" t="str">
        <f>IF(H51+H52&gt;H50,"La suma del Total egresados con apoyo psicosocial de 10 a 14 años deben ser menor al Total de Egresos de 10 a 14 años ","")</f>
        <v/>
      </c>
      <c r="CF51" s="228" t="str">
        <f>IF(I51+I52&gt;I50,"La suma del Total egresados con apoyo psicosocial de 15 a 19 años deben ser menor al Total de Egresos de 15 a 19 años","")</f>
        <v/>
      </c>
      <c r="CG51" s="228">
        <f>IF(D51+D52&gt;D50,1,0)</f>
        <v>0</v>
      </c>
      <c r="CH51" s="228">
        <f>IF(E51+E52&gt;E50,1,0)</f>
        <v>0</v>
      </c>
      <c r="CI51" s="228">
        <f>IF(F51+F52&gt;F50,1,0)</f>
        <v>0</v>
      </c>
      <c r="CJ51" s="228">
        <f>IF(G51+G52&gt;G50,1,0)</f>
        <v>0</v>
      </c>
      <c r="CK51" s="228">
        <f>IF(H51+H52&gt;H5,1,0)</f>
        <v>0</v>
      </c>
      <c r="CL51" s="228">
        <f>IF(I51+I52&gt;I50,1,0)</f>
        <v>0</v>
      </c>
    </row>
    <row r="52" spans="1:90" x14ac:dyDescent="0.2">
      <c r="A52" s="595"/>
      <c r="B52" s="65" t="s">
        <v>51</v>
      </c>
      <c r="C52" s="332">
        <f>SUM(D52:I52)</f>
        <v>53</v>
      </c>
      <c r="D52" s="333">
        <v>21</v>
      </c>
      <c r="E52" s="334">
        <v>11</v>
      </c>
      <c r="F52" s="334">
        <v>21</v>
      </c>
      <c r="G52" s="334"/>
      <c r="H52" s="334"/>
      <c r="I52" s="335"/>
      <c r="J52" s="320" t="s">
        <v>49</v>
      </c>
      <c r="K52" s="269"/>
      <c r="L52" s="284"/>
      <c r="CA52" s="228" t="str">
        <f>IF(D51&gt;D50,"El nº de egresados Hasta 28 días con apoyo psicosocial -Intervención NO debe ser MAYOR al total de egresos",IF(AND(D51&lt;&gt;0,D53=""), "No olvide registrar atenciones recibidas en grupo etareo Hasta 28 días",""))</f>
        <v/>
      </c>
      <c r="CB52" s="228" t="str">
        <f>IF(E51&gt;E50,"El nº de egresados de 29 dias hasta menor de 1 año con apoyo psicosocial -Intervención NO debe ser MAYOR al total de egresos",IF(AND(E51&lt;&gt;0,E53=""), "No olvide registrar atenciones recibidas en grupo de edad 29 dias hasta menor de 1 año",""))</f>
        <v/>
      </c>
      <c r="CC52" s="228" t="str">
        <f>IF(F51&gt;F50,"El nº de egresados de 1 a 4 años con apoyo psicosocial -Intervención NO debe ser MAYOR al total de egresos",IF(AND(F51&lt;&gt;0,F53=""), "No olvide registrar atenciones recibidas de 1 a 4 años",""))</f>
        <v/>
      </c>
      <c r="CD52" s="228" t="str">
        <f>IF(G51&gt;G50,"El nº de egresados de 5 a 9 años con apoyo psicosocial -Intervención NO debe ser MAYOR al total de egresos",IF(AND(G51&lt;&gt;0,G53=""), "No olvide registrar atenciones recibidas de 5 a 9 años",""))</f>
        <v/>
      </c>
      <c r="CE52" s="228" t="str">
        <f>IF(H51&gt;H50,"El nº de egresados de 10 a 14 años con apoyo psicosocial -Intervención NO debe ser MAYOR al total de egresos",IF(AND(H51&lt;&gt;0,H53=""), "No olvide registrar atenciones recibidas de 10 a 14 años",""))</f>
        <v/>
      </c>
      <c r="CF52" s="228" t="str">
        <f>IF(I51&gt;I50,"El nº de egresados de 15 a 19 años con apoyo psicosocial -Intervención NO debe ser MAYOR al total de egresos",IF(AND(I51&lt;&gt;0,I53=""), "No olvide registrar atenciones recibidas de 15 a 19 años",""))</f>
        <v/>
      </c>
      <c r="CG52" s="228">
        <f t="shared" ref="CG52:CL52" si="1">IF(D51&gt;D50,1,IF(AND(D51&lt;&gt;0,D53=""), 1,0))</f>
        <v>0</v>
      </c>
      <c r="CH52" s="228">
        <f t="shared" si="1"/>
        <v>0</v>
      </c>
      <c r="CI52" s="228">
        <f t="shared" si="1"/>
        <v>0</v>
      </c>
      <c r="CJ52" s="228">
        <f t="shared" si="1"/>
        <v>0</v>
      </c>
      <c r="CK52" s="228">
        <f t="shared" si="1"/>
        <v>0</v>
      </c>
      <c r="CL52" s="228">
        <f t="shared" si="1"/>
        <v>0</v>
      </c>
    </row>
    <row r="53" spans="1:90" x14ac:dyDescent="0.2">
      <c r="A53" s="596" t="s">
        <v>52</v>
      </c>
      <c r="B53" s="66" t="s">
        <v>50</v>
      </c>
      <c r="C53" s="336">
        <f>SUM(D53:I53)</f>
        <v>125</v>
      </c>
      <c r="D53" s="337">
        <v>43</v>
      </c>
      <c r="E53" s="338">
        <v>41</v>
      </c>
      <c r="F53" s="338">
        <v>41</v>
      </c>
      <c r="G53" s="338"/>
      <c r="H53" s="338"/>
      <c r="I53" s="339"/>
      <c r="J53" s="320" t="s">
        <v>49</v>
      </c>
      <c r="K53" s="283"/>
      <c r="L53" s="284"/>
      <c r="CA53" s="228" t="str">
        <f>IF(D51&gt;D50,"El nº de egresados Hasta 28 días  con apoyo psicosocial -Intervención NO debe ser MAYOR al total de egresos en el grupo etario Hasta 28 días",IF(AND(D52&lt;&gt;0,D54=""), "No olvide registrar atenciones recibidas en grupo etareo Hasta 28 días ",""))</f>
        <v/>
      </c>
      <c r="CB53" s="228" t="str">
        <f>IF(E51&gt;E50,"El nº de egresados de 29 dias hasta menor de 1 año con apoyo psicosocial -Intervención NO debe ser MAYOR al total de egresos",IF(AND(E52&lt;&gt;0,E54=""), "No olvide registrar atenciones recibidas en grupo etareo de 29 dias hasta menor de 1 año ",""))</f>
        <v/>
      </c>
      <c r="CC53" s="228" t="str">
        <f>IF(F51&gt;F50,"El nº de egresados de 1 a 4 añoscon apoyo psicosocial -Intervención NO debe ser MAYOR al total de egresos",IF(AND(F52&lt;&gt;0,F54=""), "No olvide registrar atenciones recibidas de 1 a 4 años",""))</f>
        <v/>
      </c>
      <c r="CD53" s="228" t="str">
        <f>IF(G51&gt;G50,"El nº de egresados de 5 a 9 años con apoyo psicosocial -Intervención NO debe ser MAYOR al total de egresos",IF(AND(G52&lt;&gt;0,G54=""), "No olvide registrar atenciones recibidas de 5 a 9 años",""))</f>
        <v/>
      </c>
      <c r="CE53" s="228" t="str">
        <f>IF(H51&gt;H50,"El nº de egresados de 10 a 14 años con apoyo psicosocial -Intervención NO debe ser MAYOR al total de egresos",IF(AND(H52&lt;&gt;0,H54=""), "No olvide registrar atenciones recibidas de 10 a 14 años",""))</f>
        <v/>
      </c>
      <c r="CF53" s="228" t="str">
        <f>IF(I51&gt;I50,"El nº de egresados de 15 a 19 años con apoyo psicosocial -Intervención NO debe ser MAYOR al total de egresos",IF(AND(I52&lt;&gt;0,I54=""), "No olvide registrar atenciones recibidas de 15 a 19 años",""))</f>
        <v/>
      </c>
      <c r="CG53" s="228">
        <f t="shared" ref="CG53:CL53" si="2">IF(D51&gt;D50,1,IF(AND(D52&lt;&gt;0,D54=""), 1,0))</f>
        <v>0</v>
      </c>
      <c r="CH53" s="228">
        <f t="shared" si="2"/>
        <v>0</v>
      </c>
      <c r="CI53" s="228">
        <f t="shared" si="2"/>
        <v>0</v>
      </c>
      <c r="CJ53" s="228">
        <f t="shared" si="2"/>
        <v>0</v>
      </c>
      <c r="CK53" s="228">
        <f t="shared" si="2"/>
        <v>0</v>
      </c>
      <c r="CL53" s="228">
        <f t="shared" si="2"/>
        <v>0</v>
      </c>
    </row>
    <row r="54" spans="1:90" x14ac:dyDescent="0.2">
      <c r="A54" s="597"/>
      <c r="B54" s="68" t="s">
        <v>51</v>
      </c>
      <c r="C54" s="340">
        <f>SUM(D54:I54)</f>
        <v>115</v>
      </c>
      <c r="D54" s="341">
        <v>43</v>
      </c>
      <c r="E54" s="342">
        <v>34</v>
      </c>
      <c r="F54" s="342">
        <v>38</v>
      </c>
      <c r="G54" s="342"/>
      <c r="H54" s="342"/>
      <c r="I54" s="343"/>
      <c r="J54" s="320"/>
      <c r="K54" s="283"/>
      <c r="L54" s="284"/>
    </row>
    <row r="55" spans="1:90" x14ac:dyDescent="0.2">
      <c r="A55" s="598" t="s">
        <v>53</v>
      </c>
      <c r="B55" s="598"/>
      <c r="C55" s="598"/>
      <c r="D55" s="598"/>
      <c r="E55" s="598"/>
      <c r="F55" s="598"/>
      <c r="G55" s="598"/>
      <c r="H55" s="344"/>
      <c r="I55" s="344"/>
      <c r="J55" s="284"/>
      <c r="K55" s="269"/>
      <c r="L55" s="270"/>
      <c r="M55" s="288"/>
    </row>
    <row r="56" spans="1:90" x14ac:dyDescent="0.2">
      <c r="A56" s="599" t="s">
        <v>54</v>
      </c>
      <c r="B56" s="602" t="s">
        <v>90</v>
      </c>
      <c r="C56" s="603"/>
      <c r="D56" s="606" t="s">
        <v>55</v>
      </c>
      <c r="E56" s="599"/>
      <c r="F56" s="577" t="s">
        <v>91</v>
      </c>
      <c r="G56" s="578"/>
      <c r="H56" s="578"/>
      <c r="I56" s="579"/>
      <c r="J56" s="285"/>
      <c r="K56" s="269"/>
      <c r="L56" s="270"/>
      <c r="M56" s="288"/>
    </row>
    <row r="57" spans="1:90" x14ac:dyDescent="0.2">
      <c r="A57" s="600"/>
      <c r="B57" s="604"/>
      <c r="C57" s="605"/>
      <c r="D57" s="607"/>
      <c r="E57" s="601"/>
      <c r="F57" s="577" t="s">
        <v>92</v>
      </c>
      <c r="G57" s="579"/>
      <c r="H57" s="577" t="s">
        <v>93</v>
      </c>
      <c r="I57" s="579"/>
      <c r="J57" s="345"/>
      <c r="K57" s="269"/>
      <c r="L57" s="270"/>
      <c r="M57" s="288"/>
    </row>
    <row r="58" spans="1:90" ht="21" x14ac:dyDescent="0.2">
      <c r="A58" s="601"/>
      <c r="B58" s="218" t="s">
        <v>94</v>
      </c>
      <c r="C58" s="218" t="s">
        <v>56</v>
      </c>
      <c r="D58" s="218" t="s">
        <v>94</v>
      </c>
      <c r="E58" s="217" t="s">
        <v>56</v>
      </c>
      <c r="F58" s="218" t="s">
        <v>94</v>
      </c>
      <c r="G58" s="218" t="s">
        <v>56</v>
      </c>
      <c r="H58" s="218" t="s">
        <v>94</v>
      </c>
      <c r="I58" s="217" t="s">
        <v>56</v>
      </c>
      <c r="J58" s="345"/>
      <c r="K58" s="269"/>
      <c r="L58" s="270"/>
      <c r="M58" s="288"/>
    </row>
    <row r="59" spans="1:90" x14ac:dyDescent="0.2">
      <c r="A59" s="69" t="s">
        <v>57</v>
      </c>
      <c r="B59" s="346">
        <v>1</v>
      </c>
      <c r="C59" s="347">
        <v>19</v>
      </c>
      <c r="D59" s="347">
        <v>3</v>
      </c>
      <c r="E59" s="347">
        <v>80</v>
      </c>
      <c r="F59" s="348">
        <v>14</v>
      </c>
      <c r="G59" s="286">
        <v>60</v>
      </c>
      <c r="H59" s="286">
        <v>1</v>
      </c>
      <c r="I59" s="286">
        <v>10</v>
      </c>
      <c r="J59" s="285"/>
      <c r="K59" s="269"/>
      <c r="L59" s="270"/>
      <c r="M59" s="288"/>
    </row>
    <row r="60" spans="1:90" x14ac:dyDescent="0.2">
      <c r="A60" s="71" t="s">
        <v>58</v>
      </c>
      <c r="B60" s="349"/>
      <c r="C60" s="350"/>
      <c r="D60" s="350"/>
      <c r="E60" s="350"/>
      <c r="F60" s="351"/>
      <c r="G60" s="352"/>
      <c r="H60" s="352"/>
      <c r="I60" s="352"/>
      <c r="J60" s="285"/>
      <c r="K60" s="269"/>
      <c r="L60" s="270"/>
      <c r="M60" s="288"/>
    </row>
    <row r="61" spans="1:90" x14ac:dyDescent="0.2">
      <c r="A61" s="71" t="s">
        <v>95</v>
      </c>
      <c r="B61" s="349"/>
      <c r="C61" s="350"/>
      <c r="D61" s="350"/>
      <c r="E61" s="350"/>
      <c r="F61" s="351"/>
      <c r="G61" s="352"/>
      <c r="H61" s="352"/>
      <c r="I61" s="352"/>
      <c r="J61" s="285"/>
      <c r="K61" s="269"/>
      <c r="L61" s="270"/>
      <c r="M61" s="288"/>
    </row>
    <row r="62" spans="1:90" x14ac:dyDescent="0.2">
      <c r="A62" s="71" t="s">
        <v>59</v>
      </c>
      <c r="B62" s="349"/>
      <c r="C62" s="350"/>
      <c r="D62" s="350"/>
      <c r="E62" s="350"/>
      <c r="F62" s="351"/>
      <c r="G62" s="352"/>
      <c r="H62" s="352"/>
      <c r="I62" s="352"/>
      <c r="J62" s="285"/>
      <c r="K62" s="269"/>
      <c r="L62" s="270"/>
      <c r="M62" s="288"/>
    </row>
    <row r="63" spans="1:90" x14ac:dyDescent="0.2">
      <c r="A63" s="71" t="s">
        <v>60</v>
      </c>
      <c r="B63" s="349">
        <v>3</v>
      </c>
      <c r="C63" s="350">
        <v>9</v>
      </c>
      <c r="D63" s="350">
        <v>8</v>
      </c>
      <c r="E63" s="350">
        <v>15</v>
      </c>
      <c r="F63" s="351">
        <v>12</v>
      </c>
      <c r="G63" s="352">
        <v>21</v>
      </c>
      <c r="H63" s="352">
        <v>2</v>
      </c>
      <c r="I63" s="352">
        <v>3</v>
      </c>
      <c r="J63" s="285"/>
      <c r="K63" s="269"/>
      <c r="L63" s="270"/>
      <c r="M63" s="288"/>
    </row>
    <row r="64" spans="1:90" x14ac:dyDescent="0.2">
      <c r="A64" s="71" t="s">
        <v>61</v>
      </c>
      <c r="B64" s="349"/>
      <c r="C64" s="350"/>
      <c r="D64" s="350"/>
      <c r="E64" s="350"/>
      <c r="F64" s="351"/>
      <c r="G64" s="352"/>
      <c r="H64" s="352"/>
      <c r="I64" s="352"/>
      <c r="J64" s="285"/>
      <c r="K64" s="269"/>
      <c r="L64" s="270"/>
      <c r="M64" s="288"/>
    </row>
    <row r="65" spans="1:13" x14ac:dyDescent="0.2">
      <c r="A65" s="71" t="s">
        <v>62</v>
      </c>
      <c r="B65" s="349">
        <v>12</v>
      </c>
      <c r="C65" s="350"/>
      <c r="D65" s="350">
        <v>22</v>
      </c>
      <c r="E65" s="350">
        <v>2</v>
      </c>
      <c r="F65" s="351">
        <v>19</v>
      </c>
      <c r="G65" s="352">
        <v>5</v>
      </c>
      <c r="H65" s="352"/>
      <c r="I65" s="352">
        <v>1</v>
      </c>
      <c r="J65" s="285"/>
      <c r="K65" s="269"/>
      <c r="L65" s="270"/>
      <c r="M65" s="288"/>
    </row>
    <row r="66" spans="1:13" x14ac:dyDescent="0.2">
      <c r="A66" s="71" t="s">
        <v>63</v>
      </c>
      <c r="B66" s="349"/>
      <c r="C66" s="350">
        <v>7</v>
      </c>
      <c r="D66" s="350"/>
      <c r="E66" s="350">
        <v>8</v>
      </c>
      <c r="F66" s="351"/>
      <c r="G66" s="352">
        <v>131</v>
      </c>
      <c r="H66" s="352"/>
      <c r="I66" s="352">
        <v>16</v>
      </c>
      <c r="J66" s="285"/>
      <c r="K66" s="269"/>
      <c r="L66" s="270"/>
      <c r="M66" s="288"/>
    </row>
    <row r="67" spans="1:13" x14ac:dyDescent="0.2">
      <c r="A67" s="71" t="s">
        <v>64</v>
      </c>
      <c r="B67" s="349"/>
      <c r="C67" s="350">
        <v>19</v>
      </c>
      <c r="D67" s="350"/>
      <c r="E67" s="350">
        <v>73</v>
      </c>
      <c r="F67" s="351"/>
      <c r="G67" s="352">
        <v>9</v>
      </c>
      <c r="H67" s="352"/>
      <c r="I67" s="352"/>
      <c r="J67" s="285"/>
      <c r="K67" s="269"/>
      <c r="L67" s="270"/>
      <c r="M67" s="288"/>
    </row>
    <row r="68" spans="1:13" x14ac:dyDescent="0.2">
      <c r="A68" s="71" t="s">
        <v>65</v>
      </c>
      <c r="B68" s="349"/>
      <c r="C68" s="350">
        <v>29</v>
      </c>
      <c r="D68" s="350"/>
      <c r="E68" s="350">
        <v>43</v>
      </c>
      <c r="F68" s="351"/>
      <c r="G68" s="352">
        <v>30</v>
      </c>
      <c r="H68" s="352"/>
      <c r="I68" s="352">
        <v>4</v>
      </c>
      <c r="J68" s="285"/>
      <c r="K68" s="269"/>
      <c r="L68" s="270"/>
      <c r="M68" s="288"/>
    </row>
    <row r="69" spans="1:13" x14ac:dyDescent="0.2">
      <c r="A69" s="71" t="s">
        <v>66</v>
      </c>
      <c r="B69" s="349"/>
      <c r="C69" s="350">
        <v>25</v>
      </c>
      <c r="D69" s="350">
        <v>4</v>
      </c>
      <c r="E69" s="350">
        <v>31</v>
      </c>
      <c r="F69" s="351">
        <v>13</v>
      </c>
      <c r="G69" s="352">
        <v>22</v>
      </c>
      <c r="H69" s="352"/>
      <c r="I69" s="352">
        <v>1</v>
      </c>
      <c r="J69" s="285"/>
      <c r="K69" s="269"/>
      <c r="L69" s="270"/>
      <c r="M69" s="288"/>
    </row>
    <row r="70" spans="1:13" x14ac:dyDescent="0.2">
      <c r="A70" s="71" t="s">
        <v>67</v>
      </c>
      <c r="B70" s="349"/>
      <c r="C70" s="350"/>
      <c r="D70" s="350"/>
      <c r="E70" s="350"/>
      <c r="F70" s="351"/>
      <c r="G70" s="352"/>
      <c r="H70" s="352"/>
      <c r="I70" s="352"/>
      <c r="J70" s="285"/>
      <c r="K70" s="269"/>
      <c r="L70" s="270"/>
      <c r="M70" s="288"/>
    </row>
    <row r="71" spans="1:13" x14ac:dyDescent="0.2">
      <c r="A71" s="48" t="s">
        <v>2</v>
      </c>
      <c r="B71" s="353">
        <f t="shared" ref="B71:I71" si="3">SUM(B59:B70)</f>
        <v>16</v>
      </c>
      <c r="C71" s="353">
        <f t="shared" si="3"/>
        <v>108</v>
      </c>
      <c r="D71" s="353">
        <f t="shared" si="3"/>
        <v>37</v>
      </c>
      <c r="E71" s="353">
        <f t="shared" si="3"/>
        <v>252</v>
      </c>
      <c r="F71" s="354">
        <f t="shared" si="3"/>
        <v>58</v>
      </c>
      <c r="G71" s="354">
        <f t="shared" si="3"/>
        <v>278</v>
      </c>
      <c r="H71" s="354">
        <f t="shared" si="3"/>
        <v>3</v>
      </c>
      <c r="I71" s="354">
        <f t="shared" si="3"/>
        <v>35</v>
      </c>
      <c r="J71" s="285"/>
      <c r="K71" s="269"/>
      <c r="L71" s="270"/>
      <c r="M71" s="288"/>
    </row>
    <row r="72" spans="1:13" x14ac:dyDescent="0.2">
      <c r="A72" s="574" t="s">
        <v>96</v>
      </c>
      <c r="B72" s="574"/>
      <c r="C72" s="574"/>
      <c r="D72" s="574"/>
      <c r="E72" s="574"/>
      <c r="F72" s="574"/>
      <c r="G72" s="574"/>
      <c r="H72" s="355"/>
      <c r="I72" s="355"/>
      <c r="J72" s="278"/>
      <c r="K72" s="269"/>
      <c r="L72" s="270"/>
      <c r="M72" s="288"/>
    </row>
    <row r="73" spans="1:13" ht="14.25" customHeight="1" x14ac:dyDescent="0.2">
      <c r="A73" s="575" t="s">
        <v>97</v>
      </c>
      <c r="B73" s="577" t="s">
        <v>98</v>
      </c>
      <c r="C73" s="578"/>
      <c r="D73" s="578"/>
      <c r="E73" s="578"/>
      <c r="F73" s="578"/>
      <c r="G73" s="579"/>
      <c r="H73" s="356"/>
      <c r="I73" s="278"/>
      <c r="J73" s="269"/>
      <c r="K73" s="270"/>
      <c r="L73" s="288"/>
    </row>
    <row r="74" spans="1:13" x14ac:dyDescent="0.2">
      <c r="A74" s="576"/>
      <c r="B74" s="233" t="s">
        <v>1</v>
      </c>
      <c r="C74" s="218" t="s">
        <v>94</v>
      </c>
      <c r="D74" s="357" t="s">
        <v>56</v>
      </c>
      <c r="E74" s="23" t="s">
        <v>80</v>
      </c>
      <c r="F74" s="24" t="s">
        <v>81</v>
      </c>
      <c r="G74" s="24" t="s">
        <v>82</v>
      </c>
      <c r="H74" s="356"/>
      <c r="I74" s="284"/>
      <c r="J74" s="278"/>
      <c r="K74" s="269"/>
      <c r="L74" s="270"/>
      <c r="M74" s="288"/>
    </row>
    <row r="75" spans="1:13" x14ac:dyDescent="0.2">
      <c r="A75" s="69" t="s">
        <v>99</v>
      </c>
      <c r="B75" s="358">
        <f t="shared" ref="B75:B82" si="4">SUM(C75+D75)</f>
        <v>18</v>
      </c>
      <c r="C75" s="359">
        <v>3</v>
      </c>
      <c r="D75" s="360">
        <v>15</v>
      </c>
      <c r="E75" s="361">
        <v>18</v>
      </c>
      <c r="F75" s="362"/>
      <c r="G75" s="362"/>
      <c r="H75" s="356"/>
      <c r="I75" s="284"/>
      <c r="J75" s="278"/>
      <c r="K75" s="269"/>
      <c r="L75" s="270"/>
      <c r="M75" s="288"/>
    </row>
    <row r="76" spans="1:13" x14ac:dyDescent="0.2">
      <c r="A76" s="70" t="s">
        <v>100</v>
      </c>
      <c r="B76" s="363">
        <f t="shared" si="4"/>
        <v>13</v>
      </c>
      <c r="C76" s="364"/>
      <c r="D76" s="365">
        <v>13</v>
      </c>
      <c r="E76" s="366">
        <v>13</v>
      </c>
      <c r="F76" s="277"/>
      <c r="G76" s="277"/>
      <c r="H76" s="356"/>
      <c r="I76" s="284"/>
      <c r="J76" s="278"/>
      <c r="K76" s="269"/>
      <c r="L76" s="270"/>
      <c r="M76" s="288"/>
    </row>
    <row r="77" spans="1:13" x14ac:dyDescent="0.2">
      <c r="A77" s="71" t="s">
        <v>101</v>
      </c>
      <c r="B77" s="363">
        <f t="shared" si="4"/>
        <v>4</v>
      </c>
      <c r="C77" s="364"/>
      <c r="D77" s="365">
        <v>4</v>
      </c>
      <c r="E77" s="366">
        <v>4</v>
      </c>
      <c r="F77" s="277"/>
      <c r="G77" s="277"/>
      <c r="H77" s="356"/>
      <c r="I77" s="284"/>
      <c r="J77" s="278"/>
      <c r="K77" s="269"/>
      <c r="L77" s="270"/>
      <c r="M77" s="288"/>
    </row>
    <row r="78" spans="1:13" x14ac:dyDescent="0.2">
      <c r="A78" s="71" t="s">
        <v>102</v>
      </c>
      <c r="B78" s="363">
        <f t="shared" si="4"/>
        <v>0</v>
      </c>
      <c r="C78" s="364"/>
      <c r="D78" s="365"/>
      <c r="E78" s="366"/>
      <c r="F78" s="277"/>
      <c r="G78" s="277"/>
      <c r="H78" s="356"/>
      <c r="I78" s="284"/>
      <c r="J78" s="278"/>
      <c r="K78" s="269"/>
      <c r="L78" s="270"/>
      <c r="M78" s="288"/>
    </row>
    <row r="79" spans="1:13" x14ac:dyDescent="0.2">
      <c r="A79" s="71" t="s">
        <v>103</v>
      </c>
      <c r="B79" s="363">
        <f t="shared" si="4"/>
        <v>3</v>
      </c>
      <c r="C79" s="364"/>
      <c r="D79" s="365">
        <v>3</v>
      </c>
      <c r="E79" s="366">
        <v>3</v>
      </c>
      <c r="F79" s="277"/>
      <c r="G79" s="277"/>
      <c r="H79" s="356"/>
      <c r="I79" s="284"/>
      <c r="J79" s="278"/>
      <c r="K79" s="269"/>
      <c r="L79" s="270"/>
      <c r="M79" s="288"/>
    </row>
    <row r="80" spans="1:13" x14ac:dyDescent="0.2">
      <c r="A80" s="71" t="s">
        <v>104</v>
      </c>
      <c r="B80" s="363">
        <f t="shared" si="4"/>
        <v>0</v>
      </c>
      <c r="C80" s="364"/>
      <c r="D80" s="365"/>
      <c r="E80" s="366"/>
      <c r="F80" s="277"/>
      <c r="G80" s="277"/>
      <c r="H80" s="356"/>
      <c r="I80" s="284"/>
      <c r="J80" s="278"/>
      <c r="K80" s="269"/>
      <c r="L80" s="270"/>
      <c r="M80" s="288"/>
    </row>
    <row r="81" spans="1:13" x14ac:dyDescent="0.2">
      <c r="A81" s="70" t="s">
        <v>105</v>
      </c>
      <c r="B81" s="363">
        <f t="shared" si="4"/>
        <v>0</v>
      </c>
      <c r="C81" s="364"/>
      <c r="D81" s="365"/>
      <c r="E81" s="366"/>
      <c r="F81" s="277"/>
      <c r="G81" s="277"/>
      <c r="H81" s="356"/>
      <c r="I81" s="284"/>
      <c r="J81" s="278"/>
      <c r="K81" s="269"/>
      <c r="L81" s="270"/>
      <c r="M81" s="288"/>
    </row>
    <row r="82" spans="1:13" x14ac:dyDescent="0.2">
      <c r="A82" s="113" t="s">
        <v>106</v>
      </c>
      <c r="B82" s="367">
        <f t="shared" si="4"/>
        <v>0</v>
      </c>
      <c r="C82" s="364"/>
      <c r="D82" s="365"/>
      <c r="E82" s="366"/>
      <c r="F82" s="116"/>
      <c r="G82" s="116"/>
      <c r="H82" s="356"/>
      <c r="I82" s="284"/>
      <c r="J82" s="278"/>
      <c r="K82" s="269"/>
      <c r="L82" s="270"/>
      <c r="M82" s="288"/>
    </row>
    <row r="83" spans="1:13" x14ac:dyDescent="0.2">
      <c r="A83" s="72" t="s">
        <v>2</v>
      </c>
      <c r="B83" s="354">
        <f t="shared" ref="B83:G83" si="5">SUM(B75:B82)</f>
        <v>38</v>
      </c>
      <c r="C83" s="368">
        <f t="shared" si="5"/>
        <v>3</v>
      </c>
      <c r="D83" s="369">
        <f t="shared" si="5"/>
        <v>35</v>
      </c>
      <c r="E83" s="370">
        <f t="shared" si="5"/>
        <v>38</v>
      </c>
      <c r="F83" s="371">
        <f t="shared" si="5"/>
        <v>0</v>
      </c>
      <c r="G83" s="371">
        <f t="shared" si="5"/>
        <v>0</v>
      </c>
      <c r="H83" s="372"/>
      <c r="I83" s="284"/>
      <c r="J83" s="278"/>
      <c r="K83" s="269"/>
      <c r="L83" s="270"/>
      <c r="M83" s="288"/>
    </row>
    <row r="84" spans="1:13" x14ac:dyDescent="0.2">
      <c r="D84" s="288"/>
    </row>
    <row r="195" spans="1:2" hidden="1" x14ac:dyDescent="0.2">
      <c r="A195" s="373">
        <f>SUM(B12:O12,B19:B23,B35,C50,B71:I71,B83:G83,B27:B32,B39:C42,B46:C47,C51:C54)</f>
        <v>13632.46</v>
      </c>
      <c r="B195" s="227">
        <f>SUM(CG3:CN99)</f>
        <v>0</v>
      </c>
    </row>
  </sheetData>
  <mergeCells count="22">
    <mergeCell ref="K9:O10"/>
    <mergeCell ref="A48:E48"/>
    <mergeCell ref="A9:A11"/>
    <mergeCell ref="B9:B11"/>
    <mergeCell ref="C9:C11"/>
    <mergeCell ref="F9:F11"/>
    <mergeCell ref="A72:G72"/>
    <mergeCell ref="A73:A74"/>
    <mergeCell ref="B73:G73"/>
    <mergeCell ref="D9:D11"/>
    <mergeCell ref="E9:E11"/>
    <mergeCell ref="G9:J10"/>
    <mergeCell ref="A50:B50"/>
    <mergeCell ref="A51:A52"/>
    <mergeCell ref="A53:A54"/>
    <mergeCell ref="A55:G55"/>
    <mergeCell ref="A56:A58"/>
    <mergeCell ref="B56:C57"/>
    <mergeCell ref="D56:E57"/>
    <mergeCell ref="F56:I56"/>
    <mergeCell ref="F57:G57"/>
    <mergeCell ref="H57:I57"/>
  </mergeCells>
  <dataValidations count="2">
    <dataValidation type="decimal" allowBlank="1" showInputMessage="1" showErrorMessage="1" errorTitle="ERROR" error="Por Favor ingrese solo Números. " sqref="G12:O16">
      <formula1>0</formula1>
      <formula2>100000000</formula2>
    </dataValidation>
    <dataValidation type="whole" allowBlank="1" showInputMessage="1" showErrorMessage="1" errorTitle="ERROR" error="Por Favor ingrese solo Números. " sqref="A1:F1048576 P1:XFD1048576 G1:O11 G17:O1048576">
      <formula1>0</formula1>
      <formula2>100000000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N195"/>
  <sheetViews>
    <sheetView workbookViewId="0">
      <selection activeCell="A14" sqref="A14"/>
    </sheetView>
  </sheetViews>
  <sheetFormatPr baseColWidth="10" defaultRowHeight="14.25" x14ac:dyDescent="0.2"/>
  <cols>
    <col min="1" max="1" width="72.140625" style="227" customWidth="1"/>
    <col min="2" max="2" width="34.140625" style="227" customWidth="1"/>
    <col min="3" max="3" width="18.140625" style="227" customWidth="1"/>
    <col min="4" max="4" width="17.42578125" style="227" customWidth="1"/>
    <col min="5" max="5" width="18.28515625" style="227" customWidth="1"/>
    <col min="6" max="6" width="16.5703125" style="227" customWidth="1"/>
    <col min="7" max="7" width="17.85546875" style="227" customWidth="1"/>
    <col min="8" max="8" width="18.42578125" style="227" customWidth="1"/>
    <col min="9" max="9" width="14.85546875" style="227" customWidth="1"/>
    <col min="10" max="10" width="13.42578125" style="227" customWidth="1"/>
    <col min="11" max="11" width="14.28515625" style="227" customWidth="1"/>
    <col min="12" max="12" width="11.42578125" style="227"/>
    <col min="13" max="13" width="13" style="227" customWidth="1"/>
    <col min="14" max="75" width="11.42578125" style="227"/>
    <col min="76" max="89" width="0" style="228" hidden="1" customWidth="1"/>
    <col min="90" max="90" width="18.28515625" style="228" hidden="1" customWidth="1"/>
    <col min="91" max="106" width="0" style="228" hidden="1" customWidth="1"/>
    <col min="107" max="142" width="11.42578125" style="228"/>
    <col min="143" max="16384" width="11.42578125" style="227"/>
  </cols>
  <sheetData>
    <row r="1" spans="1:144" x14ac:dyDescent="0.2">
      <c r="A1" s="226" t="s">
        <v>0</v>
      </c>
    </row>
    <row r="2" spans="1:144" x14ac:dyDescent="0.2">
      <c r="A2" s="226" t="str">
        <f>CONCATENATE("COMUNA: ",[2]NOMBRE!B2," - ","( ",[2]NOMBRE!C2,[2]NOMBRE!D2,[2]NOMBRE!E2,[2]NOMBRE!F2,[2]NOMBRE!G2," )")</f>
        <v>COMUNA: Linares - ( 07401 )</v>
      </c>
    </row>
    <row r="3" spans="1:144" x14ac:dyDescent="0.2">
      <c r="A3" s="226" t="str">
        <f>CONCATENATE("ESTABLECIMIENTO/ESTRATEGIA: ",[2]NOMBRE!B3," - ","( ",[2]NOMBRE!C3,[2]NOMBRE!D3,[2]NOMBRE!E3,[2]NOMBRE!F3,[2]NOMBRE!G3,[2]NOMBRE!H3," )")</f>
        <v>ESTABLECIMIENTO/ESTRATEGIA: Hospital Presidente Carlos Ibáñez del Campo - ( 116108 )</v>
      </c>
    </row>
    <row r="4" spans="1:144" x14ac:dyDescent="0.2">
      <c r="A4" s="226" t="str">
        <f>CONCATENATE("MES: ",[2]NOMBRE!B6," - ","( ",[2]NOMBRE!C6,[2]NOMBRE!D6," )")</f>
        <v>MES: FEBRERO - ( 02 )</v>
      </c>
    </row>
    <row r="5" spans="1:144" x14ac:dyDescent="0.2">
      <c r="A5" s="226" t="str">
        <f>CONCATENATE("AÑO: ",[2]NOMBRE!B7)</f>
        <v>AÑO: 2017</v>
      </c>
    </row>
    <row r="6" spans="1:144" ht="15" x14ac:dyDescent="0.2">
      <c r="F6" s="229" t="s">
        <v>71</v>
      </c>
    </row>
    <row r="7" spans="1:144" ht="15" customHeight="1" x14ac:dyDescent="0.2">
      <c r="A7" s="230"/>
      <c r="B7" s="230"/>
      <c r="C7" s="230"/>
      <c r="D7" s="230"/>
      <c r="E7" s="230"/>
      <c r="F7" s="230"/>
      <c r="G7" s="230"/>
      <c r="H7" s="230"/>
      <c r="I7" s="230"/>
      <c r="J7" s="230"/>
      <c r="K7" s="231"/>
      <c r="L7" s="19"/>
    </row>
    <row r="8" spans="1:144" x14ac:dyDescent="0.2">
      <c r="A8" s="232" t="s">
        <v>68</v>
      </c>
    </row>
    <row r="9" spans="1:144" ht="14.25" customHeight="1" x14ac:dyDescent="0.2">
      <c r="A9" s="580" t="s">
        <v>69</v>
      </c>
      <c r="B9" s="581" t="s">
        <v>72</v>
      </c>
      <c r="C9" s="581" t="s">
        <v>73</v>
      </c>
      <c r="D9" s="582" t="s">
        <v>74</v>
      </c>
      <c r="E9" s="582" t="s">
        <v>75</v>
      </c>
      <c r="F9" s="581" t="s">
        <v>76</v>
      </c>
      <c r="G9" s="585" t="s">
        <v>77</v>
      </c>
      <c r="H9" s="586"/>
      <c r="I9" s="586"/>
      <c r="J9" s="587"/>
      <c r="K9" s="585" t="s">
        <v>78</v>
      </c>
      <c r="L9" s="586"/>
      <c r="M9" s="586"/>
      <c r="N9" s="586"/>
      <c r="O9" s="587"/>
      <c r="P9" s="228"/>
      <c r="BX9" s="227"/>
      <c r="BY9" s="227"/>
      <c r="EM9" s="228"/>
      <c r="EN9" s="228"/>
    </row>
    <row r="10" spans="1:144" ht="21.75" customHeight="1" x14ac:dyDescent="0.2">
      <c r="A10" s="580"/>
      <c r="B10" s="581"/>
      <c r="C10" s="581"/>
      <c r="D10" s="583"/>
      <c r="E10" s="583"/>
      <c r="F10" s="581"/>
      <c r="G10" s="588"/>
      <c r="H10" s="589"/>
      <c r="I10" s="589"/>
      <c r="J10" s="590"/>
      <c r="K10" s="588"/>
      <c r="L10" s="589"/>
      <c r="M10" s="589"/>
      <c r="N10" s="589"/>
      <c r="O10" s="590"/>
      <c r="P10" s="228"/>
      <c r="BX10" s="227"/>
      <c r="BY10" s="227"/>
      <c r="EM10" s="228"/>
      <c r="EN10" s="228"/>
    </row>
    <row r="11" spans="1:144" ht="31.5" customHeight="1" x14ac:dyDescent="0.2">
      <c r="A11" s="580"/>
      <c r="B11" s="581"/>
      <c r="C11" s="581"/>
      <c r="D11" s="584"/>
      <c r="E11" s="584"/>
      <c r="F11" s="581"/>
      <c r="G11" s="233" t="s">
        <v>79</v>
      </c>
      <c r="H11" s="233" t="s">
        <v>80</v>
      </c>
      <c r="I11" s="233" t="s">
        <v>81</v>
      </c>
      <c r="J11" s="233" t="s">
        <v>82</v>
      </c>
      <c r="K11" s="233" t="s">
        <v>79</v>
      </c>
      <c r="L11" s="233" t="s">
        <v>80</v>
      </c>
      <c r="M11" s="233" t="s">
        <v>81</v>
      </c>
      <c r="N11" s="234" t="s">
        <v>82</v>
      </c>
      <c r="O11" s="233" t="s">
        <v>83</v>
      </c>
      <c r="P11" s="228"/>
      <c r="BX11" s="227"/>
      <c r="BY11" s="227"/>
      <c r="EM11" s="228"/>
      <c r="EN11" s="228"/>
    </row>
    <row r="12" spans="1:144" x14ac:dyDescent="0.2">
      <c r="A12" s="235" t="s">
        <v>70</v>
      </c>
      <c r="B12" s="236">
        <f t="shared" ref="B12:O12" si="0">SUM(B13:B16)</f>
        <v>0</v>
      </c>
      <c r="C12" s="236">
        <f t="shared" si="0"/>
        <v>5</v>
      </c>
      <c r="D12" s="236">
        <f t="shared" si="0"/>
        <v>4</v>
      </c>
      <c r="E12" s="236">
        <f t="shared" si="0"/>
        <v>1424</v>
      </c>
      <c r="F12" s="236">
        <f t="shared" si="0"/>
        <v>1248</v>
      </c>
      <c r="G12" s="237">
        <f t="shared" si="0"/>
        <v>728</v>
      </c>
      <c r="H12" s="237">
        <f t="shared" si="0"/>
        <v>528</v>
      </c>
      <c r="I12" s="237">
        <f t="shared" si="0"/>
        <v>200</v>
      </c>
      <c r="J12" s="237">
        <f t="shared" si="0"/>
        <v>0</v>
      </c>
      <c r="K12" s="237">
        <f t="shared" si="0"/>
        <v>858.98</v>
      </c>
      <c r="L12" s="237">
        <f t="shared" si="0"/>
        <v>479.84</v>
      </c>
      <c r="M12" s="237">
        <f t="shared" si="0"/>
        <v>127</v>
      </c>
      <c r="N12" s="237">
        <f t="shared" si="0"/>
        <v>36.94</v>
      </c>
      <c r="O12" s="237">
        <f t="shared" si="0"/>
        <v>215.2</v>
      </c>
      <c r="P12" s="228"/>
      <c r="BX12" s="227"/>
      <c r="BY12" s="227"/>
      <c r="EM12" s="228"/>
      <c r="EN12" s="228"/>
    </row>
    <row r="13" spans="1:144" x14ac:dyDescent="0.2">
      <c r="A13" s="238" t="s">
        <v>3</v>
      </c>
      <c r="B13" s="239"/>
      <c r="C13" s="239">
        <v>4</v>
      </c>
      <c r="D13" s="239">
        <v>3</v>
      </c>
      <c r="E13" s="240">
        <f>C13*8*22</f>
        <v>704</v>
      </c>
      <c r="F13" s="240">
        <f>D13*8*22</f>
        <v>528</v>
      </c>
      <c r="G13" s="241">
        <f>SUM(H13:J13)</f>
        <v>728</v>
      </c>
      <c r="H13" s="242">
        <v>528</v>
      </c>
      <c r="I13" s="242">
        <v>200</v>
      </c>
      <c r="J13" s="242"/>
      <c r="K13" s="241">
        <f>SUM(L13:O13)</f>
        <v>462.45000000000005</v>
      </c>
      <c r="L13" s="242">
        <v>188.44</v>
      </c>
      <c r="M13" s="242">
        <v>127</v>
      </c>
      <c r="N13" s="243">
        <v>16.41</v>
      </c>
      <c r="O13" s="243">
        <v>130.6</v>
      </c>
      <c r="P13" s="228"/>
      <c r="BX13" s="227"/>
      <c r="BY13" s="227"/>
      <c r="EM13" s="228"/>
      <c r="EN13" s="228"/>
    </row>
    <row r="14" spans="1:144" x14ac:dyDescent="0.2">
      <c r="A14" s="244" t="s">
        <v>4</v>
      </c>
      <c r="B14" s="245"/>
      <c r="C14" s="245">
        <v>1</v>
      </c>
      <c r="D14" s="245">
        <v>1</v>
      </c>
      <c r="E14" s="246">
        <f>C14*24*30</f>
        <v>720</v>
      </c>
      <c r="F14" s="246">
        <f>D14*24*30</f>
        <v>720</v>
      </c>
      <c r="G14" s="247">
        <f>SUM(H14:J14)</f>
        <v>0</v>
      </c>
      <c r="H14" s="248"/>
      <c r="I14" s="248"/>
      <c r="J14" s="248"/>
      <c r="K14" s="249">
        <f>SUM(L14:O14)</f>
        <v>396.53</v>
      </c>
      <c r="L14" s="248">
        <v>291.39999999999998</v>
      </c>
      <c r="M14" s="248"/>
      <c r="N14" s="250">
        <v>20.53</v>
      </c>
      <c r="O14" s="250">
        <v>84.6</v>
      </c>
      <c r="P14" s="228"/>
      <c r="BX14" s="227"/>
      <c r="BY14" s="227"/>
      <c r="EM14" s="228"/>
      <c r="EN14" s="228"/>
    </row>
    <row r="15" spans="1:144" x14ac:dyDescent="0.2">
      <c r="A15" s="251" t="s">
        <v>5</v>
      </c>
      <c r="B15" s="245"/>
      <c r="C15" s="245"/>
      <c r="D15" s="245"/>
      <c r="E15" s="246">
        <f>C15*8*22</f>
        <v>0</v>
      </c>
      <c r="F15" s="246">
        <f>D15*8*22</f>
        <v>0</v>
      </c>
      <c r="G15" s="249">
        <f>SUM(H15:J15)</f>
        <v>0</v>
      </c>
      <c r="H15" s="248"/>
      <c r="I15" s="248"/>
      <c r="J15" s="248"/>
      <c r="K15" s="249">
        <f>SUM(L15:O15)</f>
        <v>0</v>
      </c>
      <c r="L15" s="248"/>
      <c r="M15" s="248"/>
      <c r="N15" s="250"/>
      <c r="O15" s="250"/>
      <c r="P15" s="228"/>
      <c r="BX15" s="227"/>
      <c r="BY15" s="227"/>
      <c r="EM15" s="228"/>
      <c r="EN15" s="228"/>
    </row>
    <row r="16" spans="1:144" x14ac:dyDescent="0.2">
      <c r="A16" s="252" t="s">
        <v>6</v>
      </c>
      <c r="B16" s="253"/>
      <c r="C16" s="254"/>
      <c r="D16" s="255"/>
      <c r="E16" s="256">
        <f>C16*8*22</f>
        <v>0</v>
      </c>
      <c r="F16" s="257">
        <f>D16*8*22</f>
        <v>0</v>
      </c>
      <c r="G16" s="258">
        <f>SUM(H16:J16)</f>
        <v>0</v>
      </c>
      <c r="H16" s="259"/>
      <c r="I16" s="259"/>
      <c r="J16" s="259"/>
      <c r="K16" s="260">
        <f>SUM(L16:O16)</f>
        <v>0</v>
      </c>
      <c r="L16" s="259"/>
      <c r="M16" s="259"/>
      <c r="N16" s="261"/>
      <c r="O16" s="261"/>
      <c r="P16" s="228"/>
      <c r="BX16" s="227"/>
      <c r="BY16" s="227"/>
      <c r="EM16" s="228"/>
      <c r="EN16" s="228"/>
    </row>
    <row r="17" spans="1:13" x14ac:dyDescent="0.2">
      <c r="A17" s="262" t="s">
        <v>7</v>
      </c>
      <c r="B17" s="33"/>
      <c r="C17" s="33"/>
      <c r="D17" s="33"/>
      <c r="E17" s="33"/>
      <c r="F17" s="33"/>
      <c r="G17" s="33"/>
      <c r="H17" s="263"/>
      <c r="I17" s="264"/>
      <c r="J17" s="22"/>
      <c r="K17" s="265"/>
      <c r="L17" s="266"/>
    </row>
    <row r="18" spans="1:13" ht="31.5" x14ac:dyDescent="0.2">
      <c r="A18" s="219" t="s">
        <v>8</v>
      </c>
      <c r="B18" s="216" t="s">
        <v>2</v>
      </c>
      <c r="C18" s="34" t="s">
        <v>84</v>
      </c>
      <c r="D18" s="35" t="s">
        <v>9</v>
      </c>
      <c r="E18" s="35" t="s">
        <v>10</v>
      </c>
      <c r="F18" s="35" t="s">
        <v>11</v>
      </c>
      <c r="G18" s="36" t="s">
        <v>12</v>
      </c>
      <c r="H18" s="267"/>
      <c r="I18" s="268"/>
      <c r="J18" s="268"/>
      <c r="K18" s="269"/>
      <c r="L18" s="270"/>
    </row>
    <row r="19" spans="1:13" x14ac:dyDescent="0.2">
      <c r="A19" s="38" t="s">
        <v>13</v>
      </c>
      <c r="B19" s="271">
        <f>SUM(C19:G19)</f>
        <v>8</v>
      </c>
      <c r="C19" s="272"/>
      <c r="D19" s="111"/>
      <c r="E19" s="111">
        <v>8</v>
      </c>
      <c r="F19" s="111"/>
      <c r="G19" s="112"/>
      <c r="H19" s="273"/>
      <c r="I19" s="268"/>
      <c r="J19" s="268"/>
      <c r="K19" s="269"/>
      <c r="L19" s="270"/>
    </row>
    <row r="20" spans="1:13" x14ac:dyDescent="0.2">
      <c r="A20" s="30" t="s">
        <v>14</v>
      </c>
      <c r="B20" s="274">
        <f>SUM(C20:G20)</f>
        <v>114</v>
      </c>
      <c r="C20" s="275"/>
      <c r="D20" s="276"/>
      <c r="E20" s="276">
        <v>114</v>
      </c>
      <c r="F20" s="276"/>
      <c r="G20" s="277"/>
      <c r="H20" s="273"/>
      <c r="I20" s="268"/>
      <c r="J20" s="268"/>
      <c r="K20" s="269"/>
      <c r="L20" s="270"/>
    </row>
    <row r="21" spans="1:13" x14ac:dyDescent="0.2">
      <c r="A21" s="30" t="s">
        <v>15</v>
      </c>
      <c r="B21" s="274">
        <f>SUM(C21:G21)</f>
        <v>114</v>
      </c>
      <c r="C21" s="275"/>
      <c r="D21" s="276"/>
      <c r="E21" s="276">
        <v>114</v>
      </c>
      <c r="F21" s="276"/>
      <c r="G21" s="277"/>
      <c r="H21" s="273"/>
      <c r="I21" s="268"/>
      <c r="J21" s="268"/>
      <c r="K21" s="269"/>
      <c r="L21" s="270"/>
    </row>
    <row r="22" spans="1:13" x14ac:dyDescent="0.2">
      <c r="A22" s="30" t="s">
        <v>85</v>
      </c>
      <c r="B22" s="274">
        <f>SUM(C22:G22)</f>
        <v>114</v>
      </c>
      <c r="C22" s="275"/>
      <c r="D22" s="276"/>
      <c r="E22" s="276">
        <v>114</v>
      </c>
      <c r="F22" s="276"/>
      <c r="G22" s="277"/>
      <c r="H22" s="273"/>
      <c r="I22" s="268"/>
      <c r="J22" s="278"/>
      <c r="K22" s="269"/>
      <c r="L22" s="270"/>
    </row>
    <row r="23" spans="1:13" x14ac:dyDescent="0.2">
      <c r="A23" s="39" t="s">
        <v>17</v>
      </c>
      <c r="B23" s="279">
        <f>SUM(C23:G23)</f>
        <v>114</v>
      </c>
      <c r="C23" s="280"/>
      <c r="D23" s="281"/>
      <c r="E23" s="281">
        <v>114</v>
      </c>
      <c r="F23" s="281"/>
      <c r="G23" s="282"/>
      <c r="H23" s="273"/>
      <c r="I23" s="268"/>
      <c r="J23" s="268"/>
      <c r="K23" s="269"/>
      <c r="L23" s="270"/>
    </row>
    <row r="24" spans="1:13" x14ac:dyDescent="0.2">
      <c r="A24" s="262" t="s">
        <v>18</v>
      </c>
      <c r="B24" s="278"/>
      <c r="C24" s="278"/>
      <c r="D24" s="283"/>
      <c r="E24" s="284"/>
    </row>
    <row r="25" spans="1:13" x14ac:dyDescent="0.2">
      <c r="A25" s="262" t="s">
        <v>19</v>
      </c>
      <c r="B25" s="22"/>
      <c r="C25" s="284"/>
      <c r="D25" s="284"/>
      <c r="E25" s="284"/>
      <c r="F25" s="284"/>
      <c r="G25" s="284"/>
      <c r="H25" s="284"/>
      <c r="I25" s="278"/>
      <c r="J25" s="278"/>
      <c r="K25" s="283"/>
      <c r="L25" s="284"/>
    </row>
    <row r="26" spans="1:13" x14ac:dyDescent="0.2">
      <c r="A26" s="42" t="s">
        <v>8</v>
      </c>
      <c r="B26" s="42" t="s">
        <v>2</v>
      </c>
      <c r="C26" s="285"/>
      <c r="D26" s="270"/>
      <c r="E26" s="270"/>
      <c r="F26" s="270"/>
      <c r="G26" s="270"/>
      <c r="H26" s="270"/>
      <c r="I26" s="268"/>
      <c r="J26" s="268"/>
      <c r="K26" s="269"/>
      <c r="L26" s="270"/>
    </row>
    <row r="27" spans="1:13" x14ac:dyDescent="0.2">
      <c r="A27" s="29" t="s">
        <v>14</v>
      </c>
      <c r="B27" s="286">
        <v>5</v>
      </c>
      <c r="C27" s="287"/>
      <c r="D27" s="270"/>
      <c r="E27" s="270"/>
      <c r="F27" s="270"/>
      <c r="G27" s="270"/>
      <c r="H27" s="270"/>
      <c r="I27" s="270"/>
      <c r="J27" s="270"/>
      <c r="K27" s="269"/>
      <c r="L27" s="270"/>
    </row>
    <row r="28" spans="1:13" x14ac:dyDescent="0.2">
      <c r="A28" s="30" t="s">
        <v>15</v>
      </c>
      <c r="B28" s="286">
        <v>13</v>
      </c>
      <c r="C28" s="287"/>
      <c r="D28" s="270"/>
      <c r="E28" s="270"/>
      <c r="F28" s="270"/>
      <c r="G28" s="270"/>
      <c r="H28" s="270"/>
      <c r="I28" s="270"/>
      <c r="J28" s="270"/>
      <c r="K28" s="269"/>
      <c r="L28" s="270"/>
    </row>
    <row r="29" spans="1:13" x14ac:dyDescent="0.2">
      <c r="A29" s="29" t="s">
        <v>16</v>
      </c>
      <c r="B29" s="286">
        <v>43</v>
      </c>
      <c r="C29" s="287"/>
      <c r="D29" s="270"/>
      <c r="E29" s="270"/>
      <c r="F29" s="270"/>
      <c r="G29" s="270"/>
      <c r="H29" s="270"/>
      <c r="I29" s="270"/>
      <c r="J29" s="270"/>
      <c r="K29" s="269"/>
      <c r="L29" s="270"/>
    </row>
    <row r="30" spans="1:13" x14ac:dyDescent="0.2">
      <c r="A30" s="29" t="s">
        <v>17</v>
      </c>
      <c r="B30" s="286">
        <v>8</v>
      </c>
      <c r="C30" s="287"/>
      <c r="D30" s="270"/>
      <c r="E30" s="270"/>
      <c r="F30" s="270"/>
      <c r="G30" s="270"/>
      <c r="H30" s="270"/>
      <c r="I30" s="270"/>
      <c r="J30" s="284"/>
      <c r="K30" s="269"/>
      <c r="L30" s="270"/>
    </row>
    <row r="31" spans="1:13" x14ac:dyDescent="0.2">
      <c r="A31" s="43" t="s">
        <v>20</v>
      </c>
      <c r="B31" s="286">
        <v>1</v>
      </c>
      <c r="C31" s="287"/>
      <c r="D31" s="270"/>
      <c r="E31" s="270"/>
      <c r="F31" s="270"/>
      <c r="G31" s="270"/>
      <c r="H31" s="270"/>
      <c r="I31" s="270"/>
      <c r="J31" s="270"/>
      <c r="K31" s="269"/>
      <c r="L31" s="270"/>
      <c r="M31" s="288"/>
    </row>
    <row r="32" spans="1:13" x14ac:dyDescent="0.2">
      <c r="A32" s="31" t="s">
        <v>21</v>
      </c>
      <c r="B32" s="289"/>
      <c r="C32" s="287"/>
      <c r="D32" s="270"/>
      <c r="E32" s="270"/>
      <c r="F32" s="290"/>
      <c r="G32" s="270"/>
      <c r="H32" s="270"/>
      <c r="I32" s="270"/>
      <c r="J32" s="270"/>
      <c r="K32" s="269"/>
      <c r="L32" s="270"/>
      <c r="M32" s="288"/>
    </row>
    <row r="33" spans="1:86" ht="23.25" customHeight="1" x14ac:dyDescent="0.2">
      <c r="A33" s="262" t="s">
        <v>22</v>
      </c>
      <c r="B33" s="44"/>
      <c r="C33" s="17"/>
      <c r="D33" s="291"/>
      <c r="E33" s="291"/>
      <c r="F33" s="292"/>
      <c r="G33" s="270"/>
      <c r="H33" s="270"/>
      <c r="I33" s="270"/>
      <c r="J33" s="270"/>
      <c r="K33" s="269"/>
      <c r="L33" s="270"/>
      <c r="M33" s="288"/>
    </row>
    <row r="34" spans="1:86" ht="42" x14ac:dyDescent="0.2">
      <c r="A34" s="42" t="s">
        <v>23</v>
      </c>
      <c r="B34" s="42" t="s">
        <v>2</v>
      </c>
      <c r="C34" s="45" t="s">
        <v>24</v>
      </c>
      <c r="D34" s="46" t="s">
        <v>25</v>
      </c>
      <c r="E34" s="46" t="s">
        <v>26</v>
      </c>
      <c r="F34" s="293" t="s">
        <v>27</v>
      </c>
      <c r="G34" s="294"/>
      <c r="H34" s="270"/>
      <c r="I34" s="270"/>
      <c r="J34" s="270"/>
      <c r="K34" s="269"/>
      <c r="L34" s="270"/>
      <c r="M34" s="288"/>
    </row>
    <row r="35" spans="1:86" x14ac:dyDescent="0.2">
      <c r="A35" s="48" t="s">
        <v>28</v>
      </c>
      <c r="B35" s="295">
        <f>SUM(C35:F35)</f>
        <v>61</v>
      </c>
      <c r="C35" s="296">
        <v>3</v>
      </c>
      <c r="D35" s="297">
        <v>16</v>
      </c>
      <c r="E35" s="297">
        <v>14</v>
      </c>
      <c r="F35" s="298">
        <v>28</v>
      </c>
      <c r="G35" s="299"/>
      <c r="H35" s="270"/>
      <c r="I35" s="270"/>
      <c r="J35" s="270"/>
      <c r="K35" s="269"/>
      <c r="L35" s="270"/>
      <c r="M35" s="288"/>
    </row>
    <row r="36" spans="1:86" ht="24.75" customHeight="1" x14ac:dyDescent="0.2">
      <c r="A36" s="262" t="s">
        <v>29</v>
      </c>
      <c r="D36" s="300"/>
      <c r="E36" s="300"/>
      <c r="F36" s="300"/>
      <c r="G36" s="300"/>
      <c r="H36" s="300"/>
      <c r="I36" s="300"/>
      <c r="J36" s="300"/>
    </row>
    <row r="37" spans="1:86" x14ac:dyDescent="0.2">
      <c r="A37" s="301" t="s">
        <v>30</v>
      </c>
      <c r="B37" s="270"/>
      <c r="C37" s="270"/>
      <c r="D37" s="284"/>
      <c r="E37" s="284"/>
      <c r="F37" s="284"/>
      <c r="G37" s="284"/>
      <c r="H37" s="284"/>
      <c r="I37" s="284"/>
      <c r="J37" s="270"/>
      <c r="K37" s="269"/>
      <c r="L37" s="270"/>
      <c r="M37" s="288"/>
    </row>
    <row r="38" spans="1:86" x14ac:dyDescent="0.2">
      <c r="A38" s="219" t="s">
        <v>8</v>
      </c>
      <c r="B38" s="216" t="s">
        <v>31</v>
      </c>
      <c r="C38" s="216" t="s">
        <v>32</v>
      </c>
      <c r="D38" s="302"/>
      <c r="E38" s="270"/>
      <c r="F38" s="270"/>
      <c r="G38" s="270"/>
      <c r="H38" s="270"/>
      <c r="I38" s="270"/>
      <c r="J38" s="270"/>
      <c r="K38" s="269"/>
      <c r="L38" s="270"/>
      <c r="M38" s="288"/>
    </row>
    <row r="39" spans="1:86" x14ac:dyDescent="0.2">
      <c r="A39" s="303" t="s">
        <v>86</v>
      </c>
      <c r="B39" s="304">
        <v>591</v>
      </c>
      <c r="C39" s="304">
        <v>2122</v>
      </c>
      <c r="D39" s="302"/>
      <c r="E39" s="270"/>
      <c r="F39" s="270"/>
      <c r="G39" s="270"/>
      <c r="H39" s="270"/>
      <c r="I39" s="284"/>
      <c r="J39" s="270"/>
      <c r="K39" s="269"/>
      <c r="L39" s="270"/>
      <c r="M39" s="288"/>
    </row>
    <row r="40" spans="1:86" x14ac:dyDescent="0.2">
      <c r="A40" s="305" t="s">
        <v>33</v>
      </c>
      <c r="B40" s="306">
        <v>184</v>
      </c>
      <c r="C40" s="306">
        <v>89</v>
      </c>
      <c r="D40" s="302" t="s">
        <v>34</v>
      </c>
      <c r="E40" s="270"/>
      <c r="F40" s="270"/>
      <c r="G40" s="270"/>
      <c r="H40" s="270"/>
      <c r="I40" s="270"/>
      <c r="J40" s="270"/>
      <c r="K40" s="269"/>
      <c r="L40" s="270"/>
      <c r="M40" s="288"/>
      <c r="CA40" s="228" t="str">
        <f>IF(B40&gt;B39,"El total de días camas con acompañamiento diurno NO debe ser MAYOR que el total de días camas ocupadas","")</f>
        <v/>
      </c>
      <c r="CB40" s="228" t="str">
        <f>IF(B40&gt;C39,"El total de días camas con acompañamiento diurno NO debe ser MAYOR que el total de días camas ocupadas","")</f>
        <v/>
      </c>
      <c r="CG40" s="228">
        <f>IF(B40&gt;B39,1,0)</f>
        <v>0</v>
      </c>
      <c r="CH40" s="228">
        <f>IF(C40&gt;C39,1,0)</f>
        <v>0</v>
      </c>
    </row>
    <row r="41" spans="1:86" ht="21" x14ac:dyDescent="0.2">
      <c r="A41" s="305" t="s">
        <v>87</v>
      </c>
      <c r="B41" s="306">
        <v>142</v>
      </c>
      <c r="C41" s="306">
        <v>22</v>
      </c>
      <c r="D41" s="302" t="s">
        <v>34</v>
      </c>
      <c r="E41" s="270"/>
      <c r="F41" s="270"/>
      <c r="G41" s="270"/>
      <c r="H41" s="270"/>
      <c r="I41" s="270"/>
      <c r="J41" s="270"/>
      <c r="K41" s="269"/>
      <c r="L41" s="270"/>
      <c r="M41" s="288"/>
      <c r="CA41" s="228" t="str">
        <f>IF(OR(B41&gt;B39,B41&gt;B40),"El nº de días camas con acompañamiento diurno de 6 horas NO debe ser MAYOR que el total de días camas ocupadas, ni el nº de días con acompañamiento diurno de 6 horas mayor que el nº de acompañamiento diurno","")</f>
        <v/>
      </c>
      <c r="CB41" s="228" t="str">
        <f>IF(OR(C41&gt;C39,C41&gt;C40),"El nº de días camas con acompañamiento diurno de 6 horas NO debe ser MAYOR que el total de días camas ocupadas, ni el nº de días con acompañamiento diurno de 6 horas mayor que el nº de acompañamiento diurno","")</f>
        <v/>
      </c>
      <c r="CG41" s="228">
        <f>IF(OR(B41&gt;B39,B41&gt;B40),1,0)</f>
        <v>0</v>
      </c>
      <c r="CH41" s="228">
        <f>IF(OR(C41&gt;C39,C41&gt;C40),1,0)</f>
        <v>0</v>
      </c>
    </row>
    <row r="42" spans="1:86" x14ac:dyDescent="0.2">
      <c r="A42" s="307" t="s">
        <v>35</v>
      </c>
      <c r="B42" s="308">
        <v>111</v>
      </c>
      <c r="C42" s="308">
        <v>123</v>
      </c>
      <c r="D42" s="302" t="s">
        <v>34</v>
      </c>
      <c r="E42" s="270"/>
      <c r="F42" s="270"/>
      <c r="G42" s="270"/>
      <c r="H42" s="270"/>
      <c r="I42" s="284"/>
      <c r="J42" s="270"/>
      <c r="K42" s="269"/>
      <c r="L42" s="270"/>
      <c r="M42" s="288"/>
      <c r="CA42" s="228" t="str">
        <f>IF(B42&gt;B39,"El total de días camas con acompañamiento nocturno NO debe ser MAYOR que el total de días camas ocupadas","")</f>
        <v/>
      </c>
      <c r="CB42" s="228" t="str">
        <f>IF(C42&gt;C39,"El total de días camas con acompañamiento nocturno NO debe ser MAYOR que el total de días camas ocupadas","")</f>
        <v/>
      </c>
      <c r="CG42" s="228">
        <f>IF(B42&gt;B39,1,0)</f>
        <v>0</v>
      </c>
      <c r="CH42" s="228">
        <f>IF(C42&gt;C39,1,0)</f>
        <v>0</v>
      </c>
    </row>
    <row r="43" spans="1:86" ht="20.25" customHeight="1" x14ac:dyDescent="0.2">
      <c r="A43" s="309" t="s">
        <v>36</v>
      </c>
      <c r="B43" s="284"/>
      <c r="C43" s="284"/>
      <c r="D43" s="310"/>
      <c r="E43" s="270"/>
      <c r="F43" s="270"/>
      <c r="G43" s="270"/>
      <c r="H43" s="270"/>
      <c r="I43" s="270"/>
      <c r="J43" s="284"/>
      <c r="K43" s="269"/>
      <c r="L43" s="270"/>
      <c r="M43" s="288"/>
    </row>
    <row r="44" spans="1:86" x14ac:dyDescent="0.2">
      <c r="A44" s="262" t="s">
        <v>37</v>
      </c>
      <c r="B44" s="284"/>
      <c r="C44" s="284"/>
      <c r="D44" s="283"/>
      <c r="E44" s="284"/>
      <c r="F44" s="284"/>
      <c r="G44" s="284"/>
      <c r="H44" s="284"/>
      <c r="I44" s="284"/>
      <c r="J44" s="270"/>
      <c r="K44" s="269"/>
      <c r="L44" s="270"/>
      <c r="M44" s="288"/>
    </row>
    <row r="45" spans="1:86" x14ac:dyDescent="0.2">
      <c r="A45" s="216" t="s">
        <v>38</v>
      </c>
      <c r="B45" s="216" t="s">
        <v>31</v>
      </c>
      <c r="C45" s="220" t="s">
        <v>32</v>
      </c>
      <c r="D45" s="311"/>
      <c r="E45" s="312"/>
      <c r="F45" s="312"/>
      <c r="G45" s="312"/>
      <c r="H45" s="312"/>
      <c r="I45" s="313"/>
      <c r="J45" s="312"/>
      <c r="K45" s="314"/>
      <c r="L45" s="312"/>
      <c r="M45" s="288"/>
    </row>
    <row r="46" spans="1:86" x14ac:dyDescent="0.2">
      <c r="A46" s="315" t="s">
        <v>39</v>
      </c>
      <c r="B46" s="316">
        <v>151</v>
      </c>
      <c r="C46" s="316">
        <v>333</v>
      </c>
      <c r="D46" s="317"/>
      <c r="E46" s="270"/>
      <c r="F46" s="270"/>
      <c r="G46" s="270"/>
      <c r="H46" s="270"/>
      <c r="I46" s="284"/>
      <c r="J46" s="270"/>
      <c r="K46" s="269"/>
      <c r="L46" s="270"/>
    </row>
    <row r="47" spans="1:86" ht="21" x14ac:dyDescent="0.2">
      <c r="A47" s="318" t="s">
        <v>40</v>
      </c>
      <c r="B47" s="289">
        <v>139</v>
      </c>
      <c r="C47" s="319">
        <v>333</v>
      </c>
      <c r="D47" s="320" t="s">
        <v>34</v>
      </c>
      <c r="E47" s="270"/>
      <c r="F47" s="270"/>
      <c r="G47" s="270"/>
      <c r="H47" s="270"/>
      <c r="I47" s="284"/>
      <c r="J47" s="270"/>
      <c r="K47" s="269"/>
      <c r="L47" s="270"/>
      <c r="CA47" s="228" t="str">
        <f>IF(B47&gt;B46,"El nº de egresados con orientación a familiares al alta NO debe ser MAYOR al total de egresos","")</f>
        <v/>
      </c>
      <c r="CB47" s="228" t="str">
        <f>IF(C47&gt;C46,"El nº de egresados con orientación a familiares al alta NO debe ser MAYOR al total de egresos","")</f>
        <v/>
      </c>
      <c r="CG47" s="228">
        <f>IF(B47&gt;B46,1,0)</f>
        <v>0</v>
      </c>
      <c r="CH47" s="228" t="str">
        <f>IF(C47&gt;C46,"El nº de egresados con orientación a familiares al alta NO debe ser MAYOR al total de egresos","")</f>
        <v/>
      </c>
    </row>
    <row r="48" spans="1:86" x14ac:dyDescent="0.2">
      <c r="A48" s="591" t="s">
        <v>41</v>
      </c>
      <c r="B48" s="591"/>
      <c r="C48" s="591"/>
      <c r="D48" s="592"/>
      <c r="E48" s="592"/>
      <c r="F48" s="313"/>
      <c r="G48" s="313"/>
      <c r="H48" s="313"/>
      <c r="I48" s="313"/>
      <c r="J48" s="284"/>
      <c r="K48" s="269"/>
      <c r="L48" s="270"/>
    </row>
    <row r="49" spans="1:90" ht="21" x14ac:dyDescent="0.2">
      <c r="A49" s="42" t="s">
        <v>38</v>
      </c>
      <c r="B49" s="42" t="s">
        <v>42</v>
      </c>
      <c r="C49" s="42" t="s">
        <v>2</v>
      </c>
      <c r="D49" s="321" t="s">
        <v>43</v>
      </c>
      <c r="E49" s="322" t="s">
        <v>44</v>
      </c>
      <c r="F49" s="323" t="s">
        <v>45</v>
      </c>
      <c r="G49" s="323" t="s">
        <v>46</v>
      </c>
      <c r="H49" s="323" t="s">
        <v>47</v>
      </c>
      <c r="I49" s="323" t="s">
        <v>48</v>
      </c>
      <c r="J49" s="268"/>
      <c r="K49" s="269"/>
      <c r="L49" s="284"/>
    </row>
    <row r="50" spans="1:90" x14ac:dyDescent="0.2">
      <c r="A50" s="593" t="s">
        <v>88</v>
      </c>
      <c r="B50" s="594"/>
      <c r="C50" s="324">
        <f>SUM(D50:I50)</f>
        <v>203</v>
      </c>
      <c r="D50" s="325">
        <v>28</v>
      </c>
      <c r="E50" s="326">
        <v>9</v>
      </c>
      <c r="F50" s="326">
        <v>32</v>
      </c>
      <c r="G50" s="326">
        <v>41</v>
      </c>
      <c r="H50" s="326">
        <v>41</v>
      </c>
      <c r="I50" s="327">
        <v>52</v>
      </c>
      <c r="J50" s="320"/>
      <c r="K50" s="269"/>
      <c r="L50" s="284"/>
    </row>
    <row r="51" spans="1:90" x14ac:dyDescent="0.2">
      <c r="A51" s="595" t="s">
        <v>89</v>
      </c>
      <c r="B51" s="64" t="s">
        <v>50</v>
      </c>
      <c r="C51" s="328">
        <f>SUM(D51:I51)</f>
        <v>36</v>
      </c>
      <c r="D51" s="329">
        <v>14</v>
      </c>
      <c r="E51" s="330">
        <v>4</v>
      </c>
      <c r="F51" s="330">
        <v>18</v>
      </c>
      <c r="G51" s="330"/>
      <c r="H51" s="330"/>
      <c r="I51" s="331"/>
      <c r="J51" s="320" t="s">
        <v>49</v>
      </c>
      <c r="K51" s="269"/>
      <c r="L51" s="284"/>
      <c r="CA51" s="228" t="str">
        <f>IF(D51+D52&gt;D50,"La suma del Total egresados con apoyo psicosocial Hasta 28 días deben ser menor o igual al Total de Egresos de Hasta 28 días","")</f>
        <v/>
      </c>
      <c r="CB51" s="228" t="str">
        <f>IF(E51+E52&gt;E50,"La suma del Total egresados con apoyo psicosocial de 29 dias hasta menor de 1 año deben ser menor al Total de Egresos de de 29 dias hasta menor de 1 año","")</f>
        <v/>
      </c>
      <c r="CC51" s="228" t="str">
        <f>IF(F51+F52&gt;F50,"La suma del Total egresados con apoyo psicosocial de 1 a 4 años deben ser menor al Total de Egresos de 1 a 4 años","")</f>
        <v/>
      </c>
      <c r="CD51" s="228" t="str">
        <f>IF(G51+G52&gt;G50,"La suma del Total egresados con apoyo psicosocial de 9 años deben ser menor o igual al Total de Egresos de de 5 a 9 años","")</f>
        <v/>
      </c>
      <c r="CE51" s="228" t="str">
        <f>IF(H51+H52&gt;H50,"La suma del Total egresados con apoyo psicosocial de 10 a 14 años deben ser menor al Total de Egresos de 10 a 14 años ","")</f>
        <v/>
      </c>
      <c r="CF51" s="228" t="str">
        <f>IF(I51+I52&gt;I50,"La suma del Total egresados con apoyo psicosocial de 15 a 19 años deben ser menor al Total de Egresos de 15 a 19 años","")</f>
        <v/>
      </c>
      <c r="CG51" s="228">
        <f>IF(D51+D52&gt;D50,1,0)</f>
        <v>0</v>
      </c>
      <c r="CH51" s="228">
        <f>IF(E51+E52&gt;E50,1,0)</f>
        <v>0</v>
      </c>
      <c r="CI51" s="228">
        <f>IF(F51+F52&gt;F50,1,0)</f>
        <v>0</v>
      </c>
      <c r="CJ51" s="228">
        <f>IF(G51+G52&gt;G50,1,0)</f>
        <v>0</v>
      </c>
      <c r="CK51" s="228">
        <f>IF(H51+H52&gt;H5,1,0)</f>
        <v>0</v>
      </c>
      <c r="CL51" s="228">
        <f>IF(I51+I52&gt;I50,1,0)</f>
        <v>0</v>
      </c>
    </row>
    <row r="52" spans="1:90" x14ac:dyDescent="0.2">
      <c r="A52" s="595"/>
      <c r="B52" s="65" t="s">
        <v>51</v>
      </c>
      <c r="C52" s="332">
        <f>SUM(D52:I52)</f>
        <v>26</v>
      </c>
      <c r="D52" s="333">
        <v>12</v>
      </c>
      <c r="E52" s="334">
        <v>5</v>
      </c>
      <c r="F52" s="334">
        <v>9</v>
      </c>
      <c r="G52" s="334"/>
      <c r="H52" s="334"/>
      <c r="I52" s="335"/>
      <c r="J52" s="320" t="s">
        <v>49</v>
      </c>
      <c r="K52" s="269"/>
      <c r="L52" s="284"/>
      <c r="CA52" s="228" t="str">
        <f>IF(D51&gt;D50,"El nº de egresados Hasta 28 días con apoyo psicosocial -Intervención NO debe ser MAYOR al total de egresos",IF(AND(D51&lt;&gt;0,D53=""), "No olvide registrar atenciones recibidas en grupo etareo Hasta 28 días",""))</f>
        <v/>
      </c>
      <c r="CB52" s="228" t="str">
        <f>IF(E51&gt;E50,"El nº de egresados de 29 dias hasta menor de 1 año con apoyo psicosocial -Intervención NO debe ser MAYOR al total de egresos",IF(AND(E51&lt;&gt;0,E53=""), "No olvide registrar atenciones recibidas en grupo de edad 29 dias hasta menor de 1 año",""))</f>
        <v/>
      </c>
      <c r="CC52" s="228" t="str">
        <f>IF(F51&gt;F50,"El nº de egresados de 1 a 4 años con apoyo psicosocial -Intervención NO debe ser MAYOR al total de egresos",IF(AND(F51&lt;&gt;0,F53=""), "No olvide registrar atenciones recibidas de 1 a 4 años",""))</f>
        <v/>
      </c>
      <c r="CD52" s="228" t="str">
        <f>IF(G51&gt;G50,"El nº de egresados de 5 a 9 años con apoyo psicosocial -Intervención NO debe ser MAYOR al total de egresos",IF(AND(G51&lt;&gt;0,G53=""), "No olvide registrar atenciones recibidas de 5 a 9 años",""))</f>
        <v/>
      </c>
      <c r="CE52" s="228" t="str">
        <f>IF(H51&gt;H50,"El nº de egresados de 10 a 14 años con apoyo psicosocial -Intervención NO debe ser MAYOR al total de egresos",IF(AND(H51&lt;&gt;0,H53=""), "No olvide registrar atenciones recibidas de 10 a 14 años",""))</f>
        <v/>
      </c>
      <c r="CF52" s="228" t="str">
        <f>IF(I51&gt;I50,"El nº de egresados de 15 a 19 años con apoyo psicosocial -Intervención NO debe ser MAYOR al total de egresos",IF(AND(I51&lt;&gt;0,I53=""), "No olvide registrar atenciones recibidas de 15 a 19 años",""))</f>
        <v/>
      </c>
      <c r="CG52" s="228">
        <f t="shared" ref="CG52:CL52" si="1">IF(D51&gt;D50,1,IF(AND(D51&lt;&gt;0,D53=""), 1,0))</f>
        <v>0</v>
      </c>
      <c r="CH52" s="228">
        <f t="shared" si="1"/>
        <v>0</v>
      </c>
      <c r="CI52" s="228">
        <f t="shared" si="1"/>
        <v>0</v>
      </c>
      <c r="CJ52" s="228">
        <f t="shared" si="1"/>
        <v>0</v>
      </c>
      <c r="CK52" s="228">
        <f t="shared" si="1"/>
        <v>0</v>
      </c>
      <c r="CL52" s="228">
        <f t="shared" si="1"/>
        <v>0</v>
      </c>
    </row>
    <row r="53" spans="1:90" x14ac:dyDescent="0.2">
      <c r="A53" s="596" t="s">
        <v>52</v>
      </c>
      <c r="B53" s="66" t="s">
        <v>50</v>
      </c>
      <c r="C53" s="336">
        <f>SUM(D53:I53)</f>
        <v>72</v>
      </c>
      <c r="D53" s="337">
        <v>32</v>
      </c>
      <c r="E53" s="338">
        <v>14</v>
      </c>
      <c r="F53" s="338">
        <v>26</v>
      </c>
      <c r="G53" s="338"/>
      <c r="H53" s="338"/>
      <c r="I53" s="339"/>
      <c r="J53" s="320" t="s">
        <v>49</v>
      </c>
      <c r="K53" s="283"/>
      <c r="L53" s="284"/>
      <c r="CA53" s="228" t="str">
        <f>IF(D51&gt;D50,"El nº de egresados Hasta 28 días  con apoyo psicosocial -Intervención NO debe ser MAYOR al total de egresos en el grupo etario Hasta 28 días",IF(AND(D52&lt;&gt;0,D54=""), "No olvide registrar atenciones recibidas en grupo etareo Hasta 28 días ",""))</f>
        <v/>
      </c>
      <c r="CB53" s="228" t="str">
        <f>IF(E51&gt;E50,"El nº de egresados de 29 dias hasta menor de 1 año con apoyo psicosocial -Intervención NO debe ser MAYOR al total de egresos",IF(AND(E52&lt;&gt;0,E54=""), "No olvide registrar atenciones recibidas en grupo etareo de 29 dias hasta menor de 1 año ",""))</f>
        <v/>
      </c>
      <c r="CC53" s="228" t="str">
        <f>IF(F51&gt;F50,"El nº de egresados de 1 a 4 añoscon apoyo psicosocial -Intervención NO debe ser MAYOR al total de egresos",IF(AND(F52&lt;&gt;0,F54=""), "No olvide registrar atenciones recibidas de 1 a 4 años",""))</f>
        <v/>
      </c>
      <c r="CD53" s="228" t="str">
        <f>IF(G51&gt;G50,"El nº de egresados de 5 a 9 años con apoyo psicosocial -Intervención NO debe ser MAYOR al total de egresos",IF(AND(G52&lt;&gt;0,G54=""), "No olvide registrar atenciones recibidas de 5 a 9 años",""))</f>
        <v/>
      </c>
      <c r="CE53" s="228" t="str">
        <f>IF(H51&gt;H50,"El nº de egresados de 10 a 14 años con apoyo psicosocial -Intervención NO debe ser MAYOR al total de egresos",IF(AND(H52&lt;&gt;0,H54=""), "No olvide registrar atenciones recibidas de 10 a 14 años",""))</f>
        <v/>
      </c>
      <c r="CF53" s="228" t="str">
        <f>IF(I51&gt;I50,"El nº de egresados de 15 a 19 años con apoyo psicosocial -Intervención NO debe ser MAYOR al total de egresos",IF(AND(I52&lt;&gt;0,I54=""), "No olvide registrar atenciones recibidas de 15 a 19 años",""))</f>
        <v/>
      </c>
      <c r="CG53" s="228">
        <f t="shared" ref="CG53:CL53" si="2">IF(D51&gt;D50,1,IF(AND(D52&lt;&gt;0,D54=""), 1,0))</f>
        <v>0</v>
      </c>
      <c r="CH53" s="228">
        <f t="shared" si="2"/>
        <v>0</v>
      </c>
      <c r="CI53" s="228">
        <f t="shared" si="2"/>
        <v>0</v>
      </c>
      <c r="CJ53" s="228">
        <f t="shared" si="2"/>
        <v>0</v>
      </c>
      <c r="CK53" s="228">
        <f t="shared" si="2"/>
        <v>0</v>
      </c>
      <c r="CL53" s="228">
        <f t="shared" si="2"/>
        <v>0</v>
      </c>
    </row>
    <row r="54" spans="1:90" x14ac:dyDescent="0.2">
      <c r="A54" s="597"/>
      <c r="B54" s="68" t="s">
        <v>51</v>
      </c>
      <c r="C54" s="340">
        <f>SUM(D54:I54)</f>
        <v>112</v>
      </c>
      <c r="D54" s="341">
        <v>41</v>
      </c>
      <c r="E54" s="342">
        <v>31</v>
      </c>
      <c r="F54" s="342">
        <v>40</v>
      </c>
      <c r="G54" s="342"/>
      <c r="H54" s="342"/>
      <c r="I54" s="343"/>
      <c r="J54" s="320"/>
      <c r="K54" s="283"/>
      <c r="L54" s="284"/>
    </row>
    <row r="55" spans="1:90" x14ac:dyDescent="0.2">
      <c r="A55" s="598" t="s">
        <v>53</v>
      </c>
      <c r="B55" s="598"/>
      <c r="C55" s="598"/>
      <c r="D55" s="598"/>
      <c r="E55" s="598"/>
      <c r="F55" s="598"/>
      <c r="G55" s="598"/>
      <c r="H55" s="344"/>
      <c r="I55" s="344"/>
      <c r="J55" s="284"/>
      <c r="K55" s="269"/>
      <c r="L55" s="270"/>
      <c r="M55" s="288"/>
    </row>
    <row r="56" spans="1:90" x14ac:dyDescent="0.2">
      <c r="A56" s="599" t="s">
        <v>54</v>
      </c>
      <c r="B56" s="602" t="s">
        <v>90</v>
      </c>
      <c r="C56" s="603"/>
      <c r="D56" s="606" t="s">
        <v>55</v>
      </c>
      <c r="E56" s="599"/>
      <c r="F56" s="577" t="s">
        <v>91</v>
      </c>
      <c r="G56" s="578"/>
      <c r="H56" s="578"/>
      <c r="I56" s="579"/>
      <c r="J56" s="285"/>
      <c r="K56" s="269"/>
      <c r="L56" s="270"/>
      <c r="M56" s="288"/>
    </row>
    <row r="57" spans="1:90" x14ac:dyDescent="0.2">
      <c r="A57" s="600"/>
      <c r="B57" s="604"/>
      <c r="C57" s="605"/>
      <c r="D57" s="607"/>
      <c r="E57" s="601"/>
      <c r="F57" s="577" t="s">
        <v>92</v>
      </c>
      <c r="G57" s="579"/>
      <c r="H57" s="577" t="s">
        <v>93</v>
      </c>
      <c r="I57" s="579"/>
      <c r="J57" s="345"/>
      <c r="K57" s="269"/>
      <c r="L57" s="270"/>
      <c r="M57" s="288"/>
    </row>
    <row r="58" spans="1:90" ht="21" x14ac:dyDescent="0.2">
      <c r="A58" s="601"/>
      <c r="B58" s="218" t="s">
        <v>94</v>
      </c>
      <c r="C58" s="218" t="s">
        <v>56</v>
      </c>
      <c r="D58" s="218" t="s">
        <v>94</v>
      </c>
      <c r="E58" s="217" t="s">
        <v>56</v>
      </c>
      <c r="F58" s="218" t="s">
        <v>94</v>
      </c>
      <c r="G58" s="218" t="s">
        <v>56</v>
      </c>
      <c r="H58" s="218" t="s">
        <v>94</v>
      </c>
      <c r="I58" s="217" t="s">
        <v>56</v>
      </c>
      <c r="J58" s="345"/>
      <c r="K58" s="269"/>
      <c r="L58" s="270"/>
      <c r="M58" s="288"/>
    </row>
    <row r="59" spans="1:90" x14ac:dyDescent="0.2">
      <c r="A59" s="69" t="s">
        <v>57</v>
      </c>
      <c r="B59" s="346"/>
      <c r="C59" s="347">
        <v>13</v>
      </c>
      <c r="D59" s="346">
        <v>1</v>
      </c>
      <c r="E59" s="347">
        <v>47</v>
      </c>
      <c r="F59" s="348">
        <v>11</v>
      </c>
      <c r="G59" s="286">
        <v>38</v>
      </c>
      <c r="H59" s="286">
        <v>3</v>
      </c>
      <c r="I59" s="286">
        <v>11</v>
      </c>
      <c r="J59" s="285"/>
      <c r="K59" s="269"/>
      <c r="L59" s="270"/>
      <c r="M59" s="288"/>
    </row>
    <row r="60" spans="1:90" x14ac:dyDescent="0.2">
      <c r="A60" s="71" t="s">
        <v>58</v>
      </c>
      <c r="B60" s="349"/>
      <c r="C60" s="350"/>
      <c r="D60" s="349"/>
      <c r="E60" s="350"/>
      <c r="F60" s="351"/>
      <c r="G60" s="352"/>
      <c r="H60" s="352"/>
      <c r="I60" s="352"/>
      <c r="J60" s="285"/>
      <c r="K60" s="269"/>
      <c r="L60" s="270"/>
      <c r="M60" s="288"/>
    </row>
    <row r="61" spans="1:90" x14ac:dyDescent="0.2">
      <c r="A61" s="71" t="s">
        <v>95</v>
      </c>
      <c r="B61" s="349"/>
      <c r="C61" s="350"/>
      <c r="D61" s="349"/>
      <c r="E61" s="350"/>
      <c r="F61" s="351"/>
      <c r="G61" s="352"/>
      <c r="H61" s="352"/>
      <c r="I61" s="352"/>
      <c r="J61" s="285"/>
      <c r="K61" s="269"/>
      <c r="L61" s="270"/>
      <c r="M61" s="288"/>
    </row>
    <row r="62" spans="1:90" x14ac:dyDescent="0.2">
      <c r="A62" s="71" t="s">
        <v>59</v>
      </c>
      <c r="B62" s="349"/>
      <c r="C62" s="350"/>
      <c r="D62" s="349"/>
      <c r="E62" s="350"/>
      <c r="F62" s="351"/>
      <c r="G62" s="352"/>
      <c r="H62" s="352"/>
      <c r="I62" s="352"/>
      <c r="J62" s="285"/>
      <c r="K62" s="269"/>
      <c r="L62" s="270"/>
      <c r="M62" s="288"/>
    </row>
    <row r="63" spans="1:90" x14ac:dyDescent="0.2">
      <c r="A63" s="71" t="s">
        <v>60</v>
      </c>
      <c r="B63" s="349">
        <v>2</v>
      </c>
      <c r="C63" s="350">
        <v>4</v>
      </c>
      <c r="D63" s="349">
        <v>8</v>
      </c>
      <c r="E63" s="350">
        <v>14</v>
      </c>
      <c r="F63" s="351">
        <v>10</v>
      </c>
      <c r="G63" s="352">
        <v>22</v>
      </c>
      <c r="H63" s="352">
        <v>1</v>
      </c>
      <c r="I63" s="352">
        <v>6</v>
      </c>
      <c r="J63" s="285"/>
      <c r="K63" s="269"/>
      <c r="L63" s="270"/>
      <c r="M63" s="288"/>
    </row>
    <row r="64" spans="1:90" x14ac:dyDescent="0.2">
      <c r="A64" s="71" t="s">
        <v>61</v>
      </c>
      <c r="B64" s="349"/>
      <c r="C64" s="350"/>
      <c r="D64" s="349"/>
      <c r="E64" s="350"/>
      <c r="F64" s="351"/>
      <c r="G64" s="352"/>
      <c r="H64" s="352"/>
      <c r="I64" s="352"/>
      <c r="J64" s="285"/>
      <c r="K64" s="269"/>
      <c r="L64" s="270"/>
      <c r="M64" s="288"/>
    </row>
    <row r="65" spans="1:13" x14ac:dyDescent="0.2">
      <c r="A65" s="71" t="s">
        <v>62</v>
      </c>
      <c r="B65" s="349">
        <v>3</v>
      </c>
      <c r="C65" s="350"/>
      <c r="D65" s="349">
        <v>17</v>
      </c>
      <c r="E65" s="350">
        <v>7</v>
      </c>
      <c r="F65" s="351">
        <v>10</v>
      </c>
      <c r="G65" s="352">
        <v>8</v>
      </c>
      <c r="H65" s="352"/>
      <c r="I65" s="352">
        <v>1</v>
      </c>
      <c r="J65" s="285"/>
      <c r="K65" s="269"/>
      <c r="L65" s="270"/>
      <c r="M65" s="288"/>
    </row>
    <row r="66" spans="1:13" x14ac:dyDescent="0.2">
      <c r="A66" s="71" t="s">
        <v>63</v>
      </c>
      <c r="B66" s="349"/>
      <c r="C66" s="350">
        <v>3</v>
      </c>
      <c r="D66" s="349"/>
      <c r="E66" s="350">
        <v>5</v>
      </c>
      <c r="F66" s="351"/>
      <c r="G66" s="352">
        <v>72</v>
      </c>
      <c r="H66" s="352"/>
      <c r="I66" s="352">
        <v>5</v>
      </c>
      <c r="J66" s="285"/>
      <c r="K66" s="269"/>
      <c r="L66" s="270"/>
      <c r="M66" s="288"/>
    </row>
    <row r="67" spans="1:13" x14ac:dyDescent="0.2">
      <c r="A67" s="71" t="s">
        <v>64</v>
      </c>
      <c r="B67" s="349"/>
      <c r="C67" s="350">
        <v>19</v>
      </c>
      <c r="D67" s="349"/>
      <c r="E67" s="350">
        <v>70</v>
      </c>
      <c r="F67" s="351"/>
      <c r="G67" s="352">
        <v>13</v>
      </c>
      <c r="H67" s="352"/>
      <c r="I67" s="352"/>
      <c r="J67" s="285"/>
      <c r="K67" s="269"/>
      <c r="L67" s="270"/>
      <c r="M67" s="288"/>
    </row>
    <row r="68" spans="1:13" x14ac:dyDescent="0.2">
      <c r="A68" s="71" t="s">
        <v>65</v>
      </c>
      <c r="B68" s="349"/>
      <c r="C68" s="350">
        <v>19</v>
      </c>
      <c r="D68" s="349"/>
      <c r="E68" s="350">
        <v>26</v>
      </c>
      <c r="F68" s="351"/>
      <c r="G68" s="352">
        <v>22</v>
      </c>
      <c r="H68" s="352"/>
      <c r="I68" s="352">
        <v>4</v>
      </c>
      <c r="J68" s="285"/>
      <c r="K68" s="269"/>
      <c r="L68" s="270"/>
      <c r="M68" s="288"/>
    </row>
    <row r="69" spans="1:13" x14ac:dyDescent="0.2">
      <c r="A69" s="71" t="s">
        <v>66</v>
      </c>
      <c r="B69" s="349"/>
      <c r="C69" s="350">
        <v>14</v>
      </c>
      <c r="D69" s="349">
        <v>3</v>
      </c>
      <c r="E69" s="350">
        <v>24</v>
      </c>
      <c r="F69" s="351">
        <v>18</v>
      </c>
      <c r="G69" s="352">
        <v>23</v>
      </c>
      <c r="H69" s="352">
        <v>1</v>
      </c>
      <c r="I69" s="352">
        <v>5</v>
      </c>
      <c r="J69" s="285"/>
      <c r="K69" s="269"/>
      <c r="L69" s="270"/>
      <c r="M69" s="288"/>
    </row>
    <row r="70" spans="1:13" x14ac:dyDescent="0.2">
      <c r="A70" s="71" t="s">
        <v>67</v>
      </c>
      <c r="B70" s="349"/>
      <c r="C70" s="350"/>
      <c r="D70" s="349"/>
      <c r="E70" s="350"/>
      <c r="F70" s="351"/>
      <c r="G70" s="352"/>
      <c r="H70" s="352"/>
      <c r="I70" s="352"/>
      <c r="J70" s="285"/>
      <c r="K70" s="269"/>
      <c r="L70" s="270"/>
      <c r="M70" s="288"/>
    </row>
    <row r="71" spans="1:13" x14ac:dyDescent="0.2">
      <c r="A71" s="48" t="s">
        <v>2</v>
      </c>
      <c r="B71" s="353">
        <f t="shared" ref="B71:I71" si="3">SUM(B59:B70)</f>
        <v>5</v>
      </c>
      <c r="C71" s="353">
        <f t="shared" si="3"/>
        <v>72</v>
      </c>
      <c r="D71" s="353">
        <f t="shared" si="3"/>
        <v>29</v>
      </c>
      <c r="E71" s="353">
        <f t="shared" si="3"/>
        <v>193</v>
      </c>
      <c r="F71" s="354">
        <f t="shared" si="3"/>
        <v>49</v>
      </c>
      <c r="G71" s="354">
        <f t="shared" si="3"/>
        <v>198</v>
      </c>
      <c r="H71" s="354">
        <f t="shared" si="3"/>
        <v>5</v>
      </c>
      <c r="I71" s="354">
        <f t="shared" si="3"/>
        <v>32</v>
      </c>
      <c r="J71" s="285"/>
      <c r="K71" s="269"/>
      <c r="L71" s="270"/>
      <c r="M71" s="288"/>
    </row>
    <row r="72" spans="1:13" x14ac:dyDescent="0.2">
      <c r="A72" s="574" t="s">
        <v>96</v>
      </c>
      <c r="B72" s="574"/>
      <c r="C72" s="574"/>
      <c r="D72" s="574"/>
      <c r="E72" s="574"/>
      <c r="F72" s="574"/>
      <c r="G72" s="574"/>
      <c r="H72" s="355"/>
      <c r="I72" s="355"/>
      <c r="J72" s="278"/>
      <c r="K72" s="269"/>
      <c r="L72" s="270"/>
      <c r="M72" s="288"/>
    </row>
    <row r="73" spans="1:13" ht="14.25" customHeight="1" x14ac:dyDescent="0.2">
      <c r="A73" s="575" t="s">
        <v>97</v>
      </c>
      <c r="B73" s="577" t="s">
        <v>98</v>
      </c>
      <c r="C73" s="578"/>
      <c r="D73" s="578"/>
      <c r="E73" s="578"/>
      <c r="F73" s="578"/>
      <c r="G73" s="579"/>
      <c r="H73" s="356"/>
      <c r="I73" s="278"/>
      <c r="J73" s="269"/>
      <c r="K73" s="270"/>
      <c r="L73" s="288"/>
    </row>
    <row r="74" spans="1:13" x14ac:dyDescent="0.2">
      <c r="A74" s="576"/>
      <c r="B74" s="233" t="s">
        <v>1</v>
      </c>
      <c r="C74" s="218" t="s">
        <v>94</v>
      </c>
      <c r="D74" s="357" t="s">
        <v>56</v>
      </c>
      <c r="E74" s="23" t="s">
        <v>80</v>
      </c>
      <c r="F74" s="24" t="s">
        <v>81</v>
      </c>
      <c r="G74" s="24" t="s">
        <v>82</v>
      </c>
      <c r="H74" s="356"/>
      <c r="I74" s="284"/>
      <c r="J74" s="278"/>
      <c r="K74" s="269"/>
      <c r="L74" s="270"/>
      <c r="M74" s="288"/>
    </row>
    <row r="75" spans="1:13" x14ac:dyDescent="0.2">
      <c r="A75" s="69" t="s">
        <v>99</v>
      </c>
      <c r="B75" s="358">
        <f t="shared" ref="B75:B82" si="4">SUM(C75+D75)</f>
        <v>16</v>
      </c>
      <c r="C75" s="359">
        <v>2</v>
      </c>
      <c r="D75" s="360">
        <v>14</v>
      </c>
      <c r="E75" s="361">
        <v>16</v>
      </c>
      <c r="F75" s="362"/>
      <c r="G75" s="362"/>
      <c r="H75" s="356"/>
      <c r="I75" s="284"/>
      <c r="J75" s="278"/>
      <c r="K75" s="269"/>
      <c r="L75" s="270"/>
      <c r="M75" s="288"/>
    </row>
    <row r="76" spans="1:13" x14ac:dyDescent="0.2">
      <c r="A76" s="70" t="s">
        <v>100</v>
      </c>
      <c r="B76" s="363">
        <f t="shared" si="4"/>
        <v>3</v>
      </c>
      <c r="C76" s="364"/>
      <c r="D76" s="365">
        <v>3</v>
      </c>
      <c r="E76" s="366">
        <v>3</v>
      </c>
      <c r="F76" s="277"/>
      <c r="G76" s="277"/>
      <c r="H76" s="356"/>
      <c r="I76" s="284"/>
      <c r="J76" s="278"/>
      <c r="K76" s="269"/>
      <c r="L76" s="270"/>
      <c r="M76" s="288"/>
    </row>
    <row r="77" spans="1:13" x14ac:dyDescent="0.2">
      <c r="A77" s="71" t="s">
        <v>101</v>
      </c>
      <c r="B77" s="363">
        <f t="shared" si="4"/>
        <v>5</v>
      </c>
      <c r="C77" s="364">
        <v>2</v>
      </c>
      <c r="D77" s="365">
        <v>3</v>
      </c>
      <c r="E77" s="366">
        <v>5</v>
      </c>
      <c r="F77" s="277"/>
      <c r="G77" s="277"/>
      <c r="H77" s="356"/>
      <c r="I77" s="284"/>
      <c r="J77" s="278"/>
      <c r="K77" s="269"/>
      <c r="L77" s="270"/>
      <c r="M77" s="288"/>
    </row>
    <row r="78" spans="1:13" x14ac:dyDescent="0.2">
      <c r="A78" s="71" t="s">
        <v>102</v>
      </c>
      <c r="B78" s="363">
        <f t="shared" si="4"/>
        <v>2</v>
      </c>
      <c r="C78" s="364"/>
      <c r="D78" s="365">
        <v>2</v>
      </c>
      <c r="E78" s="366">
        <v>2</v>
      </c>
      <c r="F78" s="277"/>
      <c r="G78" s="277"/>
      <c r="H78" s="356"/>
      <c r="I78" s="284"/>
      <c r="J78" s="278"/>
      <c r="K78" s="269"/>
      <c r="L78" s="270"/>
      <c r="M78" s="288"/>
    </row>
    <row r="79" spans="1:13" x14ac:dyDescent="0.2">
      <c r="A79" s="71" t="s">
        <v>103</v>
      </c>
      <c r="B79" s="363">
        <f t="shared" si="4"/>
        <v>0</v>
      </c>
      <c r="C79" s="364"/>
      <c r="D79" s="365"/>
      <c r="E79" s="366"/>
      <c r="F79" s="277"/>
      <c r="G79" s="277"/>
      <c r="H79" s="356"/>
      <c r="I79" s="284"/>
      <c r="J79" s="278"/>
      <c r="K79" s="269"/>
      <c r="L79" s="270"/>
      <c r="M79" s="288"/>
    </row>
    <row r="80" spans="1:13" x14ac:dyDescent="0.2">
      <c r="A80" s="71" t="s">
        <v>104</v>
      </c>
      <c r="B80" s="363">
        <f t="shared" si="4"/>
        <v>0</v>
      </c>
      <c r="C80" s="364"/>
      <c r="D80" s="365"/>
      <c r="E80" s="366"/>
      <c r="F80" s="277"/>
      <c r="G80" s="277"/>
      <c r="H80" s="356"/>
      <c r="I80" s="284"/>
      <c r="J80" s="278"/>
      <c r="K80" s="269"/>
      <c r="L80" s="270"/>
      <c r="M80" s="288"/>
    </row>
    <row r="81" spans="1:13" x14ac:dyDescent="0.2">
      <c r="A81" s="70" t="s">
        <v>105</v>
      </c>
      <c r="B81" s="363">
        <f t="shared" si="4"/>
        <v>0</v>
      </c>
      <c r="C81" s="364"/>
      <c r="D81" s="365"/>
      <c r="E81" s="366"/>
      <c r="F81" s="277"/>
      <c r="G81" s="277"/>
      <c r="H81" s="356"/>
      <c r="I81" s="284"/>
      <c r="J81" s="278"/>
      <c r="K81" s="269"/>
      <c r="L81" s="270"/>
      <c r="M81" s="288"/>
    </row>
    <row r="82" spans="1:13" x14ac:dyDescent="0.2">
      <c r="A82" s="113" t="s">
        <v>106</v>
      </c>
      <c r="B82" s="367">
        <f t="shared" si="4"/>
        <v>11</v>
      </c>
      <c r="C82" s="364">
        <v>1</v>
      </c>
      <c r="D82" s="365">
        <v>10</v>
      </c>
      <c r="E82" s="366">
        <v>11</v>
      </c>
      <c r="F82" s="116"/>
      <c r="G82" s="116"/>
      <c r="H82" s="356"/>
      <c r="I82" s="284"/>
      <c r="J82" s="278"/>
      <c r="K82" s="269"/>
      <c r="L82" s="270"/>
      <c r="M82" s="288"/>
    </row>
    <row r="83" spans="1:13" x14ac:dyDescent="0.2">
      <c r="A83" s="72" t="s">
        <v>2</v>
      </c>
      <c r="B83" s="354">
        <f t="shared" ref="B83:G83" si="5">SUM(B75:B82)</f>
        <v>37</v>
      </c>
      <c r="C83" s="368">
        <f t="shared" si="5"/>
        <v>5</v>
      </c>
      <c r="D83" s="369">
        <f t="shared" si="5"/>
        <v>32</v>
      </c>
      <c r="E83" s="370">
        <f t="shared" si="5"/>
        <v>37</v>
      </c>
      <c r="F83" s="371">
        <f t="shared" si="5"/>
        <v>0</v>
      </c>
      <c r="G83" s="371">
        <f t="shared" si="5"/>
        <v>0</v>
      </c>
      <c r="H83" s="372"/>
      <c r="I83" s="284"/>
      <c r="J83" s="278"/>
      <c r="K83" s="269"/>
      <c r="L83" s="270"/>
      <c r="M83" s="288"/>
    </row>
    <row r="84" spans="1:13" x14ac:dyDescent="0.2">
      <c r="D84" s="288"/>
    </row>
    <row r="195" spans="1:2" hidden="1" x14ac:dyDescent="0.2">
      <c r="A195" s="373">
        <f>SUM(B12:O12,B19:B23,B35,C50,B71:I71,B83:G83,B27:B32,B39:C42,B46:C47,C51:C54)</f>
        <v>11932.96</v>
      </c>
      <c r="B195" s="227">
        <f>SUM(CG3:CN99)</f>
        <v>0</v>
      </c>
    </row>
  </sheetData>
  <mergeCells count="22">
    <mergeCell ref="A55:G55"/>
    <mergeCell ref="A56:A58"/>
    <mergeCell ref="B56:C57"/>
    <mergeCell ref="K9:O10"/>
    <mergeCell ref="A48:E48"/>
    <mergeCell ref="A50:B50"/>
    <mergeCell ref="A51:A52"/>
    <mergeCell ref="A53:A54"/>
    <mergeCell ref="A9:A11"/>
    <mergeCell ref="B9:B11"/>
    <mergeCell ref="C9:C11"/>
    <mergeCell ref="D9:D11"/>
    <mergeCell ref="E9:E11"/>
    <mergeCell ref="G9:J10"/>
    <mergeCell ref="F9:F11"/>
    <mergeCell ref="A73:A74"/>
    <mergeCell ref="D56:E57"/>
    <mergeCell ref="F56:I56"/>
    <mergeCell ref="F57:G57"/>
    <mergeCell ref="H57:I57"/>
    <mergeCell ref="A72:G72"/>
    <mergeCell ref="B73:G73"/>
  </mergeCells>
  <dataValidations count="2">
    <dataValidation type="decimal" allowBlank="1" showInputMessage="1" showErrorMessage="1" errorTitle="ERROR" error="Por Favor ingrese solo Números. " sqref="G12:O16">
      <formula1>0</formula1>
      <formula2>100000000</formula2>
    </dataValidation>
    <dataValidation type="whole" allowBlank="1" showInputMessage="1" showErrorMessage="1" errorTitle="ERROR" error="Por Favor ingrese solo Números. " sqref="A1:F1048576 P1:XFD1048576 G1:O11 G17:O1048576">
      <formula1>0</formula1>
      <formula2>100000000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N195"/>
  <sheetViews>
    <sheetView workbookViewId="0">
      <selection activeCell="A18" sqref="A18"/>
    </sheetView>
  </sheetViews>
  <sheetFormatPr baseColWidth="10" defaultRowHeight="14.25" x14ac:dyDescent="0.2"/>
  <cols>
    <col min="1" max="1" width="72.140625" style="227" customWidth="1"/>
    <col min="2" max="2" width="34.140625" style="227" customWidth="1"/>
    <col min="3" max="3" width="18.140625" style="227" customWidth="1"/>
    <col min="4" max="4" width="17.42578125" style="227" customWidth="1"/>
    <col min="5" max="5" width="18.28515625" style="227" customWidth="1"/>
    <col min="6" max="6" width="16.5703125" style="227" customWidth="1"/>
    <col min="7" max="7" width="17.85546875" style="227" customWidth="1"/>
    <col min="8" max="8" width="18.42578125" style="227" customWidth="1"/>
    <col min="9" max="9" width="14.85546875" style="227" customWidth="1"/>
    <col min="10" max="10" width="13.42578125" style="227" customWidth="1"/>
    <col min="11" max="11" width="14.28515625" style="227" customWidth="1"/>
    <col min="12" max="12" width="11.42578125" style="227"/>
    <col min="13" max="13" width="13" style="227" customWidth="1"/>
    <col min="14" max="75" width="11.42578125" style="227"/>
    <col min="76" max="77" width="11.42578125" style="228" customWidth="1"/>
    <col min="78" max="89" width="11.42578125" style="228" hidden="1" customWidth="1"/>
    <col min="90" max="90" width="18.28515625" style="228" hidden="1" customWidth="1"/>
    <col min="91" max="92" width="11.42578125" style="228" hidden="1" customWidth="1"/>
    <col min="93" max="106" width="11.42578125" style="228" customWidth="1"/>
    <col min="107" max="142" width="11.42578125" style="228"/>
    <col min="143" max="16384" width="11.42578125" style="227"/>
  </cols>
  <sheetData>
    <row r="1" spans="1:144" x14ac:dyDescent="0.2">
      <c r="A1" s="226" t="s">
        <v>0</v>
      </c>
    </row>
    <row r="2" spans="1:144" x14ac:dyDescent="0.2">
      <c r="A2" s="226" t="str">
        <f>CONCATENATE("COMUNA: ",[3]NOMBRE!B2," - ","( ",[3]NOMBRE!C2,[3]NOMBRE!D2,[3]NOMBRE!E2,[3]NOMBRE!F2,[3]NOMBRE!G2," )")</f>
        <v>COMUNA: Linares - ( 07401 )</v>
      </c>
    </row>
    <row r="3" spans="1:144" x14ac:dyDescent="0.2">
      <c r="A3" s="226" t="str">
        <f>CONCATENATE("ESTABLECIMIENTO/ESTRATEGIA: ",[3]NOMBRE!B3," - ","( ",[3]NOMBRE!C3,[3]NOMBRE!D3,[3]NOMBRE!E3,[3]NOMBRE!F3,[3]NOMBRE!G3,[3]NOMBRE!H3," )")</f>
        <v>ESTABLECIMIENTO/ESTRATEGIA: Hospital Presidente Carlos Ibáñez del Campo - ( 116108 )</v>
      </c>
      <c r="BZ3" s="374"/>
      <c r="CA3" s="374"/>
      <c r="CB3" s="374"/>
      <c r="CC3" s="374"/>
      <c r="CD3" s="374"/>
      <c r="CE3" s="374"/>
      <c r="CF3" s="374"/>
      <c r="CG3" s="374"/>
      <c r="CH3" s="374"/>
      <c r="CI3" s="374"/>
      <c r="CJ3" s="374"/>
      <c r="CK3" s="374"/>
      <c r="CL3" s="374"/>
      <c r="CM3" s="374"/>
      <c r="CN3" s="374"/>
    </row>
    <row r="4" spans="1:144" x14ac:dyDescent="0.2">
      <c r="A4" s="226" t="str">
        <f>CONCATENATE("MES: ",[3]NOMBRE!B6," - ","( ",[3]NOMBRE!C6,[3]NOMBRE!D6," )")</f>
        <v>MES: MARZO - ( 03 )</v>
      </c>
      <c r="BZ4" s="374"/>
      <c r="CA4" s="374"/>
      <c r="CB4" s="374"/>
      <c r="CC4" s="374"/>
      <c r="CD4" s="374"/>
      <c r="CE4" s="374"/>
      <c r="CF4" s="374"/>
      <c r="CG4" s="374"/>
      <c r="CH4" s="374"/>
      <c r="CI4" s="374"/>
      <c r="CJ4" s="374"/>
      <c r="CK4" s="374"/>
      <c r="CL4" s="374"/>
      <c r="CM4" s="374"/>
      <c r="CN4" s="374"/>
    </row>
    <row r="5" spans="1:144" x14ac:dyDescent="0.2">
      <c r="A5" s="226" t="str">
        <f>CONCATENATE("AÑO: ",[3]NOMBRE!B7)</f>
        <v>AÑO: 2017</v>
      </c>
      <c r="BZ5" s="374"/>
      <c r="CA5" s="374"/>
      <c r="CB5" s="374"/>
      <c r="CC5" s="374"/>
      <c r="CD5" s="374"/>
      <c r="CE5" s="374"/>
      <c r="CF5" s="374"/>
      <c r="CG5" s="374"/>
      <c r="CH5" s="374"/>
      <c r="CI5" s="374"/>
      <c r="CJ5" s="374"/>
      <c r="CK5" s="374"/>
      <c r="CL5" s="374"/>
      <c r="CM5" s="374"/>
      <c r="CN5" s="374"/>
    </row>
    <row r="6" spans="1:144" ht="15" x14ac:dyDescent="0.2">
      <c r="F6" s="229" t="s">
        <v>71</v>
      </c>
      <c r="BZ6" s="374"/>
      <c r="CA6" s="374"/>
      <c r="CB6" s="374"/>
      <c r="CC6" s="374"/>
      <c r="CD6" s="374"/>
      <c r="CE6" s="374"/>
      <c r="CF6" s="374"/>
      <c r="CG6" s="374"/>
      <c r="CH6" s="374"/>
      <c r="CI6" s="374"/>
      <c r="CJ6" s="374"/>
      <c r="CK6" s="374"/>
      <c r="CL6" s="374"/>
      <c r="CM6" s="374"/>
      <c r="CN6" s="374"/>
    </row>
    <row r="7" spans="1:144" ht="15" customHeight="1" x14ac:dyDescent="0.2">
      <c r="A7" s="230"/>
      <c r="B7" s="230"/>
      <c r="C7" s="230"/>
      <c r="D7" s="230"/>
      <c r="E7" s="230"/>
      <c r="F7" s="230"/>
      <c r="G7" s="230"/>
      <c r="H7" s="230"/>
      <c r="I7" s="230"/>
      <c r="J7" s="230"/>
      <c r="K7" s="231"/>
      <c r="L7" s="19"/>
      <c r="BZ7" s="374"/>
      <c r="CA7" s="374"/>
      <c r="CB7" s="374"/>
      <c r="CC7" s="374"/>
      <c r="CD7" s="374"/>
      <c r="CE7" s="374"/>
      <c r="CF7" s="374"/>
      <c r="CG7" s="374"/>
      <c r="CH7" s="374"/>
      <c r="CI7" s="374"/>
      <c r="CJ7" s="374"/>
      <c r="CK7" s="374"/>
      <c r="CL7" s="374"/>
      <c r="CM7" s="374"/>
      <c r="CN7" s="374"/>
    </row>
    <row r="8" spans="1:144" x14ac:dyDescent="0.2">
      <c r="A8" s="232" t="s">
        <v>68</v>
      </c>
      <c r="BZ8" s="374"/>
      <c r="CA8" s="374"/>
      <c r="CB8" s="374"/>
      <c r="CC8" s="374"/>
      <c r="CD8" s="374"/>
      <c r="CE8" s="374"/>
      <c r="CF8" s="374"/>
      <c r="CG8" s="374"/>
      <c r="CH8" s="374"/>
      <c r="CI8" s="374"/>
      <c r="CJ8" s="374"/>
      <c r="CK8" s="374"/>
      <c r="CL8" s="374"/>
      <c r="CM8" s="374"/>
      <c r="CN8" s="374"/>
    </row>
    <row r="9" spans="1:144" ht="14.25" customHeight="1" x14ac:dyDescent="0.2">
      <c r="A9" s="580" t="s">
        <v>69</v>
      </c>
      <c r="B9" s="581" t="s">
        <v>72</v>
      </c>
      <c r="C9" s="581" t="s">
        <v>73</v>
      </c>
      <c r="D9" s="582" t="s">
        <v>74</v>
      </c>
      <c r="E9" s="582" t="s">
        <v>107</v>
      </c>
      <c r="F9" s="581" t="s">
        <v>108</v>
      </c>
      <c r="G9" s="585" t="s">
        <v>77</v>
      </c>
      <c r="H9" s="586"/>
      <c r="I9" s="586"/>
      <c r="J9" s="587"/>
      <c r="K9" s="585" t="s">
        <v>78</v>
      </c>
      <c r="L9" s="586"/>
      <c r="M9" s="586"/>
      <c r="N9" s="586"/>
      <c r="O9" s="587"/>
      <c r="P9" s="228"/>
      <c r="BX9" s="227"/>
      <c r="BY9" s="227"/>
      <c r="BZ9" s="374"/>
      <c r="CA9" s="374"/>
      <c r="CB9" s="374"/>
      <c r="CC9" s="374"/>
      <c r="CD9" s="374"/>
      <c r="CE9" s="374"/>
      <c r="CF9" s="374"/>
      <c r="CG9" s="374"/>
      <c r="CH9" s="374"/>
      <c r="CI9" s="374"/>
      <c r="CJ9" s="374"/>
      <c r="CK9" s="374"/>
      <c r="CL9" s="374"/>
      <c r="CM9" s="374"/>
      <c r="CN9" s="374"/>
      <c r="EM9" s="228"/>
      <c r="EN9" s="228"/>
    </row>
    <row r="10" spans="1:144" ht="21.75" customHeight="1" x14ac:dyDescent="0.2">
      <c r="A10" s="580"/>
      <c r="B10" s="581"/>
      <c r="C10" s="581"/>
      <c r="D10" s="583"/>
      <c r="E10" s="583"/>
      <c r="F10" s="581"/>
      <c r="G10" s="588"/>
      <c r="H10" s="589"/>
      <c r="I10" s="589"/>
      <c r="J10" s="590"/>
      <c r="K10" s="588"/>
      <c r="L10" s="589"/>
      <c r="M10" s="589"/>
      <c r="N10" s="589"/>
      <c r="O10" s="590"/>
      <c r="P10" s="228"/>
      <c r="BX10" s="227"/>
      <c r="BY10" s="227"/>
      <c r="BZ10" s="374"/>
      <c r="CA10" s="374"/>
      <c r="CB10" s="374"/>
      <c r="CC10" s="374"/>
      <c r="CD10" s="374"/>
      <c r="CE10" s="374"/>
      <c r="CF10" s="374"/>
      <c r="CG10" s="374"/>
      <c r="CH10" s="374"/>
      <c r="CI10" s="374"/>
      <c r="CJ10" s="374"/>
      <c r="CK10" s="374"/>
      <c r="CL10" s="374"/>
      <c r="CM10" s="374"/>
      <c r="CN10" s="374"/>
      <c r="EM10" s="228"/>
      <c r="EN10" s="228"/>
    </row>
    <row r="11" spans="1:144" ht="31.5" customHeight="1" x14ac:dyDescent="0.2">
      <c r="A11" s="580"/>
      <c r="B11" s="581"/>
      <c r="C11" s="581"/>
      <c r="D11" s="584"/>
      <c r="E11" s="584"/>
      <c r="F11" s="581"/>
      <c r="G11" s="233" t="s">
        <v>79</v>
      </c>
      <c r="H11" s="233" t="s">
        <v>80</v>
      </c>
      <c r="I11" s="233" t="s">
        <v>81</v>
      </c>
      <c r="J11" s="233" t="s">
        <v>82</v>
      </c>
      <c r="K11" s="233" t="s">
        <v>79</v>
      </c>
      <c r="L11" s="233" t="s">
        <v>80</v>
      </c>
      <c r="M11" s="233" t="s">
        <v>81</v>
      </c>
      <c r="N11" s="234" t="s">
        <v>82</v>
      </c>
      <c r="O11" s="233" t="s">
        <v>83</v>
      </c>
      <c r="P11" s="228"/>
      <c r="BX11" s="227"/>
      <c r="BY11" s="227"/>
      <c r="BZ11" s="374"/>
      <c r="CA11" s="374"/>
      <c r="CB11" s="374"/>
      <c r="CC11" s="374"/>
      <c r="CD11" s="374"/>
      <c r="CE11" s="374"/>
      <c r="CF11" s="374"/>
      <c r="CG11" s="374"/>
      <c r="CH11" s="374"/>
      <c r="CI11" s="374"/>
      <c r="CJ11" s="374"/>
      <c r="CK11" s="374"/>
      <c r="CL11" s="374"/>
      <c r="CM11" s="374"/>
      <c r="CN11" s="374"/>
      <c r="EM11" s="228"/>
      <c r="EN11" s="228"/>
    </row>
    <row r="12" spans="1:144" x14ac:dyDescent="0.2">
      <c r="A12" s="235" t="s">
        <v>70</v>
      </c>
      <c r="B12" s="236">
        <f>SUM(B13:B16)</f>
        <v>5</v>
      </c>
      <c r="C12" s="236">
        <f>SUM(C13:C16)</f>
        <v>5</v>
      </c>
      <c r="D12" s="236">
        <f>SUM(D13:D16)</f>
        <v>5</v>
      </c>
      <c r="E12" s="236">
        <f>SUM(E13:E16)</f>
        <v>1480</v>
      </c>
      <c r="F12" s="236">
        <f t="shared" ref="F12:O12" si="0">SUM(F13:F16)</f>
        <v>1448</v>
      </c>
      <c r="G12" s="237">
        <f t="shared" si="0"/>
        <v>1784</v>
      </c>
      <c r="H12" s="237">
        <f t="shared" si="0"/>
        <v>1584</v>
      </c>
      <c r="I12" s="237">
        <f t="shared" si="0"/>
        <v>200</v>
      </c>
      <c r="J12" s="237">
        <f t="shared" si="0"/>
        <v>0</v>
      </c>
      <c r="K12" s="237">
        <f t="shared" si="0"/>
        <v>1123.22</v>
      </c>
      <c r="L12" s="237">
        <f t="shared" si="0"/>
        <v>661.48</v>
      </c>
      <c r="M12" s="237">
        <f t="shared" si="0"/>
        <v>179</v>
      </c>
      <c r="N12" s="237">
        <f t="shared" si="0"/>
        <v>14.75</v>
      </c>
      <c r="O12" s="237">
        <f t="shared" si="0"/>
        <v>267.99</v>
      </c>
      <c r="P12" s="228"/>
      <c r="BX12" s="227"/>
      <c r="BY12" s="227"/>
      <c r="BZ12" s="374"/>
      <c r="CA12" s="374"/>
      <c r="CB12" s="374"/>
      <c r="CC12" s="374"/>
      <c r="CD12" s="374"/>
      <c r="CE12" s="374"/>
      <c r="CF12" s="374"/>
      <c r="CG12" s="374"/>
      <c r="CH12" s="374"/>
      <c r="CI12" s="374"/>
      <c r="CJ12" s="374"/>
      <c r="CK12" s="374"/>
      <c r="CL12" s="374"/>
      <c r="CM12" s="374"/>
      <c r="CN12" s="374"/>
      <c r="EM12" s="228"/>
      <c r="EN12" s="228"/>
    </row>
    <row r="13" spans="1:144" x14ac:dyDescent="0.2">
      <c r="A13" s="238" t="s">
        <v>3</v>
      </c>
      <c r="B13" s="239">
        <v>4</v>
      </c>
      <c r="C13" s="239">
        <v>4</v>
      </c>
      <c r="D13" s="239">
        <v>4</v>
      </c>
      <c r="E13" s="239">
        <v>736</v>
      </c>
      <c r="F13" s="239">
        <v>704</v>
      </c>
      <c r="G13" s="241">
        <f>SUM(H13:J13)</f>
        <v>1040</v>
      </c>
      <c r="H13" s="242">
        <v>840</v>
      </c>
      <c r="I13" s="242">
        <v>200</v>
      </c>
      <c r="J13" s="242"/>
      <c r="K13" s="241">
        <f>SUM(L13:O13)</f>
        <v>728.26</v>
      </c>
      <c r="L13" s="242">
        <v>356</v>
      </c>
      <c r="M13" s="242">
        <v>178</v>
      </c>
      <c r="N13" s="243">
        <v>11.6</v>
      </c>
      <c r="O13" s="243">
        <v>182.66</v>
      </c>
      <c r="P13" s="228"/>
      <c r="BX13" s="227"/>
      <c r="BY13" s="227"/>
      <c r="BZ13" s="374"/>
      <c r="CA13" s="374"/>
      <c r="CB13" s="374"/>
      <c r="CC13" s="374"/>
      <c r="CD13" s="374"/>
      <c r="CE13" s="374"/>
      <c r="CF13" s="374"/>
      <c r="CG13" s="374"/>
      <c r="CH13" s="374"/>
      <c r="CI13" s="374"/>
      <c r="CJ13" s="374"/>
      <c r="CK13" s="374"/>
      <c r="CL13" s="374"/>
      <c r="CM13" s="374"/>
      <c r="CN13" s="374"/>
      <c r="EM13" s="228"/>
      <c r="EN13" s="228"/>
    </row>
    <row r="14" spans="1:144" x14ac:dyDescent="0.2">
      <c r="A14" s="244" t="s">
        <v>4</v>
      </c>
      <c r="B14" s="245">
        <v>1</v>
      </c>
      <c r="C14" s="245">
        <v>1</v>
      </c>
      <c r="D14" s="245">
        <v>1</v>
      </c>
      <c r="E14" s="245">
        <v>744</v>
      </c>
      <c r="F14" s="245">
        <v>744</v>
      </c>
      <c r="G14" s="247">
        <f>SUM(H14:J14)</f>
        <v>744</v>
      </c>
      <c r="H14" s="248">
        <v>744</v>
      </c>
      <c r="I14" s="248"/>
      <c r="J14" s="248"/>
      <c r="K14" s="249">
        <f>SUM(L14:O14)</f>
        <v>394.96</v>
      </c>
      <c r="L14" s="248">
        <v>305.48</v>
      </c>
      <c r="M14" s="248">
        <v>1</v>
      </c>
      <c r="N14" s="250">
        <v>3.15</v>
      </c>
      <c r="O14" s="250">
        <v>85.33</v>
      </c>
      <c r="P14" s="228"/>
      <c r="BX14" s="227"/>
      <c r="BY14" s="227"/>
      <c r="BZ14" s="374"/>
      <c r="CA14" s="374"/>
      <c r="CB14" s="374"/>
      <c r="CC14" s="374"/>
      <c r="CD14" s="374"/>
      <c r="CE14" s="374"/>
      <c r="CF14" s="374"/>
      <c r="CG14" s="374"/>
      <c r="CH14" s="374"/>
      <c r="CI14" s="374"/>
      <c r="CJ14" s="374"/>
      <c r="CK14" s="374"/>
      <c r="CL14" s="374"/>
      <c r="CM14" s="374"/>
      <c r="CN14" s="374"/>
      <c r="EM14" s="228"/>
      <c r="EN14" s="228"/>
    </row>
    <row r="15" spans="1:144" x14ac:dyDescent="0.2">
      <c r="A15" s="251" t="s">
        <v>5</v>
      </c>
      <c r="B15" s="245"/>
      <c r="C15" s="245"/>
      <c r="D15" s="245"/>
      <c r="E15" s="245"/>
      <c r="F15" s="245"/>
      <c r="G15" s="249">
        <f>SUM(H15:J15)</f>
        <v>0</v>
      </c>
      <c r="H15" s="248"/>
      <c r="I15" s="248"/>
      <c r="J15" s="248"/>
      <c r="K15" s="249">
        <f>SUM(L15:O15)</f>
        <v>0</v>
      </c>
      <c r="L15" s="248"/>
      <c r="M15" s="248"/>
      <c r="N15" s="250"/>
      <c r="O15" s="250"/>
      <c r="P15" s="228"/>
      <c r="BX15" s="227"/>
      <c r="BY15" s="227"/>
      <c r="BZ15" s="374"/>
      <c r="CA15" s="374"/>
      <c r="CB15" s="374"/>
      <c r="CC15" s="374"/>
      <c r="CD15" s="374"/>
      <c r="CE15" s="374"/>
      <c r="CF15" s="374"/>
      <c r="CG15" s="374"/>
      <c r="CH15" s="374"/>
      <c r="CI15" s="374"/>
      <c r="CJ15" s="374"/>
      <c r="CK15" s="374"/>
      <c r="CL15" s="374"/>
      <c r="CM15" s="374"/>
      <c r="CN15" s="374"/>
      <c r="EM15" s="228"/>
      <c r="EN15" s="228"/>
    </row>
    <row r="16" spans="1:144" x14ac:dyDescent="0.2">
      <c r="A16" s="252" t="s">
        <v>6</v>
      </c>
      <c r="B16" s="253"/>
      <c r="C16" s="254"/>
      <c r="D16" s="375"/>
      <c r="E16" s="375"/>
      <c r="F16" s="376"/>
      <c r="G16" s="258">
        <f>SUM(H16:J16)</f>
        <v>0</v>
      </c>
      <c r="H16" s="259"/>
      <c r="I16" s="259"/>
      <c r="J16" s="259"/>
      <c r="K16" s="260">
        <f>SUM(L16:O16)</f>
        <v>0</v>
      </c>
      <c r="L16" s="259"/>
      <c r="M16" s="259"/>
      <c r="N16" s="261"/>
      <c r="O16" s="261"/>
      <c r="P16" s="228"/>
      <c r="BX16" s="227"/>
      <c r="BY16" s="227"/>
      <c r="BZ16" s="374"/>
      <c r="CA16" s="374"/>
      <c r="CB16" s="374"/>
      <c r="CC16" s="374"/>
      <c r="CD16" s="374"/>
      <c r="CE16" s="374"/>
      <c r="CF16" s="374"/>
      <c r="CG16" s="374"/>
      <c r="CH16" s="374"/>
      <c r="CI16" s="374"/>
      <c r="CJ16" s="374"/>
      <c r="CK16" s="374"/>
      <c r="CL16" s="374"/>
      <c r="CM16" s="374"/>
      <c r="CN16" s="374"/>
      <c r="EM16" s="228"/>
      <c r="EN16" s="228"/>
    </row>
    <row r="17" spans="1:92" x14ac:dyDescent="0.2">
      <c r="A17" s="262" t="s">
        <v>7</v>
      </c>
      <c r="B17" s="33"/>
      <c r="C17" s="33"/>
      <c r="D17" s="33"/>
      <c r="E17" s="33"/>
      <c r="F17" s="33"/>
      <c r="G17" s="33"/>
      <c r="H17" s="263"/>
      <c r="I17" s="264"/>
      <c r="J17" s="22"/>
      <c r="K17" s="265"/>
      <c r="L17" s="266"/>
      <c r="BZ17" s="374"/>
      <c r="CA17" s="374"/>
      <c r="CB17" s="374"/>
      <c r="CC17" s="374"/>
      <c r="CD17" s="374"/>
      <c r="CE17" s="374"/>
      <c r="CF17" s="374"/>
      <c r="CG17" s="374"/>
      <c r="CH17" s="374"/>
      <c r="CI17" s="374"/>
      <c r="CJ17" s="374"/>
      <c r="CK17" s="374"/>
      <c r="CL17" s="374"/>
      <c r="CM17" s="374"/>
      <c r="CN17" s="374"/>
    </row>
    <row r="18" spans="1:92" ht="31.5" x14ac:dyDescent="0.2">
      <c r="A18" s="219" t="s">
        <v>8</v>
      </c>
      <c r="B18" s="216" t="s">
        <v>2</v>
      </c>
      <c r="C18" s="34" t="s">
        <v>84</v>
      </c>
      <c r="D18" s="35" t="s">
        <v>9</v>
      </c>
      <c r="E18" s="35" t="s">
        <v>10</v>
      </c>
      <c r="F18" s="35" t="s">
        <v>11</v>
      </c>
      <c r="G18" s="36" t="s">
        <v>12</v>
      </c>
      <c r="H18" s="267"/>
      <c r="I18" s="268"/>
      <c r="J18" s="268"/>
      <c r="K18" s="269"/>
      <c r="L18" s="270"/>
      <c r="BZ18" s="374"/>
      <c r="CA18" s="374"/>
      <c r="CB18" s="374"/>
      <c r="CC18" s="374"/>
      <c r="CD18" s="374"/>
      <c r="CE18" s="374"/>
      <c r="CF18" s="374"/>
      <c r="CG18" s="374"/>
      <c r="CH18" s="374"/>
      <c r="CI18" s="374"/>
      <c r="CJ18" s="374"/>
      <c r="CK18" s="374"/>
      <c r="CL18" s="374"/>
      <c r="CM18" s="374"/>
      <c r="CN18" s="374"/>
    </row>
    <row r="19" spans="1:92" x14ac:dyDescent="0.2">
      <c r="A19" s="38" t="s">
        <v>13</v>
      </c>
      <c r="B19" s="271">
        <f>SUM(C19:G19)</f>
        <v>8</v>
      </c>
      <c r="C19" s="272"/>
      <c r="D19" s="111"/>
      <c r="E19" s="111">
        <v>8</v>
      </c>
      <c r="F19" s="111"/>
      <c r="G19" s="112"/>
      <c r="H19" s="273"/>
      <c r="I19" s="268"/>
      <c r="J19" s="268"/>
      <c r="K19" s="269"/>
      <c r="L19" s="270"/>
      <c r="BZ19" s="374"/>
      <c r="CA19" s="374"/>
      <c r="CB19" s="374"/>
      <c r="CC19" s="374"/>
      <c r="CD19" s="374"/>
      <c r="CE19" s="374"/>
      <c r="CF19" s="374"/>
      <c r="CG19" s="374"/>
      <c r="CH19" s="374"/>
      <c r="CI19" s="374"/>
      <c r="CJ19" s="374"/>
      <c r="CK19" s="374"/>
      <c r="CL19" s="374"/>
      <c r="CM19" s="374"/>
      <c r="CN19" s="374"/>
    </row>
    <row r="20" spans="1:92" x14ac:dyDescent="0.2">
      <c r="A20" s="30" t="s">
        <v>14</v>
      </c>
      <c r="B20" s="274">
        <f>SUM(C20:G20)</f>
        <v>148</v>
      </c>
      <c r="C20" s="275"/>
      <c r="D20" s="276"/>
      <c r="E20" s="276">
        <v>148</v>
      </c>
      <c r="F20" s="276"/>
      <c r="G20" s="277"/>
      <c r="H20" s="273"/>
      <c r="I20" s="268"/>
      <c r="J20" s="268"/>
      <c r="K20" s="269"/>
      <c r="L20" s="270"/>
      <c r="BZ20" s="374"/>
      <c r="CA20" s="374"/>
      <c r="CB20" s="374"/>
      <c r="CC20" s="374"/>
      <c r="CD20" s="374"/>
      <c r="CE20" s="374"/>
      <c r="CF20" s="374"/>
      <c r="CG20" s="374"/>
      <c r="CH20" s="374"/>
      <c r="CI20" s="374"/>
      <c r="CJ20" s="374"/>
      <c r="CK20" s="374"/>
      <c r="CL20" s="374"/>
      <c r="CM20" s="374"/>
      <c r="CN20" s="374"/>
    </row>
    <row r="21" spans="1:92" x14ac:dyDescent="0.2">
      <c r="A21" s="30" t="s">
        <v>15</v>
      </c>
      <c r="B21" s="274">
        <f>SUM(C21:G21)</f>
        <v>148</v>
      </c>
      <c r="C21" s="275"/>
      <c r="D21" s="276"/>
      <c r="E21" s="276">
        <v>148</v>
      </c>
      <c r="F21" s="276"/>
      <c r="G21" s="277"/>
      <c r="H21" s="273"/>
      <c r="I21" s="268"/>
      <c r="J21" s="268"/>
      <c r="K21" s="269"/>
      <c r="L21" s="270"/>
      <c r="BZ21" s="374"/>
      <c r="CA21" s="374"/>
      <c r="CB21" s="374"/>
      <c r="CC21" s="374"/>
      <c r="CD21" s="374"/>
      <c r="CE21" s="374"/>
      <c r="CF21" s="374"/>
      <c r="CG21" s="374"/>
      <c r="CH21" s="374"/>
      <c r="CI21" s="374"/>
      <c r="CJ21" s="374"/>
      <c r="CK21" s="374"/>
      <c r="CL21" s="374"/>
      <c r="CM21" s="374"/>
      <c r="CN21" s="374"/>
    </row>
    <row r="22" spans="1:92" x14ac:dyDescent="0.2">
      <c r="A22" s="30" t="s">
        <v>85</v>
      </c>
      <c r="B22" s="274">
        <f>SUM(C22:G22)</f>
        <v>148</v>
      </c>
      <c r="C22" s="275"/>
      <c r="D22" s="276"/>
      <c r="E22" s="276">
        <v>148</v>
      </c>
      <c r="F22" s="276"/>
      <c r="G22" s="277"/>
      <c r="H22" s="273"/>
      <c r="I22" s="268"/>
      <c r="J22" s="278"/>
      <c r="K22" s="269"/>
      <c r="L22" s="270"/>
      <c r="BZ22" s="374"/>
      <c r="CA22" s="374"/>
      <c r="CB22" s="374"/>
      <c r="CC22" s="374"/>
      <c r="CD22" s="374"/>
      <c r="CE22" s="374"/>
      <c r="CF22" s="374"/>
      <c r="CG22" s="374"/>
      <c r="CH22" s="374"/>
      <c r="CI22" s="374"/>
      <c r="CJ22" s="374"/>
      <c r="CK22" s="374"/>
      <c r="CL22" s="374"/>
      <c r="CM22" s="374"/>
      <c r="CN22" s="374"/>
    </row>
    <row r="23" spans="1:92" x14ac:dyDescent="0.2">
      <c r="A23" s="39" t="s">
        <v>17</v>
      </c>
      <c r="B23" s="279">
        <f>SUM(C23:G23)</f>
        <v>148</v>
      </c>
      <c r="C23" s="280"/>
      <c r="D23" s="281"/>
      <c r="E23" s="281">
        <v>148</v>
      </c>
      <c r="F23" s="281"/>
      <c r="G23" s="282"/>
      <c r="H23" s="273"/>
      <c r="I23" s="268"/>
      <c r="J23" s="268"/>
      <c r="K23" s="269"/>
      <c r="L23" s="270"/>
      <c r="BZ23" s="374"/>
      <c r="CA23" s="374"/>
      <c r="CB23" s="374"/>
      <c r="CC23" s="374"/>
      <c r="CD23" s="374"/>
      <c r="CE23" s="374"/>
      <c r="CF23" s="374"/>
      <c r="CG23" s="374"/>
      <c r="CH23" s="374"/>
      <c r="CI23" s="374"/>
      <c r="CJ23" s="374"/>
      <c r="CK23" s="374"/>
      <c r="CL23" s="374"/>
      <c r="CM23" s="374"/>
      <c r="CN23" s="374"/>
    </row>
    <row r="24" spans="1:92" x14ac:dyDescent="0.2">
      <c r="A24" s="262" t="s">
        <v>18</v>
      </c>
      <c r="B24" s="278"/>
      <c r="C24" s="278"/>
      <c r="D24" s="283"/>
      <c r="E24" s="284"/>
      <c r="BZ24" s="374"/>
      <c r="CA24" s="374"/>
      <c r="CB24" s="374"/>
      <c r="CC24" s="374"/>
      <c r="CD24" s="374"/>
      <c r="CE24" s="374"/>
      <c r="CF24" s="374"/>
      <c r="CG24" s="374"/>
      <c r="CH24" s="374"/>
      <c r="CI24" s="374"/>
      <c r="CJ24" s="374"/>
      <c r="CK24" s="374"/>
      <c r="CL24" s="374"/>
      <c r="CM24" s="374"/>
      <c r="CN24" s="374"/>
    </row>
    <row r="25" spans="1:92" x14ac:dyDescent="0.2">
      <c r="A25" s="262" t="s">
        <v>19</v>
      </c>
      <c r="B25" s="22"/>
      <c r="C25" s="284"/>
      <c r="D25" s="284"/>
      <c r="E25" s="284"/>
      <c r="F25" s="284"/>
      <c r="G25" s="284"/>
      <c r="H25" s="284"/>
      <c r="I25" s="278"/>
      <c r="J25" s="278"/>
      <c r="K25" s="283"/>
      <c r="L25" s="284"/>
      <c r="BZ25" s="374"/>
      <c r="CA25" s="374"/>
      <c r="CB25" s="374"/>
      <c r="CC25" s="374"/>
      <c r="CD25" s="374"/>
      <c r="CE25" s="374"/>
      <c r="CF25" s="374"/>
      <c r="CG25" s="374"/>
      <c r="CH25" s="374"/>
      <c r="CI25" s="374"/>
      <c r="CJ25" s="374"/>
      <c r="CK25" s="374"/>
      <c r="CL25" s="374"/>
      <c r="CM25" s="374"/>
      <c r="CN25" s="374"/>
    </row>
    <row r="26" spans="1:92" x14ac:dyDescent="0.2">
      <c r="A26" s="42" t="s">
        <v>8</v>
      </c>
      <c r="B26" s="42" t="s">
        <v>2</v>
      </c>
      <c r="C26" s="285"/>
      <c r="D26" s="270"/>
      <c r="E26" s="270"/>
      <c r="F26" s="270"/>
      <c r="G26" s="270"/>
      <c r="H26" s="270"/>
      <c r="I26" s="268"/>
      <c r="J26" s="268"/>
      <c r="K26" s="269"/>
      <c r="L26" s="270"/>
      <c r="BZ26" s="374"/>
      <c r="CA26" s="374"/>
      <c r="CB26" s="374"/>
      <c r="CC26" s="374"/>
      <c r="CD26" s="374"/>
      <c r="CE26" s="374"/>
      <c r="CF26" s="374"/>
      <c r="CG26" s="374"/>
      <c r="CH26" s="374"/>
      <c r="CI26" s="374"/>
      <c r="CJ26" s="374"/>
      <c r="CK26" s="374"/>
      <c r="CL26" s="374"/>
      <c r="CM26" s="374"/>
      <c r="CN26" s="374"/>
    </row>
    <row r="27" spans="1:92" x14ac:dyDescent="0.2">
      <c r="A27" s="29" t="s">
        <v>14</v>
      </c>
      <c r="B27" s="286">
        <v>28</v>
      </c>
      <c r="C27" s="287"/>
      <c r="D27" s="270"/>
      <c r="E27" s="270"/>
      <c r="F27" s="270"/>
      <c r="G27" s="270"/>
      <c r="H27" s="270"/>
      <c r="I27" s="270"/>
      <c r="J27" s="270"/>
      <c r="K27" s="269"/>
      <c r="L27" s="270"/>
      <c r="BZ27" s="374"/>
      <c r="CA27" s="374"/>
      <c r="CB27" s="374"/>
      <c r="CC27" s="374"/>
      <c r="CD27" s="374"/>
      <c r="CE27" s="374"/>
      <c r="CF27" s="374"/>
      <c r="CG27" s="374"/>
      <c r="CH27" s="374"/>
      <c r="CI27" s="374"/>
      <c r="CJ27" s="374"/>
      <c r="CK27" s="374"/>
      <c r="CL27" s="374"/>
      <c r="CM27" s="374"/>
      <c r="CN27" s="374"/>
    </row>
    <row r="28" spans="1:92" x14ac:dyDescent="0.2">
      <c r="A28" s="30" t="s">
        <v>15</v>
      </c>
      <c r="B28" s="286">
        <v>32</v>
      </c>
      <c r="C28" s="287"/>
      <c r="D28" s="270"/>
      <c r="E28" s="270"/>
      <c r="F28" s="270"/>
      <c r="G28" s="270"/>
      <c r="H28" s="270"/>
      <c r="I28" s="270"/>
      <c r="J28" s="270"/>
      <c r="K28" s="269"/>
      <c r="L28" s="270"/>
      <c r="BZ28" s="374"/>
      <c r="CA28" s="374"/>
      <c r="CB28" s="374"/>
      <c r="CC28" s="374"/>
      <c r="CD28" s="374"/>
      <c r="CE28" s="374"/>
      <c r="CF28" s="374"/>
      <c r="CG28" s="374"/>
      <c r="CH28" s="374"/>
      <c r="CI28" s="374"/>
      <c r="CJ28" s="374"/>
      <c r="CK28" s="374"/>
      <c r="CL28" s="374"/>
      <c r="CM28" s="374"/>
      <c r="CN28" s="374"/>
    </row>
    <row r="29" spans="1:92" x14ac:dyDescent="0.2">
      <c r="A29" s="29" t="s">
        <v>16</v>
      </c>
      <c r="B29" s="286">
        <v>276</v>
      </c>
      <c r="C29" s="287"/>
      <c r="D29" s="270"/>
      <c r="E29" s="270"/>
      <c r="F29" s="270"/>
      <c r="G29" s="270"/>
      <c r="H29" s="270"/>
      <c r="I29" s="270"/>
      <c r="J29" s="270"/>
      <c r="K29" s="269"/>
      <c r="L29" s="270"/>
      <c r="BZ29" s="374"/>
      <c r="CA29" s="374"/>
      <c r="CB29" s="374"/>
      <c r="CC29" s="374"/>
      <c r="CD29" s="374"/>
      <c r="CE29" s="374"/>
      <c r="CF29" s="374"/>
      <c r="CG29" s="374"/>
      <c r="CH29" s="374"/>
      <c r="CI29" s="374"/>
      <c r="CJ29" s="374"/>
      <c r="CK29" s="374"/>
      <c r="CL29" s="374"/>
      <c r="CM29" s="374"/>
      <c r="CN29" s="374"/>
    </row>
    <row r="30" spans="1:92" x14ac:dyDescent="0.2">
      <c r="A30" s="29" t="s">
        <v>17</v>
      </c>
      <c r="B30" s="286">
        <v>25</v>
      </c>
      <c r="C30" s="287"/>
      <c r="D30" s="270"/>
      <c r="E30" s="270"/>
      <c r="F30" s="270"/>
      <c r="G30" s="270"/>
      <c r="H30" s="270"/>
      <c r="I30" s="270"/>
      <c r="J30" s="284"/>
      <c r="K30" s="269"/>
      <c r="L30" s="270"/>
      <c r="BZ30" s="374"/>
      <c r="CA30" s="374"/>
      <c r="CB30" s="374"/>
      <c r="CC30" s="374"/>
      <c r="CD30" s="374"/>
      <c r="CE30" s="374"/>
      <c r="CF30" s="374"/>
      <c r="CG30" s="374"/>
      <c r="CH30" s="374"/>
      <c r="CI30" s="374"/>
      <c r="CJ30" s="374"/>
      <c r="CK30" s="374"/>
      <c r="CL30" s="374"/>
      <c r="CM30" s="374"/>
      <c r="CN30" s="374"/>
    </row>
    <row r="31" spans="1:92" x14ac:dyDescent="0.2">
      <c r="A31" s="43" t="s">
        <v>20</v>
      </c>
      <c r="B31" s="286"/>
      <c r="C31" s="287"/>
      <c r="D31" s="270"/>
      <c r="E31" s="270"/>
      <c r="F31" s="270"/>
      <c r="G31" s="270"/>
      <c r="H31" s="270"/>
      <c r="I31" s="270"/>
      <c r="J31" s="270"/>
      <c r="K31" s="269"/>
      <c r="L31" s="270"/>
      <c r="M31" s="288"/>
      <c r="BZ31" s="374"/>
      <c r="CA31" s="374"/>
      <c r="CB31" s="374"/>
      <c r="CC31" s="374"/>
      <c r="CD31" s="374"/>
      <c r="CE31" s="374"/>
      <c r="CF31" s="374"/>
      <c r="CG31" s="374"/>
      <c r="CH31" s="374"/>
      <c r="CI31" s="374"/>
      <c r="CJ31" s="374"/>
      <c r="CK31" s="374"/>
      <c r="CL31" s="374"/>
      <c r="CM31" s="374"/>
      <c r="CN31" s="374"/>
    </row>
    <row r="32" spans="1:92" x14ac:dyDescent="0.2">
      <c r="A32" s="31" t="s">
        <v>21</v>
      </c>
      <c r="B32" s="289"/>
      <c r="C32" s="287"/>
      <c r="D32" s="270"/>
      <c r="E32" s="270"/>
      <c r="F32" s="290"/>
      <c r="G32" s="270"/>
      <c r="H32" s="270"/>
      <c r="I32" s="270"/>
      <c r="J32" s="270"/>
      <c r="K32" s="269"/>
      <c r="L32" s="270"/>
      <c r="M32" s="288"/>
      <c r="BZ32" s="374"/>
      <c r="CA32" s="374"/>
      <c r="CB32" s="374"/>
      <c r="CC32" s="374"/>
      <c r="CD32" s="374"/>
      <c r="CE32" s="374"/>
      <c r="CF32" s="374"/>
      <c r="CG32" s="374"/>
      <c r="CH32" s="374"/>
      <c r="CI32" s="374"/>
      <c r="CJ32" s="374"/>
      <c r="CK32" s="374"/>
      <c r="CL32" s="374"/>
      <c r="CM32" s="374"/>
      <c r="CN32" s="374"/>
    </row>
    <row r="33" spans="1:92" ht="23.25" customHeight="1" x14ac:dyDescent="0.2">
      <c r="A33" s="262" t="s">
        <v>22</v>
      </c>
      <c r="B33" s="44"/>
      <c r="C33" s="17"/>
      <c r="D33" s="291"/>
      <c r="E33" s="291"/>
      <c r="F33" s="292"/>
      <c r="G33" s="270"/>
      <c r="H33" s="270"/>
      <c r="I33" s="270"/>
      <c r="J33" s="270"/>
      <c r="K33" s="269"/>
      <c r="L33" s="270"/>
      <c r="M33" s="288"/>
      <c r="BZ33" s="374"/>
      <c r="CA33" s="374"/>
      <c r="CB33" s="374"/>
      <c r="CC33" s="374"/>
      <c r="CD33" s="374"/>
      <c r="CE33" s="374"/>
      <c r="CF33" s="374"/>
      <c r="CG33" s="374"/>
      <c r="CH33" s="374"/>
      <c r="CI33" s="374"/>
      <c r="CJ33" s="374"/>
      <c r="CK33" s="374"/>
      <c r="CL33" s="374"/>
      <c r="CM33" s="374"/>
      <c r="CN33" s="374"/>
    </row>
    <row r="34" spans="1:92" ht="42" x14ac:dyDescent="0.2">
      <c r="A34" s="42" t="s">
        <v>23</v>
      </c>
      <c r="B34" s="42" t="s">
        <v>2</v>
      </c>
      <c r="C34" s="45" t="s">
        <v>24</v>
      </c>
      <c r="D34" s="46" t="s">
        <v>25</v>
      </c>
      <c r="E34" s="46" t="s">
        <v>26</v>
      </c>
      <c r="F34" s="293" t="s">
        <v>27</v>
      </c>
      <c r="G34" s="294"/>
      <c r="H34" s="270"/>
      <c r="I34" s="270"/>
      <c r="J34" s="270"/>
      <c r="K34" s="269"/>
      <c r="L34" s="270"/>
      <c r="M34" s="288"/>
      <c r="BZ34" s="374"/>
      <c r="CA34" s="374"/>
      <c r="CB34" s="374"/>
      <c r="CC34" s="374"/>
      <c r="CD34" s="374"/>
      <c r="CE34" s="374"/>
      <c r="CF34" s="374"/>
      <c r="CG34" s="374"/>
      <c r="CH34" s="374"/>
      <c r="CI34" s="374"/>
      <c r="CJ34" s="374"/>
      <c r="CK34" s="374"/>
      <c r="CL34" s="374"/>
      <c r="CM34" s="374"/>
      <c r="CN34" s="374"/>
    </row>
    <row r="35" spans="1:92" x14ac:dyDescent="0.2">
      <c r="A35" s="48" t="s">
        <v>28</v>
      </c>
      <c r="B35" s="295">
        <f>SUM(C35:F35)</f>
        <v>435</v>
      </c>
      <c r="C35" s="296">
        <v>17</v>
      </c>
      <c r="D35" s="297">
        <v>90</v>
      </c>
      <c r="E35" s="297">
        <v>69</v>
      </c>
      <c r="F35" s="298">
        <v>259</v>
      </c>
      <c r="G35" s="299"/>
      <c r="H35" s="270"/>
      <c r="I35" s="270"/>
      <c r="J35" s="270"/>
      <c r="K35" s="269"/>
      <c r="L35" s="270"/>
      <c r="M35" s="288"/>
      <c r="BZ35" s="374"/>
      <c r="CA35" s="374"/>
      <c r="CB35" s="374"/>
      <c r="CC35" s="374"/>
      <c r="CD35" s="374"/>
      <c r="CE35" s="374"/>
      <c r="CF35" s="374"/>
      <c r="CG35" s="374"/>
      <c r="CH35" s="374"/>
      <c r="CI35" s="374"/>
      <c r="CJ35" s="374"/>
      <c r="CK35" s="374"/>
      <c r="CL35" s="374"/>
      <c r="CM35" s="374"/>
      <c r="CN35" s="374"/>
    </row>
    <row r="36" spans="1:92" ht="24.75" customHeight="1" x14ac:dyDescent="0.2">
      <c r="A36" s="262" t="s">
        <v>29</v>
      </c>
      <c r="D36" s="300"/>
      <c r="E36" s="300"/>
      <c r="F36" s="300"/>
      <c r="G36" s="300"/>
      <c r="H36" s="300"/>
      <c r="I36" s="300"/>
      <c r="J36" s="300"/>
      <c r="BZ36" s="374"/>
      <c r="CA36" s="374"/>
      <c r="CB36" s="374"/>
      <c r="CC36" s="374"/>
      <c r="CD36" s="374"/>
      <c r="CE36" s="374"/>
      <c r="CF36" s="374"/>
      <c r="CG36" s="374"/>
      <c r="CH36" s="374"/>
      <c r="CI36" s="374"/>
      <c r="CJ36" s="374"/>
      <c r="CK36" s="374"/>
      <c r="CL36" s="374"/>
      <c r="CM36" s="374"/>
      <c r="CN36" s="374"/>
    </row>
    <row r="37" spans="1:92" x14ac:dyDescent="0.2">
      <c r="A37" s="301" t="s">
        <v>30</v>
      </c>
      <c r="B37" s="270"/>
      <c r="C37" s="270"/>
      <c r="D37" s="284"/>
      <c r="E37" s="284"/>
      <c r="F37" s="284"/>
      <c r="G37" s="284"/>
      <c r="H37" s="284"/>
      <c r="I37" s="284"/>
      <c r="J37" s="270"/>
      <c r="K37" s="269"/>
      <c r="L37" s="270"/>
      <c r="M37" s="288"/>
      <c r="BZ37" s="374"/>
      <c r="CA37" s="374"/>
      <c r="CB37" s="374"/>
      <c r="CC37" s="374"/>
      <c r="CD37" s="374"/>
      <c r="CE37" s="374"/>
      <c r="CF37" s="374"/>
      <c r="CG37" s="374"/>
      <c r="CH37" s="374"/>
      <c r="CI37" s="374"/>
      <c r="CJ37" s="374"/>
      <c r="CK37" s="374"/>
      <c r="CL37" s="374"/>
      <c r="CM37" s="374"/>
      <c r="CN37" s="374"/>
    </row>
    <row r="38" spans="1:92" x14ac:dyDescent="0.2">
      <c r="A38" s="219" t="s">
        <v>8</v>
      </c>
      <c r="B38" s="216" t="s">
        <v>31</v>
      </c>
      <c r="C38" s="216" t="s">
        <v>32</v>
      </c>
      <c r="D38" s="302"/>
      <c r="E38" s="270"/>
      <c r="F38" s="270"/>
      <c r="G38" s="270"/>
      <c r="H38" s="270"/>
      <c r="I38" s="270"/>
      <c r="J38" s="270"/>
      <c r="K38" s="269"/>
      <c r="L38" s="270"/>
      <c r="M38" s="288"/>
      <c r="BZ38" s="374"/>
      <c r="CA38" s="374"/>
      <c r="CB38" s="374"/>
      <c r="CC38" s="374"/>
      <c r="CD38" s="374"/>
      <c r="CE38" s="374"/>
      <c r="CF38" s="374"/>
      <c r="CG38" s="374"/>
      <c r="CH38" s="374"/>
      <c r="CI38" s="374"/>
      <c r="CJ38" s="374"/>
      <c r="CK38" s="374"/>
      <c r="CL38" s="374"/>
      <c r="CM38" s="374"/>
      <c r="CN38" s="374"/>
    </row>
    <row r="39" spans="1:92" x14ac:dyDescent="0.2">
      <c r="A39" s="303" t="s">
        <v>86</v>
      </c>
      <c r="B39" s="304">
        <v>825</v>
      </c>
      <c r="C39" s="304">
        <v>2409</v>
      </c>
      <c r="D39" s="302"/>
      <c r="E39" s="270"/>
      <c r="F39" s="270"/>
      <c r="G39" s="270"/>
      <c r="H39" s="270"/>
      <c r="I39" s="284"/>
      <c r="J39" s="270"/>
      <c r="K39" s="269"/>
      <c r="L39" s="270"/>
      <c r="M39" s="288"/>
      <c r="BZ39" s="374"/>
      <c r="CA39" s="374"/>
      <c r="CB39" s="374"/>
      <c r="CC39" s="374"/>
      <c r="CD39" s="374"/>
      <c r="CE39" s="374"/>
      <c r="CF39" s="374"/>
      <c r="CG39" s="374"/>
      <c r="CH39" s="374"/>
      <c r="CI39" s="374"/>
      <c r="CJ39" s="374"/>
      <c r="CK39" s="374"/>
      <c r="CL39" s="374"/>
      <c r="CM39" s="374"/>
      <c r="CN39" s="374"/>
    </row>
    <row r="40" spans="1:92" x14ac:dyDescent="0.2">
      <c r="A40" s="305" t="s">
        <v>33</v>
      </c>
      <c r="B40" s="306">
        <v>176</v>
      </c>
      <c r="C40" s="306">
        <v>90</v>
      </c>
      <c r="D40" s="302" t="s">
        <v>34</v>
      </c>
      <c r="E40" s="270"/>
      <c r="F40" s="270"/>
      <c r="G40" s="270"/>
      <c r="H40" s="270"/>
      <c r="I40" s="270"/>
      <c r="J40" s="270"/>
      <c r="K40" s="269"/>
      <c r="L40" s="270"/>
      <c r="M40" s="288"/>
      <c r="BZ40" s="374"/>
      <c r="CA40" s="374" t="str">
        <f>IF(B40&gt;B39,"El total de días camas con acompañamiento diurno NO debe ser MAYOR que el total de días camas ocupadas","")</f>
        <v/>
      </c>
      <c r="CB40" s="374" t="str">
        <f>IF(B40&gt;C39,"El total de días camas con acompañamiento diurno NO debe ser MAYOR que el total de días camas ocupadas","")</f>
        <v/>
      </c>
      <c r="CC40" s="374"/>
      <c r="CD40" s="374"/>
      <c r="CE40" s="374"/>
      <c r="CF40" s="374"/>
      <c r="CG40" s="374">
        <f>IF(B40&gt;B39,1,0)</f>
        <v>0</v>
      </c>
      <c r="CH40" s="374">
        <f>IF(C40&gt;C39,1,0)</f>
        <v>0</v>
      </c>
      <c r="CI40" s="374"/>
      <c r="CJ40" s="374"/>
      <c r="CK40" s="374"/>
      <c r="CL40" s="374"/>
      <c r="CM40" s="374"/>
      <c r="CN40" s="374"/>
    </row>
    <row r="41" spans="1:92" ht="21" x14ac:dyDescent="0.2">
      <c r="A41" s="305" t="s">
        <v>87</v>
      </c>
      <c r="B41" s="306">
        <v>89</v>
      </c>
      <c r="C41" s="306">
        <v>10</v>
      </c>
      <c r="D41" s="302" t="s">
        <v>34</v>
      </c>
      <c r="E41" s="270"/>
      <c r="F41" s="270"/>
      <c r="G41" s="270"/>
      <c r="H41" s="270"/>
      <c r="I41" s="270"/>
      <c r="J41" s="270"/>
      <c r="K41" s="269"/>
      <c r="L41" s="270"/>
      <c r="M41" s="288"/>
      <c r="BZ41" s="374"/>
      <c r="CA41" s="374" t="str">
        <f>IF(OR(B41&gt;B39,B41&gt;B40),"El nº de días camas con acompañamiento diurno de 6 horas NO debe ser MAYOR que el total de días camas ocupadas, ni el nº de días con acompañamiento diurno de 6 horas mayor que el nº de acompañamiento diurno","")</f>
        <v/>
      </c>
      <c r="CB41" s="374" t="str">
        <f>IF(OR(C41&gt;C39,C41&gt;C40),"El nº de días camas con acompañamiento diurno de 6 horas NO debe ser MAYOR que el total de días camas ocupadas, ni el nº de días con acompañamiento diurno de 6 horas mayor que el nº de acompañamiento diurno","")</f>
        <v/>
      </c>
      <c r="CC41" s="374"/>
      <c r="CD41" s="374"/>
      <c r="CE41" s="374"/>
      <c r="CF41" s="374"/>
      <c r="CG41" s="374">
        <f>IF(OR(B41&gt;B39,B41&gt;B40),1,0)</f>
        <v>0</v>
      </c>
      <c r="CH41" s="374">
        <f>IF(OR(C41&gt;C39,C41&gt;C40),1,0)</f>
        <v>0</v>
      </c>
      <c r="CI41" s="374"/>
      <c r="CJ41" s="374"/>
      <c r="CK41" s="374"/>
      <c r="CL41" s="374"/>
      <c r="CM41" s="374"/>
      <c r="CN41" s="374"/>
    </row>
    <row r="42" spans="1:92" x14ac:dyDescent="0.2">
      <c r="A42" s="307" t="s">
        <v>35</v>
      </c>
      <c r="B42" s="308">
        <v>98</v>
      </c>
      <c r="C42" s="308">
        <v>129</v>
      </c>
      <c r="D42" s="302" t="s">
        <v>34</v>
      </c>
      <c r="E42" s="270"/>
      <c r="F42" s="270"/>
      <c r="G42" s="270"/>
      <c r="H42" s="270"/>
      <c r="I42" s="284"/>
      <c r="J42" s="270"/>
      <c r="K42" s="269"/>
      <c r="L42" s="270"/>
      <c r="M42" s="288"/>
      <c r="BZ42" s="374"/>
      <c r="CA42" s="374" t="str">
        <f>IF(B42&gt;B39,"El total de días camas con acompañamiento nocturno NO debe ser MAYOR que el total de días camas ocupadas","")</f>
        <v/>
      </c>
      <c r="CB42" s="374" t="str">
        <f>IF(C42&gt;C39,"El total de días camas con acompañamiento nocturno NO debe ser MAYOR que el total de días camas ocupadas","")</f>
        <v/>
      </c>
      <c r="CC42" s="374"/>
      <c r="CD42" s="374"/>
      <c r="CE42" s="374"/>
      <c r="CF42" s="374"/>
      <c r="CG42" s="374">
        <f>IF(B42&gt;B39,1,0)</f>
        <v>0</v>
      </c>
      <c r="CH42" s="374">
        <f>IF(C42&gt;C39,1,0)</f>
        <v>0</v>
      </c>
      <c r="CI42" s="374"/>
      <c r="CJ42" s="374"/>
      <c r="CK42" s="374"/>
      <c r="CL42" s="374"/>
      <c r="CM42" s="374"/>
      <c r="CN42" s="374"/>
    </row>
    <row r="43" spans="1:92" ht="20.25" customHeight="1" x14ac:dyDescent="0.2">
      <c r="A43" s="309" t="s">
        <v>36</v>
      </c>
      <c r="B43" s="284"/>
      <c r="C43" s="284"/>
      <c r="D43" s="310"/>
      <c r="E43" s="270"/>
      <c r="F43" s="270"/>
      <c r="G43" s="270"/>
      <c r="H43" s="270"/>
      <c r="I43" s="270"/>
      <c r="J43" s="284"/>
      <c r="K43" s="269"/>
      <c r="L43" s="270"/>
      <c r="M43" s="288"/>
      <c r="BZ43" s="374"/>
      <c r="CA43" s="374"/>
      <c r="CB43" s="374"/>
      <c r="CC43" s="374"/>
      <c r="CD43" s="374"/>
      <c r="CE43" s="374"/>
      <c r="CF43" s="374"/>
      <c r="CG43" s="374"/>
      <c r="CH43" s="374"/>
      <c r="CI43" s="374"/>
      <c r="CJ43" s="374"/>
      <c r="CK43" s="374"/>
      <c r="CL43" s="374"/>
      <c r="CM43" s="374"/>
      <c r="CN43" s="374"/>
    </row>
    <row r="44" spans="1:92" x14ac:dyDescent="0.2">
      <c r="A44" s="262" t="s">
        <v>37</v>
      </c>
      <c r="B44" s="284"/>
      <c r="C44" s="284"/>
      <c r="D44" s="283"/>
      <c r="E44" s="284"/>
      <c r="F44" s="284"/>
      <c r="G44" s="284"/>
      <c r="H44" s="284"/>
      <c r="I44" s="284"/>
      <c r="J44" s="270"/>
      <c r="K44" s="269"/>
      <c r="L44" s="270"/>
      <c r="M44" s="288"/>
      <c r="BZ44" s="374"/>
      <c r="CA44" s="374"/>
      <c r="CB44" s="374"/>
      <c r="CC44" s="374"/>
      <c r="CD44" s="374"/>
      <c r="CE44" s="374"/>
      <c r="CF44" s="374"/>
      <c r="CG44" s="374"/>
      <c r="CH44" s="374"/>
      <c r="CI44" s="374"/>
      <c r="CJ44" s="374"/>
      <c r="CK44" s="374"/>
      <c r="CL44" s="374"/>
      <c r="CM44" s="374"/>
      <c r="CN44" s="374"/>
    </row>
    <row r="45" spans="1:92" x14ac:dyDescent="0.2">
      <c r="A45" s="216" t="s">
        <v>38</v>
      </c>
      <c r="B45" s="216" t="s">
        <v>31</v>
      </c>
      <c r="C45" s="220" t="s">
        <v>32</v>
      </c>
      <c r="D45" s="311"/>
      <c r="E45" s="312"/>
      <c r="F45" s="312"/>
      <c r="G45" s="312"/>
      <c r="H45" s="312"/>
      <c r="I45" s="313"/>
      <c r="J45" s="312"/>
      <c r="K45" s="314"/>
      <c r="L45" s="312"/>
      <c r="M45" s="288"/>
      <c r="BZ45" s="374"/>
      <c r="CA45" s="374"/>
      <c r="CB45" s="374"/>
      <c r="CC45" s="374"/>
      <c r="CD45" s="374"/>
      <c r="CE45" s="374"/>
      <c r="CF45" s="374"/>
      <c r="CG45" s="374"/>
      <c r="CH45" s="374"/>
      <c r="CI45" s="374"/>
      <c r="CJ45" s="374"/>
      <c r="CK45" s="374"/>
      <c r="CL45" s="374"/>
      <c r="CM45" s="374"/>
      <c r="CN45" s="374"/>
    </row>
    <row r="46" spans="1:92" x14ac:dyDescent="0.2">
      <c r="A46" s="315" t="s">
        <v>39</v>
      </c>
      <c r="B46" s="316">
        <v>195</v>
      </c>
      <c r="C46" s="316">
        <v>342</v>
      </c>
      <c r="D46" s="317"/>
      <c r="E46" s="270"/>
      <c r="F46" s="270"/>
      <c r="G46" s="270"/>
      <c r="H46" s="270"/>
      <c r="I46" s="284"/>
      <c r="J46" s="270"/>
      <c r="K46" s="269"/>
      <c r="L46" s="270"/>
      <c r="BZ46" s="374"/>
      <c r="CA46" s="374"/>
      <c r="CB46" s="374"/>
      <c r="CC46" s="374"/>
      <c r="CD46" s="374"/>
      <c r="CE46" s="374"/>
      <c r="CF46" s="374"/>
      <c r="CG46" s="374"/>
      <c r="CH46" s="374"/>
      <c r="CI46" s="374"/>
      <c r="CJ46" s="374"/>
      <c r="CK46" s="374"/>
      <c r="CL46" s="374"/>
      <c r="CM46" s="374"/>
      <c r="CN46" s="374"/>
    </row>
    <row r="47" spans="1:92" ht="21" x14ac:dyDescent="0.2">
      <c r="A47" s="318" t="s">
        <v>40</v>
      </c>
      <c r="B47" s="289">
        <v>151</v>
      </c>
      <c r="C47" s="319">
        <v>342</v>
      </c>
      <c r="D47" s="320" t="s">
        <v>34</v>
      </c>
      <c r="E47" s="270"/>
      <c r="F47" s="270"/>
      <c r="G47" s="270"/>
      <c r="H47" s="270"/>
      <c r="I47" s="284"/>
      <c r="J47" s="270"/>
      <c r="K47" s="269"/>
      <c r="L47" s="270"/>
      <c r="BZ47" s="374"/>
      <c r="CA47" s="374" t="str">
        <f>IF(B47&gt;B46,"El nº de egresados con orientación a familiares al alta NO debe ser MAYOR al total de egresos","")</f>
        <v/>
      </c>
      <c r="CB47" s="374" t="str">
        <f>IF(C47&gt;C46,"El nº de egresados con orientación a familiares al alta NO debe ser MAYOR al total de egresos","")</f>
        <v/>
      </c>
      <c r="CC47" s="374"/>
      <c r="CD47" s="374"/>
      <c r="CE47" s="374"/>
      <c r="CF47" s="374"/>
      <c r="CG47" s="374">
        <f>IF(B47&gt;B46,1,0)</f>
        <v>0</v>
      </c>
      <c r="CH47" s="374" t="str">
        <f>IF(C47&gt;C46,"El nº de egresados con orientación a familiares al alta NO debe ser MAYOR al total de egresos","")</f>
        <v/>
      </c>
      <c r="CI47" s="374"/>
      <c r="CJ47" s="374"/>
      <c r="CK47" s="374"/>
      <c r="CL47" s="374"/>
      <c r="CM47" s="374"/>
      <c r="CN47" s="374"/>
    </row>
    <row r="48" spans="1:92" x14ac:dyDescent="0.2">
      <c r="A48" s="591" t="s">
        <v>41</v>
      </c>
      <c r="B48" s="591"/>
      <c r="C48" s="591"/>
      <c r="D48" s="592"/>
      <c r="E48" s="592"/>
      <c r="F48" s="313"/>
      <c r="G48" s="313"/>
      <c r="H48" s="313"/>
      <c r="I48" s="313"/>
      <c r="J48" s="284"/>
      <c r="K48" s="269"/>
      <c r="L48" s="270"/>
      <c r="BZ48" s="374"/>
      <c r="CA48" s="374"/>
      <c r="CB48" s="374"/>
      <c r="CC48" s="374"/>
      <c r="CD48" s="374"/>
      <c r="CE48" s="374"/>
      <c r="CF48" s="374"/>
      <c r="CG48" s="374"/>
      <c r="CH48" s="374"/>
      <c r="CI48" s="374"/>
      <c r="CJ48" s="374"/>
      <c r="CK48" s="374"/>
      <c r="CL48" s="374"/>
      <c r="CM48" s="374"/>
      <c r="CN48" s="374"/>
    </row>
    <row r="49" spans="1:92" ht="21" x14ac:dyDescent="0.2">
      <c r="A49" s="42" t="s">
        <v>38</v>
      </c>
      <c r="B49" s="42" t="s">
        <v>42</v>
      </c>
      <c r="C49" s="42" t="s">
        <v>2</v>
      </c>
      <c r="D49" s="321" t="s">
        <v>43</v>
      </c>
      <c r="E49" s="322" t="s">
        <v>44</v>
      </c>
      <c r="F49" s="323" t="s">
        <v>45</v>
      </c>
      <c r="G49" s="323" t="s">
        <v>46</v>
      </c>
      <c r="H49" s="323" t="s">
        <v>47</v>
      </c>
      <c r="I49" s="323" t="s">
        <v>48</v>
      </c>
      <c r="J49" s="268"/>
      <c r="K49" s="269"/>
      <c r="L49" s="284"/>
      <c r="BZ49" s="374"/>
      <c r="CA49" s="374"/>
      <c r="CB49" s="374"/>
      <c r="CC49" s="374"/>
      <c r="CD49" s="374"/>
      <c r="CE49" s="374"/>
      <c r="CF49" s="374"/>
      <c r="CG49" s="374"/>
      <c r="CH49" s="374"/>
      <c r="CI49" s="374"/>
      <c r="CJ49" s="374"/>
      <c r="CK49" s="374"/>
      <c r="CL49" s="374"/>
      <c r="CM49" s="374"/>
      <c r="CN49" s="374"/>
    </row>
    <row r="50" spans="1:92" x14ac:dyDescent="0.2">
      <c r="A50" s="593" t="s">
        <v>88</v>
      </c>
      <c r="B50" s="594"/>
      <c r="C50" s="324">
        <f>SUM(D50:I50)</f>
        <v>264</v>
      </c>
      <c r="D50" s="325">
        <v>41</v>
      </c>
      <c r="E50" s="326">
        <v>14</v>
      </c>
      <c r="F50" s="326">
        <v>41</v>
      </c>
      <c r="G50" s="326">
        <v>48</v>
      </c>
      <c r="H50" s="326">
        <v>51</v>
      </c>
      <c r="I50" s="327">
        <v>69</v>
      </c>
      <c r="J50" s="320"/>
      <c r="K50" s="269"/>
      <c r="L50" s="284"/>
      <c r="BZ50" s="374"/>
      <c r="CA50" s="374"/>
      <c r="CB50" s="374"/>
      <c r="CC50" s="374"/>
      <c r="CD50" s="374"/>
      <c r="CE50" s="374"/>
      <c r="CF50" s="374"/>
      <c r="CG50" s="374"/>
      <c r="CH50" s="374"/>
      <c r="CI50" s="374"/>
      <c r="CJ50" s="374"/>
      <c r="CK50" s="374"/>
      <c r="CL50" s="374"/>
      <c r="CM50" s="374"/>
      <c r="CN50" s="374"/>
    </row>
    <row r="51" spans="1:92" x14ac:dyDescent="0.2">
      <c r="A51" s="608" t="s">
        <v>89</v>
      </c>
      <c r="B51" s="64" t="s">
        <v>50</v>
      </c>
      <c r="C51" s="328">
        <f>SUM(D51:I51)</f>
        <v>42</v>
      </c>
      <c r="D51" s="329">
        <v>20</v>
      </c>
      <c r="E51" s="330">
        <v>6</v>
      </c>
      <c r="F51" s="330">
        <v>16</v>
      </c>
      <c r="G51" s="330"/>
      <c r="H51" s="330"/>
      <c r="I51" s="331"/>
      <c r="J51" s="320" t="s">
        <v>49</v>
      </c>
      <c r="K51" s="269"/>
      <c r="L51" s="284"/>
      <c r="BZ51" s="374"/>
      <c r="CA51" s="374" t="str">
        <f>IF(D51+D52&gt;D50,"La suma del Total egresados con apoyo psicosocial Hasta 28 días deben ser menor o igual al Total de Egresos de Hasta 28 días","")</f>
        <v/>
      </c>
      <c r="CB51" s="374" t="str">
        <f>IF(E51+E52&gt;E50,"La suma del Total egresados con apoyo psicosocial de 29 dias hasta menor de 1 año deben ser menor al Total de Egresos de de 29 dias hasta menor de 1 año","")</f>
        <v/>
      </c>
      <c r="CC51" s="374" t="str">
        <f>IF(F51+F52&gt;F50,"La suma del Total egresados con apoyo psicosocial de 1 a 4 años deben ser menor al Total de Egresos de 1 a 4 años","")</f>
        <v/>
      </c>
      <c r="CD51" s="374" t="str">
        <f>IF(G51+G52&gt;G50,"La suma del Total egresados con apoyo psicosocial de 9 años deben ser menor o igual al Total de Egresos de de 5 a 9 años","")</f>
        <v/>
      </c>
      <c r="CE51" s="374" t="str">
        <f>IF(H51+H52&gt;H50,"La suma del Total egresados con apoyo psicosocial de 10 a 14 años deben ser menor al Total de Egresos de 10 a 14 años ","")</f>
        <v/>
      </c>
      <c r="CF51" s="374" t="str">
        <f>IF(I51+I52&gt;I50,"La suma del Total egresados con apoyo psicosocial de 15 a 19 años deben ser menor al Total de Egresos de 15 a 19 años","")</f>
        <v/>
      </c>
      <c r="CG51" s="374">
        <f>IF(D51+D52&gt;D50,1,0)</f>
        <v>0</v>
      </c>
      <c r="CH51" s="374">
        <f>IF(E51+E52&gt;E50,1,0)</f>
        <v>0</v>
      </c>
      <c r="CI51" s="374">
        <f>IF(F51+F52&gt;F50,1,0)</f>
        <v>0</v>
      </c>
      <c r="CJ51" s="374">
        <f>IF(G51+G52&gt;G50,1,0)</f>
        <v>0</v>
      </c>
      <c r="CK51" s="374">
        <f>IF(H51+H52&gt;H5,1,0)</f>
        <v>0</v>
      </c>
      <c r="CL51" s="374">
        <f>IF(I51+I52&gt;I50,1,0)</f>
        <v>0</v>
      </c>
      <c r="CM51" s="374"/>
      <c r="CN51" s="374"/>
    </row>
    <row r="52" spans="1:92" x14ac:dyDescent="0.2">
      <c r="A52" s="608"/>
      <c r="B52" s="65" t="s">
        <v>51</v>
      </c>
      <c r="C52" s="332">
        <f>SUM(D52:I52)</f>
        <v>46</v>
      </c>
      <c r="D52" s="333">
        <v>20</v>
      </c>
      <c r="E52" s="334">
        <v>7</v>
      </c>
      <c r="F52" s="334">
        <v>19</v>
      </c>
      <c r="G52" s="334"/>
      <c r="H52" s="334"/>
      <c r="I52" s="335"/>
      <c r="J52" s="320" t="s">
        <v>49</v>
      </c>
      <c r="K52" s="269"/>
      <c r="L52" s="284"/>
      <c r="BZ52" s="374"/>
      <c r="CA52" s="374" t="str">
        <f>IF(D51&gt;D50,"El nº de egresados Hasta 28 días con apoyo psicosocial -Intervención NO debe ser MAYOR al total de egresos",IF(AND(D51&lt;&gt;0,D53=""), "No olvide registrar atenciones recibidas en grupo etareo Hasta 28 días",""))</f>
        <v/>
      </c>
      <c r="CB52" s="374" t="str">
        <f>IF(E51&gt;E50,"El nº de egresados de 29 dias hasta menor de 1 año con apoyo psicosocial -Intervención NO debe ser MAYOR al total de egresos",IF(AND(E51&lt;&gt;0,E53=""), "No olvide registrar atenciones recibidas en grupo de edad 29 dias hasta menor de 1 año",""))</f>
        <v/>
      </c>
      <c r="CC52" s="374" t="str">
        <f>IF(F51&gt;F50,"El nº de egresados de 1 a 4 años con apoyo psicosocial -Intervención NO debe ser MAYOR al total de egresos",IF(AND(F51&lt;&gt;0,F53=""), "No olvide registrar atenciones recibidas de 1 a 4 años",""))</f>
        <v/>
      </c>
      <c r="CD52" s="374" t="str">
        <f>IF(G51&gt;G50,"El nº de egresados de 5 a 9 años con apoyo psicosocial -Intervención NO debe ser MAYOR al total de egresos",IF(AND(G51&lt;&gt;0,G53=""), "No olvide registrar atenciones recibidas de 5 a 9 años",""))</f>
        <v/>
      </c>
      <c r="CE52" s="374" t="str">
        <f>IF(H51&gt;H50,"El nº de egresados de 10 a 14 años con apoyo psicosocial -Intervención NO debe ser MAYOR al total de egresos",IF(AND(H51&lt;&gt;0,H53=""), "No olvide registrar atenciones recibidas de 10 a 14 años",""))</f>
        <v/>
      </c>
      <c r="CF52" s="374" t="str">
        <f>IF(I51&gt;I50,"El nº de egresados de 15 a 19 años con apoyo psicosocial -Intervención NO debe ser MAYOR al total de egresos",IF(AND(I51&lt;&gt;0,I53=""), "No olvide registrar atenciones recibidas de 15 a 19 años",""))</f>
        <v/>
      </c>
      <c r="CG52" s="374">
        <f t="shared" ref="CG52:CL52" si="1">IF(D51&gt;D50,1,IF(AND(D51&lt;&gt;0,D53=""), 1,0))</f>
        <v>0</v>
      </c>
      <c r="CH52" s="374">
        <f t="shared" si="1"/>
        <v>0</v>
      </c>
      <c r="CI52" s="374">
        <f t="shared" si="1"/>
        <v>0</v>
      </c>
      <c r="CJ52" s="374">
        <f t="shared" si="1"/>
        <v>0</v>
      </c>
      <c r="CK52" s="374">
        <f t="shared" si="1"/>
        <v>0</v>
      </c>
      <c r="CL52" s="374">
        <f t="shared" si="1"/>
        <v>0</v>
      </c>
      <c r="CM52" s="374"/>
      <c r="CN52" s="374"/>
    </row>
    <row r="53" spans="1:92" x14ac:dyDescent="0.2">
      <c r="A53" s="609" t="s">
        <v>52</v>
      </c>
      <c r="B53" s="66" t="s">
        <v>50</v>
      </c>
      <c r="C53" s="336">
        <f>SUM(D53:I53)</f>
        <v>123</v>
      </c>
      <c r="D53" s="337">
        <v>59</v>
      </c>
      <c r="E53" s="338">
        <v>26</v>
      </c>
      <c r="F53" s="338">
        <v>38</v>
      </c>
      <c r="G53" s="338"/>
      <c r="H53" s="338"/>
      <c r="I53" s="339"/>
      <c r="J53" s="320" t="s">
        <v>49</v>
      </c>
      <c r="K53" s="283"/>
      <c r="L53" s="284"/>
      <c r="BZ53" s="374"/>
      <c r="CA53" s="374" t="str">
        <f>IF(D51&gt;D50,"El nº de egresados Hasta 28 días  con apoyo psicosocial -Intervención NO debe ser MAYOR al total de egresos en el grupo etario Hasta 28 días",IF(AND(D52&lt;&gt;0,D54=""), "No olvide registrar atenciones recibidas en grupo etareo Hasta 28 días ",""))</f>
        <v/>
      </c>
      <c r="CB53" s="374" t="str">
        <f>IF(E51&gt;E50,"El nº de egresados de 29 dias hasta menor de 1 año con apoyo psicosocial -Intervención NO debe ser MAYOR al total de egresos",IF(AND(E52&lt;&gt;0,E54=""), "No olvide registrar atenciones recibidas en grupo etareo de 29 dias hasta menor de 1 año ",""))</f>
        <v/>
      </c>
      <c r="CC53" s="374" t="str">
        <f>IF(F51&gt;F50,"El nº de egresados de 1 a 4 añoscon apoyo psicosocial -Intervención NO debe ser MAYOR al total de egresos",IF(AND(F52&lt;&gt;0,F54=""), "No olvide registrar atenciones recibidas de 1 a 4 años",""))</f>
        <v/>
      </c>
      <c r="CD53" s="374" t="str">
        <f>IF(G51&gt;G50,"El nº de egresados de 5 a 9 años con apoyo psicosocial -Intervención NO debe ser MAYOR al total de egresos",IF(AND(G52&lt;&gt;0,G54=""), "No olvide registrar atenciones recibidas de 5 a 9 años",""))</f>
        <v/>
      </c>
      <c r="CE53" s="374" t="str">
        <f>IF(H51&gt;H50,"El nº de egresados de 10 a 14 años con apoyo psicosocial -Intervención NO debe ser MAYOR al total de egresos",IF(AND(H52&lt;&gt;0,H54=""), "No olvide registrar atenciones recibidas de 10 a 14 años",""))</f>
        <v/>
      </c>
      <c r="CF53" s="374" t="str">
        <f>IF(I51&gt;I50,"El nº de egresados de 15 a 19 años con apoyo psicosocial -Intervención NO debe ser MAYOR al total de egresos",IF(AND(I52&lt;&gt;0,I54=""), "No olvide registrar atenciones recibidas de 15 a 19 años",""))</f>
        <v/>
      </c>
      <c r="CG53" s="374">
        <f t="shared" ref="CG53:CL53" si="2">IF(D51&gt;D50,1,IF(AND(D52&lt;&gt;0,D54=""), 1,0))</f>
        <v>0</v>
      </c>
      <c r="CH53" s="374">
        <f t="shared" si="2"/>
        <v>0</v>
      </c>
      <c r="CI53" s="374">
        <f t="shared" si="2"/>
        <v>0</v>
      </c>
      <c r="CJ53" s="374">
        <f t="shared" si="2"/>
        <v>0</v>
      </c>
      <c r="CK53" s="374">
        <f t="shared" si="2"/>
        <v>0</v>
      </c>
      <c r="CL53" s="374">
        <f t="shared" si="2"/>
        <v>0</v>
      </c>
      <c r="CM53" s="374"/>
      <c r="CN53" s="374"/>
    </row>
    <row r="54" spans="1:92" x14ac:dyDescent="0.2">
      <c r="A54" s="610"/>
      <c r="B54" s="68" t="s">
        <v>51</v>
      </c>
      <c r="C54" s="340">
        <f>SUM(D54:I54)</f>
        <v>187</v>
      </c>
      <c r="D54" s="341">
        <v>90</v>
      </c>
      <c r="E54" s="342">
        <v>51</v>
      </c>
      <c r="F54" s="342">
        <v>46</v>
      </c>
      <c r="G54" s="342"/>
      <c r="H54" s="342"/>
      <c r="I54" s="343"/>
      <c r="J54" s="320"/>
      <c r="K54" s="283"/>
      <c r="L54" s="284"/>
      <c r="BZ54" s="374"/>
      <c r="CA54" s="374"/>
      <c r="CB54" s="374"/>
      <c r="CC54" s="374"/>
      <c r="CD54" s="374"/>
      <c r="CE54" s="374"/>
      <c r="CF54" s="374"/>
      <c r="CG54" s="374"/>
      <c r="CH54" s="374"/>
      <c r="CI54" s="374"/>
      <c r="CJ54" s="374"/>
      <c r="CK54" s="374"/>
      <c r="CL54" s="374"/>
      <c r="CM54" s="374"/>
      <c r="CN54" s="374"/>
    </row>
    <row r="55" spans="1:92" x14ac:dyDescent="0.2">
      <c r="A55" s="598" t="s">
        <v>53</v>
      </c>
      <c r="B55" s="598"/>
      <c r="C55" s="598"/>
      <c r="D55" s="598"/>
      <c r="E55" s="598"/>
      <c r="F55" s="598"/>
      <c r="G55" s="598"/>
      <c r="H55" s="344"/>
      <c r="I55" s="344"/>
      <c r="J55" s="284"/>
      <c r="K55" s="269"/>
      <c r="L55" s="270"/>
      <c r="M55" s="288"/>
      <c r="BZ55" s="374"/>
      <c r="CA55" s="374"/>
      <c r="CB55" s="374"/>
      <c r="CC55" s="374"/>
      <c r="CD55" s="374"/>
      <c r="CE55" s="374"/>
      <c r="CF55" s="374"/>
      <c r="CG55" s="374"/>
      <c r="CH55" s="374"/>
      <c r="CI55" s="374"/>
      <c r="CJ55" s="374"/>
      <c r="CK55" s="374"/>
      <c r="CL55" s="374"/>
      <c r="CM55" s="374"/>
      <c r="CN55" s="374"/>
    </row>
    <row r="56" spans="1:92" x14ac:dyDescent="0.2">
      <c r="A56" s="599" t="s">
        <v>54</v>
      </c>
      <c r="B56" s="602" t="s">
        <v>90</v>
      </c>
      <c r="C56" s="603"/>
      <c r="D56" s="606" t="s">
        <v>55</v>
      </c>
      <c r="E56" s="599"/>
      <c r="F56" s="577" t="s">
        <v>91</v>
      </c>
      <c r="G56" s="578"/>
      <c r="H56" s="578"/>
      <c r="I56" s="579"/>
      <c r="J56" s="285"/>
      <c r="K56" s="269"/>
      <c r="L56" s="270"/>
      <c r="M56" s="288"/>
      <c r="BZ56" s="374"/>
      <c r="CA56" s="374"/>
      <c r="CB56" s="374"/>
      <c r="CC56" s="374"/>
      <c r="CD56" s="374"/>
      <c r="CE56" s="374"/>
      <c r="CF56" s="374"/>
      <c r="CG56" s="374"/>
      <c r="CH56" s="374"/>
      <c r="CI56" s="374"/>
      <c r="CJ56" s="374"/>
      <c r="CK56" s="374"/>
      <c r="CL56" s="374"/>
      <c r="CM56" s="374"/>
      <c r="CN56" s="374"/>
    </row>
    <row r="57" spans="1:92" x14ac:dyDescent="0.2">
      <c r="A57" s="600"/>
      <c r="B57" s="604"/>
      <c r="C57" s="605"/>
      <c r="D57" s="607"/>
      <c r="E57" s="601"/>
      <c r="F57" s="577" t="s">
        <v>92</v>
      </c>
      <c r="G57" s="579"/>
      <c r="H57" s="577" t="s">
        <v>93</v>
      </c>
      <c r="I57" s="579"/>
      <c r="J57" s="345"/>
      <c r="K57" s="269"/>
      <c r="L57" s="270"/>
      <c r="M57" s="288"/>
      <c r="BZ57" s="374"/>
      <c r="CA57" s="374"/>
      <c r="CB57" s="374"/>
      <c r="CC57" s="374"/>
      <c r="CD57" s="374"/>
      <c r="CE57" s="374"/>
      <c r="CF57" s="374"/>
      <c r="CG57" s="374"/>
      <c r="CH57" s="374"/>
      <c r="CI57" s="374"/>
      <c r="CJ57" s="374"/>
      <c r="CK57" s="374"/>
      <c r="CL57" s="374"/>
      <c r="CM57" s="374"/>
      <c r="CN57" s="374"/>
    </row>
    <row r="58" spans="1:92" ht="21" x14ac:dyDescent="0.2">
      <c r="A58" s="601"/>
      <c r="B58" s="218" t="s">
        <v>94</v>
      </c>
      <c r="C58" s="218" t="s">
        <v>56</v>
      </c>
      <c r="D58" s="218" t="s">
        <v>94</v>
      </c>
      <c r="E58" s="217" t="s">
        <v>56</v>
      </c>
      <c r="F58" s="218" t="s">
        <v>94</v>
      </c>
      <c r="G58" s="218" t="s">
        <v>56</v>
      </c>
      <c r="H58" s="218" t="s">
        <v>94</v>
      </c>
      <c r="I58" s="217" t="s">
        <v>56</v>
      </c>
      <c r="J58" s="345"/>
      <c r="K58" s="269"/>
      <c r="L58" s="270"/>
      <c r="M58" s="288"/>
      <c r="BZ58" s="374"/>
      <c r="CA58" s="374"/>
      <c r="CB58" s="374"/>
      <c r="CC58" s="374"/>
      <c r="CD58" s="374"/>
      <c r="CE58" s="374"/>
      <c r="CF58" s="374"/>
      <c r="CG58" s="374"/>
      <c r="CH58" s="374"/>
      <c r="CI58" s="374"/>
      <c r="CJ58" s="374"/>
      <c r="CK58" s="374"/>
      <c r="CL58" s="374"/>
      <c r="CM58" s="374"/>
      <c r="CN58" s="374"/>
    </row>
    <row r="59" spans="1:92" x14ac:dyDescent="0.2">
      <c r="A59" s="69" t="s">
        <v>57</v>
      </c>
      <c r="B59" s="346"/>
      <c r="C59" s="347">
        <v>16</v>
      </c>
      <c r="D59" s="347">
        <v>1</v>
      </c>
      <c r="E59" s="347">
        <v>67</v>
      </c>
      <c r="F59" s="348">
        <v>17</v>
      </c>
      <c r="G59" s="286">
        <v>69</v>
      </c>
      <c r="H59" s="286">
        <v>2</v>
      </c>
      <c r="I59" s="286">
        <v>14</v>
      </c>
      <c r="J59" s="285"/>
      <c r="K59" s="269"/>
      <c r="L59" s="270"/>
      <c r="M59" s="288"/>
      <c r="BZ59" s="374"/>
      <c r="CA59" s="374"/>
      <c r="CB59" s="374"/>
      <c r="CC59" s="374"/>
      <c r="CD59" s="374"/>
      <c r="CE59" s="374"/>
      <c r="CF59" s="374"/>
      <c r="CG59" s="374"/>
      <c r="CH59" s="374"/>
      <c r="CI59" s="374"/>
      <c r="CJ59" s="374"/>
      <c r="CK59" s="374"/>
      <c r="CL59" s="374"/>
      <c r="CM59" s="374"/>
      <c r="CN59" s="374"/>
    </row>
    <row r="60" spans="1:92" x14ac:dyDescent="0.2">
      <c r="A60" s="71" t="s">
        <v>58</v>
      </c>
      <c r="B60" s="349"/>
      <c r="C60" s="350"/>
      <c r="D60" s="350"/>
      <c r="E60" s="350"/>
      <c r="F60" s="351"/>
      <c r="G60" s="352"/>
      <c r="H60" s="352"/>
      <c r="I60" s="352"/>
      <c r="J60" s="285"/>
      <c r="K60" s="269"/>
      <c r="L60" s="270"/>
      <c r="M60" s="288"/>
      <c r="BZ60" s="374"/>
      <c r="CA60" s="374"/>
      <c r="CB60" s="374"/>
      <c r="CC60" s="374"/>
      <c r="CD60" s="374"/>
      <c r="CE60" s="374"/>
      <c r="CF60" s="374"/>
      <c r="CG60" s="374"/>
      <c r="CH60" s="374"/>
      <c r="CI60" s="374"/>
      <c r="CJ60" s="374"/>
      <c r="CK60" s="374"/>
      <c r="CL60" s="374"/>
      <c r="CM60" s="374"/>
      <c r="CN60" s="374"/>
    </row>
    <row r="61" spans="1:92" x14ac:dyDescent="0.2">
      <c r="A61" s="71" t="s">
        <v>95</v>
      </c>
      <c r="B61" s="349"/>
      <c r="C61" s="350"/>
      <c r="D61" s="350"/>
      <c r="E61" s="350"/>
      <c r="F61" s="351"/>
      <c r="G61" s="352"/>
      <c r="H61" s="352"/>
      <c r="I61" s="352"/>
      <c r="J61" s="285"/>
      <c r="K61" s="269"/>
      <c r="L61" s="270"/>
      <c r="M61" s="288"/>
      <c r="BZ61" s="374"/>
      <c r="CA61" s="374"/>
      <c r="CB61" s="374"/>
      <c r="CC61" s="374"/>
      <c r="CD61" s="374"/>
      <c r="CE61" s="374"/>
      <c r="CF61" s="374"/>
      <c r="CG61" s="374"/>
      <c r="CH61" s="374"/>
      <c r="CI61" s="374"/>
      <c r="CJ61" s="374"/>
      <c r="CK61" s="374"/>
      <c r="CL61" s="374"/>
      <c r="CM61" s="374"/>
      <c r="CN61" s="374"/>
    </row>
    <row r="62" spans="1:92" x14ac:dyDescent="0.2">
      <c r="A62" s="71" t="s">
        <v>59</v>
      </c>
      <c r="B62" s="349"/>
      <c r="C62" s="350"/>
      <c r="D62" s="350"/>
      <c r="E62" s="350"/>
      <c r="F62" s="351"/>
      <c r="G62" s="352"/>
      <c r="H62" s="352"/>
      <c r="I62" s="352"/>
      <c r="J62" s="285"/>
      <c r="K62" s="269"/>
      <c r="L62" s="270"/>
      <c r="M62" s="288"/>
      <c r="BZ62" s="374"/>
      <c r="CA62" s="374"/>
      <c r="CB62" s="374"/>
      <c r="CC62" s="374"/>
      <c r="CD62" s="374"/>
      <c r="CE62" s="374"/>
      <c r="CF62" s="374"/>
      <c r="CG62" s="374"/>
      <c r="CH62" s="374"/>
      <c r="CI62" s="374"/>
      <c r="CJ62" s="374"/>
      <c r="CK62" s="374"/>
      <c r="CL62" s="374"/>
      <c r="CM62" s="374"/>
      <c r="CN62" s="374"/>
    </row>
    <row r="63" spans="1:92" x14ac:dyDescent="0.2">
      <c r="A63" s="71" t="s">
        <v>60</v>
      </c>
      <c r="B63" s="349">
        <v>3</v>
      </c>
      <c r="C63" s="350">
        <v>21</v>
      </c>
      <c r="D63" s="350">
        <v>4</v>
      </c>
      <c r="E63" s="350">
        <v>20</v>
      </c>
      <c r="F63" s="351">
        <v>9</v>
      </c>
      <c r="G63" s="352">
        <v>27</v>
      </c>
      <c r="H63" s="352">
        <v>3</v>
      </c>
      <c r="I63" s="352">
        <v>1</v>
      </c>
      <c r="J63" s="285"/>
      <c r="K63" s="269"/>
      <c r="L63" s="270"/>
      <c r="M63" s="288"/>
      <c r="BZ63" s="374"/>
      <c r="CA63" s="374"/>
      <c r="CB63" s="374"/>
      <c r="CC63" s="374"/>
      <c r="CD63" s="374"/>
      <c r="CE63" s="374"/>
      <c r="CF63" s="374"/>
      <c r="CG63" s="374"/>
      <c r="CH63" s="374"/>
      <c r="CI63" s="374"/>
      <c r="CJ63" s="374"/>
      <c r="CK63" s="374"/>
      <c r="CL63" s="374"/>
      <c r="CM63" s="374"/>
      <c r="CN63" s="374"/>
    </row>
    <row r="64" spans="1:92" x14ac:dyDescent="0.2">
      <c r="A64" s="71" t="s">
        <v>61</v>
      </c>
      <c r="B64" s="349"/>
      <c r="C64" s="350"/>
      <c r="D64" s="350"/>
      <c r="E64" s="350"/>
      <c r="F64" s="351"/>
      <c r="G64" s="352"/>
      <c r="H64" s="352"/>
      <c r="I64" s="352"/>
      <c r="J64" s="285"/>
      <c r="K64" s="269"/>
      <c r="L64" s="270"/>
      <c r="M64" s="288"/>
      <c r="BZ64" s="374"/>
      <c r="CA64" s="374"/>
      <c r="CB64" s="374"/>
      <c r="CC64" s="374"/>
      <c r="CD64" s="374"/>
      <c r="CE64" s="374"/>
      <c r="CF64" s="374"/>
      <c r="CG64" s="374"/>
      <c r="CH64" s="374"/>
      <c r="CI64" s="374"/>
      <c r="CJ64" s="374"/>
      <c r="CK64" s="374"/>
      <c r="CL64" s="374"/>
      <c r="CM64" s="374"/>
      <c r="CN64" s="374"/>
    </row>
    <row r="65" spans="1:92" x14ac:dyDescent="0.2">
      <c r="A65" s="71" t="s">
        <v>62</v>
      </c>
      <c r="B65" s="349">
        <v>6</v>
      </c>
      <c r="C65" s="350">
        <v>1</v>
      </c>
      <c r="D65" s="350">
        <v>19</v>
      </c>
      <c r="E65" s="350">
        <v>6</v>
      </c>
      <c r="F65" s="351">
        <v>16</v>
      </c>
      <c r="G65" s="352">
        <v>9</v>
      </c>
      <c r="H65" s="352">
        <v>1</v>
      </c>
      <c r="I65" s="352"/>
      <c r="J65" s="285"/>
      <c r="K65" s="269"/>
      <c r="L65" s="270"/>
      <c r="M65" s="288"/>
      <c r="BZ65" s="374"/>
      <c r="CA65" s="374"/>
      <c r="CB65" s="374"/>
      <c r="CC65" s="374"/>
      <c r="CD65" s="374"/>
      <c r="CE65" s="374"/>
      <c r="CF65" s="374"/>
      <c r="CG65" s="374"/>
      <c r="CH65" s="374"/>
      <c r="CI65" s="374"/>
      <c r="CJ65" s="374"/>
      <c r="CK65" s="374"/>
      <c r="CL65" s="374"/>
      <c r="CM65" s="374"/>
      <c r="CN65" s="374"/>
    </row>
    <row r="66" spans="1:92" x14ac:dyDescent="0.2">
      <c r="A66" s="71" t="s">
        <v>63</v>
      </c>
      <c r="B66" s="349"/>
      <c r="C66" s="350">
        <v>2</v>
      </c>
      <c r="D66" s="350"/>
      <c r="E66" s="350">
        <v>3</v>
      </c>
      <c r="F66" s="351"/>
      <c r="G66" s="352">
        <v>72</v>
      </c>
      <c r="H66" s="352"/>
      <c r="I66" s="352">
        <v>9</v>
      </c>
      <c r="J66" s="285"/>
      <c r="K66" s="269"/>
      <c r="L66" s="270"/>
      <c r="M66" s="288"/>
      <c r="BZ66" s="374"/>
      <c r="CA66" s="374"/>
      <c r="CB66" s="374"/>
      <c r="CC66" s="374"/>
      <c r="CD66" s="374"/>
      <c r="CE66" s="374"/>
      <c r="CF66" s="374"/>
      <c r="CG66" s="374"/>
      <c r="CH66" s="374"/>
      <c r="CI66" s="374"/>
      <c r="CJ66" s="374"/>
      <c r="CK66" s="374"/>
      <c r="CL66" s="374"/>
      <c r="CM66" s="374"/>
      <c r="CN66" s="374"/>
    </row>
    <row r="67" spans="1:92" x14ac:dyDescent="0.2">
      <c r="A67" s="71" t="s">
        <v>64</v>
      </c>
      <c r="B67" s="349"/>
      <c r="C67" s="350">
        <v>16</v>
      </c>
      <c r="D67" s="350"/>
      <c r="E67" s="350">
        <v>94</v>
      </c>
      <c r="F67" s="351"/>
      <c r="G67" s="352">
        <v>10</v>
      </c>
      <c r="H67" s="352"/>
      <c r="I67" s="352"/>
      <c r="J67" s="285"/>
      <c r="K67" s="269"/>
      <c r="L67" s="270"/>
      <c r="M67" s="288"/>
      <c r="BZ67" s="374"/>
      <c r="CA67" s="374"/>
      <c r="CB67" s="374"/>
      <c r="CC67" s="374"/>
      <c r="CD67" s="374"/>
      <c r="CE67" s="374"/>
      <c r="CF67" s="374"/>
      <c r="CG67" s="374"/>
      <c r="CH67" s="374"/>
      <c r="CI67" s="374"/>
      <c r="CJ67" s="374"/>
      <c r="CK67" s="374"/>
      <c r="CL67" s="374"/>
      <c r="CM67" s="374"/>
      <c r="CN67" s="374"/>
    </row>
    <row r="68" spans="1:92" x14ac:dyDescent="0.2">
      <c r="A68" s="71" t="s">
        <v>65</v>
      </c>
      <c r="B68" s="349"/>
      <c r="C68" s="350">
        <v>25</v>
      </c>
      <c r="D68" s="350"/>
      <c r="E68" s="350">
        <v>50</v>
      </c>
      <c r="F68" s="351"/>
      <c r="G68" s="352">
        <v>37</v>
      </c>
      <c r="H68" s="352"/>
      <c r="I68" s="352">
        <v>5</v>
      </c>
      <c r="J68" s="285"/>
      <c r="K68" s="269"/>
      <c r="L68" s="270"/>
      <c r="M68" s="288"/>
      <c r="BZ68" s="374"/>
      <c r="CA68" s="374"/>
      <c r="CB68" s="374"/>
      <c r="CC68" s="374"/>
      <c r="CD68" s="374"/>
      <c r="CE68" s="374"/>
      <c r="CF68" s="374"/>
      <c r="CG68" s="374"/>
      <c r="CH68" s="374"/>
      <c r="CI68" s="374"/>
      <c r="CJ68" s="374"/>
      <c r="CK68" s="374"/>
      <c r="CL68" s="374"/>
      <c r="CM68" s="374"/>
      <c r="CN68" s="374"/>
    </row>
    <row r="69" spans="1:92" x14ac:dyDescent="0.2">
      <c r="A69" s="71" t="s">
        <v>66</v>
      </c>
      <c r="B69" s="349"/>
      <c r="C69" s="350">
        <v>13</v>
      </c>
      <c r="D69" s="350">
        <v>1</v>
      </c>
      <c r="E69" s="350">
        <v>33</v>
      </c>
      <c r="F69" s="351">
        <v>11</v>
      </c>
      <c r="G69" s="352">
        <v>38</v>
      </c>
      <c r="H69" s="352"/>
      <c r="I69" s="352">
        <v>2</v>
      </c>
      <c r="J69" s="285"/>
      <c r="K69" s="269"/>
      <c r="L69" s="270"/>
      <c r="M69" s="288"/>
      <c r="BZ69" s="374"/>
      <c r="CA69" s="374"/>
      <c r="CB69" s="374"/>
      <c r="CC69" s="374"/>
      <c r="CD69" s="374"/>
      <c r="CE69" s="374"/>
      <c r="CF69" s="374"/>
      <c r="CG69" s="374"/>
      <c r="CH69" s="374"/>
      <c r="CI69" s="374"/>
      <c r="CJ69" s="374"/>
      <c r="CK69" s="374"/>
      <c r="CL69" s="374"/>
      <c r="CM69" s="374"/>
      <c r="CN69" s="374"/>
    </row>
    <row r="70" spans="1:92" x14ac:dyDescent="0.2">
      <c r="A70" s="71" t="s">
        <v>67</v>
      </c>
      <c r="B70" s="349"/>
      <c r="C70" s="350"/>
      <c r="D70" s="350"/>
      <c r="E70" s="350"/>
      <c r="F70" s="351"/>
      <c r="G70" s="352"/>
      <c r="H70" s="352"/>
      <c r="I70" s="352"/>
      <c r="J70" s="285"/>
      <c r="K70" s="269"/>
      <c r="L70" s="270"/>
      <c r="M70" s="288"/>
      <c r="BZ70" s="374"/>
      <c r="CA70" s="374"/>
      <c r="CB70" s="374"/>
      <c r="CC70" s="374"/>
      <c r="CD70" s="374"/>
      <c r="CE70" s="374"/>
      <c r="CF70" s="374"/>
      <c r="CG70" s="374"/>
      <c r="CH70" s="374"/>
      <c r="CI70" s="374"/>
      <c r="CJ70" s="374"/>
      <c r="CK70" s="374"/>
      <c r="CL70" s="374"/>
      <c r="CM70" s="374"/>
      <c r="CN70" s="374"/>
    </row>
    <row r="71" spans="1:92" x14ac:dyDescent="0.2">
      <c r="A71" s="48" t="s">
        <v>2</v>
      </c>
      <c r="B71" s="353">
        <f t="shared" ref="B71:I71" si="3">SUM(B59:B70)</f>
        <v>9</v>
      </c>
      <c r="C71" s="353">
        <f t="shared" si="3"/>
        <v>94</v>
      </c>
      <c r="D71" s="353">
        <f t="shared" si="3"/>
        <v>25</v>
      </c>
      <c r="E71" s="353">
        <f t="shared" si="3"/>
        <v>273</v>
      </c>
      <c r="F71" s="354">
        <f t="shared" si="3"/>
        <v>53</v>
      </c>
      <c r="G71" s="354">
        <f t="shared" si="3"/>
        <v>262</v>
      </c>
      <c r="H71" s="354">
        <f t="shared" si="3"/>
        <v>6</v>
      </c>
      <c r="I71" s="354">
        <f t="shared" si="3"/>
        <v>31</v>
      </c>
      <c r="J71" s="285"/>
      <c r="K71" s="269"/>
      <c r="L71" s="270"/>
      <c r="M71" s="288"/>
      <c r="BZ71" s="374"/>
      <c r="CA71" s="374"/>
      <c r="CB71" s="374"/>
      <c r="CC71" s="374"/>
      <c r="CD71" s="374"/>
      <c r="CE71" s="374"/>
      <c r="CF71" s="374"/>
      <c r="CG71" s="374"/>
      <c r="CH71" s="374"/>
      <c r="CI71" s="374"/>
      <c r="CJ71" s="374"/>
      <c r="CK71" s="374"/>
      <c r="CL71" s="374"/>
      <c r="CM71" s="374"/>
      <c r="CN71" s="374"/>
    </row>
    <row r="72" spans="1:92" x14ac:dyDescent="0.2">
      <c r="A72" s="574" t="s">
        <v>96</v>
      </c>
      <c r="B72" s="574"/>
      <c r="C72" s="574"/>
      <c r="D72" s="574"/>
      <c r="E72" s="574"/>
      <c r="F72" s="574"/>
      <c r="G72" s="574"/>
      <c r="H72" s="355"/>
      <c r="I72" s="355"/>
      <c r="J72" s="278"/>
      <c r="K72" s="269"/>
      <c r="L72" s="270"/>
      <c r="M72" s="288"/>
      <c r="BZ72" s="374"/>
      <c r="CA72" s="374"/>
      <c r="CB72" s="374"/>
      <c r="CC72" s="374"/>
      <c r="CD72" s="374"/>
      <c r="CE72" s="374"/>
      <c r="CF72" s="374"/>
      <c r="CG72" s="374"/>
      <c r="CH72" s="374"/>
      <c r="CI72" s="374"/>
      <c r="CJ72" s="374"/>
      <c r="CK72" s="374"/>
      <c r="CL72" s="374"/>
      <c r="CM72" s="374"/>
      <c r="CN72" s="374"/>
    </row>
    <row r="73" spans="1:92" ht="14.25" customHeight="1" x14ac:dyDescent="0.2">
      <c r="A73" s="575" t="s">
        <v>97</v>
      </c>
      <c r="B73" s="577" t="s">
        <v>98</v>
      </c>
      <c r="C73" s="578"/>
      <c r="D73" s="578"/>
      <c r="E73" s="578"/>
      <c r="F73" s="578"/>
      <c r="G73" s="579"/>
      <c r="H73" s="356"/>
      <c r="I73" s="278"/>
      <c r="J73" s="269"/>
      <c r="K73" s="270"/>
      <c r="L73" s="288"/>
      <c r="BZ73" s="374"/>
      <c r="CA73" s="374"/>
      <c r="CB73" s="374"/>
      <c r="CC73" s="374"/>
      <c r="CD73" s="374"/>
      <c r="CE73" s="374"/>
      <c r="CF73" s="374"/>
      <c r="CG73" s="374"/>
      <c r="CH73" s="374"/>
      <c r="CI73" s="374"/>
      <c r="CJ73" s="374"/>
      <c r="CK73" s="374"/>
      <c r="CL73" s="374"/>
      <c r="CM73" s="374"/>
      <c r="CN73" s="374"/>
    </row>
    <row r="74" spans="1:92" x14ac:dyDescent="0.2">
      <c r="A74" s="576"/>
      <c r="B74" s="233" t="s">
        <v>1</v>
      </c>
      <c r="C74" s="218" t="s">
        <v>94</v>
      </c>
      <c r="D74" s="357" t="s">
        <v>56</v>
      </c>
      <c r="E74" s="23" t="s">
        <v>80</v>
      </c>
      <c r="F74" s="24" t="s">
        <v>81</v>
      </c>
      <c r="G74" s="24" t="s">
        <v>82</v>
      </c>
      <c r="H74" s="356"/>
      <c r="I74" s="284"/>
      <c r="J74" s="278"/>
      <c r="K74" s="269"/>
      <c r="L74" s="270"/>
      <c r="M74" s="288"/>
      <c r="BZ74" s="374"/>
      <c r="CA74" s="374"/>
      <c r="CB74" s="374"/>
      <c r="CC74" s="374"/>
      <c r="CD74" s="374"/>
      <c r="CE74" s="374"/>
      <c r="CF74" s="374"/>
      <c r="CG74" s="374"/>
      <c r="CH74" s="374"/>
      <c r="CI74" s="374"/>
      <c r="CJ74" s="374"/>
      <c r="CK74" s="374"/>
      <c r="CL74" s="374"/>
      <c r="CM74" s="374"/>
      <c r="CN74" s="374"/>
    </row>
    <row r="75" spans="1:92" x14ac:dyDescent="0.2">
      <c r="A75" s="69" t="s">
        <v>99</v>
      </c>
      <c r="B75" s="358">
        <f t="shared" ref="B75:B82" si="4">SUM(C75+D75)</f>
        <v>9</v>
      </c>
      <c r="C75" s="359">
        <v>2</v>
      </c>
      <c r="D75" s="360">
        <v>7</v>
      </c>
      <c r="E75" s="361">
        <v>9</v>
      </c>
      <c r="F75" s="362"/>
      <c r="G75" s="362"/>
      <c r="H75" s="356"/>
      <c r="I75" s="284"/>
      <c r="J75" s="278"/>
      <c r="K75" s="269"/>
      <c r="L75" s="270"/>
      <c r="M75" s="288"/>
      <c r="BZ75" s="374"/>
      <c r="CA75" s="374"/>
      <c r="CB75" s="374"/>
      <c r="CC75" s="374"/>
      <c r="CD75" s="374"/>
      <c r="CE75" s="374"/>
      <c r="CF75" s="374"/>
      <c r="CG75" s="374"/>
      <c r="CH75" s="374"/>
      <c r="CI75" s="374"/>
      <c r="CJ75" s="374"/>
      <c r="CK75" s="374"/>
      <c r="CL75" s="374"/>
      <c r="CM75" s="374"/>
      <c r="CN75" s="374"/>
    </row>
    <row r="76" spans="1:92" x14ac:dyDescent="0.2">
      <c r="A76" s="70" t="s">
        <v>100</v>
      </c>
      <c r="B76" s="363">
        <f t="shared" si="4"/>
        <v>15</v>
      </c>
      <c r="C76" s="364">
        <v>2</v>
      </c>
      <c r="D76" s="365">
        <v>13</v>
      </c>
      <c r="E76" s="366">
        <v>15</v>
      </c>
      <c r="F76" s="277"/>
      <c r="G76" s="277"/>
      <c r="H76" s="356"/>
      <c r="I76" s="284"/>
      <c r="J76" s="278"/>
      <c r="K76" s="269"/>
      <c r="L76" s="270"/>
      <c r="M76" s="288"/>
      <c r="BZ76" s="374"/>
      <c r="CA76" s="374"/>
      <c r="CB76" s="374"/>
      <c r="CC76" s="374"/>
      <c r="CD76" s="374"/>
      <c r="CE76" s="374"/>
      <c r="CF76" s="374"/>
      <c r="CG76" s="374"/>
      <c r="CH76" s="374"/>
      <c r="CI76" s="374"/>
      <c r="CJ76" s="374"/>
      <c r="CK76" s="374"/>
      <c r="CL76" s="374"/>
      <c r="CM76" s="374"/>
      <c r="CN76" s="374"/>
    </row>
    <row r="77" spans="1:92" x14ac:dyDescent="0.2">
      <c r="A77" s="71" t="s">
        <v>101</v>
      </c>
      <c r="B77" s="363">
        <f t="shared" si="4"/>
        <v>5</v>
      </c>
      <c r="C77" s="364"/>
      <c r="D77" s="365">
        <v>5</v>
      </c>
      <c r="E77" s="366">
        <v>5</v>
      </c>
      <c r="F77" s="277"/>
      <c r="G77" s="277"/>
      <c r="H77" s="356"/>
      <c r="I77" s="284"/>
      <c r="J77" s="278"/>
      <c r="K77" s="269"/>
      <c r="L77" s="270"/>
      <c r="M77" s="288"/>
      <c r="BZ77" s="374"/>
      <c r="CA77" s="374"/>
      <c r="CB77" s="374"/>
      <c r="CC77" s="374"/>
      <c r="CD77" s="374"/>
      <c r="CE77" s="374"/>
      <c r="CF77" s="374"/>
      <c r="CG77" s="374"/>
      <c r="CH77" s="374"/>
      <c r="CI77" s="374"/>
      <c r="CJ77" s="374"/>
      <c r="CK77" s="374"/>
      <c r="CL77" s="374"/>
      <c r="CM77" s="374"/>
      <c r="CN77" s="374"/>
    </row>
    <row r="78" spans="1:92" x14ac:dyDescent="0.2">
      <c r="A78" s="71" t="s">
        <v>102</v>
      </c>
      <c r="B78" s="363">
        <f t="shared" si="4"/>
        <v>2</v>
      </c>
      <c r="C78" s="364">
        <v>2</v>
      </c>
      <c r="D78" s="365"/>
      <c r="E78" s="366">
        <v>2</v>
      </c>
      <c r="F78" s="277"/>
      <c r="G78" s="277"/>
      <c r="H78" s="356"/>
      <c r="I78" s="284"/>
      <c r="J78" s="278"/>
      <c r="K78" s="269"/>
      <c r="L78" s="270"/>
      <c r="M78" s="288"/>
      <c r="BZ78" s="374"/>
      <c r="CA78" s="374"/>
      <c r="CB78" s="374"/>
      <c r="CC78" s="374"/>
      <c r="CD78" s="374"/>
      <c r="CE78" s="374"/>
      <c r="CF78" s="374"/>
      <c r="CG78" s="374"/>
      <c r="CH78" s="374"/>
      <c r="CI78" s="374"/>
      <c r="CJ78" s="374"/>
      <c r="CK78" s="374"/>
      <c r="CL78" s="374"/>
      <c r="CM78" s="374"/>
      <c r="CN78" s="374"/>
    </row>
    <row r="79" spans="1:92" x14ac:dyDescent="0.2">
      <c r="A79" s="71" t="s">
        <v>103</v>
      </c>
      <c r="B79" s="363">
        <f t="shared" si="4"/>
        <v>0</v>
      </c>
      <c r="C79" s="364"/>
      <c r="D79" s="365"/>
      <c r="E79" s="366"/>
      <c r="F79" s="277"/>
      <c r="G79" s="277"/>
      <c r="H79" s="356"/>
      <c r="I79" s="284"/>
      <c r="J79" s="278"/>
      <c r="K79" s="269"/>
      <c r="L79" s="270"/>
      <c r="M79" s="288"/>
      <c r="BZ79" s="374"/>
      <c r="CA79" s="374"/>
      <c r="CB79" s="374"/>
      <c r="CC79" s="374"/>
      <c r="CD79" s="374"/>
      <c r="CE79" s="374"/>
      <c r="CF79" s="374"/>
      <c r="CG79" s="374"/>
      <c r="CH79" s="374"/>
      <c r="CI79" s="374"/>
      <c r="CJ79" s="374"/>
      <c r="CK79" s="374"/>
      <c r="CL79" s="374"/>
      <c r="CM79" s="374"/>
      <c r="CN79" s="374"/>
    </row>
    <row r="80" spans="1:92" x14ac:dyDescent="0.2">
      <c r="A80" s="71" t="s">
        <v>104</v>
      </c>
      <c r="B80" s="363">
        <f t="shared" si="4"/>
        <v>6</v>
      </c>
      <c r="C80" s="364"/>
      <c r="D80" s="365">
        <v>6</v>
      </c>
      <c r="E80" s="366">
        <v>6</v>
      </c>
      <c r="F80" s="277"/>
      <c r="G80" s="277"/>
      <c r="H80" s="356"/>
      <c r="I80" s="284"/>
      <c r="J80" s="278"/>
      <c r="K80" s="269"/>
      <c r="L80" s="270"/>
      <c r="M80" s="288"/>
      <c r="BZ80" s="374"/>
      <c r="CA80" s="374"/>
      <c r="CB80" s="374"/>
      <c r="CC80" s="374"/>
      <c r="CD80" s="374"/>
      <c r="CE80" s="374"/>
      <c r="CF80" s="374"/>
      <c r="CG80" s="374"/>
      <c r="CH80" s="374"/>
      <c r="CI80" s="374"/>
      <c r="CJ80" s="374"/>
      <c r="CK80" s="374"/>
      <c r="CL80" s="374"/>
      <c r="CM80" s="374"/>
      <c r="CN80" s="374"/>
    </row>
    <row r="81" spans="1:92" x14ac:dyDescent="0.2">
      <c r="A81" s="70" t="s">
        <v>105</v>
      </c>
      <c r="B81" s="363">
        <f t="shared" si="4"/>
        <v>0</v>
      </c>
      <c r="C81" s="364"/>
      <c r="D81" s="365"/>
      <c r="E81" s="366"/>
      <c r="F81" s="277"/>
      <c r="G81" s="277"/>
      <c r="H81" s="356"/>
      <c r="I81" s="284"/>
      <c r="J81" s="278"/>
      <c r="K81" s="269"/>
      <c r="L81" s="270"/>
      <c r="M81" s="288"/>
      <c r="BZ81" s="374"/>
      <c r="CA81" s="374"/>
      <c r="CB81" s="374"/>
      <c r="CC81" s="374"/>
      <c r="CD81" s="374"/>
      <c r="CE81" s="374"/>
      <c r="CF81" s="374"/>
      <c r="CG81" s="374"/>
      <c r="CH81" s="374"/>
      <c r="CI81" s="374"/>
      <c r="CJ81" s="374"/>
      <c r="CK81" s="374"/>
      <c r="CL81" s="374"/>
      <c r="CM81" s="374"/>
      <c r="CN81" s="374"/>
    </row>
    <row r="82" spans="1:92" x14ac:dyDescent="0.2">
      <c r="A82" s="113" t="s">
        <v>106</v>
      </c>
      <c r="B82" s="367">
        <f t="shared" si="4"/>
        <v>0</v>
      </c>
      <c r="C82" s="364"/>
      <c r="D82" s="365"/>
      <c r="E82" s="366"/>
      <c r="F82" s="116"/>
      <c r="G82" s="116"/>
      <c r="H82" s="356"/>
      <c r="I82" s="284"/>
      <c r="J82" s="278"/>
      <c r="K82" s="269"/>
      <c r="L82" s="270"/>
      <c r="M82" s="288"/>
      <c r="BZ82" s="374"/>
      <c r="CA82" s="374"/>
      <c r="CB82" s="374"/>
      <c r="CC82" s="374"/>
      <c r="CD82" s="374"/>
      <c r="CE82" s="374"/>
      <c r="CF82" s="374"/>
      <c r="CG82" s="374"/>
      <c r="CH82" s="374"/>
      <c r="CI82" s="374"/>
      <c r="CJ82" s="374"/>
      <c r="CK82" s="374"/>
      <c r="CL82" s="374"/>
      <c r="CM82" s="374"/>
      <c r="CN82" s="374"/>
    </row>
    <row r="83" spans="1:92" x14ac:dyDescent="0.2">
      <c r="A83" s="72" t="s">
        <v>2</v>
      </c>
      <c r="B83" s="354">
        <f t="shared" ref="B83:G83" si="5">SUM(B75:B82)</f>
        <v>37</v>
      </c>
      <c r="C83" s="368">
        <f t="shared" si="5"/>
        <v>6</v>
      </c>
      <c r="D83" s="369">
        <f t="shared" si="5"/>
        <v>31</v>
      </c>
      <c r="E83" s="370">
        <f t="shared" si="5"/>
        <v>37</v>
      </c>
      <c r="F83" s="371">
        <f t="shared" si="5"/>
        <v>0</v>
      </c>
      <c r="G83" s="371">
        <f t="shared" si="5"/>
        <v>0</v>
      </c>
      <c r="H83" s="372"/>
      <c r="I83" s="284"/>
      <c r="J83" s="278"/>
      <c r="K83" s="269"/>
      <c r="L83" s="270"/>
      <c r="M83" s="288"/>
      <c r="BZ83" s="374"/>
      <c r="CA83" s="374"/>
      <c r="CB83" s="374"/>
      <c r="CC83" s="374"/>
      <c r="CD83" s="374"/>
      <c r="CE83" s="374"/>
      <c r="CF83" s="374"/>
      <c r="CG83" s="374"/>
      <c r="CH83" s="374"/>
      <c r="CI83" s="374"/>
      <c r="CJ83" s="374"/>
      <c r="CK83" s="374"/>
      <c r="CL83" s="374"/>
      <c r="CM83" s="374"/>
      <c r="CN83" s="374"/>
    </row>
    <row r="84" spans="1:92" x14ac:dyDescent="0.2">
      <c r="D84" s="288"/>
      <c r="BZ84" s="374"/>
      <c r="CA84" s="374"/>
      <c r="CB84" s="374"/>
      <c r="CC84" s="374"/>
      <c r="CD84" s="374"/>
      <c r="CE84" s="374"/>
      <c r="CF84" s="374"/>
      <c r="CG84" s="374"/>
      <c r="CH84" s="374"/>
      <c r="CI84" s="374"/>
      <c r="CJ84" s="374"/>
      <c r="CK84" s="374"/>
      <c r="CL84" s="374"/>
      <c r="CM84" s="374"/>
      <c r="CN84" s="374"/>
    </row>
    <row r="85" spans="1:92" x14ac:dyDescent="0.2">
      <c r="BZ85" s="374"/>
      <c r="CA85" s="374"/>
      <c r="CB85" s="374"/>
      <c r="CC85" s="374"/>
      <c r="CD85" s="374"/>
      <c r="CE85" s="374"/>
      <c r="CF85" s="374"/>
      <c r="CG85" s="374"/>
      <c r="CH85" s="374"/>
      <c r="CI85" s="374"/>
      <c r="CJ85" s="374"/>
      <c r="CK85" s="374"/>
      <c r="CL85" s="374"/>
      <c r="CM85" s="374"/>
      <c r="CN85" s="374"/>
    </row>
    <row r="86" spans="1:92" x14ac:dyDescent="0.2">
      <c r="BZ86" s="374"/>
      <c r="CA86" s="374"/>
      <c r="CB86" s="374"/>
      <c r="CC86" s="374"/>
      <c r="CD86" s="374"/>
      <c r="CE86" s="374"/>
      <c r="CF86" s="374"/>
      <c r="CG86" s="374"/>
      <c r="CH86" s="374"/>
      <c r="CI86" s="374"/>
      <c r="CJ86" s="374"/>
      <c r="CK86" s="374"/>
      <c r="CL86" s="374"/>
      <c r="CM86" s="374"/>
      <c r="CN86" s="374"/>
    </row>
    <row r="87" spans="1:92" x14ac:dyDescent="0.2">
      <c r="BZ87" s="374"/>
      <c r="CA87" s="374"/>
      <c r="CB87" s="374"/>
      <c r="CC87" s="374"/>
      <c r="CD87" s="374"/>
      <c r="CE87" s="374"/>
      <c r="CF87" s="374"/>
      <c r="CG87" s="374"/>
      <c r="CH87" s="374"/>
      <c r="CI87" s="374"/>
      <c r="CJ87" s="374"/>
      <c r="CK87" s="374"/>
      <c r="CL87" s="374"/>
      <c r="CM87" s="374"/>
      <c r="CN87" s="374"/>
    </row>
    <row r="88" spans="1:92" x14ac:dyDescent="0.2">
      <c r="BZ88" s="374"/>
      <c r="CA88" s="374"/>
      <c r="CB88" s="374"/>
      <c r="CC88" s="374"/>
      <c r="CD88" s="374"/>
      <c r="CE88" s="374"/>
      <c r="CF88" s="374"/>
      <c r="CG88" s="374"/>
      <c r="CH88" s="374"/>
      <c r="CI88" s="374"/>
      <c r="CJ88" s="374"/>
      <c r="CK88" s="374"/>
      <c r="CL88" s="374"/>
      <c r="CM88" s="374"/>
      <c r="CN88" s="374"/>
    </row>
    <row r="89" spans="1:92" x14ac:dyDescent="0.2">
      <c r="BZ89" s="374"/>
      <c r="CA89" s="374"/>
      <c r="CB89" s="374"/>
      <c r="CC89" s="374"/>
      <c r="CD89" s="374"/>
      <c r="CE89" s="374"/>
      <c r="CF89" s="374"/>
      <c r="CG89" s="374"/>
      <c r="CH89" s="374"/>
      <c r="CI89" s="374"/>
      <c r="CJ89" s="374"/>
      <c r="CK89" s="374"/>
      <c r="CL89" s="374"/>
      <c r="CM89" s="374"/>
      <c r="CN89" s="374"/>
    </row>
    <row r="90" spans="1:92" x14ac:dyDescent="0.2">
      <c r="BZ90" s="374"/>
      <c r="CA90" s="374"/>
      <c r="CB90" s="374"/>
      <c r="CC90" s="374"/>
      <c r="CD90" s="374"/>
      <c r="CE90" s="374"/>
      <c r="CF90" s="374"/>
      <c r="CG90" s="374"/>
      <c r="CH90" s="374"/>
      <c r="CI90" s="374"/>
      <c r="CJ90" s="374"/>
      <c r="CK90" s="374"/>
      <c r="CL90" s="374"/>
      <c r="CM90" s="374"/>
      <c r="CN90" s="374"/>
    </row>
    <row r="91" spans="1:92" x14ac:dyDescent="0.2">
      <c r="BZ91" s="374"/>
      <c r="CA91" s="374"/>
      <c r="CB91" s="374"/>
      <c r="CC91" s="374"/>
      <c r="CD91" s="374"/>
      <c r="CE91" s="374"/>
      <c r="CF91" s="374"/>
      <c r="CG91" s="374"/>
      <c r="CH91" s="374"/>
      <c r="CI91" s="374"/>
      <c r="CJ91" s="374"/>
      <c r="CK91" s="374"/>
      <c r="CL91" s="374"/>
      <c r="CM91" s="374"/>
      <c r="CN91" s="374"/>
    </row>
    <row r="92" spans="1:92" x14ac:dyDescent="0.2">
      <c r="BZ92" s="374"/>
      <c r="CA92" s="374"/>
      <c r="CB92" s="374"/>
      <c r="CC92" s="374"/>
      <c r="CD92" s="374"/>
      <c r="CE92" s="374"/>
      <c r="CF92" s="374"/>
      <c r="CG92" s="374"/>
      <c r="CH92" s="374"/>
      <c r="CI92" s="374"/>
      <c r="CJ92" s="374"/>
      <c r="CK92" s="374"/>
      <c r="CL92" s="374"/>
      <c r="CM92" s="374"/>
      <c r="CN92" s="374"/>
    </row>
    <row r="93" spans="1:92" x14ac:dyDescent="0.2">
      <c r="BZ93" s="374"/>
      <c r="CA93" s="374"/>
      <c r="CB93" s="374"/>
      <c r="CC93" s="374"/>
      <c r="CD93" s="374"/>
      <c r="CE93" s="374"/>
      <c r="CF93" s="374"/>
      <c r="CG93" s="374"/>
      <c r="CH93" s="374"/>
      <c r="CI93" s="374"/>
      <c r="CJ93" s="374"/>
      <c r="CK93" s="374"/>
      <c r="CL93" s="374"/>
      <c r="CM93" s="374"/>
      <c r="CN93" s="374"/>
    </row>
    <row r="94" spans="1:92" x14ac:dyDescent="0.2">
      <c r="BZ94" s="374"/>
      <c r="CA94" s="374"/>
      <c r="CB94" s="374"/>
      <c r="CC94" s="374"/>
      <c r="CD94" s="374"/>
      <c r="CE94" s="374"/>
      <c r="CF94" s="374"/>
      <c r="CG94" s="374"/>
      <c r="CH94" s="374"/>
      <c r="CI94" s="374"/>
      <c r="CJ94" s="374"/>
      <c r="CK94" s="374"/>
      <c r="CL94" s="374"/>
      <c r="CM94" s="374"/>
      <c r="CN94" s="374"/>
    </row>
    <row r="95" spans="1:92" x14ac:dyDescent="0.2">
      <c r="BZ95" s="374"/>
      <c r="CA95" s="374"/>
      <c r="CB95" s="374"/>
      <c r="CC95" s="374"/>
      <c r="CD95" s="374"/>
      <c r="CE95" s="374"/>
      <c r="CF95" s="374"/>
      <c r="CG95" s="374"/>
      <c r="CH95" s="374"/>
      <c r="CI95" s="374"/>
      <c r="CJ95" s="374"/>
      <c r="CK95" s="374"/>
      <c r="CL95" s="374"/>
      <c r="CM95" s="374"/>
      <c r="CN95" s="374"/>
    </row>
    <row r="96" spans="1:92" x14ac:dyDescent="0.2">
      <c r="BZ96" s="374"/>
      <c r="CA96" s="374"/>
      <c r="CB96" s="374"/>
      <c r="CC96" s="374"/>
      <c r="CD96" s="374"/>
      <c r="CE96" s="374"/>
      <c r="CF96" s="374"/>
      <c r="CG96" s="374"/>
      <c r="CH96" s="374"/>
      <c r="CI96" s="374"/>
      <c r="CJ96" s="374"/>
      <c r="CK96" s="374"/>
      <c r="CL96" s="374"/>
      <c r="CM96" s="374"/>
      <c r="CN96" s="374"/>
    </row>
    <row r="97" spans="78:92" x14ac:dyDescent="0.2">
      <c r="BZ97" s="374"/>
      <c r="CA97" s="374"/>
      <c r="CB97" s="374"/>
      <c r="CC97" s="374"/>
      <c r="CD97" s="374"/>
      <c r="CE97" s="374"/>
      <c r="CF97" s="374"/>
      <c r="CG97" s="374"/>
      <c r="CH97" s="374"/>
      <c r="CI97" s="374"/>
      <c r="CJ97" s="374"/>
      <c r="CK97" s="374"/>
      <c r="CL97" s="374"/>
      <c r="CM97" s="374"/>
      <c r="CN97" s="374"/>
    </row>
    <row r="98" spans="78:92" x14ac:dyDescent="0.2">
      <c r="BZ98" s="374"/>
      <c r="CA98" s="374"/>
      <c r="CB98" s="374"/>
      <c r="CC98" s="374"/>
      <c r="CD98" s="374"/>
      <c r="CE98" s="374"/>
      <c r="CF98" s="374"/>
      <c r="CG98" s="374"/>
      <c r="CH98" s="374"/>
      <c r="CI98" s="374"/>
      <c r="CJ98" s="374"/>
      <c r="CK98" s="374"/>
      <c r="CL98" s="374"/>
      <c r="CM98" s="374"/>
      <c r="CN98" s="374"/>
    </row>
    <row r="99" spans="78:92" x14ac:dyDescent="0.2">
      <c r="BZ99" s="374"/>
      <c r="CA99" s="374"/>
      <c r="CB99" s="374"/>
      <c r="CC99" s="374"/>
      <c r="CD99" s="374"/>
      <c r="CE99" s="374"/>
      <c r="CF99" s="374"/>
      <c r="CG99" s="374"/>
      <c r="CH99" s="374"/>
      <c r="CI99" s="374"/>
      <c r="CJ99" s="374"/>
      <c r="CK99" s="374"/>
      <c r="CL99" s="374"/>
      <c r="CM99" s="374"/>
      <c r="CN99" s="374"/>
    </row>
    <row r="195" spans="1:2" hidden="1" x14ac:dyDescent="0.2">
      <c r="A195" s="377">
        <f>SUM(B12:O12,B19:B23,B35,C50,B71:I71,B83:G83,B27:B32,B39:C42,B46:C47,C51:C54)</f>
        <v>16535.440000000002</v>
      </c>
      <c r="B195" s="378">
        <f>SUM(CG3:CN99)</f>
        <v>0</v>
      </c>
    </row>
  </sheetData>
  <mergeCells count="22">
    <mergeCell ref="K9:O10"/>
    <mergeCell ref="A48:E48"/>
    <mergeCell ref="A9:A11"/>
    <mergeCell ref="B9:B11"/>
    <mergeCell ref="C9:C11"/>
    <mergeCell ref="F9:F11"/>
    <mergeCell ref="A72:G72"/>
    <mergeCell ref="A73:A74"/>
    <mergeCell ref="B73:G73"/>
    <mergeCell ref="D9:D11"/>
    <mergeCell ref="E9:E11"/>
    <mergeCell ref="G9:J10"/>
    <mergeCell ref="A50:B50"/>
    <mergeCell ref="A51:A52"/>
    <mergeCell ref="A53:A54"/>
    <mergeCell ref="A55:G55"/>
    <mergeCell ref="A56:A58"/>
    <mergeCell ref="B56:C57"/>
    <mergeCell ref="D56:E57"/>
    <mergeCell ref="F56:I56"/>
    <mergeCell ref="F57:G57"/>
    <mergeCell ref="H57:I57"/>
  </mergeCells>
  <dataValidations count="3">
    <dataValidation allowBlank="1" showInputMessage="1" showErrorMessage="1" errorTitle="ERROR" error="Por Favor ingrese solo Números. " sqref="E9:F11"/>
    <dataValidation type="decimal" allowBlank="1" showInputMessage="1" showErrorMessage="1" errorTitle="ERROR" error="Por Favor ingrese solo Números. " sqref="G12:O16">
      <formula1>0</formula1>
      <formula2>100000000</formula2>
    </dataValidation>
    <dataValidation type="whole" allowBlank="1" showInputMessage="1" showErrorMessage="1" errorTitle="ERROR" error="Por Favor ingrese solo Números. " sqref="G17:O1048576 P1:XFD1048576 G1:O11 A1:D1048576 E1:F8 E12:F1048576">
      <formula1>0</formula1>
      <formula2>100000000</formula2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N195"/>
  <sheetViews>
    <sheetView workbookViewId="0"/>
  </sheetViews>
  <sheetFormatPr baseColWidth="10" defaultRowHeight="14.25" x14ac:dyDescent="0.2"/>
  <cols>
    <col min="1" max="1" width="72.140625" style="227" customWidth="1"/>
    <col min="2" max="2" width="34.140625" style="227" customWidth="1"/>
    <col min="3" max="3" width="18.140625" style="227" customWidth="1"/>
    <col min="4" max="4" width="17.42578125" style="227" customWidth="1"/>
    <col min="5" max="5" width="18.28515625" style="227" customWidth="1"/>
    <col min="6" max="6" width="16.5703125" style="227" customWidth="1"/>
    <col min="7" max="7" width="17.85546875" style="227" customWidth="1"/>
    <col min="8" max="8" width="18.42578125" style="227" customWidth="1"/>
    <col min="9" max="9" width="14.85546875" style="227" customWidth="1"/>
    <col min="10" max="10" width="13.42578125" style="227" customWidth="1"/>
    <col min="11" max="11" width="14.28515625" style="227" customWidth="1"/>
    <col min="12" max="12" width="11.42578125" style="227"/>
    <col min="13" max="13" width="13" style="227" customWidth="1"/>
    <col min="14" max="75" width="11.42578125" style="227"/>
    <col min="76" max="77" width="11.42578125" style="228" customWidth="1"/>
    <col min="78" max="89" width="11.42578125" style="228" hidden="1" customWidth="1"/>
    <col min="90" max="90" width="18.28515625" style="228" hidden="1" customWidth="1"/>
    <col min="91" max="92" width="11.42578125" style="228" hidden="1" customWidth="1"/>
    <col min="93" max="106" width="11.42578125" style="228" customWidth="1"/>
    <col min="107" max="142" width="11.42578125" style="228"/>
    <col min="143" max="16384" width="11.42578125" style="227"/>
  </cols>
  <sheetData>
    <row r="1" spans="1:144" x14ac:dyDescent="0.2">
      <c r="A1" s="226" t="s">
        <v>0</v>
      </c>
    </row>
    <row r="2" spans="1:144" x14ac:dyDescent="0.2">
      <c r="A2" s="226" t="str">
        <f>CONCATENATE("COMUNA: ",[4]NOMBRE!B2," - ","( ",[4]NOMBRE!C2,[4]NOMBRE!D2,[4]NOMBRE!E2,[4]NOMBRE!F2,[4]NOMBRE!G2," )")</f>
        <v>COMUNA: Linares - ( 07401 )</v>
      </c>
    </row>
    <row r="3" spans="1:144" x14ac:dyDescent="0.2">
      <c r="A3" s="226" t="str">
        <f>CONCATENATE("ESTABLECIMIENTO/ESTRATEGIA: ",[4]NOMBRE!B3," - ","( ",[4]NOMBRE!C3,[4]NOMBRE!D3,[4]NOMBRE!E3,[4]NOMBRE!F3,[4]NOMBRE!G3,[4]NOMBRE!H3," )")</f>
        <v>ESTABLECIMIENTO/ESTRATEGIA: Hospital Presidente Carlos Ibáñez del Campo - ( 116108 )</v>
      </c>
      <c r="BZ3" s="374"/>
      <c r="CA3" s="374"/>
      <c r="CB3" s="374"/>
      <c r="CC3" s="374"/>
      <c r="CD3" s="374"/>
      <c r="CE3" s="374"/>
      <c r="CF3" s="374"/>
      <c r="CG3" s="374"/>
      <c r="CH3" s="374"/>
      <c r="CI3" s="374"/>
      <c r="CJ3" s="374"/>
      <c r="CK3" s="374"/>
      <c r="CL3" s="374"/>
      <c r="CM3" s="374"/>
      <c r="CN3" s="374"/>
    </row>
    <row r="4" spans="1:144" x14ac:dyDescent="0.2">
      <c r="A4" s="226" t="str">
        <f>CONCATENATE("MES: ",[4]NOMBRE!B6," - ","( ",[4]NOMBRE!C6,[4]NOMBRE!D6," )")</f>
        <v>MES: ABRIL - ( 04 )</v>
      </c>
      <c r="BZ4" s="374"/>
      <c r="CA4" s="374"/>
      <c r="CB4" s="374"/>
      <c r="CC4" s="374"/>
      <c r="CD4" s="374"/>
      <c r="CE4" s="374"/>
      <c r="CF4" s="374"/>
      <c r="CG4" s="374"/>
      <c r="CH4" s="374"/>
      <c r="CI4" s="374"/>
      <c r="CJ4" s="374"/>
      <c r="CK4" s="374"/>
      <c r="CL4" s="374"/>
      <c r="CM4" s="374"/>
      <c r="CN4" s="374"/>
    </row>
    <row r="5" spans="1:144" x14ac:dyDescent="0.2">
      <c r="A5" s="226" t="str">
        <f>CONCATENATE("AÑO: ",[4]NOMBRE!B7)</f>
        <v>AÑO: 2017</v>
      </c>
      <c r="BZ5" s="374"/>
      <c r="CA5" s="374"/>
      <c r="CB5" s="374"/>
      <c r="CC5" s="374"/>
      <c r="CD5" s="374"/>
      <c r="CE5" s="374"/>
      <c r="CF5" s="374"/>
      <c r="CG5" s="374"/>
      <c r="CH5" s="374"/>
      <c r="CI5" s="374"/>
      <c r="CJ5" s="374"/>
      <c r="CK5" s="374"/>
      <c r="CL5" s="374"/>
      <c r="CM5" s="374"/>
      <c r="CN5" s="374"/>
    </row>
    <row r="6" spans="1:144" ht="15" x14ac:dyDescent="0.2">
      <c r="F6" s="229" t="s">
        <v>71</v>
      </c>
      <c r="BZ6" s="374"/>
      <c r="CA6" s="374"/>
      <c r="CB6" s="374"/>
      <c r="CC6" s="374"/>
      <c r="CD6" s="374"/>
      <c r="CE6" s="374"/>
      <c r="CF6" s="374"/>
      <c r="CG6" s="374"/>
      <c r="CH6" s="374"/>
      <c r="CI6" s="374"/>
      <c r="CJ6" s="374"/>
      <c r="CK6" s="374"/>
      <c r="CL6" s="374"/>
      <c r="CM6" s="374"/>
      <c r="CN6" s="374"/>
    </row>
    <row r="7" spans="1:144" ht="15" customHeight="1" x14ac:dyDescent="0.2">
      <c r="A7" s="230"/>
      <c r="B7" s="230"/>
      <c r="C7" s="230"/>
      <c r="D7" s="230"/>
      <c r="E7" s="230"/>
      <c r="F7" s="230"/>
      <c r="G7" s="230"/>
      <c r="H7" s="230"/>
      <c r="I7" s="230"/>
      <c r="J7" s="230"/>
      <c r="K7" s="231"/>
      <c r="L7" s="19"/>
      <c r="BZ7" s="374"/>
      <c r="CA7" s="374"/>
      <c r="CB7" s="374"/>
      <c r="CC7" s="374"/>
      <c r="CD7" s="374"/>
      <c r="CE7" s="374"/>
      <c r="CF7" s="374"/>
      <c r="CG7" s="374"/>
      <c r="CH7" s="374"/>
      <c r="CI7" s="374"/>
      <c r="CJ7" s="374"/>
      <c r="CK7" s="374"/>
      <c r="CL7" s="374"/>
      <c r="CM7" s="374"/>
      <c r="CN7" s="374"/>
    </row>
    <row r="8" spans="1:144" x14ac:dyDescent="0.2">
      <c r="A8" s="232" t="s">
        <v>68</v>
      </c>
      <c r="BZ8" s="374"/>
      <c r="CA8" s="374"/>
      <c r="CB8" s="374"/>
      <c r="CC8" s="374"/>
      <c r="CD8" s="374"/>
      <c r="CE8" s="374"/>
      <c r="CF8" s="374"/>
      <c r="CG8" s="374"/>
      <c r="CH8" s="374"/>
      <c r="CI8" s="374"/>
      <c r="CJ8" s="374"/>
      <c r="CK8" s="374"/>
      <c r="CL8" s="374"/>
      <c r="CM8" s="374"/>
      <c r="CN8" s="374"/>
    </row>
    <row r="9" spans="1:144" ht="14.25" customHeight="1" x14ac:dyDescent="0.2">
      <c r="A9" s="580" t="s">
        <v>69</v>
      </c>
      <c r="B9" s="581" t="s">
        <v>72</v>
      </c>
      <c r="C9" s="581" t="s">
        <v>73</v>
      </c>
      <c r="D9" s="582" t="s">
        <v>74</v>
      </c>
      <c r="E9" s="582" t="s">
        <v>107</v>
      </c>
      <c r="F9" s="581" t="s">
        <v>108</v>
      </c>
      <c r="G9" s="585" t="s">
        <v>77</v>
      </c>
      <c r="H9" s="586"/>
      <c r="I9" s="586"/>
      <c r="J9" s="587"/>
      <c r="K9" s="585" t="s">
        <v>78</v>
      </c>
      <c r="L9" s="586"/>
      <c r="M9" s="586"/>
      <c r="N9" s="586"/>
      <c r="O9" s="587"/>
      <c r="P9" s="228"/>
      <c r="BX9" s="227"/>
      <c r="BY9" s="227"/>
      <c r="BZ9" s="374"/>
      <c r="CA9" s="374"/>
      <c r="CB9" s="374"/>
      <c r="CC9" s="374"/>
      <c r="CD9" s="374"/>
      <c r="CE9" s="374"/>
      <c r="CF9" s="374"/>
      <c r="CG9" s="374"/>
      <c r="CH9" s="374"/>
      <c r="CI9" s="374"/>
      <c r="CJ9" s="374"/>
      <c r="CK9" s="374"/>
      <c r="CL9" s="374"/>
      <c r="CM9" s="374"/>
      <c r="CN9" s="374"/>
      <c r="EM9" s="228"/>
      <c r="EN9" s="228"/>
    </row>
    <row r="10" spans="1:144" ht="21.75" customHeight="1" x14ac:dyDescent="0.2">
      <c r="A10" s="580"/>
      <c r="B10" s="581"/>
      <c r="C10" s="581"/>
      <c r="D10" s="583"/>
      <c r="E10" s="583"/>
      <c r="F10" s="581"/>
      <c r="G10" s="588"/>
      <c r="H10" s="589"/>
      <c r="I10" s="589"/>
      <c r="J10" s="590"/>
      <c r="K10" s="588"/>
      <c r="L10" s="589"/>
      <c r="M10" s="589"/>
      <c r="N10" s="589"/>
      <c r="O10" s="590"/>
      <c r="P10" s="228"/>
      <c r="BX10" s="227"/>
      <c r="BY10" s="227"/>
      <c r="BZ10" s="374"/>
      <c r="CA10" s="374"/>
      <c r="CB10" s="374"/>
      <c r="CC10" s="374"/>
      <c r="CD10" s="374"/>
      <c r="CE10" s="374"/>
      <c r="CF10" s="374"/>
      <c r="CG10" s="374"/>
      <c r="CH10" s="374"/>
      <c r="CI10" s="374"/>
      <c r="CJ10" s="374"/>
      <c r="CK10" s="374"/>
      <c r="CL10" s="374"/>
      <c r="CM10" s="374"/>
      <c r="CN10" s="374"/>
      <c r="EM10" s="228"/>
      <c r="EN10" s="228"/>
    </row>
    <row r="11" spans="1:144" ht="31.5" customHeight="1" x14ac:dyDescent="0.2">
      <c r="A11" s="580"/>
      <c r="B11" s="581"/>
      <c r="C11" s="581"/>
      <c r="D11" s="584"/>
      <c r="E11" s="584"/>
      <c r="F11" s="581"/>
      <c r="G11" s="233" t="s">
        <v>79</v>
      </c>
      <c r="H11" s="233" t="s">
        <v>80</v>
      </c>
      <c r="I11" s="233" t="s">
        <v>81</v>
      </c>
      <c r="J11" s="233" t="s">
        <v>82</v>
      </c>
      <c r="K11" s="233" t="s">
        <v>79</v>
      </c>
      <c r="L11" s="233" t="s">
        <v>80</v>
      </c>
      <c r="M11" s="233" t="s">
        <v>81</v>
      </c>
      <c r="N11" s="234" t="s">
        <v>82</v>
      </c>
      <c r="O11" s="233" t="s">
        <v>83</v>
      </c>
      <c r="P11" s="228"/>
      <c r="BX11" s="227"/>
      <c r="BY11" s="227"/>
      <c r="BZ11" s="374"/>
      <c r="CA11" s="374"/>
      <c r="CB11" s="374"/>
      <c r="CC11" s="374"/>
      <c r="CD11" s="374"/>
      <c r="CE11" s="374"/>
      <c r="CF11" s="374"/>
      <c r="CG11" s="374"/>
      <c r="CH11" s="374"/>
      <c r="CI11" s="374"/>
      <c r="CJ11" s="374"/>
      <c r="CK11" s="374"/>
      <c r="CL11" s="374"/>
      <c r="CM11" s="374"/>
      <c r="CN11" s="374"/>
      <c r="EM11" s="228"/>
      <c r="EN11" s="228"/>
    </row>
    <row r="12" spans="1:144" x14ac:dyDescent="0.2">
      <c r="A12" s="235" t="s">
        <v>70</v>
      </c>
      <c r="B12" s="379">
        <f t="shared" ref="B12:O12" si="0">SUM(B13:B16)</f>
        <v>5</v>
      </c>
      <c r="C12" s="380">
        <f t="shared" si="0"/>
        <v>5</v>
      </c>
      <c r="D12" s="380">
        <f t="shared" si="0"/>
        <v>5</v>
      </c>
      <c r="E12" s="379">
        <f t="shared" si="0"/>
        <v>1328</v>
      </c>
      <c r="F12" s="379">
        <f t="shared" si="0"/>
        <v>1328</v>
      </c>
      <c r="G12" s="381">
        <f t="shared" si="0"/>
        <v>642</v>
      </c>
      <c r="H12" s="381">
        <f t="shared" si="0"/>
        <v>584</v>
      </c>
      <c r="I12" s="381">
        <f t="shared" si="0"/>
        <v>58</v>
      </c>
      <c r="J12" s="381">
        <f t="shared" si="0"/>
        <v>0</v>
      </c>
      <c r="K12" s="381">
        <f t="shared" si="0"/>
        <v>513</v>
      </c>
      <c r="L12" s="381">
        <f t="shared" si="0"/>
        <v>286</v>
      </c>
      <c r="M12" s="381">
        <f t="shared" si="0"/>
        <v>58</v>
      </c>
      <c r="N12" s="381">
        <f t="shared" si="0"/>
        <v>0</v>
      </c>
      <c r="O12" s="381">
        <f t="shared" si="0"/>
        <v>169</v>
      </c>
      <c r="P12" s="228"/>
      <c r="BX12" s="227"/>
      <c r="BY12" s="227"/>
      <c r="BZ12" s="374"/>
      <c r="CA12" s="374"/>
      <c r="CB12" s="374"/>
      <c r="CC12" s="374"/>
      <c r="CD12" s="374"/>
      <c r="CE12" s="374"/>
      <c r="CF12" s="374"/>
      <c r="CG12" s="374"/>
      <c r="CH12" s="374"/>
      <c r="CI12" s="374"/>
      <c r="CJ12" s="374"/>
      <c r="CK12" s="374"/>
      <c r="CL12" s="374"/>
      <c r="CM12" s="374"/>
      <c r="CN12" s="374"/>
      <c r="EM12" s="228"/>
      <c r="EN12" s="228"/>
    </row>
    <row r="13" spans="1:144" x14ac:dyDescent="0.2">
      <c r="A13" s="238" t="s">
        <v>3</v>
      </c>
      <c r="B13" s="239">
        <v>4</v>
      </c>
      <c r="C13" s="382">
        <v>4</v>
      </c>
      <c r="D13" s="382">
        <v>4</v>
      </c>
      <c r="E13" s="239">
        <v>608</v>
      </c>
      <c r="F13" s="239">
        <v>608</v>
      </c>
      <c r="G13" s="383">
        <f>SUM(H13:J13)</f>
        <v>642</v>
      </c>
      <c r="H13" s="242">
        <v>584</v>
      </c>
      <c r="I13" s="242">
        <v>58</v>
      </c>
      <c r="J13" s="242"/>
      <c r="K13" s="383">
        <f>SUM(L13:O13)</f>
        <v>456</v>
      </c>
      <c r="L13" s="242">
        <v>286</v>
      </c>
      <c r="M13" s="242">
        <v>58</v>
      </c>
      <c r="N13" s="243"/>
      <c r="O13" s="243">
        <v>112</v>
      </c>
      <c r="P13" s="228"/>
      <c r="BX13" s="227"/>
      <c r="BY13" s="227"/>
      <c r="BZ13" s="374"/>
      <c r="CA13" s="374"/>
      <c r="CB13" s="374"/>
      <c r="CC13" s="374"/>
      <c r="CD13" s="374"/>
      <c r="CE13" s="374"/>
      <c r="CF13" s="374"/>
      <c r="CG13" s="374"/>
      <c r="CH13" s="374"/>
      <c r="CI13" s="374"/>
      <c r="CJ13" s="374"/>
      <c r="CK13" s="374"/>
      <c r="CL13" s="374"/>
      <c r="CM13" s="374"/>
      <c r="CN13" s="374"/>
      <c r="EM13" s="228"/>
      <c r="EN13" s="228"/>
    </row>
    <row r="14" spans="1:144" x14ac:dyDescent="0.2">
      <c r="A14" s="244" t="s">
        <v>4</v>
      </c>
      <c r="B14" s="245">
        <v>1</v>
      </c>
      <c r="C14" s="384">
        <v>1</v>
      </c>
      <c r="D14" s="384">
        <v>1</v>
      </c>
      <c r="E14" s="245">
        <v>720</v>
      </c>
      <c r="F14" s="245">
        <v>720</v>
      </c>
      <c r="G14" s="385">
        <f>SUM(H14:J14)</f>
        <v>0</v>
      </c>
      <c r="H14" s="248"/>
      <c r="I14" s="248"/>
      <c r="J14" s="248"/>
      <c r="K14" s="386">
        <f>SUM(L14:O14)</f>
        <v>57</v>
      </c>
      <c r="L14" s="248"/>
      <c r="M14" s="248"/>
      <c r="N14" s="250"/>
      <c r="O14" s="250">
        <v>57</v>
      </c>
      <c r="P14" s="228"/>
      <c r="BX14" s="227"/>
      <c r="BY14" s="227"/>
      <c r="BZ14" s="374"/>
      <c r="CA14" s="374"/>
      <c r="CB14" s="374"/>
      <c r="CC14" s="374"/>
      <c r="CD14" s="374"/>
      <c r="CE14" s="374"/>
      <c r="CF14" s="374"/>
      <c r="CG14" s="374"/>
      <c r="CH14" s="374"/>
      <c r="CI14" s="374"/>
      <c r="CJ14" s="374"/>
      <c r="CK14" s="374"/>
      <c r="CL14" s="374"/>
      <c r="CM14" s="374"/>
      <c r="CN14" s="374"/>
      <c r="EM14" s="228"/>
      <c r="EN14" s="228"/>
    </row>
    <row r="15" spans="1:144" x14ac:dyDescent="0.2">
      <c r="A15" s="251" t="s">
        <v>5</v>
      </c>
      <c r="B15" s="245"/>
      <c r="C15" s="384"/>
      <c r="D15" s="384"/>
      <c r="E15" s="245"/>
      <c r="F15" s="245"/>
      <c r="G15" s="386">
        <f>SUM(H15:J15)</f>
        <v>0</v>
      </c>
      <c r="H15" s="248"/>
      <c r="I15" s="248"/>
      <c r="J15" s="248"/>
      <c r="K15" s="386">
        <f>SUM(L15:O15)</f>
        <v>0</v>
      </c>
      <c r="L15" s="248"/>
      <c r="M15" s="248"/>
      <c r="N15" s="250"/>
      <c r="O15" s="250"/>
      <c r="P15" s="228"/>
      <c r="BX15" s="227"/>
      <c r="BY15" s="227"/>
      <c r="BZ15" s="374"/>
      <c r="CA15" s="374"/>
      <c r="CB15" s="374"/>
      <c r="CC15" s="374"/>
      <c r="CD15" s="374"/>
      <c r="CE15" s="374"/>
      <c r="CF15" s="374"/>
      <c r="CG15" s="374"/>
      <c r="CH15" s="374"/>
      <c r="CI15" s="374"/>
      <c r="CJ15" s="374"/>
      <c r="CK15" s="374"/>
      <c r="CL15" s="374"/>
      <c r="CM15" s="374"/>
      <c r="CN15" s="374"/>
      <c r="EM15" s="228"/>
      <c r="EN15" s="228"/>
    </row>
    <row r="16" spans="1:144" x14ac:dyDescent="0.2">
      <c r="A16" s="252" t="s">
        <v>6</v>
      </c>
      <c r="B16" s="253"/>
      <c r="C16" s="387"/>
      <c r="D16" s="388"/>
      <c r="E16" s="375"/>
      <c r="F16" s="376"/>
      <c r="G16" s="389">
        <f>SUM(H16:J16)</f>
        <v>0</v>
      </c>
      <c r="H16" s="259"/>
      <c r="I16" s="259"/>
      <c r="J16" s="259"/>
      <c r="K16" s="390">
        <f>SUM(L16:O16)</f>
        <v>0</v>
      </c>
      <c r="L16" s="259"/>
      <c r="M16" s="259"/>
      <c r="N16" s="261"/>
      <c r="O16" s="261"/>
      <c r="P16" s="228"/>
      <c r="BX16" s="227"/>
      <c r="BY16" s="227"/>
      <c r="BZ16" s="374"/>
      <c r="CA16" s="374"/>
      <c r="CB16" s="374"/>
      <c r="CC16" s="374"/>
      <c r="CD16" s="374"/>
      <c r="CE16" s="374"/>
      <c r="CF16" s="374"/>
      <c r="CG16" s="374"/>
      <c r="CH16" s="374"/>
      <c r="CI16" s="374"/>
      <c r="CJ16" s="374"/>
      <c r="CK16" s="374"/>
      <c r="CL16" s="374"/>
      <c r="CM16" s="374"/>
      <c r="CN16" s="374"/>
      <c r="EM16" s="228"/>
      <c r="EN16" s="228"/>
    </row>
    <row r="17" spans="1:92" x14ac:dyDescent="0.2">
      <c r="A17" s="262" t="s">
        <v>7</v>
      </c>
      <c r="B17" s="33"/>
      <c r="C17" s="33"/>
      <c r="D17" s="33"/>
      <c r="E17" s="33"/>
      <c r="F17" s="33"/>
      <c r="G17" s="33"/>
      <c r="H17" s="263"/>
      <c r="I17" s="264"/>
      <c r="J17" s="22"/>
      <c r="K17" s="265"/>
      <c r="L17" s="266"/>
      <c r="BZ17" s="374"/>
      <c r="CA17" s="374"/>
      <c r="CB17" s="374"/>
      <c r="CC17" s="374"/>
      <c r="CD17" s="374"/>
      <c r="CE17" s="374"/>
      <c r="CF17" s="374"/>
      <c r="CG17" s="374"/>
      <c r="CH17" s="374"/>
      <c r="CI17" s="374"/>
      <c r="CJ17" s="374"/>
      <c r="CK17" s="374"/>
      <c r="CL17" s="374"/>
      <c r="CM17" s="374"/>
      <c r="CN17" s="374"/>
    </row>
    <row r="18" spans="1:92" ht="31.5" x14ac:dyDescent="0.2">
      <c r="A18" s="222" t="s">
        <v>8</v>
      </c>
      <c r="B18" s="223" t="s">
        <v>2</v>
      </c>
      <c r="C18" s="34" t="s">
        <v>84</v>
      </c>
      <c r="D18" s="35" t="s">
        <v>9</v>
      </c>
      <c r="E18" s="35" t="s">
        <v>10</v>
      </c>
      <c r="F18" s="35" t="s">
        <v>11</v>
      </c>
      <c r="G18" s="36" t="s">
        <v>12</v>
      </c>
      <c r="H18" s="267"/>
      <c r="I18" s="268"/>
      <c r="J18" s="268"/>
      <c r="K18" s="269"/>
      <c r="L18" s="270"/>
      <c r="BZ18" s="374"/>
      <c r="CA18" s="374"/>
      <c r="CB18" s="374"/>
      <c r="CC18" s="374"/>
      <c r="CD18" s="374"/>
      <c r="CE18" s="374"/>
      <c r="CF18" s="374"/>
      <c r="CG18" s="374"/>
      <c r="CH18" s="374"/>
      <c r="CI18" s="374"/>
      <c r="CJ18" s="374"/>
      <c r="CK18" s="374"/>
      <c r="CL18" s="374"/>
      <c r="CM18" s="374"/>
      <c r="CN18" s="374"/>
    </row>
    <row r="19" spans="1:92" x14ac:dyDescent="0.2">
      <c r="A19" s="38" t="s">
        <v>13</v>
      </c>
      <c r="B19" s="391">
        <f>SUM(C19:G19)</f>
        <v>8</v>
      </c>
      <c r="C19" s="272"/>
      <c r="D19" s="111"/>
      <c r="E19" s="111">
        <v>8</v>
      </c>
      <c r="F19" s="111"/>
      <c r="G19" s="112"/>
      <c r="H19" s="273"/>
      <c r="I19" s="268"/>
      <c r="J19" s="268"/>
      <c r="K19" s="269"/>
      <c r="L19" s="270"/>
      <c r="BZ19" s="374"/>
      <c r="CA19" s="374"/>
      <c r="CB19" s="374"/>
      <c r="CC19" s="374"/>
      <c r="CD19" s="374"/>
      <c r="CE19" s="374"/>
      <c r="CF19" s="374"/>
      <c r="CG19" s="374"/>
      <c r="CH19" s="374"/>
      <c r="CI19" s="374"/>
      <c r="CJ19" s="374"/>
      <c r="CK19" s="374"/>
      <c r="CL19" s="374"/>
      <c r="CM19" s="374"/>
      <c r="CN19" s="374"/>
    </row>
    <row r="20" spans="1:92" x14ac:dyDescent="0.2">
      <c r="A20" s="30" t="s">
        <v>14</v>
      </c>
      <c r="B20" s="392">
        <f>SUM(C20:G20)</f>
        <v>161</v>
      </c>
      <c r="C20" s="275"/>
      <c r="D20" s="276"/>
      <c r="E20" s="276">
        <v>161</v>
      </c>
      <c r="F20" s="276"/>
      <c r="G20" s="277"/>
      <c r="H20" s="273"/>
      <c r="I20" s="268"/>
      <c r="J20" s="268"/>
      <c r="K20" s="269"/>
      <c r="L20" s="270"/>
      <c r="BZ20" s="374"/>
      <c r="CA20" s="374"/>
      <c r="CB20" s="374"/>
      <c r="CC20" s="374"/>
      <c r="CD20" s="374"/>
      <c r="CE20" s="374"/>
      <c r="CF20" s="374"/>
      <c r="CG20" s="374"/>
      <c r="CH20" s="374"/>
      <c r="CI20" s="374"/>
      <c r="CJ20" s="374"/>
      <c r="CK20" s="374"/>
      <c r="CL20" s="374"/>
      <c r="CM20" s="374"/>
      <c r="CN20" s="374"/>
    </row>
    <row r="21" spans="1:92" x14ac:dyDescent="0.2">
      <c r="A21" s="30" t="s">
        <v>15</v>
      </c>
      <c r="B21" s="392">
        <f>SUM(C21:G21)</f>
        <v>161</v>
      </c>
      <c r="C21" s="275"/>
      <c r="D21" s="276"/>
      <c r="E21" s="276">
        <v>161</v>
      </c>
      <c r="F21" s="276"/>
      <c r="G21" s="277"/>
      <c r="H21" s="273"/>
      <c r="I21" s="268"/>
      <c r="J21" s="268"/>
      <c r="K21" s="269"/>
      <c r="L21" s="270"/>
      <c r="BZ21" s="374"/>
      <c r="CA21" s="374"/>
      <c r="CB21" s="374"/>
      <c r="CC21" s="374"/>
      <c r="CD21" s="374"/>
      <c r="CE21" s="374"/>
      <c r="CF21" s="374"/>
      <c r="CG21" s="374"/>
      <c r="CH21" s="374"/>
      <c r="CI21" s="374"/>
      <c r="CJ21" s="374"/>
      <c r="CK21" s="374"/>
      <c r="CL21" s="374"/>
      <c r="CM21" s="374"/>
      <c r="CN21" s="374"/>
    </row>
    <row r="22" spans="1:92" x14ac:dyDescent="0.2">
      <c r="A22" s="30" t="s">
        <v>85</v>
      </c>
      <c r="B22" s="392">
        <f>SUM(C22:G22)</f>
        <v>161</v>
      </c>
      <c r="C22" s="275"/>
      <c r="D22" s="276"/>
      <c r="E22" s="276">
        <v>161</v>
      </c>
      <c r="F22" s="276"/>
      <c r="G22" s="277"/>
      <c r="H22" s="273"/>
      <c r="I22" s="268"/>
      <c r="J22" s="278"/>
      <c r="K22" s="269"/>
      <c r="L22" s="270"/>
      <c r="BZ22" s="374"/>
      <c r="CA22" s="374"/>
      <c r="CB22" s="374"/>
      <c r="CC22" s="374"/>
      <c r="CD22" s="374"/>
      <c r="CE22" s="374"/>
      <c r="CF22" s="374"/>
      <c r="CG22" s="374"/>
      <c r="CH22" s="374"/>
      <c r="CI22" s="374"/>
      <c r="CJ22" s="374"/>
      <c r="CK22" s="374"/>
      <c r="CL22" s="374"/>
      <c r="CM22" s="374"/>
      <c r="CN22" s="374"/>
    </row>
    <row r="23" spans="1:92" x14ac:dyDescent="0.2">
      <c r="A23" s="39" t="s">
        <v>17</v>
      </c>
      <c r="B23" s="393">
        <f>SUM(C23:G23)</f>
        <v>161</v>
      </c>
      <c r="C23" s="280"/>
      <c r="D23" s="281"/>
      <c r="E23" s="281">
        <v>161</v>
      </c>
      <c r="F23" s="281"/>
      <c r="G23" s="282"/>
      <c r="H23" s="273"/>
      <c r="I23" s="268"/>
      <c r="J23" s="268"/>
      <c r="K23" s="269"/>
      <c r="L23" s="270"/>
      <c r="BZ23" s="374"/>
      <c r="CA23" s="374"/>
      <c r="CB23" s="374"/>
      <c r="CC23" s="374"/>
      <c r="CD23" s="374"/>
      <c r="CE23" s="374"/>
      <c r="CF23" s="374"/>
      <c r="CG23" s="374"/>
      <c r="CH23" s="374"/>
      <c r="CI23" s="374"/>
      <c r="CJ23" s="374"/>
      <c r="CK23" s="374"/>
      <c r="CL23" s="374"/>
      <c r="CM23" s="374"/>
      <c r="CN23" s="374"/>
    </row>
    <row r="24" spans="1:92" x14ac:dyDescent="0.2">
      <c r="A24" s="262" t="s">
        <v>18</v>
      </c>
      <c r="B24" s="278"/>
      <c r="C24" s="278"/>
      <c r="D24" s="283"/>
      <c r="E24" s="284"/>
      <c r="BZ24" s="374"/>
      <c r="CA24" s="374"/>
      <c r="CB24" s="374"/>
      <c r="CC24" s="374"/>
      <c r="CD24" s="374"/>
      <c r="CE24" s="374"/>
      <c r="CF24" s="374"/>
      <c r="CG24" s="374"/>
      <c r="CH24" s="374"/>
      <c r="CI24" s="374"/>
      <c r="CJ24" s="374"/>
      <c r="CK24" s="374"/>
      <c r="CL24" s="374"/>
      <c r="CM24" s="374"/>
      <c r="CN24" s="374"/>
    </row>
    <row r="25" spans="1:92" x14ac:dyDescent="0.2">
      <c r="A25" s="262" t="s">
        <v>19</v>
      </c>
      <c r="B25" s="22"/>
      <c r="C25" s="284"/>
      <c r="D25" s="284"/>
      <c r="E25" s="284"/>
      <c r="F25" s="284"/>
      <c r="G25" s="284"/>
      <c r="H25" s="284"/>
      <c r="I25" s="278"/>
      <c r="J25" s="278"/>
      <c r="K25" s="283"/>
      <c r="L25" s="284"/>
      <c r="BZ25" s="374"/>
      <c r="CA25" s="374"/>
      <c r="CB25" s="374"/>
      <c r="CC25" s="374"/>
      <c r="CD25" s="374"/>
      <c r="CE25" s="374"/>
      <c r="CF25" s="374"/>
      <c r="CG25" s="374"/>
      <c r="CH25" s="374"/>
      <c r="CI25" s="374"/>
      <c r="CJ25" s="374"/>
      <c r="CK25" s="374"/>
      <c r="CL25" s="374"/>
      <c r="CM25" s="374"/>
      <c r="CN25" s="374"/>
    </row>
    <row r="26" spans="1:92" x14ac:dyDescent="0.2">
      <c r="A26" s="42" t="s">
        <v>8</v>
      </c>
      <c r="B26" s="42" t="s">
        <v>2</v>
      </c>
      <c r="C26" s="285"/>
      <c r="D26" s="270"/>
      <c r="E26" s="270"/>
      <c r="F26" s="270"/>
      <c r="G26" s="270"/>
      <c r="H26" s="270"/>
      <c r="I26" s="268"/>
      <c r="J26" s="268"/>
      <c r="K26" s="269"/>
      <c r="L26" s="270"/>
      <c r="BZ26" s="374"/>
      <c r="CA26" s="374"/>
      <c r="CB26" s="374"/>
      <c r="CC26" s="374"/>
      <c r="CD26" s="374"/>
      <c r="CE26" s="374"/>
      <c r="CF26" s="374"/>
      <c r="CG26" s="374"/>
      <c r="CH26" s="374"/>
      <c r="CI26" s="374"/>
      <c r="CJ26" s="374"/>
      <c r="CK26" s="374"/>
      <c r="CL26" s="374"/>
      <c r="CM26" s="374"/>
      <c r="CN26" s="374"/>
    </row>
    <row r="27" spans="1:92" x14ac:dyDescent="0.2">
      <c r="A27" s="29" t="s">
        <v>14</v>
      </c>
      <c r="B27" s="286">
        <v>25</v>
      </c>
      <c r="C27" s="287"/>
      <c r="D27" s="270"/>
      <c r="E27" s="270"/>
      <c r="F27" s="270"/>
      <c r="G27" s="270"/>
      <c r="H27" s="270"/>
      <c r="I27" s="270"/>
      <c r="J27" s="270"/>
      <c r="K27" s="269"/>
      <c r="L27" s="270"/>
      <c r="BZ27" s="374"/>
      <c r="CA27" s="374"/>
      <c r="CB27" s="374"/>
      <c r="CC27" s="374"/>
      <c r="CD27" s="374"/>
      <c r="CE27" s="374"/>
      <c r="CF27" s="374"/>
      <c r="CG27" s="374"/>
      <c r="CH27" s="374"/>
      <c r="CI27" s="374"/>
      <c r="CJ27" s="374"/>
      <c r="CK27" s="374"/>
      <c r="CL27" s="374"/>
      <c r="CM27" s="374"/>
      <c r="CN27" s="374"/>
    </row>
    <row r="28" spans="1:92" x14ac:dyDescent="0.2">
      <c r="A28" s="30" t="s">
        <v>15</v>
      </c>
      <c r="B28" s="286">
        <v>32</v>
      </c>
      <c r="C28" s="287"/>
      <c r="D28" s="270"/>
      <c r="E28" s="270"/>
      <c r="F28" s="270"/>
      <c r="G28" s="270"/>
      <c r="H28" s="270"/>
      <c r="I28" s="270"/>
      <c r="J28" s="270"/>
      <c r="K28" s="269"/>
      <c r="L28" s="270"/>
      <c r="BZ28" s="374"/>
      <c r="CA28" s="374"/>
      <c r="CB28" s="374"/>
      <c r="CC28" s="374"/>
      <c r="CD28" s="374"/>
      <c r="CE28" s="374"/>
      <c r="CF28" s="374"/>
      <c r="CG28" s="374"/>
      <c r="CH28" s="374"/>
      <c r="CI28" s="374"/>
      <c r="CJ28" s="374"/>
      <c r="CK28" s="374"/>
      <c r="CL28" s="374"/>
      <c r="CM28" s="374"/>
      <c r="CN28" s="374"/>
    </row>
    <row r="29" spans="1:92" x14ac:dyDescent="0.2">
      <c r="A29" s="29" t="s">
        <v>16</v>
      </c>
      <c r="B29" s="286">
        <v>263</v>
      </c>
      <c r="C29" s="287"/>
      <c r="D29" s="270"/>
      <c r="E29" s="270"/>
      <c r="F29" s="270"/>
      <c r="G29" s="270"/>
      <c r="H29" s="270"/>
      <c r="I29" s="270"/>
      <c r="J29" s="270"/>
      <c r="K29" s="269"/>
      <c r="L29" s="270"/>
      <c r="BZ29" s="374"/>
      <c r="CA29" s="374"/>
      <c r="CB29" s="374"/>
      <c r="CC29" s="374"/>
      <c r="CD29" s="374"/>
      <c r="CE29" s="374"/>
      <c r="CF29" s="374"/>
      <c r="CG29" s="374"/>
      <c r="CH29" s="374"/>
      <c r="CI29" s="374"/>
      <c r="CJ29" s="374"/>
      <c r="CK29" s="374"/>
      <c r="CL29" s="374"/>
      <c r="CM29" s="374"/>
      <c r="CN29" s="374"/>
    </row>
    <row r="30" spans="1:92" x14ac:dyDescent="0.2">
      <c r="A30" s="29" t="s">
        <v>17</v>
      </c>
      <c r="B30" s="286">
        <v>25</v>
      </c>
      <c r="C30" s="287"/>
      <c r="D30" s="270"/>
      <c r="E30" s="270"/>
      <c r="F30" s="270"/>
      <c r="G30" s="270"/>
      <c r="H30" s="270"/>
      <c r="I30" s="270"/>
      <c r="J30" s="284"/>
      <c r="K30" s="269"/>
      <c r="L30" s="270"/>
      <c r="BZ30" s="374"/>
      <c r="CA30" s="374"/>
      <c r="CB30" s="374"/>
      <c r="CC30" s="374"/>
      <c r="CD30" s="374"/>
      <c r="CE30" s="374"/>
      <c r="CF30" s="374"/>
      <c r="CG30" s="374"/>
      <c r="CH30" s="374"/>
      <c r="CI30" s="374"/>
      <c r="CJ30" s="374"/>
      <c r="CK30" s="374"/>
      <c r="CL30" s="374"/>
      <c r="CM30" s="374"/>
      <c r="CN30" s="374"/>
    </row>
    <row r="31" spans="1:92" x14ac:dyDescent="0.2">
      <c r="A31" s="43" t="s">
        <v>20</v>
      </c>
      <c r="B31" s="286"/>
      <c r="C31" s="287"/>
      <c r="D31" s="270"/>
      <c r="E31" s="270"/>
      <c r="F31" s="270"/>
      <c r="G31" s="270"/>
      <c r="H31" s="270"/>
      <c r="I31" s="270"/>
      <c r="J31" s="270"/>
      <c r="K31" s="269"/>
      <c r="L31" s="270"/>
      <c r="M31" s="288"/>
      <c r="BZ31" s="374"/>
      <c r="CA31" s="374"/>
      <c r="CB31" s="374"/>
      <c r="CC31" s="374"/>
      <c r="CD31" s="374"/>
      <c r="CE31" s="374"/>
      <c r="CF31" s="374"/>
      <c r="CG31" s="374"/>
      <c r="CH31" s="374"/>
      <c r="CI31" s="374"/>
      <c r="CJ31" s="374"/>
      <c r="CK31" s="374"/>
      <c r="CL31" s="374"/>
      <c r="CM31" s="374"/>
      <c r="CN31" s="374"/>
    </row>
    <row r="32" spans="1:92" x14ac:dyDescent="0.2">
      <c r="A32" s="31" t="s">
        <v>21</v>
      </c>
      <c r="B32" s="289">
        <v>1</v>
      </c>
      <c r="C32" s="287"/>
      <c r="D32" s="270"/>
      <c r="E32" s="270"/>
      <c r="F32" s="290"/>
      <c r="G32" s="270"/>
      <c r="H32" s="270"/>
      <c r="I32" s="270"/>
      <c r="J32" s="270"/>
      <c r="K32" s="269"/>
      <c r="L32" s="270"/>
      <c r="M32" s="288"/>
      <c r="BZ32" s="374"/>
      <c r="CA32" s="374"/>
      <c r="CB32" s="374"/>
      <c r="CC32" s="374"/>
      <c r="CD32" s="374"/>
      <c r="CE32" s="374"/>
      <c r="CF32" s="374"/>
      <c r="CG32" s="374"/>
      <c r="CH32" s="374"/>
      <c r="CI32" s="374"/>
      <c r="CJ32" s="374"/>
      <c r="CK32" s="374"/>
      <c r="CL32" s="374"/>
      <c r="CM32" s="374"/>
      <c r="CN32" s="374"/>
    </row>
    <row r="33" spans="1:92" ht="23.25" customHeight="1" x14ac:dyDescent="0.2">
      <c r="A33" s="262" t="s">
        <v>22</v>
      </c>
      <c r="B33" s="44"/>
      <c r="C33" s="17"/>
      <c r="D33" s="291"/>
      <c r="E33" s="291"/>
      <c r="F33" s="292"/>
      <c r="G33" s="270"/>
      <c r="H33" s="270"/>
      <c r="I33" s="270"/>
      <c r="J33" s="270"/>
      <c r="K33" s="269"/>
      <c r="L33" s="270"/>
      <c r="M33" s="288"/>
      <c r="BZ33" s="374"/>
      <c r="CA33" s="374"/>
      <c r="CB33" s="374"/>
      <c r="CC33" s="374"/>
      <c r="CD33" s="374"/>
      <c r="CE33" s="374"/>
      <c r="CF33" s="374"/>
      <c r="CG33" s="374"/>
      <c r="CH33" s="374"/>
      <c r="CI33" s="374"/>
      <c r="CJ33" s="374"/>
      <c r="CK33" s="374"/>
      <c r="CL33" s="374"/>
      <c r="CM33" s="374"/>
      <c r="CN33" s="374"/>
    </row>
    <row r="34" spans="1:92" ht="42" x14ac:dyDescent="0.2">
      <c r="A34" s="42" t="s">
        <v>23</v>
      </c>
      <c r="B34" s="42" t="s">
        <v>2</v>
      </c>
      <c r="C34" s="45" t="s">
        <v>24</v>
      </c>
      <c r="D34" s="46" t="s">
        <v>25</v>
      </c>
      <c r="E34" s="46" t="s">
        <v>26</v>
      </c>
      <c r="F34" s="293" t="s">
        <v>27</v>
      </c>
      <c r="G34" s="294"/>
      <c r="H34" s="270"/>
      <c r="I34" s="270"/>
      <c r="J34" s="270"/>
      <c r="K34" s="269"/>
      <c r="L34" s="270"/>
      <c r="M34" s="288"/>
      <c r="BZ34" s="374"/>
      <c r="CA34" s="374"/>
      <c r="CB34" s="374"/>
      <c r="CC34" s="374"/>
      <c r="CD34" s="374"/>
      <c r="CE34" s="374"/>
      <c r="CF34" s="374"/>
      <c r="CG34" s="374"/>
      <c r="CH34" s="374"/>
      <c r="CI34" s="374"/>
      <c r="CJ34" s="374"/>
      <c r="CK34" s="374"/>
      <c r="CL34" s="374"/>
      <c r="CM34" s="374"/>
      <c r="CN34" s="374"/>
    </row>
    <row r="35" spans="1:92" x14ac:dyDescent="0.2">
      <c r="A35" s="48" t="s">
        <v>28</v>
      </c>
      <c r="B35" s="394">
        <f>SUM(C35:F35)</f>
        <v>354</v>
      </c>
      <c r="C35" s="296">
        <v>12</v>
      </c>
      <c r="D35" s="297">
        <v>92</v>
      </c>
      <c r="E35" s="297">
        <v>44</v>
      </c>
      <c r="F35" s="298">
        <v>206</v>
      </c>
      <c r="G35" s="299"/>
      <c r="H35" s="270"/>
      <c r="I35" s="270"/>
      <c r="J35" s="270"/>
      <c r="K35" s="269"/>
      <c r="L35" s="270"/>
      <c r="M35" s="288"/>
      <c r="BZ35" s="374"/>
      <c r="CA35" s="374"/>
      <c r="CB35" s="374"/>
      <c r="CC35" s="374"/>
      <c r="CD35" s="374"/>
      <c r="CE35" s="374"/>
      <c r="CF35" s="374"/>
      <c r="CG35" s="374"/>
      <c r="CH35" s="374"/>
      <c r="CI35" s="374"/>
      <c r="CJ35" s="374"/>
      <c r="CK35" s="374"/>
      <c r="CL35" s="374"/>
      <c r="CM35" s="374"/>
      <c r="CN35" s="374"/>
    </row>
    <row r="36" spans="1:92" ht="24.75" customHeight="1" x14ac:dyDescent="0.2">
      <c r="A36" s="262" t="s">
        <v>29</v>
      </c>
      <c r="D36" s="300"/>
      <c r="E36" s="300"/>
      <c r="F36" s="300"/>
      <c r="G36" s="300"/>
      <c r="H36" s="300"/>
      <c r="I36" s="300"/>
      <c r="J36" s="300"/>
      <c r="BZ36" s="374"/>
      <c r="CA36" s="374"/>
      <c r="CB36" s="374"/>
      <c r="CC36" s="374"/>
      <c r="CD36" s="374"/>
      <c r="CE36" s="374"/>
      <c r="CF36" s="374"/>
      <c r="CG36" s="374"/>
      <c r="CH36" s="374"/>
      <c r="CI36" s="374"/>
      <c r="CJ36" s="374"/>
      <c r="CK36" s="374"/>
      <c r="CL36" s="374"/>
      <c r="CM36" s="374"/>
      <c r="CN36" s="374"/>
    </row>
    <row r="37" spans="1:92" x14ac:dyDescent="0.2">
      <c r="A37" s="301" t="s">
        <v>30</v>
      </c>
      <c r="B37" s="270"/>
      <c r="C37" s="270"/>
      <c r="D37" s="284"/>
      <c r="E37" s="284"/>
      <c r="F37" s="284"/>
      <c r="G37" s="284"/>
      <c r="H37" s="284"/>
      <c r="I37" s="284"/>
      <c r="J37" s="270"/>
      <c r="K37" s="269"/>
      <c r="L37" s="270"/>
      <c r="M37" s="288"/>
      <c r="BZ37" s="374"/>
      <c r="CA37" s="374"/>
      <c r="CB37" s="374"/>
      <c r="CC37" s="374"/>
      <c r="CD37" s="374"/>
      <c r="CE37" s="374"/>
      <c r="CF37" s="374"/>
      <c r="CG37" s="374"/>
      <c r="CH37" s="374"/>
      <c r="CI37" s="374"/>
      <c r="CJ37" s="374"/>
      <c r="CK37" s="374"/>
      <c r="CL37" s="374"/>
      <c r="CM37" s="374"/>
      <c r="CN37" s="374"/>
    </row>
    <row r="38" spans="1:92" x14ac:dyDescent="0.2">
      <c r="A38" s="222" t="s">
        <v>8</v>
      </c>
      <c r="B38" s="223" t="s">
        <v>31</v>
      </c>
      <c r="C38" s="223" t="s">
        <v>32</v>
      </c>
      <c r="D38" s="302"/>
      <c r="E38" s="270"/>
      <c r="F38" s="270"/>
      <c r="G38" s="270"/>
      <c r="H38" s="270"/>
      <c r="I38" s="270"/>
      <c r="J38" s="270"/>
      <c r="K38" s="269"/>
      <c r="L38" s="270"/>
      <c r="M38" s="288"/>
      <c r="BZ38" s="374"/>
      <c r="CA38" s="374"/>
      <c r="CB38" s="374"/>
      <c r="CC38" s="374"/>
      <c r="CD38" s="374"/>
      <c r="CE38" s="374"/>
      <c r="CF38" s="374"/>
      <c r="CG38" s="374"/>
      <c r="CH38" s="374"/>
      <c r="CI38" s="374"/>
      <c r="CJ38" s="374"/>
      <c r="CK38" s="374"/>
      <c r="CL38" s="374"/>
      <c r="CM38" s="374"/>
      <c r="CN38" s="374"/>
    </row>
    <row r="39" spans="1:92" x14ac:dyDescent="0.2">
      <c r="A39" s="303" t="s">
        <v>86</v>
      </c>
      <c r="B39" s="304">
        <v>639</v>
      </c>
      <c r="C39" s="304">
        <v>2229</v>
      </c>
      <c r="D39" s="302"/>
      <c r="E39" s="270"/>
      <c r="F39" s="270"/>
      <c r="G39" s="270"/>
      <c r="H39" s="270"/>
      <c r="I39" s="284"/>
      <c r="J39" s="270"/>
      <c r="K39" s="269"/>
      <c r="L39" s="270"/>
      <c r="M39" s="288"/>
      <c r="BZ39" s="374"/>
      <c r="CA39" s="374"/>
      <c r="CB39" s="374"/>
      <c r="CC39" s="374"/>
      <c r="CD39" s="374"/>
      <c r="CE39" s="374"/>
      <c r="CF39" s="374"/>
      <c r="CG39" s="374"/>
      <c r="CH39" s="374"/>
      <c r="CI39" s="374"/>
      <c r="CJ39" s="374"/>
      <c r="CK39" s="374"/>
      <c r="CL39" s="374"/>
      <c r="CM39" s="374"/>
      <c r="CN39" s="374"/>
    </row>
    <row r="40" spans="1:92" x14ac:dyDescent="0.2">
      <c r="A40" s="305" t="s">
        <v>33</v>
      </c>
      <c r="B40" s="306">
        <v>183</v>
      </c>
      <c r="C40" s="306">
        <v>66</v>
      </c>
      <c r="D40" s="302" t="s">
        <v>34</v>
      </c>
      <c r="E40" s="270"/>
      <c r="F40" s="270"/>
      <c r="G40" s="270"/>
      <c r="H40" s="270"/>
      <c r="I40" s="270"/>
      <c r="J40" s="270"/>
      <c r="K40" s="269"/>
      <c r="L40" s="270"/>
      <c r="M40" s="288"/>
      <c r="BZ40" s="374"/>
      <c r="CA40" s="374" t="str">
        <f>IF(B40&gt;B39,"El total de días camas con acompañamiento diurno NO debe ser MAYOR que el total de días camas ocupadas","")</f>
        <v/>
      </c>
      <c r="CB40" s="374" t="str">
        <f>IF(B40&gt;C39,"El total de días camas con acompañamiento diurno NO debe ser MAYOR que el total de días camas ocupadas","")</f>
        <v/>
      </c>
      <c r="CC40" s="374"/>
      <c r="CD40" s="374"/>
      <c r="CE40" s="374"/>
      <c r="CF40" s="374"/>
      <c r="CG40" s="374">
        <f>IF(B40&gt;B39,1,0)</f>
        <v>0</v>
      </c>
      <c r="CH40" s="374">
        <f>IF(C40&gt;C39,1,0)</f>
        <v>0</v>
      </c>
      <c r="CI40" s="374"/>
      <c r="CJ40" s="374"/>
      <c r="CK40" s="374"/>
      <c r="CL40" s="374"/>
      <c r="CM40" s="374"/>
      <c r="CN40" s="374"/>
    </row>
    <row r="41" spans="1:92" ht="21" x14ac:dyDescent="0.2">
      <c r="A41" s="305" t="s">
        <v>87</v>
      </c>
      <c r="B41" s="306">
        <v>92</v>
      </c>
      <c r="C41" s="306">
        <v>25</v>
      </c>
      <c r="D41" s="302" t="s">
        <v>34</v>
      </c>
      <c r="E41" s="270"/>
      <c r="F41" s="270"/>
      <c r="G41" s="270"/>
      <c r="H41" s="270"/>
      <c r="I41" s="270"/>
      <c r="J41" s="270"/>
      <c r="K41" s="269"/>
      <c r="L41" s="270"/>
      <c r="M41" s="288"/>
      <c r="BZ41" s="374"/>
      <c r="CA41" s="374" t="str">
        <f>IF(OR(B41&gt;B39,B41&gt;B40),"El nº de días camas con acompañamiento diurno de 6 horas NO debe ser MAYOR que el total de días camas ocupadas, ni el nº de días con acompañamiento diurno de 6 horas mayor que el nº de acompañamiento diurno","")</f>
        <v/>
      </c>
      <c r="CB41" s="374" t="str">
        <f>IF(OR(C41&gt;C39,C41&gt;C40),"El nº de días camas con acompañamiento diurno de 6 horas NO debe ser MAYOR que el total de días camas ocupadas, ni el nº de días con acompañamiento diurno de 6 horas mayor que el nº de acompañamiento diurno","")</f>
        <v/>
      </c>
      <c r="CC41" s="374"/>
      <c r="CD41" s="374"/>
      <c r="CE41" s="374"/>
      <c r="CF41" s="374"/>
      <c r="CG41" s="374">
        <f>IF(OR(B41&gt;B39,B41&gt;B40),1,0)</f>
        <v>0</v>
      </c>
      <c r="CH41" s="374">
        <f>IF(OR(C41&gt;C39,C41&gt;C40),1,0)</f>
        <v>0</v>
      </c>
      <c r="CI41" s="374"/>
      <c r="CJ41" s="374"/>
      <c r="CK41" s="374"/>
      <c r="CL41" s="374"/>
      <c r="CM41" s="374"/>
      <c r="CN41" s="374"/>
    </row>
    <row r="42" spans="1:92" x14ac:dyDescent="0.2">
      <c r="A42" s="307" t="s">
        <v>35</v>
      </c>
      <c r="B42" s="308">
        <v>78</v>
      </c>
      <c r="C42" s="308">
        <v>126</v>
      </c>
      <c r="D42" s="302" t="s">
        <v>34</v>
      </c>
      <c r="E42" s="270"/>
      <c r="F42" s="270"/>
      <c r="G42" s="270"/>
      <c r="H42" s="270"/>
      <c r="I42" s="284"/>
      <c r="J42" s="270"/>
      <c r="K42" s="269"/>
      <c r="L42" s="270"/>
      <c r="M42" s="288"/>
      <c r="BZ42" s="374"/>
      <c r="CA42" s="374" t="str">
        <f>IF(B42&gt;B39,"El total de días camas con acompañamiento nocturno NO debe ser MAYOR que el total de días camas ocupadas","")</f>
        <v/>
      </c>
      <c r="CB42" s="374" t="str">
        <f>IF(C42&gt;C39,"El total de días camas con acompañamiento nocturno NO debe ser MAYOR que el total de días camas ocupadas","")</f>
        <v/>
      </c>
      <c r="CC42" s="374"/>
      <c r="CD42" s="374"/>
      <c r="CE42" s="374"/>
      <c r="CF42" s="374"/>
      <c r="CG42" s="374">
        <f>IF(B42&gt;B39,1,0)</f>
        <v>0</v>
      </c>
      <c r="CH42" s="374">
        <f>IF(C42&gt;C39,1,0)</f>
        <v>0</v>
      </c>
      <c r="CI42" s="374"/>
      <c r="CJ42" s="374"/>
      <c r="CK42" s="374"/>
      <c r="CL42" s="374"/>
      <c r="CM42" s="374"/>
      <c r="CN42" s="374"/>
    </row>
    <row r="43" spans="1:92" ht="20.25" customHeight="1" x14ac:dyDescent="0.2">
      <c r="A43" s="309" t="s">
        <v>36</v>
      </c>
      <c r="B43" s="284"/>
      <c r="C43" s="284"/>
      <c r="D43" s="310"/>
      <c r="E43" s="270"/>
      <c r="F43" s="270"/>
      <c r="G43" s="270"/>
      <c r="H43" s="270"/>
      <c r="I43" s="270"/>
      <c r="J43" s="284"/>
      <c r="K43" s="269"/>
      <c r="L43" s="270"/>
      <c r="M43" s="288"/>
      <c r="BZ43" s="374"/>
      <c r="CA43" s="374"/>
      <c r="CB43" s="374"/>
      <c r="CC43" s="374"/>
      <c r="CD43" s="374"/>
      <c r="CE43" s="374"/>
      <c r="CF43" s="374"/>
      <c r="CG43" s="374"/>
      <c r="CH43" s="374"/>
      <c r="CI43" s="374"/>
      <c r="CJ43" s="374"/>
      <c r="CK43" s="374"/>
      <c r="CL43" s="374"/>
      <c r="CM43" s="374"/>
      <c r="CN43" s="374"/>
    </row>
    <row r="44" spans="1:92" x14ac:dyDescent="0.2">
      <c r="A44" s="262" t="s">
        <v>37</v>
      </c>
      <c r="B44" s="284"/>
      <c r="C44" s="284"/>
      <c r="D44" s="283"/>
      <c r="E44" s="284"/>
      <c r="F44" s="284"/>
      <c r="G44" s="284"/>
      <c r="H44" s="284"/>
      <c r="I44" s="284"/>
      <c r="J44" s="270"/>
      <c r="K44" s="269"/>
      <c r="L44" s="270"/>
      <c r="M44" s="288"/>
      <c r="BZ44" s="374"/>
      <c r="CA44" s="374"/>
      <c r="CB44" s="374"/>
      <c r="CC44" s="374"/>
      <c r="CD44" s="374"/>
      <c r="CE44" s="374"/>
      <c r="CF44" s="374"/>
      <c r="CG44" s="374"/>
      <c r="CH44" s="374"/>
      <c r="CI44" s="374"/>
      <c r="CJ44" s="374"/>
      <c r="CK44" s="374"/>
      <c r="CL44" s="374"/>
      <c r="CM44" s="374"/>
      <c r="CN44" s="374"/>
    </row>
    <row r="45" spans="1:92" x14ac:dyDescent="0.2">
      <c r="A45" s="223" t="s">
        <v>38</v>
      </c>
      <c r="B45" s="223" t="s">
        <v>31</v>
      </c>
      <c r="C45" s="224" t="s">
        <v>32</v>
      </c>
      <c r="D45" s="311"/>
      <c r="E45" s="312"/>
      <c r="F45" s="312"/>
      <c r="G45" s="312"/>
      <c r="H45" s="312"/>
      <c r="I45" s="313"/>
      <c r="J45" s="312"/>
      <c r="K45" s="314"/>
      <c r="L45" s="312"/>
      <c r="M45" s="288"/>
      <c r="BZ45" s="374"/>
      <c r="CA45" s="374"/>
      <c r="CB45" s="374"/>
      <c r="CC45" s="374"/>
      <c r="CD45" s="374"/>
      <c r="CE45" s="374"/>
      <c r="CF45" s="374"/>
      <c r="CG45" s="374"/>
      <c r="CH45" s="374"/>
      <c r="CI45" s="374"/>
      <c r="CJ45" s="374"/>
      <c r="CK45" s="374"/>
      <c r="CL45" s="374"/>
      <c r="CM45" s="374"/>
      <c r="CN45" s="374"/>
    </row>
    <row r="46" spans="1:92" x14ac:dyDescent="0.2">
      <c r="A46" s="315" t="s">
        <v>39</v>
      </c>
      <c r="B46" s="316">
        <v>155</v>
      </c>
      <c r="C46" s="316">
        <v>337</v>
      </c>
      <c r="D46" s="317"/>
      <c r="E46" s="270"/>
      <c r="F46" s="270"/>
      <c r="G46" s="270"/>
      <c r="H46" s="270"/>
      <c r="I46" s="284"/>
      <c r="J46" s="270"/>
      <c r="K46" s="269"/>
      <c r="L46" s="270"/>
      <c r="BZ46" s="374"/>
      <c r="CA46" s="374"/>
      <c r="CB46" s="374"/>
      <c r="CC46" s="374"/>
      <c r="CD46" s="374"/>
      <c r="CE46" s="374"/>
      <c r="CF46" s="374"/>
      <c r="CG46" s="374"/>
      <c r="CH46" s="374"/>
      <c r="CI46" s="374"/>
      <c r="CJ46" s="374"/>
      <c r="CK46" s="374"/>
      <c r="CL46" s="374"/>
      <c r="CM46" s="374"/>
      <c r="CN46" s="374"/>
    </row>
    <row r="47" spans="1:92" ht="21" x14ac:dyDescent="0.2">
      <c r="A47" s="318" t="s">
        <v>40</v>
      </c>
      <c r="B47" s="289">
        <v>147</v>
      </c>
      <c r="C47" s="319">
        <v>337</v>
      </c>
      <c r="D47" s="320" t="s">
        <v>34</v>
      </c>
      <c r="E47" s="270"/>
      <c r="F47" s="270"/>
      <c r="G47" s="270"/>
      <c r="H47" s="270"/>
      <c r="I47" s="284"/>
      <c r="J47" s="270"/>
      <c r="K47" s="269"/>
      <c r="L47" s="270"/>
      <c r="BZ47" s="374"/>
      <c r="CA47" s="374" t="str">
        <f>IF(B47&gt;B46,"El nº de egresados con orientación a familiares al alta NO debe ser MAYOR al total de egresos","")</f>
        <v/>
      </c>
      <c r="CB47" s="374" t="str">
        <f>IF(C47&gt;C46,"El nº de egresados con orientación a familiares al alta NO debe ser MAYOR al total de egresos","")</f>
        <v/>
      </c>
      <c r="CC47" s="374"/>
      <c r="CD47" s="374"/>
      <c r="CE47" s="374"/>
      <c r="CF47" s="374"/>
      <c r="CG47" s="374">
        <f>IF(B47&gt;B46,1,0)</f>
        <v>0</v>
      </c>
      <c r="CH47" s="374" t="str">
        <f>IF(C47&gt;C46,"El nº de egresados con orientación a familiares al alta NO debe ser MAYOR al total de egresos","")</f>
        <v/>
      </c>
      <c r="CI47" s="374"/>
      <c r="CJ47" s="374"/>
      <c r="CK47" s="374"/>
      <c r="CL47" s="374"/>
      <c r="CM47" s="374"/>
      <c r="CN47" s="374"/>
    </row>
    <row r="48" spans="1:92" x14ac:dyDescent="0.2">
      <c r="A48" s="591" t="s">
        <v>41</v>
      </c>
      <c r="B48" s="591"/>
      <c r="C48" s="591"/>
      <c r="D48" s="592"/>
      <c r="E48" s="592"/>
      <c r="F48" s="313"/>
      <c r="G48" s="313"/>
      <c r="H48" s="313"/>
      <c r="I48" s="313"/>
      <c r="J48" s="284"/>
      <c r="K48" s="269"/>
      <c r="L48" s="270"/>
      <c r="BZ48" s="374"/>
      <c r="CA48" s="374"/>
      <c r="CB48" s="374"/>
      <c r="CC48" s="374"/>
      <c r="CD48" s="374"/>
      <c r="CE48" s="374"/>
      <c r="CF48" s="374"/>
      <c r="CG48" s="374"/>
      <c r="CH48" s="374"/>
      <c r="CI48" s="374"/>
      <c r="CJ48" s="374"/>
      <c r="CK48" s="374"/>
      <c r="CL48" s="374"/>
      <c r="CM48" s="374"/>
      <c r="CN48" s="374"/>
    </row>
    <row r="49" spans="1:92" ht="21" x14ac:dyDescent="0.2">
      <c r="A49" s="42" t="s">
        <v>38</v>
      </c>
      <c r="B49" s="42" t="s">
        <v>42</v>
      </c>
      <c r="C49" s="42" t="s">
        <v>2</v>
      </c>
      <c r="D49" s="321" t="s">
        <v>43</v>
      </c>
      <c r="E49" s="322" t="s">
        <v>44</v>
      </c>
      <c r="F49" s="323" t="s">
        <v>45</v>
      </c>
      <c r="G49" s="323" t="s">
        <v>46</v>
      </c>
      <c r="H49" s="323" t="s">
        <v>47</v>
      </c>
      <c r="I49" s="323" t="s">
        <v>48</v>
      </c>
      <c r="J49" s="268"/>
      <c r="K49" s="269"/>
      <c r="L49" s="284"/>
      <c r="BZ49" s="374"/>
      <c r="CA49" s="374"/>
      <c r="CB49" s="374"/>
      <c r="CC49" s="374"/>
      <c r="CD49" s="374"/>
      <c r="CE49" s="374"/>
      <c r="CF49" s="374"/>
      <c r="CG49" s="374"/>
      <c r="CH49" s="374"/>
      <c r="CI49" s="374"/>
      <c r="CJ49" s="374"/>
      <c r="CK49" s="374"/>
      <c r="CL49" s="374"/>
      <c r="CM49" s="374"/>
      <c r="CN49" s="374"/>
    </row>
    <row r="50" spans="1:92" x14ac:dyDescent="0.2">
      <c r="A50" s="593" t="s">
        <v>88</v>
      </c>
      <c r="B50" s="594"/>
      <c r="C50" s="395">
        <f>SUM(D50:I50)</f>
        <v>201</v>
      </c>
      <c r="D50" s="325">
        <v>37</v>
      </c>
      <c r="E50" s="326">
        <v>11</v>
      </c>
      <c r="F50" s="326">
        <v>32</v>
      </c>
      <c r="G50" s="326">
        <v>41</v>
      </c>
      <c r="H50" s="326">
        <v>34</v>
      </c>
      <c r="I50" s="327">
        <v>46</v>
      </c>
      <c r="J50" s="320"/>
      <c r="K50" s="269"/>
      <c r="L50" s="284"/>
      <c r="BZ50" s="374"/>
      <c r="CA50" s="374"/>
      <c r="CB50" s="374"/>
      <c r="CC50" s="374"/>
      <c r="CD50" s="374"/>
      <c r="CE50" s="374"/>
      <c r="CF50" s="374"/>
      <c r="CG50" s="374"/>
      <c r="CH50" s="374"/>
      <c r="CI50" s="374"/>
      <c r="CJ50" s="374"/>
      <c r="CK50" s="374"/>
      <c r="CL50" s="374"/>
      <c r="CM50" s="374"/>
      <c r="CN50" s="374"/>
    </row>
    <row r="51" spans="1:92" x14ac:dyDescent="0.2">
      <c r="A51" s="608" t="s">
        <v>89</v>
      </c>
      <c r="B51" s="64" t="s">
        <v>50</v>
      </c>
      <c r="C51" s="396">
        <f>SUM(D51:I51)</f>
        <v>36</v>
      </c>
      <c r="D51" s="329">
        <v>18</v>
      </c>
      <c r="E51" s="330">
        <v>6</v>
      </c>
      <c r="F51" s="330">
        <v>12</v>
      </c>
      <c r="G51" s="330"/>
      <c r="H51" s="330"/>
      <c r="I51" s="331"/>
      <c r="J51" s="320" t="s">
        <v>49</v>
      </c>
      <c r="K51" s="269"/>
      <c r="L51" s="284"/>
      <c r="BZ51" s="374"/>
      <c r="CA51" s="374" t="str">
        <f>IF(D51+D52&gt;D50,"La suma del Total egresados con apoyo psicosocial Hasta 28 días deben ser menor o igual al Total de Egresos de Hasta 28 días","")</f>
        <v/>
      </c>
      <c r="CB51" s="374" t="str">
        <f>IF(E51+E52&gt;E50,"La suma del Total egresados con apoyo psicosocial de 29 dias hasta menor de 1 año deben ser menor al Total de Egresos de de 29 dias hasta menor de 1 año","")</f>
        <v/>
      </c>
      <c r="CC51" s="374" t="str">
        <f>IF(F51+F52&gt;F50,"La suma del Total egresados con apoyo psicosocial de 1 a 4 años deben ser menor al Total de Egresos de 1 a 4 años","")</f>
        <v/>
      </c>
      <c r="CD51" s="374" t="str">
        <f>IF(G51+G52&gt;G50,"La suma del Total egresados con apoyo psicosocial de 9 años deben ser menor o igual al Total de Egresos de de 5 a 9 años","")</f>
        <v/>
      </c>
      <c r="CE51" s="374" t="str">
        <f>IF(H51+H52&gt;H50,"La suma del Total egresados con apoyo psicosocial de 10 a 14 años deben ser menor al Total de Egresos de 10 a 14 años ","")</f>
        <v/>
      </c>
      <c r="CF51" s="374" t="str">
        <f>IF(I51+I52&gt;I50,"La suma del Total egresados con apoyo psicosocial de 15 a 19 años deben ser menor al Total de Egresos de 15 a 19 años","")</f>
        <v/>
      </c>
      <c r="CG51" s="374">
        <f t="shared" ref="CG51:CL51" si="1">IF(D51+D52&gt;D50,1,0)</f>
        <v>0</v>
      </c>
      <c r="CH51" s="374">
        <f t="shared" si="1"/>
        <v>0</v>
      </c>
      <c r="CI51" s="374">
        <f t="shared" si="1"/>
        <v>0</v>
      </c>
      <c r="CJ51" s="374">
        <f t="shared" si="1"/>
        <v>0</v>
      </c>
      <c r="CK51" s="374">
        <f t="shared" si="1"/>
        <v>0</v>
      </c>
      <c r="CL51" s="374">
        <f t="shared" si="1"/>
        <v>0</v>
      </c>
      <c r="CM51" s="374"/>
      <c r="CN51" s="374"/>
    </row>
    <row r="52" spans="1:92" x14ac:dyDescent="0.2">
      <c r="A52" s="608"/>
      <c r="B52" s="65" t="s">
        <v>51</v>
      </c>
      <c r="C52" s="397">
        <f>SUM(D52:I52)</f>
        <v>31</v>
      </c>
      <c r="D52" s="333">
        <v>14</v>
      </c>
      <c r="E52" s="334">
        <v>5</v>
      </c>
      <c r="F52" s="334">
        <v>12</v>
      </c>
      <c r="G52" s="334"/>
      <c r="H52" s="334"/>
      <c r="I52" s="335"/>
      <c r="J52" s="320" t="s">
        <v>49</v>
      </c>
      <c r="K52" s="269"/>
      <c r="L52" s="284"/>
      <c r="BZ52" s="374"/>
      <c r="CA52" s="374" t="str">
        <f>IF(D51&gt;D50,"El nº de egresados Hasta 28 días con apoyo psicosocial -Intervención NO debe ser MAYOR al total de egresos",IF(AND(D51&lt;&gt;0,D53=""), "No olvide registrar atenciones recibidas en grupo etareo Hasta 28 días",""))</f>
        <v/>
      </c>
      <c r="CB52" s="374" t="str">
        <f>IF(E51&gt;E50,"El nº de egresados de 29 dias hasta menor de 1 año con apoyo psicosocial -Intervención NO debe ser MAYOR al total de egresos",IF(AND(E51&lt;&gt;0,E53=""), "No olvide registrar atenciones recibidas en grupo de edad 29 dias hasta menor de 1 año",""))</f>
        <v/>
      </c>
      <c r="CC52" s="374" t="str">
        <f>IF(F51&gt;F50,"El nº de egresados de 1 a 4 años con apoyo psicosocial -Intervención NO debe ser MAYOR al total de egresos",IF(AND(F51&lt;&gt;0,F53=""), "No olvide registrar atenciones recibidas de 1 a 4 años",""))</f>
        <v/>
      </c>
      <c r="CD52" s="374" t="str">
        <f>IF(G51&gt;G50,"El nº de egresados de 5 a 9 años con apoyo psicosocial -Intervención NO debe ser MAYOR al total de egresos",IF(AND(G51&lt;&gt;0,G53=""), "No olvide registrar atenciones recibidas de 5 a 9 años",""))</f>
        <v/>
      </c>
      <c r="CE52" s="374" t="str">
        <f>IF(H51&gt;H50,"El nº de egresados de 10 a 14 años con apoyo psicosocial -Intervención NO debe ser MAYOR al total de egresos",IF(AND(H51&lt;&gt;0,H53=""), "No olvide registrar atenciones recibidas de 10 a 14 años",""))</f>
        <v/>
      </c>
      <c r="CF52" s="374" t="str">
        <f>IF(I51&gt;I50,"El nº de egresados de 15 a 19 años con apoyo psicosocial -Intervención NO debe ser MAYOR al total de egresos",IF(AND(I51&lt;&gt;0,I53=""), "No olvide registrar atenciones recibidas de 15 a 19 años",""))</f>
        <v/>
      </c>
      <c r="CG52" s="374">
        <f t="shared" ref="CG52:CL52" si="2">IF(D51&gt;D50,1,IF(AND(D51&lt;&gt;0,D53=""), 1,0))</f>
        <v>0</v>
      </c>
      <c r="CH52" s="374">
        <f t="shared" si="2"/>
        <v>0</v>
      </c>
      <c r="CI52" s="374">
        <f t="shared" si="2"/>
        <v>0</v>
      </c>
      <c r="CJ52" s="374">
        <f t="shared" si="2"/>
        <v>0</v>
      </c>
      <c r="CK52" s="374">
        <f t="shared" si="2"/>
        <v>0</v>
      </c>
      <c r="CL52" s="374">
        <f t="shared" si="2"/>
        <v>0</v>
      </c>
      <c r="CM52" s="374"/>
      <c r="CN52" s="374"/>
    </row>
    <row r="53" spans="1:92" x14ac:dyDescent="0.2">
      <c r="A53" s="609" t="s">
        <v>52</v>
      </c>
      <c r="B53" s="66" t="s">
        <v>50</v>
      </c>
      <c r="C53" s="398">
        <f>SUM(D53:I53)</f>
        <v>101</v>
      </c>
      <c r="D53" s="337">
        <v>55</v>
      </c>
      <c r="E53" s="338">
        <v>23</v>
      </c>
      <c r="F53" s="338">
        <v>23</v>
      </c>
      <c r="G53" s="338"/>
      <c r="H53" s="338"/>
      <c r="I53" s="339"/>
      <c r="J53" s="320" t="s">
        <v>49</v>
      </c>
      <c r="K53" s="283"/>
      <c r="L53" s="284"/>
      <c r="BZ53" s="374"/>
      <c r="CA53" s="374" t="str">
        <f>IF(D51&gt;D50,"El nº de egresados Hasta 28 días  con apoyo psicosocial -Intervención NO debe ser MAYOR al total de egresos en el grupo etario Hasta 28 días",IF(AND(D52&lt;&gt;0,D54=""), "No olvide registrar atenciones recibidas en grupo etareo Hasta 28 días ",""))</f>
        <v/>
      </c>
      <c r="CB53" s="374" t="str">
        <f>IF(E51&gt;E50,"El nº de egresados de 29 dias hasta menor de 1 año con apoyo psicosocial -Intervención NO debe ser MAYOR al total de egresos",IF(AND(E52&lt;&gt;0,E54=""), "No olvide registrar atenciones recibidas en grupo etareo de 29 dias hasta menor de 1 año ",""))</f>
        <v/>
      </c>
      <c r="CC53" s="374" t="str">
        <f>IF(F51&gt;F50,"El nº de egresados de 1 a 4 añoscon apoyo psicosocial -Intervención NO debe ser MAYOR al total de egresos",IF(AND(F52&lt;&gt;0,F54=""), "No olvide registrar atenciones recibidas de 1 a 4 años",""))</f>
        <v/>
      </c>
      <c r="CD53" s="374" t="str">
        <f>IF(G51&gt;G50,"El nº de egresados de 5 a 9 años con apoyo psicosocial -Intervención NO debe ser MAYOR al total de egresos",IF(AND(G52&lt;&gt;0,G54=""), "No olvide registrar atenciones recibidas de 5 a 9 años",""))</f>
        <v/>
      </c>
      <c r="CE53" s="374" t="str">
        <f>IF(H51&gt;H50,"El nº de egresados de 10 a 14 años con apoyo psicosocial -Intervención NO debe ser MAYOR al total de egresos",IF(AND(H52&lt;&gt;0,H54=""), "No olvide registrar atenciones recibidas de 10 a 14 años",""))</f>
        <v/>
      </c>
      <c r="CF53" s="374" t="str">
        <f>IF(I51&gt;I50,"El nº de egresados de 15 a 19 años con apoyo psicosocial -Intervención NO debe ser MAYOR al total de egresos",IF(AND(I52&lt;&gt;0,I54=""), "No olvide registrar atenciones recibidas de 15 a 19 años",""))</f>
        <v/>
      </c>
      <c r="CG53" s="374">
        <f t="shared" ref="CG53:CL53" si="3">IF(D51&gt;D50,1,IF(AND(D52&lt;&gt;0,D54=""), 1,0))</f>
        <v>0</v>
      </c>
      <c r="CH53" s="374">
        <f t="shared" si="3"/>
        <v>0</v>
      </c>
      <c r="CI53" s="374">
        <f t="shared" si="3"/>
        <v>0</v>
      </c>
      <c r="CJ53" s="374">
        <f t="shared" si="3"/>
        <v>0</v>
      </c>
      <c r="CK53" s="374">
        <f t="shared" si="3"/>
        <v>0</v>
      </c>
      <c r="CL53" s="374">
        <f t="shared" si="3"/>
        <v>0</v>
      </c>
      <c r="CM53" s="374"/>
      <c r="CN53" s="374"/>
    </row>
    <row r="54" spans="1:92" x14ac:dyDescent="0.2">
      <c r="A54" s="610"/>
      <c r="B54" s="68" t="s">
        <v>51</v>
      </c>
      <c r="C54" s="399">
        <f>SUM(D54:I54)</f>
        <v>86</v>
      </c>
      <c r="D54" s="341">
        <v>40</v>
      </c>
      <c r="E54" s="342">
        <v>21</v>
      </c>
      <c r="F54" s="342">
        <v>25</v>
      </c>
      <c r="G54" s="342"/>
      <c r="H54" s="342"/>
      <c r="I54" s="343"/>
      <c r="J54" s="320"/>
      <c r="K54" s="283"/>
      <c r="L54" s="284"/>
      <c r="BZ54" s="374"/>
      <c r="CA54" s="374"/>
      <c r="CB54" s="374"/>
      <c r="CC54" s="374"/>
      <c r="CD54" s="374"/>
      <c r="CE54" s="374"/>
      <c r="CF54" s="374"/>
      <c r="CG54" s="374"/>
      <c r="CH54" s="374"/>
      <c r="CI54" s="374"/>
      <c r="CJ54" s="374"/>
      <c r="CK54" s="374"/>
      <c r="CL54" s="374"/>
      <c r="CM54" s="374"/>
      <c r="CN54" s="374"/>
    </row>
    <row r="55" spans="1:92" x14ac:dyDescent="0.2">
      <c r="A55" s="598" t="s">
        <v>53</v>
      </c>
      <c r="B55" s="598"/>
      <c r="C55" s="598"/>
      <c r="D55" s="598"/>
      <c r="E55" s="598"/>
      <c r="F55" s="598"/>
      <c r="G55" s="598"/>
      <c r="H55" s="344"/>
      <c r="I55" s="344"/>
      <c r="J55" s="284"/>
      <c r="K55" s="269"/>
      <c r="L55" s="270"/>
      <c r="M55" s="288"/>
      <c r="BZ55" s="374"/>
      <c r="CA55" s="374"/>
      <c r="CB55" s="374"/>
      <c r="CC55" s="374"/>
      <c r="CD55" s="374"/>
      <c r="CE55" s="374"/>
      <c r="CF55" s="374"/>
      <c r="CG55" s="374"/>
      <c r="CH55" s="374"/>
      <c r="CI55" s="374"/>
      <c r="CJ55" s="374"/>
      <c r="CK55" s="374"/>
      <c r="CL55" s="374"/>
      <c r="CM55" s="374"/>
      <c r="CN55" s="374"/>
    </row>
    <row r="56" spans="1:92" x14ac:dyDescent="0.2">
      <c r="A56" s="599" t="s">
        <v>54</v>
      </c>
      <c r="B56" s="602" t="s">
        <v>90</v>
      </c>
      <c r="C56" s="603"/>
      <c r="D56" s="606" t="s">
        <v>55</v>
      </c>
      <c r="E56" s="599"/>
      <c r="F56" s="577" t="s">
        <v>91</v>
      </c>
      <c r="G56" s="578"/>
      <c r="H56" s="578"/>
      <c r="I56" s="579"/>
      <c r="J56" s="285"/>
      <c r="K56" s="269"/>
      <c r="L56" s="270"/>
      <c r="M56" s="288"/>
      <c r="BZ56" s="374"/>
      <c r="CA56" s="374"/>
      <c r="CB56" s="374"/>
      <c r="CC56" s="374"/>
      <c r="CD56" s="374"/>
      <c r="CE56" s="374"/>
      <c r="CF56" s="374"/>
      <c r="CG56" s="374"/>
      <c r="CH56" s="374"/>
      <c r="CI56" s="374"/>
      <c r="CJ56" s="374"/>
      <c r="CK56" s="374"/>
      <c r="CL56" s="374"/>
      <c r="CM56" s="374"/>
      <c r="CN56" s="374"/>
    </row>
    <row r="57" spans="1:92" x14ac:dyDescent="0.2">
      <c r="A57" s="600"/>
      <c r="B57" s="604"/>
      <c r="C57" s="605"/>
      <c r="D57" s="607"/>
      <c r="E57" s="601"/>
      <c r="F57" s="577" t="s">
        <v>92</v>
      </c>
      <c r="G57" s="579"/>
      <c r="H57" s="577" t="s">
        <v>93</v>
      </c>
      <c r="I57" s="579"/>
      <c r="J57" s="345"/>
      <c r="K57" s="269"/>
      <c r="L57" s="270"/>
      <c r="M57" s="288"/>
      <c r="BZ57" s="374"/>
      <c r="CA57" s="374"/>
      <c r="CB57" s="374"/>
      <c r="CC57" s="374"/>
      <c r="CD57" s="374"/>
      <c r="CE57" s="374"/>
      <c r="CF57" s="374"/>
      <c r="CG57" s="374"/>
      <c r="CH57" s="374"/>
      <c r="CI57" s="374"/>
      <c r="CJ57" s="374"/>
      <c r="CK57" s="374"/>
      <c r="CL57" s="374"/>
      <c r="CM57" s="374"/>
      <c r="CN57" s="374"/>
    </row>
    <row r="58" spans="1:92" ht="21" x14ac:dyDescent="0.2">
      <c r="A58" s="601"/>
      <c r="B58" s="221" t="s">
        <v>94</v>
      </c>
      <c r="C58" s="221" t="s">
        <v>56</v>
      </c>
      <c r="D58" s="221" t="s">
        <v>94</v>
      </c>
      <c r="E58" s="225" t="s">
        <v>56</v>
      </c>
      <c r="F58" s="221" t="s">
        <v>94</v>
      </c>
      <c r="G58" s="221" t="s">
        <v>56</v>
      </c>
      <c r="H58" s="221" t="s">
        <v>94</v>
      </c>
      <c r="I58" s="225" t="s">
        <v>56</v>
      </c>
      <c r="J58" s="345"/>
      <c r="K58" s="269"/>
      <c r="L58" s="270"/>
      <c r="M58" s="288"/>
      <c r="BZ58" s="374"/>
      <c r="CA58" s="374"/>
      <c r="CB58" s="374"/>
      <c r="CC58" s="374"/>
      <c r="CD58" s="374"/>
      <c r="CE58" s="374"/>
      <c r="CF58" s="374"/>
      <c r="CG58" s="374"/>
      <c r="CH58" s="374"/>
      <c r="CI58" s="374"/>
      <c r="CJ58" s="374"/>
      <c r="CK58" s="374"/>
      <c r="CL58" s="374"/>
      <c r="CM58" s="374"/>
      <c r="CN58" s="374"/>
    </row>
    <row r="59" spans="1:92" x14ac:dyDescent="0.2">
      <c r="A59" s="69" t="s">
        <v>57</v>
      </c>
      <c r="B59" s="346"/>
      <c r="C59" s="347">
        <v>20</v>
      </c>
      <c r="D59" s="347">
        <v>3</v>
      </c>
      <c r="E59" s="347">
        <v>79</v>
      </c>
      <c r="F59" s="348">
        <v>12</v>
      </c>
      <c r="G59" s="286">
        <v>133</v>
      </c>
      <c r="H59" s="286"/>
      <c r="I59" s="286">
        <v>6</v>
      </c>
      <c r="J59" s="285"/>
      <c r="K59" s="269"/>
      <c r="L59" s="270"/>
      <c r="M59" s="288"/>
      <c r="BZ59" s="374"/>
      <c r="CA59" s="374"/>
      <c r="CB59" s="374"/>
      <c r="CC59" s="374"/>
      <c r="CD59" s="374"/>
      <c r="CE59" s="374"/>
      <c r="CF59" s="374"/>
      <c r="CG59" s="374"/>
      <c r="CH59" s="374"/>
      <c r="CI59" s="374"/>
      <c r="CJ59" s="374"/>
      <c r="CK59" s="374"/>
      <c r="CL59" s="374"/>
      <c r="CM59" s="374"/>
      <c r="CN59" s="374"/>
    </row>
    <row r="60" spans="1:92" x14ac:dyDescent="0.2">
      <c r="A60" s="71" t="s">
        <v>58</v>
      </c>
      <c r="B60" s="349"/>
      <c r="C60" s="350"/>
      <c r="D60" s="350"/>
      <c r="E60" s="350"/>
      <c r="F60" s="351"/>
      <c r="G60" s="352"/>
      <c r="H60" s="352"/>
      <c r="I60" s="352"/>
      <c r="J60" s="285"/>
      <c r="K60" s="269"/>
      <c r="L60" s="270"/>
      <c r="M60" s="288"/>
      <c r="BZ60" s="374"/>
      <c r="CA60" s="374"/>
      <c r="CB60" s="374"/>
      <c r="CC60" s="374"/>
      <c r="CD60" s="374"/>
      <c r="CE60" s="374"/>
      <c r="CF60" s="374"/>
      <c r="CG60" s="374"/>
      <c r="CH60" s="374"/>
      <c r="CI60" s="374"/>
      <c r="CJ60" s="374"/>
      <c r="CK60" s="374"/>
      <c r="CL60" s="374"/>
      <c r="CM60" s="374"/>
      <c r="CN60" s="374"/>
    </row>
    <row r="61" spans="1:92" x14ac:dyDescent="0.2">
      <c r="A61" s="71" t="s">
        <v>95</v>
      </c>
      <c r="B61" s="349"/>
      <c r="C61" s="350"/>
      <c r="D61" s="350"/>
      <c r="E61" s="350"/>
      <c r="F61" s="351"/>
      <c r="G61" s="352"/>
      <c r="H61" s="352"/>
      <c r="I61" s="352"/>
      <c r="J61" s="285"/>
      <c r="K61" s="269"/>
      <c r="L61" s="270"/>
      <c r="M61" s="288"/>
      <c r="BZ61" s="374"/>
      <c r="CA61" s="374"/>
      <c r="CB61" s="374"/>
      <c r="CC61" s="374"/>
      <c r="CD61" s="374"/>
      <c r="CE61" s="374"/>
      <c r="CF61" s="374"/>
      <c r="CG61" s="374"/>
      <c r="CH61" s="374"/>
      <c r="CI61" s="374"/>
      <c r="CJ61" s="374"/>
      <c r="CK61" s="374"/>
      <c r="CL61" s="374"/>
      <c r="CM61" s="374"/>
      <c r="CN61" s="374"/>
    </row>
    <row r="62" spans="1:92" x14ac:dyDescent="0.2">
      <c r="A62" s="71" t="s">
        <v>59</v>
      </c>
      <c r="B62" s="349"/>
      <c r="C62" s="350"/>
      <c r="D62" s="350"/>
      <c r="E62" s="350"/>
      <c r="F62" s="351"/>
      <c r="G62" s="352"/>
      <c r="H62" s="352"/>
      <c r="I62" s="352"/>
      <c r="J62" s="285"/>
      <c r="K62" s="269"/>
      <c r="L62" s="270"/>
      <c r="M62" s="288"/>
      <c r="BZ62" s="374"/>
      <c r="CA62" s="374"/>
      <c r="CB62" s="374"/>
      <c r="CC62" s="374"/>
      <c r="CD62" s="374"/>
      <c r="CE62" s="374"/>
      <c r="CF62" s="374"/>
      <c r="CG62" s="374"/>
      <c r="CH62" s="374"/>
      <c r="CI62" s="374"/>
      <c r="CJ62" s="374"/>
      <c r="CK62" s="374"/>
      <c r="CL62" s="374"/>
      <c r="CM62" s="374"/>
      <c r="CN62" s="374"/>
    </row>
    <row r="63" spans="1:92" x14ac:dyDescent="0.2">
      <c r="A63" s="71" t="s">
        <v>60</v>
      </c>
      <c r="B63" s="349">
        <v>2</v>
      </c>
      <c r="C63" s="350">
        <v>1</v>
      </c>
      <c r="D63" s="350">
        <v>7</v>
      </c>
      <c r="E63" s="350">
        <v>12</v>
      </c>
      <c r="F63" s="351">
        <v>8</v>
      </c>
      <c r="G63" s="352">
        <v>19</v>
      </c>
      <c r="H63" s="352"/>
      <c r="I63" s="352">
        <v>4</v>
      </c>
      <c r="J63" s="285"/>
      <c r="K63" s="269"/>
      <c r="L63" s="270"/>
      <c r="M63" s="288"/>
      <c r="BZ63" s="374"/>
      <c r="CA63" s="374"/>
      <c r="CB63" s="374"/>
      <c r="CC63" s="374"/>
      <c r="CD63" s="374"/>
      <c r="CE63" s="374"/>
      <c r="CF63" s="374"/>
      <c r="CG63" s="374"/>
      <c r="CH63" s="374"/>
      <c r="CI63" s="374"/>
      <c r="CJ63" s="374"/>
      <c r="CK63" s="374"/>
      <c r="CL63" s="374"/>
      <c r="CM63" s="374"/>
      <c r="CN63" s="374"/>
    </row>
    <row r="64" spans="1:92" x14ac:dyDescent="0.2">
      <c r="A64" s="71" t="s">
        <v>61</v>
      </c>
      <c r="B64" s="349"/>
      <c r="C64" s="350"/>
      <c r="D64" s="350"/>
      <c r="E64" s="350"/>
      <c r="F64" s="351"/>
      <c r="G64" s="352"/>
      <c r="H64" s="352"/>
      <c r="I64" s="352"/>
      <c r="J64" s="285"/>
      <c r="K64" s="269"/>
      <c r="L64" s="270"/>
      <c r="M64" s="288"/>
      <c r="BZ64" s="374"/>
      <c r="CA64" s="374"/>
      <c r="CB64" s="374"/>
      <c r="CC64" s="374"/>
      <c r="CD64" s="374"/>
      <c r="CE64" s="374"/>
      <c r="CF64" s="374"/>
      <c r="CG64" s="374"/>
      <c r="CH64" s="374"/>
      <c r="CI64" s="374"/>
      <c r="CJ64" s="374"/>
      <c r="CK64" s="374"/>
      <c r="CL64" s="374"/>
      <c r="CM64" s="374"/>
      <c r="CN64" s="374"/>
    </row>
    <row r="65" spans="1:92" x14ac:dyDescent="0.2">
      <c r="A65" s="71" t="s">
        <v>62</v>
      </c>
      <c r="B65" s="349">
        <v>7</v>
      </c>
      <c r="C65" s="350">
        <v>1</v>
      </c>
      <c r="D65" s="350">
        <v>17</v>
      </c>
      <c r="E65" s="350">
        <v>6</v>
      </c>
      <c r="F65" s="351">
        <v>19</v>
      </c>
      <c r="G65" s="352">
        <v>9</v>
      </c>
      <c r="H65" s="352">
        <v>1</v>
      </c>
      <c r="I65" s="352">
        <v>1</v>
      </c>
      <c r="J65" s="285"/>
      <c r="K65" s="269"/>
      <c r="L65" s="270"/>
      <c r="M65" s="288"/>
      <c r="BZ65" s="374"/>
      <c r="CA65" s="374"/>
      <c r="CB65" s="374"/>
      <c r="CC65" s="374"/>
      <c r="CD65" s="374"/>
      <c r="CE65" s="374"/>
      <c r="CF65" s="374"/>
      <c r="CG65" s="374"/>
      <c r="CH65" s="374"/>
      <c r="CI65" s="374"/>
      <c r="CJ65" s="374"/>
      <c r="CK65" s="374"/>
      <c r="CL65" s="374"/>
      <c r="CM65" s="374"/>
      <c r="CN65" s="374"/>
    </row>
    <row r="66" spans="1:92" x14ac:dyDescent="0.2">
      <c r="A66" s="71" t="s">
        <v>63</v>
      </c>
      <c r="B66" s="349"/>
      <c r="C66" s="350">
        <v>5</v>
      </c>
      <c r="D66" s="350"/>
      <c r="E66" s="350">
        <v>8</v>
      </c>
      <c r="F66" s="351">
        <v>2</v>
      </c>
      <c r="G66" s="352">
        <v>91</v>
      </c>
      <c r="H66" s="352"/>
      <c r="I66" s="352">
        <v>4</v>
      </c>
      <c r="J66" s="285"/>
      <c r="K66" s="269"/>
      <c r="L66" s="270"/>
      <c r="M66" s="288"/>
      <c r="BZ66" s="374"/>
      <c r="CA66" s="374"/>
      <c r="CB66" s="374"/>
      <c r="CC66" s="374"/>
      <c r="CD66" s="374"/>
      <c r="CE66" s="374"/>
      <c r="CF66" s="374"/>
      <c r="CG66" s="374"/>
      <c r="CH66" s="374"/>
      <c r="CI66" s="374"/>
      <c r="CJ66" s="374"/>
      <c r="CK66" s="374"/>
      <c r="CL66" s="374"/>
      <c r="CM66" s="374"/>
      <c r="CN66" s="374"/>
    </row>
    <row r="67" spans="1:92" x14ac:dyDescent="0.2">
      <c r="A67" s="71" t="s">
        <v>64</v>
      </c>
      <c r="B67" s="349"/>
      <c r="C67" s="350">
        <v>21</v>
      </c>
      <c r="D67" s="350"/>
      <c r="E67" s="350">
        <v>74</v>
      </c>
      <c r="F67" s="351"/>
      <c r="G67" s="352">
        <v>73</v>
      </c>
      <c r="H67" s="352"/>
      <c r="I67" s="352"/>
      <c r="J67" s="285"/>
      <c r="K67" s="269"/>
      <c r="L67" s="270"/>
      <c r="M67" s="288"/>
      <c r="BZ67" s="374"/>
      <c r="CA67" s="374"/>
      <c r="CB67" s="374"/>
      <c r="CC67" s="374"/>
      <c r="CD67" s="374"/>
      <c r="CE67" s="374"/>
      <c r="CF67" s="374"/>
      <c r="CG67" s="374"/>
      <c r="CH67" s="374"/>
      <c r="CI67" s="374"/>
      <c r="CJ67" s="374"/>
      <c r="CK67" s="374"/>
      <c r="CL67" s="374"/>
      <c r="CM67" s="374"/>
      <c r="CN67" s="374"/>
    </row>
    <row r="68" spans="1:92" x14ac:dyDescent="0.2">
      <c r="A68" s="71" t="s">
        <v>65</v>
      </c>
      <c r="B68" s="349"/>
      <c r="C68" s="350">
        <v>31</v>
      </c>
      <c r="D68" s="350"/>
      <c r="E68" s="350">
        <v>49</v>
      </c>
      <c r="F68" s="351"/>
      <c r="G68" s="352">
        <v>51</v>
      </c>
      <c r="H68" s="352"/>
      <c r="I68" s="352">
        <v>7</v>
      </c>
      <c r="J68" s="285"/>
      <c r="K68" s="269"/>
      <c r="L68" s="270"/>
      <c r="M68" s="288"/>
      <c r="BZ68" s="374"/>
      <c r="CA68" s="374"/>
      <c r="CB68" s="374"/>
      <c r="CC68" s="374"/>
      <c r="CD68" s="374"/>
      <c r="CE68" s="374"/>
      <c r="CF68" s="374"/>
      <c r="CG68" s="374"/>
      <c r="CH68" s="374"/>
      <c r="CI68" s="374"/>
      <c r="CJ68" s="374"/>
      <c r="CK68" s="374"/>
      <c r="CL68" s="374"/>
      <c r="CM68" s="374"/>
      <c r="CN68" s="374"/>
    </row>
    <row r="69" spans="1:92" x14ac:dyDescent="0.2">
      <c r="A69" s="71" t="s">
        <v>66</v>
      </c>
      <c r="B69" s="349"/>
      <c r="C69" s="350">
        <v>26</v>
      </c>
      <c r="D69" s="350">
        <v>2</v>
      </c>
      <c r="E69" s="350">
        <v>31</v>
      </c>
      <c r="F69" s="351">
        <v>19</v>
      </c>
      <c r="G69" s="352">
        <v>47</v>
      </c>
      <c r="H69" s="352"/>
      <c r="I69" s="352">
        <v>3</v>
      </c>
      <c r="J69" s="285"/>
      <c r="K69" s="269"/>
      <c r="L69" s="270"/>
      <c r="M69" s="288"/>
      <c r="BZ69" s="374"/>
      <c r="CA69" s="374"/>
      <c r="CB69" s="374"/>
      <c r="CC69" s="374"/>
      <c r="CD69" s="374"/>
      <c r="CE69" s="374"/>
      <c r="CF69" s="374"/>
      <c r="CG69" s="374"/>
      <c r="CH69" s="374"/>
      <c r="CI69" s="374"/>
      <c r="CJ69" s="374"/>
      <c r="CK69" s="374"/>
      <c r="CL69" s="374"/>
      <c r="CM69" s="374"/>
      <c r="CN69" s="374"/>
    </row>
    <row r="70" spans="1:92" x14ac:dyDescent="0.2">
      <c r="A70" s="71" t="s">
        <v>67</v>
      </c>
      <c r="B70" s="349"/>
      <c r="C70" s="350"/>
      <c r="D70" s="350"/>
      <c r="E70" s="350"/>
      <c r="F70" s="351"/>
      <c r="G70" s="352"/>
      <c r="H70" s="352"/>
      <c r="I70" s="352"/>
      <c r="J70" s="285"/>
      <c r="K70" s="269"/>
      <c r="L70" s="270"/>
      <c r="M70" s="288"/>
      <c r="BZ70" s="374"/>
      <c r="CA70" s="374"/>
      <c r="CB70" s="374"/>
      <c r="CC70" s="374"/>
      <c r="CD70" s="374"/>
      <c r="CE70" s="374"/>
      <c r="CF70" s="374"/>
      <c r="CG70" s="374"/>
      <c r="CH70" s="374"/>
      <c r="CI70" s="374"/>
      <c r="CJ70" s="374"/>
      <c r="CK70" s="374"/>
      <c r="CL70" s="374"/>
      <c r="CM70" s="374"/>
      <c r="CN70" s="374"/>
    </row>
    <row r="71" spans="1:92" x14ac:dyDescent="0.2">
      <c r="A71" s="48" t="s">
        <v>2</v>
      </c>
      <c r="B71" s="400">
        <f t="shared" ref="B71:I71" si="4">SUM(B59:B70)</f>
        <v>9</v>
      </c>
      <c r="C71" s="400">
        <f t="shared" si="4"/>
        <v>105</v>
      </c>
      <c r="D71" s="400">
        <f t="shared" si="4"/>
        <v>29</v>
      </c>
      <c r="E71" s="400">
        <f t="shared" si="4"/>
        <v>259</v>
      </c>
      <c r="F71" s="401">
        <f t="shared" si="4"/>
        <v>60</v>
      </c>
      <c r="G71" s="401">
        <f t="shared" si="4"/>
        <v>423</v>
      </c>
      <c r="H71" s="401">
        <f t="shared" si="4"/>
        <v>1</v>
      </c>
      <c r="I71" s="401">
        <f t="shared" si="4"/>
        <v>25</v>
      </c>
      <c r="J71" s="285"/>
      <c r="K71" s="269"/>
      <c r="L71" s="270"/>
      <c r="M71" s="288"/>
      <c r="BZ71" s="374"/>
      <c r="CA71" s="374"/>
      <c r="CB71" s="374"/>
      <c r="CC71" s="374"/>
      <c r="CD71" s="374"/>
      <c r="CE71" s="374"/>
      <c r="CF71" s="374"/>
      <c r="CG71" s="374"/>
      <c r="CH71" s="374"/>
      <c r="CI71" s="374"/>
      <c r="CJ71" s="374"/>
      <c r="CK71" s="374"/>
      <c r="CL71" s="374"/>
      <c r="CM71" s="374"/>
      <c r="CN71" s="374"/>
    </row>
    <row r="72" spans="1:92" x14ac:dyDescent="0.2">
      <c r="A72" s="574" t="s">
        <v>96</v>
      </c>
      <c r="B72" s="574"/>
      <c r="C72" s="574"/>
      <c r="D72" s="574"/>
      <c r="E72" s="574"/>
      <c r="F72" s="574"/>
      <c r="G72" s="574"/>
      <c r="H72" s="355"/>
      <c r="I72" s="355"/>
      <c r="J72" s="278"/>
      <c r="K72" s="269"/>
      <c r="L72" s="270"/>
      <c r="M72" s="288"/>
      <c r="BZ72" s="374"/>
      <c r="CA72" s="374"/>
      <c r="CB72" s="374"/>
      <c r="CC72" s="374"/>
      <c r="CD72" s="374"/>
      <c r="CE72" s="374"/>
      <c r="CF72" s="374"/>
      <c r="CG72" s="374"/>
      <c r="CH72" s="374"/>
      <c r="CI72" s="374"/>
      <c r="CJ72" s="374"/>
      <c r="CK72" s="374"/>
      <c r="CL72" s="374"/>
      <c r="CM72" s="374"/>
      <c r="CN72" s="374"/>
    </row>
    <row r="73" spans="1:92" ht="14.25" customHeight="1" x14ac:dyDescent="0.2">
      <c r="A73" s="575" t="s">
        <v>97</v>
      </c>
      <c r="B73" s="577" t="s">
        <v>98</v>
      </c>
      <c r="C73" s="578"/>
      <c r="D73" s="578"/>
      <c r="E73" s="578"/>
      <c r="F73" s="578"/>
      <c r="G73" s="579"/>
      <c r="H73" s="356"/>
      <c r="I73" s="278"/>
      <c r="J73" s="269"/>
      <c r="K73" s="270"/>
      <c r="L73" s="288"/>
      <c r="BZ73" s="374"/>
      <c r="CA73" s="374"/>
      <c r="CB73" s="374"/>
      <c r="CC73" s="374"/>
      <c r="CD73" s="374"/>
      <c r="CE73" s="374"/>
      <c r="CF73" s="374"/>
      <c r="CG73" s="374"/>
      <c r="CH73" s="374"/>
      <c r="CI73" s="374"/>
      <c r="CJ73" s="374"/>
      <c r="CK73" s="374"/>
      <c r="CL73" s="374"/>
      <c r="CM73" s="374"/>
      <c r="CN73" s="374"/>
    </row>
    <row r="74" spans="1:92" x14ac:dyDescent="0.2">
      <c r="A74" s="576"/>
      <c r="B74" s="233" t="s">
        <v>1</v>
      </c>
      <c r="C74" s="221" t="s">
        <v>94</v>
      </c>
      <c r="D74" s="357" t="s">
        <v>56</v>
      </c>
      <c r="E74" s="23" t="s">
        <v>80</v>
      </c>
      <c r="F74" s="24" t="s">
        <v>81</v>
      </c>
      <c r="G74" s="24" t="s">
        <v>82</v>
      </c>
      <c r="H74" s="356"/>
      <c r="I74" s="284"/>
      <c r="J74" s="278"/>
      <c r="K74" s="269"/>
      <c r="L74" s="270"/>
      <c r="M74" s="288"/>
      <c r="BZ74" s="374"/>
      <c r="CA74" s="374"/>
      <c r="CB74" s="374"/>
      <c r="CC74" s="374"/>
      <c r="CD74" s="374"/>
      <c r="CE74" s="374"/>
      <c r="CF74" s="374"/>
      <c r="CG74" s="374"/>
      <c r="CH74" s="374"/>
      <c r="CI74" s="374"/>
      <c r="CJ74" s="374"/>
      <c r="CK74" s="374"/>
      <c r="CL74" s="374"/>
      <c r="CM74" s="374"/>
      <c r="CN74" s="374"/>
    </row>
    <row r="75" spans="1:92" x14ac:dyDescent="0.2">
      <c r="A75" s="69" t="s">
        <v>99</v>
      </c>
      <c r="B75" s="402">
        <f t="shared" ref="B75:B82" si="5">SUM(C75+D75)</f>
        <v>17</v>
      </c>
      <c r="C75" s="359"/>
      <c r="D75" s="360">
        <v>17</v>
      </c>
      <c r="E75" s="361"/>
      <c r="F75" s="362"/>
      <c r="G75" s="362"/>
      <c r="H75" s="356"/>
      <c r="I75" s="284"/>
      <c r="J75" s="278"/>
      <c r="K75" s="269"/>
      <c r="L75" s="270"/>
      <c r="M75" s="288"/>
      <c r="BZ75" s="374"/>
      <c r="CA75" s="374"/>
      <c r="CB75" s="374"/>
      <c r="CC75" s="374"/>
      <c r="CD75" s="374"/>
      <c r="CE75" s="374"/>
      <c r="CF75" s="374"/>
      <c r="CG75" s="374"/>
      <c r="CH75" s="374"/>
      <c r="CI75" s="374"/>
      <c r="CJ75" s="374"/>
      <c r="CK75" s="374"/>
      <c r="CL75" s="374"/>
      <c r="CM75" s="374"/>
      <c r="CN75" s="374"/>
    </row>
    <row r="76" spans="1:92" x14ac:dyDescent="0.2">
      <c r="A76" s="70" t="s">
        <v>100</v>
      </c>
      <c r="B76" s="403">
        <f t="shared" si="5"/>
        <v>2</v>
      </c>
      <c r="C76" s="364"/>
      <c r="D76" s="365">
        <v>2</v>
      </c>
      <c r="E76" s="366"/>
      <c r="F76" s="277"/>
      <c r="G76" s="277"/>
      <c r="H76" s="356"/>
      <c r="I76" s="284"/>
      <c r="J76" s="278"/>
      <c r="K76" s="269"/>
      <c r="L76" s="270"/>
      <c r="M76" s="288"/>
      <c r="BZ76" s="374"/>
      <c r="CA76" s="374"/>
      <c r="CB76" s="374"/>
      <c r="CC76" s="374"/>
      <c r="CD76" s="374"/>
      <c r="CE76" s="374"/>
      <c r="CF76" s="374"/>
      <c r="CG76" s="374"/>
      <c r="CH76" s="374"/>
      <c r="CI76" s="374"/>
      <c r="CJ76" s="374"/>
      <c r="CK76" s="374"/>
      <c r="CL76" s="374"/>
      <c r="CM76" s="374"/>
      <c r="CN76" s="374"/>
    </row>
    <row r="77" spans="1:92" x14ac:dyDescent="0.2">
      <c r="A77" s="71" t="s">
        <v>101</v>
      </c>
      <c r="B77" s="403">
        <f t="shared" si="5"/>
        <v>0</v>
      </c>
      <c r="C77" s="364"/>
      <c r="D77" s="365"/>
      <c r="E77" s="366"/>
      <c r="F77" s="277"/>
      <c r="G77" s="277"/>
      <c r="H77" s="356"/>
      <c r="I77" s="284"/>
      <c r="J77" s="278"/>
      <c r="K77" s="269"/>
      <c r="L77" s="270"/>
      <c r="M77" s="288"/>
      <c r="BZ77" s="374"/>
      <c r="CA77" s="374"/>
      <c r="CB77" s="374"/>
      <c r="CC77" s="374"/>
      <c r="CD77" s="374"/>
      <c r="CE77" s="374"/>
      <c r="CF77" s="374"/>
      <c r="CG77" s="374"/>
      <c r="CH77" s="374"/>
      <c r="CI77" s="374"/>
      <c r="CJ77" s="374"/>
      <c r="CK77" s="374"/>
      <c r="CL77" s="374"/>
      <c r="CM77" s="374"/>
      <c r="CN77" s="374"/>
    </row>
    <row r="78" spans="1:92" x14ac:dyDescent="0.2">
      <c r="A78" s="71" t="s">
        <v>102</v>
      </c>
      <c r="B78" s="403">
        <f t="shared" si="5"/>
        <v>6</v>
      </c>
      <c r="C78" s="364">
        <v>1</v>
      </c>
      <c r="D78" s="365">
        <v>5</v>
      </c>
      <c r="E78" s="366"/>
      <c r="F78" s="277"/>
      <c r="G78" s="277"/>
      <c r="H78" s="356"/>
      <c r="I78" s="284"/>
      <c r="J78" s="278"/>
      <c r="K78" s="269"/>
      <c r="L78" s="270"/>
      <c r="M78" s="288"/>
      <c r="BZ78" s="374"/>
      <c r="CA78" s="374"/>
      <c r="CB78" s="374"/>
      <c r="CC78" s="374"/>
      <c r="CD78" s="374"/>
      <c r="CE78" s="374"/>
      <c r="CF78" s="374"/>
      <c r="CG78" s="374"/>
      <c r="CH78" s="374"/>
      <c r="CI78" s="374"/>
      <c r="CJ78" s="374"/>
      <c r="CK78" s="374"/>
      <c r="CL78" s="374"/>
      <c r="CM78" s="374"/>
      <c r="CN78" s="374"/>
    </row>
    <row r="79" spans="1:92" x14ac:dyDescent="0.2">
      <c r="A79" s="71" t="s">
        <v>103</v>
      </c>
      <c r="B79" s="403">
        <f t="shared" si="5"/>
        <v>0</v>
      </c>
      <c r="C79" s="364"/>
      <c r="D79" s="365"/>
      <c r="E79" s="366"/>
      <c r="F79" s="277"/>
      <c r="G79" s="277"/>
      <c r="H79" s="356"/>
      <c r="I79" s="284"/>
      <c r="J79" s="278"/>
      <c r="K79" s="269"/>
      <c r="L79" s="270"/>
      <c r="M79" s="288"/>
      <c r="BZ79" s="374"/>
      <c r="CA79" s="374"/>
      <c r="CB79" s="374"/>
      <c r="CC79" s="374"/>
      <c r="CD79" s="374"/>
      <c r="CE79" s="374"/>
      <c r="CF79" s="374"/>
      <c r="CG79" s="374"/>
      <c r="CH79" s="374"/>
      <c r="CI79" s="374"/>
      <c r="CJ79" s="374"/>
      <c r="CK79" s="374"/>
      <c r="CL79" s="374"/>
      <c r="CM79" s="374"/>
      <c r="CN79" s="374"/>
    </row>
    <row r="80" spans="1:92" x14ac:dyDescent="0.2">
      <c r="A80" s="71" t="s">
        <v>104</v>
      </c>
      <c r="B80" s="403">
        <f t="shared" si="5"/>
        <v>0</v>
      </c>
      <c r="C80" s="364"/>
      <c r="D80" s="365"/>
      <c r="E80" s="366"/>
      <c r="F80" s="277"/>
      <c r="G80" s="277"/>
      <c r="H80" s="356"/>
      <c r="I80" s="284"/>
      <c r="J80" s="278"/>
      <c r="K80" s="269"/>
      <c r="L80" s="270"/>
      <c r="M80" s="288"/>
      <c r="BZ80" s="374"/>
      <c r="CA80" s="374"/>
      <c r="CB80" s="374"/>
      <c r="CC80" s="374"/>
      <c r="CD80" s="374"/>
      <c r="CE80" s="374"/>
      <c r="CF80" s="374"/>
      <c r="CG80" s="374"/>
      <c r="CH80" s="374"/>
      <c r="CI80" s="374"/>
      <c r="CJ80" s="374"/>
      <c r="CK80" s="374"/>
      <c r="CL80" s="374"/>
      <c r="CM80" s="374"/>
      <c r="CN80" s="374"/>
    </row>
    <row r="81" spans="1:92" x14ac:dyDescent="0.2">
      <c r="A81" s="70" t="s">
        <v>105</v>
      </c>
      <c r="B81" s="403">
        <f t="shared" si="5"/>
        <v>0</v>
      </c>
      <c r="C81" s="364"/>
      <c r="D81" s="365"/>
      <c r="E81" s="366"/>
      <c r="F81" s="277"/>
      <c r="G81" s="277"/>
      <c r="H81" s="356"/>
      <c r="I81" s="284"/>
      <c r="J81" s="278"/>
      <c r="K81" s="269"/>
      <c r="L81" s="270"/>
      <c r="M81" s="288"/>
      <c r="BZ81" s="374"/>
      <c r="CA81" s="374"/>
      <c r="CB81" s="374"/>
      <c r="CC81" s="374"/>
      <c r="CD81" s="374"/>
      <c r="CE81" s="374"/>
      <c r="CF81" s="374"/>
      <c r="CG81" s="374"/>
      <c r="CH81" s="374"/>
      <c r="CI81" s="374"/>
      <c r="CJ81" s="374"/>
      <c r="CK81" s="374"/>
      <c r="CL81" s="374"/>
      <c r="CM81" s="374"/>
      <c r="CN81" s="374"/>
    </row>
    <row r="82" spans="1:92" x14ac:dyDescent="0.2">
      <c r="A82" s="113" t="s">
        <v>106</v>
      </c>
      <c r="B82" s="404">
        <f t="shared" si="5"/>
        <v>1</v>
      </c>
      <c r="C82" s="364"/>
      <c r="D82" s="365">
        <v>1</v>
      </c>
      <c r="E82" s="366"/>
      <c r="F82" s="116"/>
      <c r="G82" s="116"/>
      <c r="H82" s="356"/>
      <c r="I82" s="284"/>
      <c r="J82" s="278"/>
      <c r="K82" s="269"/>
      <c r="L82" s="270"/>
      <c r="M82" s="288"/>
      <c r="BZ82" s="374"/>
      <c r="CA82" s="374"/>
      <c r="CB82" s="374"/>
      <c r="CC82" s="374"/>
      <c r="CD82" s="374"/>
      <c r="CE82" s="374"/>
      <c r="CF82" s="374"/>
      <c r="CG82" s="374"/>
      <c r="CH82" s="374"/>
      <c r="CI82" s="374"/>
      <c r="CJ82" s="374"/>
      <c r="CK82" s="374"/>
      <c r="CL82" s="374"/>
      <c r="CM82" s="374"/>
      <c r="CN82" s="374"/>
    </row>
    <row r="83" spans="1:92" x14ac:dyDescent="0.2">
      <c r="A83" s="72" t="s">
        <v>2</v>
      </c>
      <c r="B83" s="401">
        <f t="shared" ref="B83:G83" si="6">SUM(B75:B82)</f>
        <v>26</v>
      </c>
      <c r="C83" s="405">
        <f t="shared" si="6"/>
        <v>1</v>
      </c>
      <c r="D83" s="406">
        <f t="shared" si="6"/>
        <v>25</v>
      </c>
      <c r="E83" s="407">
        <f t="shared" si="6"/>
        <v>0</v>
      </c>
      <c r="F83" s="408">
        <f t="shared" si="6"/>
        <v>0</v>
      </c>
      <c r="G83" s="408">
        <f t="shared" si="6"/>
        <v>0</v>
      </c>
      <c r="H83" s="372"/>
      <c r="I83" s="284"/>
      <c r="J83" s="278"/>
      <c r="K83" s="269"/>
      <c r="L83" s="270"/>
      <c r="M83" s="288"/>
      <c r="BZ83" s="374"/>
      <c r="CA83" s="374"/>
      <c r="CB83" s="374"/>
      <c r="CC83" s="374"/>
      <c r="CD83" s="374"/>
      <c r="CE83" s="374"/>
      <c r="CF83" s="374"/>
      <c r="CG83" s="374"/>
      <c r="CH83" s="374"/>
      <c r="CI83" s="374"/>
      <c r="CJ83" s="374"/>
      <c r="CK83" s="374"/>
      <c r="CL83" s="374"/>
      <c r="CM83" s="374"/>
      <c r="CN83" s="374"/>
    </row>
    <row r="84" spans="1:92" x14ac:dyDescent="0.2">
      <c r="D84" s="288"/>
      <c r="BZ84" s="374"/>
      <c r="CA84" s="374"/>
      <c r="CB84" s="374"/>
      <c r="CC84" s="374"/>
      <c r="CD84" s="374"/>
      <c r="CE84" s="374"/>
      <c r="CF84" s="374"/>
      <c r="CG84" s="374"/>
      <c r="CH84" s="374"/>
      <c r="CI84" s="374"/>
      <c r="CJ84" s="374"/>
      <c r="CK84" s="374"/>
      <c r="CL84" s="374"/>
      <c r="CM84" s="374"/>
      <c r="CN84" s="374"/>
    </row>
    <row r="85" spans="1:92" x14ac:dyDescent="0.2">
      <c r="BZ85" s="374"/>
      <c r="CA85" s="374"/>
      <c r="CB85" s="374"/>
      <c r="CC85" s="374"/>
      <c r="CD85" s="374"/>
      <c r="CE85" s="374"/>
      <c r="CF85" s="374"/>
      <c r="CG85" s="374"/>
      <c r="CH85" s="374"/>
      <c r="CI85" s="374"/>
      <c r="CJ85" s="374"/>
      <c r="CK85" s="374"/>
      <c r="CL85" s="374"/>
      <c r="CM85" s="374"/>
      <c r="CN85" s="374"/>
    </row>
    <row r="86" spans="1:92" x14ac:dyDescent="0.2">
      <c r="BZ86" s="374"/>
      <c r="CA86" s="374"/>
      <c r="CB86" s="374"/>
      <c r="CC86" s="374"/>
      <c r="CD86" s="374"/>
      <c r="CE86" s="374"/>
      <c r="CF86" s="374"/>
      <c r="CG86" s="374"/>
      <c r="CH86" s="374"/>
      <c r="CI86" s="374"/>
      <c r="CJ86" s="374"/>
      <c r="CK86" s="374"/>
      <c r="CL86" s="374"/>
      <c r="CM86" s="374"/>
      <c r="CN86" s="374"/>
    </row>
    <row r="87" spans="1:92" x14ac:dyDescent="0.2">
      <c r="BZ87" s="374"/>
      <c r="CA87" s="374"/>
      <c r="CB87" s="374"/>
      <c r="CC87" s="374"/>
      <c r="CD87" s="374"/>
      <c r="CE87" s="374"/>
      <c r="CF87" s="374"/>
      <c r="CG87" s="374"/>
      <c r="CH87" s="374"/>
      <c r="CI87" s="374"/>
      <c r="CJ87" s="374"/>
      <c r="CK87" s="374"/>
      <c r="CL87" s="374"/>
      <c r="CM87" s="374"/>
      <c r="CN87" s="374"/>
    </row>
    <row r="88" spans="1:92" x14ac:dyDescent="0.2">
      <c r="BZ88" s="374"/>
      <c r="CA88" s="374"/>
      <c r="CB88" s="374"/>
      <c r="CC88" s="374"/>
      <c r="CD88" s="374"/>
      <c r="CE88" s="374"/>
      <c r="CF88" s="374"/>
      <c r="CG88" s="374"/>
      <c r="CH88" s="374"/>
      <c r="CI88" s="374"/>
      <c r="CJ88" s="374"/>
      <c r="CK88" s="374"/>
      <c r="CL88" s="374"/>
      <c r="CM88" s="374"/>
      <c r="CN88" s="374"/>
    </row>
    <row r="89" spans="1:92" x14ac:dyDescent="0.2">
      <c r="BZ89" s="374"/>
      <c r="CA89" s="374"/>
      <c r="CB89" s="374"/>
      <c r="CC89" s="374"/>
      <c r="CD89" s="374"/>
      <c r="CE89" s="374"/>
      <c r="CF89" s="374"/>
      <c r="CG89" s="374"/>
      <c r="CH89" s="374"/>
      <c r="CI89" s="374"/>
      <c r="CJ89" s="374"/>
      <c r="CK89" s="374"/>
      <c r="CL89" s="374"/>
      <c r="CM89" s="374"/>
      <c r="CN89" s="374"/>
    </row>
    <row r="90" spans="1:92" x14ac:dyDescent="0.2">
      <c r="BZ90" s="374"/>
      <c r="CA90" s="374"/>
      <c r="CB90" s="374"/>
      <c r="CC90" s="374"/>
      <c r="CD90" s="374"/>
      <c r="CE90" s="374"/>
      <c r="CF90" s="374"/>
      <c r="CG90" s="374"/>
      <c r="CH90" s="374"/>
      <c r="CI90" s="374"/>
      <c r="CJ90" s="374"/>
      <c r="CK90" s="374"/>
      <c r="CL90" s="374"/>
      <c r="CM90" s="374"/>
      <c r="CN90" s="374"/>
    </row>
    <row r="91" spans="1:92" x14ac:dyDescent="0.2">
      <c r="BZ91" s="374"/>
      <c r="CA91" s="374"/>
      <c r="CB91" s="374"/>
      <c r="CC91" s="374"/>
      <c r="CD91" s="374"/>
      <c r="CE91" s="374"/>
      <c r="CF91" s="374"/>
      <c r="CG91" s="374"/>
      <c r="CH91" s="374"/>
      <c r="CI91" s="374"/>
      <c r="CJ91" s="374"/>
      <c r="CK91" s="374"/>
      <c r="CL91" s="374"/>
      <c r="CM91" s="374"/>
      <c r="CN91" s="374"/>
    </row>
    <row r="92" spans="1:92" x14ac:dyDescent="0.2">
      <c r="BZ92" s="374"/>
      <c r="CA92" s="374"/>
      <c r="CB92" s="374"/>
      <c r="CC92" s="374"/>
      <c r="CD92" s="374"/>
      <c r="CE92" s="374"/>
      <c r="CF92" s="374"/>
      <c r="CG92" s="374"/>
      <c r="CH92" s="374"/>
      <c r="CI92" s="374"/>
      <c r="CJ92" s="374"/>
      <c r="CK92" s="374"/>
      <c r="CL92" s="374"/>
      <c r="CM92" s="374"/>
      <c r="CN92" s="374"/>
    </row>
    <row r="93" spans="1:92" x14ac:dyDescent="0.2">
      <c r="BZ93" s="374"/>
      <c r="CA93" s="374"/>
      <c r="CB93" s="374"/>
      <c r="CC93" s="374"/>
      <c r="CD93" s="374"/>
      <c r="CE93" s="374"/>
      <c r="CF93" s="374"/>
      <c r="CG93" s="374"/>
      <c r="CH93" s="374"/>
      <c r="CI93" s="374"/>
      <c r="CJ93" s="374"/>
      <c r="CK93" s="374"/>
      <c r="CL93" s="374"/>
      <c r="CM93" s="374"/>
      <c r="CN93" s="374"/>
    </row>
    <row r="94" spans="1:92" x14ac:dyDescent="0.2">
      <c r="BZ94" s="374"/>
      <c r="CA94" s="374"/>
      <c r="CB94" s="374"/>
      <c r="CC94" s="374"/>
      <c r="CD94" s="374"/>
      <c r="CE94" s="374"/>
      <c r="CF94" s="374"/>
      <c r="CG94" s="374"/>
      <c r="CH94" s="374"/>
      <c r="CI94" s="374"/>
      <c r="CJ94" s="374"/>
      <c r="CK94" s="374"/>
      <c r="CL94" s="374"/>
      <c r="CM94" s="374"/>
      <c r="CN94" s="374"/>
    </row>
    <row r="95" spans="1:92" x14ac:dyDescent="0.2">
      <c r="BZ95" s="374"/>
      <c r="CA95" s="374"/>
      <c r="CB95" s="374"/>
      <c r="CC95" s="374"/>
      <c r="CD95" s="374"/>
      <c r="CE95" s="374"/>
      <c r="CF95" s="374"/>
      <c r="CG95" s="374"/>
      <c r="CH95" s="374"/>
      <c r="CI95" s="374"/>
      <c r="CJ95" s="374"/>
      <c r="CK95" s="374"/>
      <c r="CL95" s="374"/>
      <c r="CM95" s="374"/>
      <c r="CN95" s="374"/>
    </row>
    <row r="96" spans="1:92" x14ac:dyDescent="0.2">
      <c r="BZ96" s="374"/>
      <c r="CA96" s="374"/>
      <c r="CB96" s="374"/>
      <c r="CC96" s="374"/>
      <c r="CD96" s="374"/>
      <c r="CE96" s="374"/>
      <c r="CF96" s="374"/>
      <c r="CG96" s="374"/>
      <c r="CH96" s="374"/>
      <c r="CI96" s="374"/>
      <c r="CJ96" s="374"/>
      <c r="CK96" s="374"/>
      <c r="CL96" s="374"/>
      <c r="CM96" s="374"/>
      <c r="CN96" s="374"/>
    </row>
    <row r="97" spans="78:92" x14ac:dyDescent="0.2">
      <c r="BZ97" s="374"/>
      <c r="CA97" s="374"/>
      <c r="CB97" s="374"/>
      <c r="CC97" s="374"/>
      <c r="CD97" s="374"/>
      <c r="CE97" s="374"/>
      <c r="CF97" s="374"/>
      <c r="CG97" s="374"/>
      <c r="CH97" s="374"/>
      <c r="CI97" s="374"/>
      <c r="CJ97" s="374"/>
      <c r="CK97" s="374"/>
      <c r="CL97" s="374"/>
      <c r="CM97" s="374"/>
      <c r="CN97" s="374"/>
    </row>
    <row r="98" spans="78:92" x14ac:dyDescent="0.2">
      <c r="BZ98" s="374"/>
      <c r="CA98" s="374"/>
      <c r="CB98" s="374"/>
      <c r="CC98" s="374"/>
      <c r="CD98" s="374"/>
      <c r="CE98" s="374"/>
      <c r="CF98" s="374"/>
      <c r="CG98" s="374"/>
      <c r="CH98" s="374"/>
      <c r="CI98" s="374"/>
      <c r="CJ98" s="374"/>
      <c r="CK98" s="374"/>
      <c r="CL98" s="374"/>
      <c r="CM98" s="374"/>
      <c r="CN98" s="374"/>
    </row>
    <row r="99" spans="78:92" x14ac:dyDescent="0.2">
      <c r="BZ99" s="374"/>
      <c r="CA99" s="374"/>
      <c r="CB99" s="374"/>
      <c r="CC99" s="374"/>
      <c r="CD99" s="374"/>
      <c r="CE99" s="374"/>
      <c r="CF99" s="374"/>
      <c r="CG99" s="374"/>
      <c r="CH99" s="374"/>
      <c r="CI99" s="374"/>
      <c r="CJ99" s="374"/>
      <c r="CK99" s="374"/>
      <c r="CL99" s="374"/>
      <c r="CM99" s="374"/>
      <c r="CN99" s="374"/>
    </row>
    <row r="195" spans="1:2" hidden="1" x14ac:dyDescent="0.2">
      <c r="A195" s="377">
        <f>SUM(B12:O12,B19:B23,B35,C50,B71:I71,B83:G83,B27:B32,B39:C42,B46:C47,C51:C54)</f>
        <v>12165</v>
      </c>
      <c r="B195" s="378">
        <f>SUM(CG3:CN99)</f>
        <v>0</v>
      </c>
    </row>
  </sheetData>
  <mergeCells count="22">
    <mergeCell ref="A73:A74"/>
    <mergeCell ref="D56:E57"/>
    <mergeCell ref="F56:I56"/>
    <mergeCell ref="F57:G57"/>
    <mergeCell ref="H57:I57"/>
    <mergeCell ref="A72:G72"/>
    <mergeCell ref="B73:G73"/>
    <mergeCell ref="K9:O10"/>
    <mergeCell ref="A48:E48"/>
    <mergeCell ref="A50:B50"/>
    <mergeCell ref="A51:A52"/>
    <mergeCell ref="A53:A54"/>
    <mergeCell ref="A9:A11"/>
    <mergeCell ref="B9:B11"/>
    <mergeCell ref="C9:C11"/>
    <mergeCell ref="D9:D11"/>
    <mergeCell ref="E9:E11"/>
    <mergeCell ref="G9:J10"/>
    <mergeCell ref="F9:F11"/>
    <mergeCell ref="A55:G55"/>
    <mergeCell ref="A56:A58"/>
    <mergeCell ref="B56:C57"/>
  </mergeCells>
  <dataValidations count="3">
    <dataValidation allowBlank="1" showInputMessage="1" showErrorMessage="1" errorTitle="ERROR" error="Por Favor ingrese solo Números. " sqref="E9:F11"/>
    <dataValidation type="decimal" allowBlank="1" showInputMessage="1" showErrorMessage="1" errorTitle="ERROR" error="Por Favor ingrese solo Números. " sqref="G12:O16 C12:D16">
      <formula1>0</formula1>
      <formula2>100000000</formula2>
    </dataValidation>
    <dataValidation type="whole" allowBlank="1" showInputMessage="1" showErrorMessage="1" errorTitle="ERROR" error="Por Favor ingrese solo Números. " sqref="G17:O1048576 P1:XFD1048576 G1:O11 E12:F1048576 E1:F8 A1:B1048576 C1:D11 C17:D1048576">
      <formula1>0</formula1>
      <formula2>100000000</formula2>
    </dataValidation>
  </dataValidations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N195"/>
  <sheetViews>
    <sheetView workbookViewId="0"/>
  </sheetViews>
  <sheetFormatPr baseColWidth="10" defaultRowHeight="14.25" x14ac:dyDescent="0.2"/>
  <cols>
    <col min="1" max="1" width="72.140625" style="410" customWidth="1"/>
    <col min="2" max="2" width="34.140625" style="410" customWidth="1"/>
    <col min="3" max="3" width="18.140625" style="410" customWidth="1"/>
    <col min="4" max="4" width="17.42578125" style="410" customWidth="1"/>
    <col min="5" max="5" width="18.28515625" style="410" customWidth="1"/>
    <col min="6" max="6" width="16.5703125" style="410" customWidth="1"/>
    <col min="7" max="7" width="17.85546875" style="410" customWidth="1"/>
    <col min="8" max="8" width="18.42578125" style="410" customWidth="1"/>
    <col min="9" max="9" width="14.85546875" style="410" customWidth="1"/>
    <col min="10" max="10" width="13.42578125" style="410" customWidth="1"/>
    <col min="11" max="11" width="14.28515625" style="410" customWidth="1"/>
    <col min="12" max="12" width="11.42578125" style="410"/>
    <col min="13" max="13" width="13" style="410" customWidth="1"/>
    <col min="14" max="75" width="11.42578125" style="410"/>
    <col min="76" max="77" width="11.42578125" style="411" customWidth="1"/>
    <col min="78" max="89" width="11.42578125" style="411" hidden="1" customWidth="1"/>
    <col min="90" max="90" width="18.28515625" style="411" hidden="1" customWidth="1"/>
    <col min="91" max="92" width="11.42578125" style="411" hidden="1" customWidth="1"/>
    <col min="93" max="106" width="11.42578125" style="411" customWidth="1"/>
    <col min="107" max="142" width="11.42578125" style="411"/>
    <col min="143" max="16384" width="11.42578125" style="410"/>
  </cols>
  <sheetData>
    <row r="1" spans="1:144" x14ac:dyDescent="0.2">
      <c r="A1" s="409" t="s">
        <v>0</v>
      </c>
    </row>
    <row r="2" spans="1:144" x14ac:dyDescent="0.2">
      <c r="A2" s="409" t="str">
        <f>CONCATENATE("COMUNA: ",[5]NOMBRE!B2," - ","( ",[5]NOMBRE!C2,[5]NOMBRE!D2,[5]NOMBRE!E2,[5]NOMBRE!F2,[5]NOMBRE!G2," )")</f>
        <v>COMUNA: Linares - ( 07401 )</v>
      </c>
    </row>
    <row r="3" spans="1:144" x14ac:dyDescent="0.2">
      <c r="A3" s="409" t="str">
        <f>CONCATENATE("ESTABLECIMIENTO/ESTRATEGIA: ",[5]NOMBRE!B3," - ","( ",[5]NOMBRE!C3,[5]NOMBRE!D3,[5]NOMBRE!E3,[5]NOMBRE!F3,[5]NOMBRE!G3,[5]NOMBRE!H3," )")</f>
        <v>ESTABLECIMIENTO/ESTRATEGIA: Hospital Presidente Carlos Ibáñez del Campo - ( 116108 )</v>
      </c>
      <c r="BZ3" s="412"/>
      <c r="CA3" s="412"/>
      <c r="CB3" s="412"/>
      <c r="CC3" s="412"/>
      <c r="CD3" s="412"/>
      <c r="CE3" s="412"/>
      <c r="CF3" s="412"/>
      <c r="CG3" s="412"/>
      <c r="CH3" s="412"/>
      <c r="CI3" s="412"/>
      <c r="CJ3" s="412"/>
      <c r="CK3" s="412"/>
      <c r="CL3" s="412"/>
      <c r="CM3" s="412"/>
      <c r="CN3" s="412"/>
    </row>
    <row r="4" spans="1:144" x14ac:dyDescent="0.2">
      <c r="A4" s="409" t="str">
        <f>CONCATENATE("MES: ",[5]NOMBRE!B6," - ","( ",[5]NOMBRE!C6,[5]NOMBRE!D6," )")</f>
        <v>MES: MAYO - ( 05 )</v>
      </c>
      <c r="BZ4" s="412"/>
      <c r="CA4" s="412"/>
      <c r="CB4" s="412"/>
      <c r="CC4" s="412"/>
      <c r="CD4" s="412"/>
      <c r="CE4" s="412"/>
      <c r="CF4" s="412"/>
      <c r="CG4" s="412"/>
      <c r="CH4" s="412"/>
      <c r="CI4" s="412"/>
      <c r="CJ4" s="412"/>
      <c r="CK4" s="412"/>
      <c r="CL4" s="412"/>
      <c r="CM4" s="412"/>
      <c r="CN4" s="412"/>
    </row>
    <row r="5" spans="1:144" x14ac:dyDescent="0.2">
      <c r="A5" s="409" t="str">
        <f>CONCATENATE("AÑO: ",[5]NOMBRE!B7)</f>
        <v>AÑO: 2017</v>
      </c>
      <c r="BZ5" s="412"/>
      <c r="CA5" s="412"/>
      <c r="CB5" s="412"/>
      <c r="CC5" s="412"/>
      <c r="CD5" s="412"/>
      <c r="CE5" s="412"/>
      <c r="CF5" s="412"/>
      <c r="CG5" s="412"/>
      <c r="CH5" s="412"/>
      <c r="CI5" s="412"/>
      <c r="CJ5" s="412"/>
      <c r="CK5" s="412"/>
      <c r="CL5" s="412"/>
      <c r="CM5" s="412"/>
      <c r="CN5" s="412"/>
    </row>
    <row r="6" spans="1:144" ht="15" x14ac:dyDescent="0.2">
      <c r="F6" s="413" t="s">
        <v>71</v>
      </c>
      <c r="BZ6" s="412"/>
      <c r="CA6" s="412"/>
      <c r="CB6" s="412"/>
      <c r="CC6" s="412"/>
      <c r="CD6" s="412"/>
      <c r="CE6" s="412"/>
      <c r="CF6" s="412"/>
      <c r="CG6" s="412"/>
      <c r="CH6" s="412"/>
      <c r="CI6" s="412"/>
      <c r="CJ6" s="412"/>
      <c r="CK6" s="412"/>
      <c r="CL6" s="412"/>
      <c r="CM6" s="412"/>
      <c r="CN6" s="412"/>
    </row>
    <row r="7" spans="1:144" ht="15" customHeight="1" x14ac:dyDescent="0.2">
      <c r="A7" s="414"/>
      <c r="B7" s="414"/>
      <c r="C7" s="414"/>
      <c r="D7" s="414"/>
      <c r="E7" s="414"/>
      <c r="F7" s="414"/>
      <c r="G7" s="414"/>
      <c r="H7" s="414"/>
      <c r="I7" s="414"/>
      <c r="J7" s="414"/>
      <c r="K7" s="415"/>
      <c r="L7" s="416"/>
      <c r="BZ7" s="412"/>
      <c r="CA7" s="412"/>
      <c r="CB7" s="412"/>
      <c r="CC7" s="412"/>
      <c r="CD7" s="412"/>
      <c r="CE7" s="412"/>
      <c r="CF7" s="412"/>
      <c r="CG7" s="412"/>
      <c r="CH7" s="412"/>
      <c r="CI7" s="412"/>
      <c r="CJ7" s="412"/>
      <c r="CK7" s="412"/>
      <c r="CL7" s="412"/>
      <c r="CM7" s="412"/>
      <c r="CN7" s="412"/>
    </row>
    <row r="8" spans="1:144" x14ac:dyDescent="0.2">
      <c r="A8" s="417" t="s">
        <v>68</v>
      </c>
      <c r="BZ8" s="412"/>
      <c r="CA8" s="412"/>
      <c r="CB8" s="412"/>
      <c r="CC8" s="412"/>
      <c r="CD8" s="412"/>
      <c r="CE8" s="412"/>
      <c r="CF8" s="412"/>
      <c r="CG8" s="412"/>
      <c r="CH8" s="412"/>
      <c r="CI8" s="412"/>
      <c r="CJ8" s="412"/>
      <c r="CK8" s="412"/>
      <c r="CL8" s="412"/>
      <c r="CM8" s="412"/>
      <c r="CN8" s="412"/>
    </row>
    <row r="9" spans="1:144" ht="14.25" customHeight="1" x14ac:dyDescent="0.2">
      <c r="A9" s="636" t="s">
        <v>69</v>
      </c>
      <c r="B9" s="637" t="s">
        <v>72</v>
      </c>
      <c r="C9" s="637" t="s">
        <v>73</v>
      </c>
      <c r="D9" s="625" t="s">
        <v>74</v>
      </c>
      <c r="E9" s="625" t="s">
        <v>107</v>
      </c>
      <c r="F9" s="637" t="s">
        <v>108</v>
      </c>
      <c r="G9" s="628" t="s">
        <v>77</v>
      </c>
      <c r="H9" s="629"/>
      <c r="I9" s="629"/>
      <c r="J9" s="630"/>
      <c r="K9" s="628" t="s">
        <v>78</v>
      </c>
      <c r="L9" s="629"/>
      <c r="M9" s="629"/>
      <c r="N9" s="629"/>
      <c r="O9" s="630"/>
      <c r="P9" s="411"/>
      <c r="BX9" s="410"/>
      <c r="BY9" s="410"/>
      <c r="BZ9" s="412"/>
      <c r="CA9" s="412"/>
      <c r="CB9" s="412"/>
      <c r="CC9" s="412"/>
      <c r="CD9" s="412"/>
      <c r="CE9" s="412"/>
      <c r="CF9" s="412"/>
      <c r="CG9" s="412"/>
      <c r="CH9" s="412"/>
      <c r="CI9" s="412"/>
      <c r="CJ9" s="412"/>
      <c r="CK9" s="412"/>
      <c r="CL9" s="412"/>
      <c r="CM9" s="412"/>
      <c r="CN9" s="412"/>
      <c r="EM9" s="411"/>
      <c r="EN9" s="411"/>
    </row>
    <row r="10" spans="1:144" ht="21.75" customHeight="1" x14ac:dyDescent="0.2">
      <c r="A10" s="636"/>
      <c r="B10" s="637"/>
      <c r="C10" s="637"/>
      <c r="D10" s="626"/>
      <c r="E10" s="626"/>
      <c r="F10" s="637"/>
      <c r="G10" s="631"/>
      <c r="H10" s="632"/>
      <c r="I10" s="632"/>
      <c r="J10" s="633"/>
      <c r="K10" s="631"/>
      <c r="L10" s="632"/>
      <c r="M10" s="632"/>
      <c r="N10" s="632"/>
      <c r="O10" s="633"/>
      <c r="P10" s="411"/>
      <c r="BX10" s="410"/>
      <c r="BY10" s="410"/>
      <c r="BZ10" s="412"/>
      <c r="CA10" s="412"/>
      <c r="CB10" s="412"/>
      <c r="CC10" s="412"/>
      <c r="CD10" s="412"/>
      <c r="CE10" s="412"/>
      <c r="CF10" s="412"/>
      <c r="CG10" s="412"/>
      <c r="CH10" s="412"/>
      <c r="CI10" s="412"/>
      <c r="CJ10" s="412"/>
      <c r="CK10" s="412"/>
      <c r="CL10" s="412"/>
      <c r="CM10" s="412"/>
      <c r="CN10" s="412"/>
      <c r="EM10" s="411"/>
      <c r="EN10" s="411"/>
    </row>
    <row r="11" spans="1:144" ht="31.5" customHeight="1" x14ac:dyDescent="0.2">
      <c r="A11" s="636"/>
      <c r="B11" s="637"/>
      <c r="C11" s="637"/>
      <c r="D11" s="627"/>
      <c r="E11" s="627"/>
      <c r="F11" s="637"/>
      <c r="G11" s="418" t="s">
        <v>79</v>
      </c>
      <c r="H11" s="418" t="s">
        <v>80</v>
      </c>
      <c r="I11" s="418" t="s">
        <v>81</v>
      </c>
      <c r="J11" s="418" t="s">
        <v>82</v>
      </c>
      <c r="K11" s="418" t="s">
        <v>79</v>
      </c>
      <c r="L11" s="418" t="s">
        <v>80</v>
      </c>
      <c r="M11" s="418" t="s">
        <v>81</v>
      </c>
      <c r="N11" s="419" t="s">
        <v>82</v>
      </c>
      <c r="O11" s="418" t="s">
        <v>83</v>
      </c>
      <c r="P11" s="411"/>
      <c r="BX11" s="410"/>
      <c r="BY11" s="410"/>
      <c r="BZ11" s="412"/>
      <c r="CA11" s="412"/>
      <c r="CB11" s="412"/>
      <c r="CC11" s="412"/>
      <c r="CD11" s="412"/>
      <c r="CE11" s="412"/>
      <c r="CF11" s="412"/>
      <c r="CG11" s="412"/>
      <c r="CH11" s="412"/>
      <c r="CI11" s="412"/>
      <c r="CJ11" s="412"/>
      <c r="CK11" s="412"/>
      <c r="CL11" s="412"/>
      <c r="CM11" s="412"/>
      <c r="CN11" s="412"/>
      <c r="EM11" s="411"/>
      <c r="EN11" s="411"/>
    </row>
    <row r="12" spans="1:144" x14ac:dyDescent="0.2">
      <c r="A12" s="420" t="s">
        <v>70</v>
      </c>
      <c r="B12" s="379">
        <f t="shared" ref="B12:O12" si="0">SUM(B13:B16)</f>
        <v>5</v>
      </c>
      <c r="C12" s="379">
        <f t="shared" si="0"/>
        <v>5</v>
      </c>
      <c r="D12" s="379">
        <f t="shared" si="0"/>
        <v>5</v>
      </c>
      <c r="E12" s="380">
        <f t="shared" si="0"/>
        <v>1448</v>
      </c>
      <c r="F12" s="380">
        <f t="shared" si="0"/>
        <v>1448</v>
      </c>
      <c r="G12" s="380">
        <f t="shared" si="0"/>
        <v>1684</v>
      </c>
      <c r="H12" s="380">
        <f t="shared" si="0"/>
        <v>1484</v>
      </c>
      <c r="I12" s="380">
        <f t="shared" si="0"/>
        <v>200</v>
      </c>
      <c r="J12" s="380">
        <f t="shared" si="0"/>
        <v>0</v>
      </c>
      <c r="K12" s="380">
        <f t="shared" si="0"/>
        <v>1004</v>
      </c>
      <c r="L12" s="380">
        <f t="shared" si="0"/>
        <v>600</v>
      </c>
      <c r="M12" s="380">
        <f t="shared" si="0"/>
        <v>190</v>
      </c>
      <c r="N12" s="380">
        <f t="shared" si="0"/>
        <v>0</v>
      </c>
      <c r="O12" s="380">
        <f t="shared" si="0"/>
        <v>214</v>
      </c>
      <c r="P12" s="411"/>
      <c r="BX12" s="410"/>
      <c r="BY12" s="410"/>
      <c r="BZ12" s="412"/>
      <c r="CA12" s="412"/>
      <c r="CB12" s="412"/>
      <c r="CC12" s="412"/>
      <c r="CD12" s="412"/>
      <c r="CE12" s="412"/>
      <c r="CF12" s="412"/>
      <c r="CG12" s="412"/>
      <c r="CH12" s="412"/>
      <c r="CI12" s="412"/>
      <c r="CJ12" s="412"/>
      <c r="CK12" s="412"/>
      <c r="CL12" s="412"/>
      <c r="CM12" s="412"/>
      <c r="CN12" s="412"/>
      <c r="EM12" s="411"/>
      <c r="EN12" s="411"/>
    </row>
    <row r="13" spans="1:144" x14ac:dyDescent="0.2">
      <c r="A13" s="421" t="s">
        <v>3</v>
      </c>
      <c r="B13" s="239">
        <v>4</v>
      </c>
      <c r="C13" s="239">
        <v>4</v>
      </c>
      <c r="D13" s="239">
        <v>4</v>
      </c>
      <c r="E13" s="382">
        <v>704</v>
      </c>
      <c r="F13" s="382">
        <v>704</v>
      </c>
      <c r="G13" s="422">
        <f>SUM(H13:J13)</f>
        <v>940</v>
      </c>
      <c r="H13" s="382">
        <v>740</v>
      </c>
      <c r="I13" s="382">
        <v>200</v>
      </c>
      <c r="J13" s="382"/>
      <c r="K13" s="422">
        <f>SUM(L13:O13)</f>
        <v>760</v>
      </c>
      <c r="L13" s="382">
        <v>410</v>
      </c>
      <c r="M13" s="382">
        <v>190</v>
      </c>
      <c r="N13" s="423"/>
      <c r="O13" s="423">
        <v>160</v>
      </c>
      <c r="P13" s="411"/>
      <c r="BX13" s="410"/>
      <c r="BY13" s="410"/>
      <c r="BZ13" s="412"/>
      <c r="CA13" s="412"/>
      <c r="CB13" s="412"/>
      <c r="CC13" s="412"/>
      <c r="CD13" s="412"/>
      <c r="CE13" s="412"/>
      <c r="CF13" s="412"/>
      <c r="CG13" s="412"/>
      <c r="CH13" s="412"/>
      <c r="CI13" s="412"/>
      <c r="CJ13" s="412"/>
      <c r="CK13" s="412"/>
      <c r="CL13" s="412"/>
      <c r="CM13" s="412"/>
      <c r="CN13" s="412"/>
      <c r="EM13" s="411"/>
      <c r="EN13" s="411"/>
    </row>
    <row r="14" spans="1:144" x14ac:dyDescent="0.2">
      <c r="A14" s="424" t="s">
        <v>4</v>
      </c>
      <c r="B14" s="245">
        <v>1</v>
      </c>
      <c r="C14" s="245">
        <v>1</v>
      </c>
      <c r="D14" s="245">
        <v>1</v>
      </c>
      <c r="E14" s="384">
        <v>744</v>
      </c>
      <c r="F14" s="384">
        <v>744</v>
      </c>
      <c r="G14" s="425">
        <f>SUM(H14:J14)</f>
        <v>744</v>
      </c>
      <c r="H14" s="384">
        <v>744</v>
      </c>
      <c r="I14" s="384"/>
      <c r="J14" s="384"/>
      <c r="K14" s="426">
        <f>SUM(L14:O14)</f>
        <v>244</v>
      </c>
      <c r="L14" s="384">
        <v>190</v>
      </c>
      <c r="M14" s="384"/>
      <c r="N14" s="427"/>
      <c r="O14" s="427">
        <v>54</v>
      </c>
      <c r="P14" s="411"/>
      <c r="BX14" s="410"/>
      <c r="BY14" s="410"/>
      <c r="BZ14" s="412"/>
      <c r="CA14" s="412"/>
      <c r="CB14" s="412"/>
      <c r="CC14" s="412"/>
      <c r="CD14" s="412"/>
      <c r="CE14" s="412"/>
      <c r="CF14" s="412"/>
      <c r="CG14" s="412"/>
      <c r="CH14" s="412"/>
      <c r="CI14" s="412"/>
      <c r="CJ14" s="412"/>
      <c r="CK14" s="412"/>
      <c r="CL14" s="412"/>
      <c r="CM14" s="412"/>
      <c r="CN14" s="412"/>
      <c r="EM14" s="411"/>
      <c r="EN14" s="411"/>
    </row>
    <row r="15" spans="1:144" x14ac:dyDescent="0.2">
      <c r="A15" s="428" t="s">
        <v>5</v>
      </c>
      <c r="B15" s="245"/>
      <c r="C15" s="245"/>
      <c r="D15" s="245"/>
      <c r="E15" s="384"/>
      <c r="F15" s="384"/>
      <c r="G15" s="426">
        <f>SUM(H15:J15)</f>
        <v>0</v>
      </c>
      <c r="H15" s="384"/>
      <c r="I15" s="384"/>
      <c r="J15" s="384"/>
      <c r="K15" s="426">
        <f>SUM(L15:O15)</f>
        <v>0</v>
      </c>
      <c r="L15" s="384"/>
      <c r="M15" s="384"/>
      <c r="N15" s="427"/>
      <c r="O15" s="427"/>
      <c r="P15" s="411"/>
      <c r="BX15" s="410"/>
      <c r="BY15" s="410"/>
      <c r="BZ15" s="412"/>
      <c r="CA15" s="412"/>
      <c r="CB15" s="412"/>
      <c r="CC15" s="412"/>
      <c r="CD15" s="412"/>
      <c r="CE15" s="412"/>
      <c r="CF15" s="412"/>
      <c r="CG15" s="412"/>
      <c r="CH15" s="412"/>
      <c r="CI15" s="412"/>
      <c r="CJ15" s="412"/>
      <c r="CK15" s="412"/>
      <c r="CL15" s="412"/>
      <c r="CM15" s="412"/>
      <c r="CN15" s="412"/>
      <c r="EM15" s="411"/>
      <c r="EN15" s="411"/>
    </row>
    <row r="16" spans="1:144" x14ac:dyDescent="0.2">
      <c r="A16" s="429" t="s">
        <v>6</v>
      </c>
      <c r="B16" s="253"/>
      <c r="C16" s="254"/>
      <c r="D16" s="375"/>
      <c r="E16" s="388"/>
      <c r="F16" s="430"/>
      <c r="G16" s="431">
        <f>SUM(H16:J16)</f>
        <v>0</v>
      </c>
      <c r="H16" s="387"/>
      <c r="I16" s="387"/>
      <c r="J16" s="387"/>
      <c r="K16" s="432">
        <f>SUM(L16:O16)</f>
        <v>0</v>
      </c>
      <c r="L16" s="387"/>
      <c r="M16" s="387"/>
      <c r="N16" s="433"/>
      <c r="O16" s="433"/>
      <c r="P16" s="411"/>
      <c r="BX16" s="410"/>
      <c r="BY16" s="410"/>
      <c r="BZ16" s="412"/>
      <c r="CA16" s="412"/>
      <c r="CB16" s="412"/>
      <c r="CC16" s="412"/>
      <c r="CD16" s="412"/>
      <c r="CE16" s="412"/>
      <c r="CF16" s="412"/>
      <c r="CG16" s="412"/>
      <c r="CH16" s="412"/>
      <c r="CI16" s="412"/>
      <c r="CJ16" s="412"/>
      <c r="CK16" s="412"/>
      <c r="CL16" s="412"/>
      <c r="CM16" s="412"/>
      <c r="CN16" s="412"/>
      <c r="EM16" s="411"/>
      <c r="EN16" s="411"/>
    </row>
    <row r="17" spans="1:92" x14ac:dyDescent="0.2">
      <c r="A17" s="434" t="s">
        <v>7</v>
      </c>
      <c r="B17" s="435"/>
      <c r="C17" s="435"/>
      <c r="D17" s="435"/>
      <c r="E17" s="435"/>
      <c r="F17" s="435"/>
      <c r="G17" s="435"/>
      <c r="H17" s="436"/>
      <c r="I17" s="437"/>
      <c r="J17" s="438"/>
      <c r="K17" s="439"/>
      <c r="L17" s="440"/>
      <c r="BZ17" s="412"/>
      <c r="CA17" s="412"/>
      <c r="CB17" s="412"/>
      <c r="CC17" s="412"/>
      <c r="CD17" s="412"/>
      <c r="CE17" s="412"/>
      <c r="CF17" s="412"/>
      <c r="CG17" s="412"/>
      <c r="CH17" s="412"/>
      <c r="CI17" s="412"/>
      <c r="CJ17" s="412"/>
      <c r="CK17" s="412"/>
      <c r="CL17" s="412"/>
      <c r="CM17" s="412"/>
      <c r="CN17" s="412"/>
    </row>
    <row r="18" spans="1:92" ht="31.5" x14ac:dyDescent="0.2">
      <c r="A18" s="441" t="s">
        <v>8</v>
      </c>
      <c r="B18" s="442" t="s">
        <v>2</v>
      </c>
      <c r="C18" s="443" t="s">
        <v>84</v>
      </c>
      <c r="D18" s="444" t="s">
        <v>9</v>
      </c>
      <c r="E18" s="444" t="s">
        <v>10</v>
      </c>
      <c r="F18" s="444" t="s">
        <v>11</v>
      </c>
      <c r="G18" s="445" t="s">
        <v>12</v>
      </c>
      <c r="H18" s="446"/>
      <c r="I18" s="447"/>
      <c r="J18" s="447"/>
      <c r="K18" s="448"/>
      <c r="L18" s="449"/>
      <c r="BZ18" s="412"/>
      <c r="CA18" s="412"/>
      <c r="CB18" s="412"/>
      <c r="CC18" s="412"/>
      <c r="CD18" s="412"/>
      <c r="CE18" s="412"/>
      <c r="CF18" s="412"/>
      <c r="CG18" s="412"/>
      <c r="CH18" s="412"/>
      <c r="CI18" s="412"/>
      <c r="CJ18" s="412"/>
      <c r="CK18" s="412"/>
      <c r="CL18" s="412"/>
      <c r="CM18" s="412"/>
      <c r="CN18" s="412"/>
    </row>
    <row r="19" spans="1:92" x14ac:dyDescent="0.2">
      <c r="A19" s="450" t="s">
        <v>13</v>
      </c>
      <c r="B19" s="451">
        <f>SUM(C19:G19)</f>
        <v>8</v>
      </c>
      <c r="C19" s="452"/>
      <c r="D19" s="453"/>
      <c r="E19" s="453">
        <v>8</v>
      </c>
      <c r="F19" s="453"/>
      <c r="G19" s="454"/>
      <c r="H19" s="455"/>
      <c r="I19" s="447"/>
      <c r="J19" s="447"/>
      <c r="K19" s="448"/>
      <c r="L19" s="449"/>
      <c r="BZ19" s="412"/>
      <c r="CA19" s="412"/>
      <c r="CB19" s="412"/>
      <c r="CC19" s="412"/>
      <c r="CD19" s="412"/>
      <c r="CE19" s="412"/>
      <c r="CF19" s="412"/>
      <c r="CG19" s="412"/>
      <c r="CH19" s="412"/>
      <c r="CI19" s="412"/>
      <c r="CJ19" s="412"/>
      <c r="CK19" s="412"/>
      <c r="CL19" s="412"/>
      <c r="CM19" s="412"/>
      <c r="CN19" s="412"/>
    </row>
    <row r="20" spans="1:92" x14ac:dyDescent="0.2">
      <c r="A20" s="456" t="s">
        <v>14</v>
      </c>
      <c r="B20" s="457">
        <f>SUM(C20:G20)</f>
        <v>161</v>
      </c>
      <c r="C20" s="458"/>
      <c r="D20" s="459"/>
      <c r="E20" s="459">
        <v>161</v>
      </c>
      <c r="F20" s="459"/>
      <c r="G20" s="460"/>
      <c r="H20" s="455"/>
      <c r="I20" s="447"/>
      <c r="J20" s="447"/>
      <c r="K20" s="448"/>
      <c r="L20" s="449"/>
      <c r="BZ20" s="412"/>
      <c r="CA20" s="412"/>
      <c r="CB20" s="412"/>
      <c r="CC20" s="412"/>
      <c r="CD20" s="412"/>
      <c r="CE20" s="412"/>
      <c r="CF20" s="412"/>
      <c r="CG20" s="412"/>
      <c r="CH20" s="412"/>
      <c r="CI20" s="412"/>
      <c r="CJ20" s="412"/>
      <c r="CK20" s="412"/>
      <c r="CL20" s="412"/>
      <c r="CM20" s="412"/>
      <c r="CN20" s="412"/>
    </row>
    <row r="21" spans="1:92" x14ac:dyDescent="0.2">
      <c r="A21" s="456" t="s">
        <v>15</v>
      </c>
      <c r="B21" s="457">
        <f>SUM(C21:G21)</f>
        <v>161</v>
      </c>
      <c r="C21" s="458"/>
      <c r="D21" s="459"/>
      <c r="E21" s="459">
        <v>161</v>
      </c>
      <c r="F21" s="459"/>
      <c r="G21" s="460"/>
      <c r="H21" s="455"/>
      <c r="I21" s="447"/>
      <c r="J21" s="447"/>
      <c r="K21" s="448"/>
      <c r="L21" s="449"/>
      <c r="BZ21" s="412"/>
      <c r="CA21" s="412"/>
      <c r="CB21" s="412"/>
      <c r="CC21" s="412"/>
      <c r="CD21" s="412"/>
      <c r="CE21" s="412"/>
      <c r="CF21" s="412"/>
      <c r="CG21" s="412"/>
      <c r="CH21" s="412"/>
      <c r="CI21" s="412"/>
      <c r="CJ21" s="412"/>
      <c r="CK21" s="412"/>
      <c r="CL21" s="412"/>
      <c r="CM21" s="412"/>
      <c r="CN21" s="412"/>
    </row>
    <row r="22" spans="1:92" x14ac:dyDescent="0.2">
      <c r="A22" s="456" t="s">
        <v>85</v>
      </c>
      <c r="B22" s="457">
        <f>SUM(C22:G22)</f>
        <v>161</v>
      </c>
      <c r="C22" s="458"/>
      <c r="D22" s="459"/>
      <c r="E22" s="459">
        <v>161</v>
      </c>
      <c r="F22" s="459"/>
      <c r="G22" s="460"/>
      <c r="H22" s="455"/>
      <c r="I22" s="447"/>
      <c r="J22" s="461"/>
      <c r="K22" s="448"/>
      <c r="L22" s="449"/>
      <c r="BZ22" s="412"/>
      <c r="CA22" s="412"/>
      <c r="CB22" s="412"/>
      <c r="CC22" s="412"/>
      <c r="CD22" s="412"/>
      <c r="CE22" s="412"/>
      <c r="CF22" s="412"/>
      <c r="CG22" s="412"/>
      <c r="CH22" s="412"/>
      <c r="CI22" s="412"/>
      <c r="CJ22" s="412"/>
      <c r="CK22" s="412"/>
      <c r="CL22" s="412"/>
      <c r="CM22" s="412"/>
      <c r="CN22" s="412"/>
    </row>
    <row r="23" spans="1:92" x14ac:dyDescent="0.2">
      <c r="A23" s="462" t="s">
        <v>17</v>
      </c>
      <c r="B23" s="463">
        <f>SUM(C23:G23)</f>
        <v>161</v>
      </c>
      <c r="C23" s="464"/>
      <c r="D23" s="465"/>
      <c r="E23" s="465">
        <v>161</v>
      </c>
      <c r="F23" s="465"/>
      <c r="G23" s="466"/>
      <c r="H23" s="455"/>
      <c r="I23" s="447"/>
      <c r="J23" s="447"/>
      <c r="K23" s="448"/>
      <c r="L23" s="449"/>
      <c r="BZ23" s="412"/>
      <c r="CA23" s="412"/>
      <c r="CB23" s="412"/>
      <c r="CC23" s="412"/>
      <c r="CD23" s="412"/>
      <c r="CE23" s="412"/>
      <c r="CF23" s="412"/>
      <c r="CG23" s="412"/>
      <c r="CH23" s="412"/>
      <c r="CI23" s="412"/>
      <c r="CJ23" s="412"/>
      <c r="CK23" s="412"/>
      <c r="CL23" s="412"/>
      <c r="CM23" s="412"/>
      <c r="CN23" s="412"/>
    </row>
    <row r="24" spans="1:92" x14ac:dyDescent="0.2">
      <c r="A24" s="434" t="s">
        <v>18</v>
      </c>
      <c r="B24" s="461"/>
      <c r="C24" s="461"/>
      <c r="D24" s="467"/>
      <c r="E24" s="468"/>
      <c r="BZ24" s="412"/>
      <c r="CA24" s="412"/>
      <c r="CB24" s="412"/>
      <c r="CC24" s="412"/>
      <c r="CD24" s="412"/>
      <c r="CE24" s="412"/>
      <c r="CF24" s="412"/>
      <c r="CG24" s="412"/>
      <c r="CH24" s="412"/>
      <c r="CI24" s="412"/>
      <c r="CJ24" s="412"/>
      <c r="CK24" s="412"/>
      <c r="CL24" s="412"/>
      <c r="CM24" s="412"/>
      <c r="CN24" s="412"/>
    </row>
    <row r="25" spans="1:92" x14ac:dyDescent="0.2">
      <c r="A25" s="434" t="s">
        <v>19</v>
      </c>
      <c r="B25" s="438"/>
      <c r="C25" s="468"/>
      <c r="D25" s="468"/>
      <c r="E25" s="468"/>
      <c r="F25" s="468"/>
      <c r="G25" s="468"/>
      <c r="H25" s="468"/>
      <c r="I25" s="461"/>
      <c r="J25" s="461"/>
      <c r="K25" s="467"/>
      <c r="L25" s="468"/>
      <c r="BZ25" s="412"/>
      <c r="CA25" s="412"/>
      <c r="CB25" s="412"/>
      <c r="CC25" s="412"/>
      <c r="CD25" s="412"/>
      <c r="CE25" s="412"/>
      <c r="CF25" s="412"/>
      <c r="CG25" s="412"/>
      <c r="CH25" s="412"/>
      <c r="CI25" s="412"/>
      <c r="CJ25" s="412"/>
      <c r="CK25" s="412"/>
      <c r="CL25" s="412"/>
      <c r="CM25" s="412"/>
      <c r="CN25" s="412"/>
    </row>
    <row r="26" spans="1:92" x14ac:dyDescent="0.2">
      <c r="A26" s="469" t="s">
        <v>8</v>
      </c>
      <c r="B26" s="469" t="s">
        <v>2</v>
      </c>
      <c r="C26" s="470"/>
      <c r="D26" s="449"/>
      <c r="E26" s="449"/>
      <c r="F26" s="449"/>
      <c r="G26" s="449"/>
      <c r="H26" s="449"/>
      <c r="I26" s="447"/>
      <c r="J26" s="447"/>
      <c r="K26" s="448"/>
      <c r="L26" s="449"/>
      <c r="BZ26" s="412"/>
      <c r="CA26" s="412"/>
      <c r="CB26" s="412"/>
      <c r="CC26" s="412"/>
      <c r="CD26" s="412"/>
      <c r="CE26" s="412"/>
      <c r="CF26" s="412"/>
      <c r="CG26" s="412"/>
      <c r="CH26" s="412"/>
      <c r="CI26" s="412"/>
      <c r="CJ26" s="412"/>
      <c r="CK26" s="412"/>
      <c r="CL26" s="412"/>
      <c r="CM26" s="412"/>
      <c r="CN26" s="412"/>
    </row>
    <row r="27" spans="1:92" x14ac:dyDescent="0.2">
      <c r="A27" s="471" t="s">
        <v>14</v>
      </c>
      <c r="B27" s="165">
        <v>24</v>
      </c>
      <c r="C27" s="455"/>
      <c r="D27" s="449"/>
      <c r="E27" s="449"/>
      <c r="F27" s="449"/>
      <c r="G27" s="449"/>
      <c r="H27" s="449"/>
      <c r="I27" s="449"/>
      <c r="J27" s="449"/>
      <c r="K27" s="448"/>
      <c r="L27" s="449"/>
      <c r="BZ27" s="412"/>
      <c r="CA27" s="412"/>
      <c r="CB27" s="412"/>
      <c r="CC27" s="412"/>
      <c r="CD27" s="412"/>
      <c r="CE27" s="412"/>
      <c r="CF27" s="412"/>
      <c r="CG27" s="412"/>
      <c r="CH27" s="412"/>
      <c r="CI27" s="412"/>
      <c r="CJ27" s="412"/>
      <c r="CK27" s="412"/>
      <c r="CL27" s="412"/>
      <c r="CM27" s="412"/>
      <c r="CN27" s="412"/>
    </row>
    <row r="28" spans="1:92" x14ac:dyDescent="0.2">
      <c r="A28" s="456" t="s">
        <v>15</v>
      </c>
      <c r="B28" s="165">
        <v>31</v>
      </c>
      <c r="C28" s="455"/>
      <c r="D28" s="449"/>
      <c r="E28" s="449"/>
      <c r="F28" s="449"/>
      <c r="G28" s="449"/>
      <c r="H28" s="449"/>
      <c r="I28" s="449"/>
      <c r="J28" s="449"/>
      <c r="K28" s="448"/>
      <c r="L28" s="449"/>
      <c r="BZ28" s="412"/>
      <c r="CA28" s="412"/>
      <c r="CB28" s="412"/>
      <c r="CC28" s="412"/>
      <c r="CD28" s="412"/>
      <c r="CE28" s="412"/>
      <c r="CF28" s="412"/>
      <c r="CG28" s="412"/>
      <c r="CH28" s="412"/>
      <c r="CI28" s="412"/>
      <c r="CJ28" s="412"/>
      <c r="CK28" s="412"/>
      <c r="CL28" s="412"/>
      <c r="CM28" s="412"/>
      <c r="CN28" s="412"/>
    </row>
    <row r="29" spans="1:92" x14ac:dyDescent="0.2">
      <c r="A29" s="471" t="s">
        <v>16</v>
      </c>
      <c r="B29" s="165">
        <v>294</v>
      </c>
      <c r="C29" s="455"/>
      <c r="D29" s="449"/>
      <c r="E29" s="449"/>
      <c r="F29" s="449"/>
      <c r="G29" s="449"/>
      <c r="H29" s="449"/>
      <c r="I29" s="449"/>
      <c r="J29" s="449"/>
      <c r="K29" s="448"/>
      <c r="L29" s="449"/>
      <c r="BZ29" s="412"/>
      <c r="CA29" s="412"/>
      <c r="CB29" s="412"/>
      <c r="CC29" s="412"/>
      <c r="CD29" s="412"/>
      <c r="CE29" s="412"/>
      <c r="CF29" s="412"/>
      <c r="CG29" s="412"/>
      <c r="CH29" s="412"/>
      <c r="CI29" s="412"/>
      <c r="CJ29" s="412"/>
      <c r="CK29" s="412"/>
      <c r="CL29" s="412"/>
      <c r="CM29" s="412"/>
      <c r="CN29" s="412"/>
    </row>
    <row r="30" spans="1:92" x14ac:dyDescent="0.2">
      <c r="A30" s="471" t="s">
        <v>17</v>
      </c>
      <c r="B30" s="165">
        <v>20</v>
      </c>
      <c r="C30" s="455"/>
      <c r="D30" s="449"/>
      <c r="E30" s="449"/>
      <c r="F30" s="449"/>
      <c r="G30" s="449"/>
      <c r="H30" s="449"/>
      <c r="I30" s="449"/>
      <c r="J30" s="468"/>
      <c r="K30" s="448"/>
      <c r="L30" s="449"/>
      <c r="BZ30" s="412"/>
      <c r="CA30" s="412"/>
      <c r="CB30" s="412"/>
      <c r="CC30" s="412"/>
      <c r="CD30" s="412"/>
      <c r="CE30" s="412"/>
      <c r="CF30" s="412"/>
      <c r="CG30" s="412"/>
      <c r="CH30" s="412"/>
      <c r="CI30" s="412"/>
      <c r="CJ30" s="412"/>
      <c r="CK30" s="412"/>
      <c r="CL30" s="412"/>
      <c r="CM30" s="412"/>
      <c r="CN30" s="412"/>
    </row>
    <row r="31" spans="1:92" x14ac:dyDescent="0.2">
      <c r="A31" s="472" t="s">
        <v>20</v>
      </c>
      <c r="B31" s="165"/>
      <c r="C31" s="455"/>
      <c r="D31" s="449"/>
      <c r="E31" s="449"/>
      <c r="F31" s="449"/>
      <c r="G31" s="449"/>
      <c r="H31" s="449"/>
      <c r="I31" s="449"/>
      <c r="J31" s="449"/>
      <c r="K31" s="448"/>
      <c r="L31" s="449"/>
      <c r="M31" s="473"/>
      <c r="BZ31" s="412"/>
      <c r="CA31" s="412"/>
      <c r="CB31" s="412"/>
      <c r="CC31" s="412"/>
      <c r="CD31" s="412"/>
      <c r="CE31" s="412"/>
      <c r="CF31" s="412"/>
      <c r="CG31" s="412"/>
      <c r="CH31" s="412"/>
      <c r="CI31" s="412"/>
      <c r="CJ31" s="412"/>
      <c r="CK31" s="412"/>
      <c r="CL31" s="412"/>
      <c r="CM31" s="412"/>
      <c r="CN31" s="412"/>
    </row>
    <row r="32" spans="1:92" x14ac:dyDescent="0.2">
      <c r="A32" s="463" t="s">
        <v>21</v>
      </c>
      <c r="B32" s="474">
        <v>4</v>
      </c>
      <c r="C32" s="455"/>
      <c r="D32" s="449"/>
      <c r="E32" s="449"/>
      <c r="F32" s="475"/>
      <c r="G32" s="449"/>
      <c r="H32" s="449"/>
      <c r="I32" s="449"/>
      <c r="J32" s="449"/>
      <c r="K32" s="448"/>
      <c r="L32" s="449"/>
      <c r="M32" s="473"/>
      <c r="BZ32" s="412"/>
      <c r="CA32" s="412"/>
      <c r="CB32" s="412"/>
      <c r="CC32" s="412"/>
      <c r="CD32" s="412"/>
      <c r="CE32" s="412"/>
      <c r="CF32" s="412"/>
      <c r="CG32" s="412"/>
      <c r="CH32" s="412"/>
      <c r="CI32" s="412"/>
      <c r="CJ32" s="412"/>
      <c r="CK32" s="412"/>
      <c r="CL32" s="412"/>
      <c r="CM32" s="412"/>
      <c r="CN32" s="412"/>
    </row>
    <row r="33" spans="1:92" ht="23.25" customHeight="1" x14ac:dyDescent="0.2">
      <c r="A33" s="434" t="s">
        <v>22</v>
      </c>
      <c r="B33" s="476"/>
      <c r="C33" s="477"/>
      <c r="D33" s="478"/>
      <c r="E33" s="478"/>
      <c r="F33" s="479"/>
      <c r="G33" s="449"/>
      <c r="H33" s="449"/>
      <c r="I33" s="449"/>
      <c r="J33" s="449"/>
      <c r="K33" s="448"/>
      <c r="L33" s="449"/>
      <c r="M33" s="473"/>
      <c r="BZ33" s="412"/>
      <c r="CA33" s="412"/>
      <c r="CB33" s="412"/>
      <c r="CC33" s="412"/>
      <c r="CD33" s="412"/>
      <c r="CE33" s="412"/>
      <c r="CF33" s="412"/>
      <c r="CG33" s="412"/>
      <c r="CH33" s="412"/>
      <c r="CI33" s="412"/>
      <c r="CJ33" s="412"/>
      <c r="CK33" s="412"/>
      <c r="CL33" s="412"/>
      <c r="CM33" s="412"/>
      <c r="CN33" s="412"/>
    </row>
    <row r="34" spans="1:92" ht="42" x14ac:dyDescent="0.2">
      <c r="A34" s="469" t="s">
        <v>23</v>
      </c>
      <c r="B34" s="469" t="s">
        <v>2</v>
      </c>
      <c r="C34" s="480" t="s">
        <v>24</v>
      </c>
      <c r="D34" s="481" t="s">
        <v>25</v>
      </c>
      <c r="E34" s="481" t="s">
        <v>26</v>
      </c>
      <c r="F34" s="482" t="s">
        <v>27</v>
      </c>
      <c r="G34" s="483"/>
      <c r="H34" s="449"/>
      <c r="I34" s="449"/>
      <c r="J34" s="449"/>
      <c r="K34" s="448"/>
      <c r="L34" s="449"/>
      <c r="M34" s="473"/>
      <c r="BZ34" s="412"/>
      <c r="CA34" s="412"/>
      <c r="CB34" s="412"/>
      <c r="CC34" s="412"/>
      <c r="CD34" s="412"/>
      <c r="CE34" s="412"/>
      <c r="CF34" s="412"/>
      <c r="CG34" s="412"/>
      <c r="CH34" s="412"/>
      <c r="CI34" s="412"/>
      <c r="CJ34" s="412"/>
      <c r="CK34" s="412"/>
      <c r="CL34" s="412"/>
      <c r="CM34" s="412"/>
      <c r="CN34" s="412"/>
    </row>
    <row r="35" spans="1:92" x14ac:dyDescent="0.2">
      <c r="A35" s="484" t="s">
        <v>28</v>
      </c>
      <c r="B35" s="485">
        <f>SUM(C35:F35)</f>
        <v>397</v>
      </c>
      <c r="C35" s="486">
        <v>6</v>
      </c>
      <c r="D35" s="487">
        <v>103</v>
      </c>
      <c r="E35" s="487">
        <v>57</v>
      </c>
      <c r="F35" s="488">
        <v>231</v>
      </c>
      <c r="G35" s="489"/>
      <c r="H35" s="449"/>
      <c r="I35" s="449"/>
      <c r="J35" s="449"/>
      <c r="K35" s="448"/>
      <c r="L35" s="449"/>
      <c r="M35" s="473"/>
      <c r="BZ35" s="412"/>
      <c r="CA35" s="412"/>
      <c r="CB35" s="412"/>
      <c r="CC35" s="412"/>
      <c r="CD35" s="412"/>
      <c r="CE35" s="412"/>
      <c r="CF35" s="412"/>
      <c r="CG35" s="412"/>
      <c r="CH35" s="412"/>
      <c r="CI35" s="412"/>
      <c r="CJ35" s="412"/>
      <c r="CK35" s="412"/>
      <c r="CL35" s="412"/>
      <c r="CM35" s="412"/>
      <c r="CN35" s="412"/>
    </row>
    <row r="36" spans="1:92" ht="24.75" customHeight="1" x14ac:dyDescent="0.2">
      <c r="A36" s="434" t="s">
        <v>29</v>
      </c>
      <c r="D36" s="490"/>
      <c r="E36" s="490"/>
      <c r="F36" s="490"/>
      <c r="G36" s="490"/>
      <c r="H36" s="490"/>
      <c r="I36" s="490"/>
      <c r="J36" s="490"/>
      <c r="BZ36" s="412"/>
      <c r="CA36" s="412"/>
      <c r="CB36" s="412"/>
      <c r="CC36" s="412"/>
      <c r="CD36" s="412"/>
      <c r="CE36" s="412"/>
      <c r="CF36" s="412"/>
      <c r="CG36" s="412"/>
      <c r="CH36" s="412"/>
      <c r="CI36" s="412"/>
      <c r="CJ36" s="412"/>
      <c r="CK36" s="412"/>
      <c r="CL36" s="412"/>
      <c r="CM36" s="412"/>
      <c r="CN36" s="412"/>
    </row>
    <row r="37" spans="1:92" x14ac:dyDescent="0.2">
      <c r="A37" s="491" t="s">
        <v>30</v>
      </c>
      <c r="B37" s="449"/>
      <c r="C37" s="449"/>
      <c r="D37" s="468"/>
      <c r="E37" s="468"/>
      <c r="F37" s="468"/>
      <c r="G37" s="468"/>
      <c r="H37" s="468"/>
      <c r="I37" s="468"/>
      <c r="J37" s="449"/>
      <c r="K37" s="448"/>
      <c r="L37" s="449"/>
      <c r="M37" s="473"/>
      <c r="BZ37" s="412"/>
      <c r="CA37" s="412"/>
      <c r="CB37" s="412"/>
      <c r="CC37" s="412"/>
      <c r="CD37" s="412"/>
      <c r="CE37" s="412"/>
      <c r="CF37" s="412"/>
      <c r="CG37" s="412"/>
      <c r="CH37" s="412"/>
      <c r="CI37" s="412"/>
      <c r="CJ37" s="412"/>
      <c r="CK37" s="412"/>
      <c r="CL37" s="412"/>
      <c r="CM37" s="412"/>
      <c r="CN37" s="412"/>
    </row>
    <row r="38" spans="1:92" x14ac:dyDescent="0.2">
      <c r="A38" s="441" t="s">
        <v>8</v>
      </c>
      <c r="B38" s="442" t="s">
        <v>31</v>
      </c>
      <c r="C38" s="442" t="s">
        <v>32</v>
      </c>
      <c r="D38" s="492"/>
      <c r="E38" s="449"/>
      <c r="F38" s="449"/>
      <c r="G38" s="449"/>
      <c r="H38" s="449"/>
      <c r="I38" s="449"/>
      <c r="J38" s="449"/>
      <c r="K38" s="448"/>
      <c r="L38" s="449"/>
      <c r="M38" s="473"/>
      <c r="BZ38" s="412"/>
      <c r="CA38" s="412"/>
      <c r="CB38" s="412"/>
      <c r="CC38" s="412"/>
      <c r="CD38" s="412"/>
      <c r="CE38" s="412"/>
      <c r="CF38" s="412"/>
      <c r="CG38" s="412"/>
      <c r="CH38" s="412"/>
      <c r="CI38" s="412"/>
      <c r="CJ38" s="412"/>
      <c r="CK38" s="412"/>
      <c r="CL38" s="412"/>
      <c r="CM38" s="412"/>
      <c r="CN38" s="412"/>
    </row>
    <row r="39" spans="1:92" x14ac:dyDescent="0.2">
      <c r="A39" s="493" t="s">
        <v>86</v>
      </c>
      <c r="B39" s="494">
        <v>613</v>
      </c>
      <c r="C39" s="494">
        <v>2599</v>
      </c>
      <c r="D39" s="492"/>
      <c r="E39" s="449"/>
      <c r="F39" s="449"/>
      <c r="G39" s="449"/>
      <c r="H39" s="449"/>
      <c r="I39" s="468"/>
      <c r="J39" s="449"/>
      <c r="K39" s="448"/>
      <c r="L39" s="449"/>
      <c r="M39" s="473"/>
      <c r="BZ39" s="412"/>
      <c r="CA39" s="412"/>
      <c r="CB39" s="412"/>
      <c r="CC39" s="412"/>
      <c r="CD39" s="412"/>
      <c r="CE39" s="412"/>
      <c r="CF39" s="412"/>
      <c r="CG39" s="412"/>
      <c r="CH39" s="412"/>
      <c r="CI39" s="412"/>
      <c r="CJ39" s="412"/>
      <c r="CK39" s="412"/>
      <c r="CL39" s="412"/>
      <c r="CM39" s="412"/>
      <c r="CN39" s="412"/>
    </row>
    <row r="40" spans="1:92" x14ac:dyDescent="0.2">
      <c r="A40" s="495" t="s">
        <v>33</v>
      </c>
      <c r="B40" s="166">
        <v>201</v>
      </c>
      <c r="C40" s="166"/>
      <c r="D40" s="492" t="s">
        <v>34</v>
      </c>
      <c r="E40" s="449"/>
      <c r="F40" s="449"/>
      <c r="G40" s="449"/>
      <c r="H40" s="449"/>
      <c r="I40" s="449"/>
      <c r="J40" s="449"/>
      <c r="K40" s="448"/>
      <c r="L40" s="449"/>
      <c r="M40" s="473"/>
      <c r="BZ40" s="412"/>
      <c r="CA40" s="412" t="str">
        <f>IF(B40&gt;B39,"El total de días camas con acompañamiento diurno NO debe ser MAYOR que el total de días camas ocupadas","")</f>
        <v/>
      </c>
      <c r="CB40" s="412" t="str">
        <f>IF(B40&gt;C39,"El total de días camas con acompañamiento diurno NO debe ser MAYOR que el total de días camas ocupadas","")</f>
        <v/>
      </c>
      <c r="CC40" s="412"/>
      <c r="CD40" s="412"/>
      <c r="CE40" s="412"/>
      <c r="CF40" s="412"/>
      <c r="CG40" s="412">
        <f>IF(B40&gt;B39,1,0)</f>
        <v>0</v>
      </c>
      <c r="CH40" s="412">
        <f>IF(C40&gt;C39,1,0)</f>
        <v>0</v>
      </c>
      <c r="CI40" s="412"/>
      <c r="CJ40" s="412"/>
      <c r="CK40" s="412"/>
      <c r="CL40" s="412"/>
      <c r="CM40" s="412"/>
      <c r="CN40" s="412"/>
    </row>
    <row r="41" spans="1:92" ht="21" x14ac:dyDescent="0.2">
      <c r="A41" s="495" t="s">
        <v>87</v>
      </c>
      <c r="B41" s="166">
        <v>153</v>
      </c>
      <c r="C41" s="166"/>
      <c r="D41" s="492" t="s">
        <v>34</v>
      </c>
      <c r="E41" s="449"/>
      <c r="F41" s="449"/>
      <c r="G41" s="449"/>
      <c r="H41" s="449"/>
      <c r="I41" s="449"/>
      <c r="J41" s="449"/>
      <c r="K41" s="448"/>
      <c r="L41" s="449"/>
      <c r="M41" s="473"/>
      <c r="BZ41" s="412"/>
      <c r="CA41" s="412" t="str">
        <f>IF(OR(B41&gt;B39,B41&gt;B40),"El nº de días camas con acompañamiento diurno de 6 horas NO debe ser MAYOR que el total de días camas ocupadas, ni el nº de días con acompañamiento diurno de 6 horas mayor que el nº de acompañamiento diurno","")</f>
        <v/>
      </c>
      <c r="CB41" s="412" t="str">
        <f>IF(OR(C41&gt;C39,C41&gt;C40),"El nº de días camas con acompañamiento diurno de 6 horas NO debe ser MAYOR que el total de días camas ocupadas, ni el nº de días con acompañamiento diurno de 6 horas mayor que el nº de acompañamiento diurno","")</f>
        <v/>
      </c>
      <c r="CC41" s="412"/>
      <c r="CD41" s="412"/>
      <c r="CE41" s="412"/>
      <c r="CF41" s="412"/>
      <c r="CG41" s="412">
        <f>IF(OR(B41&gt;B39,B41&gt;B40),1,0)</f>
        <v>0</v>
      </c>
      <c r="CH41" s="412">
        <f>IF(OR(C41&gt;C39,C41&gt;C40),1,0)</f>
        <v>0</v>
      </c>
      <c r="CI41" s="412"/>
      <c r="CJ41" s="412"/>
      <c r="CK41" s="412"/>
      <c r="CL41" s="412"/>
      <c r="CM41" s="412"/>
      <c r="CN41" s="412"/>
    </row>
    <row r="42" spans="1:92" x14ac:dyDescent="0.2">
      <c r="A42" s="496" t="s">
        <v>35</v>
      </c>
      <c r="B42" s="167">
        <v>100</v>
      </c>
      <c r="C42" s="167"/>
      <c r="D42" s="492" t="s">
        <v>34</v>
      </c>
      <c r="E42" s="449"/>
      <c r="F42" s="449"/>
      <c r="G42" s="449"/>
      <c r="H42" s="449"/>
      <c r="I42" s="468"/>
      <c r="J42" s="449"/>
      <c r="K42" s="448"/>
      <c r="L42" s="449"/>
      <c r="M42" s="473"/>
      <c r="BZ42" s="412"/>
      <c r="CA42" s="412" t="str">
        <f>IF(B42&gt;B39,"El total de días camas con acompañamiento nocturno NO debe ser MAYOR que el total de días camas ocupadas","")</f>
        <v/>
      </c>
      <c r="CB42" s="412" t="str">
        <f>IF(C42&gt;C39,"El total de días camas con acompañamiento nocturno NO debe ser MAYOR que el total de días camas ocupadas","")</f>
        <v/>
      </c>
      <c r="CC42" s="412"/>
      <c r="CD42" s="412"/>
      <c r="CE42" s="412"/>
      <c r="CF42" s="412"/>
      <c r="CG42" s="412">
        <f>IF(B42&gt;B39,1,0)</f>
        <v>0</v>
      </c>
      <c r="CH42" s="412">
        <f>IF(C42&gt;C39,1,0)</f>
        <v>0</v>
      </c>
      <c r="CI42" s="412"/>
      <c r="CJ42" s="412"/>
      <c r="CK42" s="412"/>
      <c r="CL42" s="412"/>
      <c r="CM42" s="412"/>
      <c r="CN42" s="412"/>
    </row>
    <row r="43" spans="1:92" ht="20.25" customHeight="1" x14ac:dyDescent="0.2">
      <c r="A43" s="497" t="s">
        <v>36</v>
      </c>
      <c r="B43" s="468"/>
      <c r="C43" s="468"/>
      <c r="D43" s="467"/>
      <c r="E43" s="449"/>
      <c r="F43" s="449"/>
      <c r="G43" s="449"/>
      <c r="H43" s="449"/>
      <c r="I43" s="449"/>
      <c r="J43" s="468"/>
      <c r="K43" s="448"/>
      <c r="L43" s="449"/>
      <c r="M43" s="473"/>
      <c r="BZ43" s="412"/>
      <c r="CA43" s="412"/>
      <c r="CB43" s="412"/>
      <c r="CC43" s="412"/>
      <c r="CD43" s="412"/>
      <c r="CE43" s="412"/>
      <c r="CF43" s="412"/>
      <c r="CG43" s="412"/>
      <c r="CH43" s="412"/>
      <c r="CI43" s="412"/>
      <c r="CJ43" s="412"/>
      <c r="CK43" s="412"/>
      <c r="CL43" s="412"/>
      <c r="CM43" s="412"/>
      <c r="CN43" s="412"/>
    </row>
    <row r="44" spans="1:92" x14ac:dyDescent="0.2">
      <c r="A44" s="434" t="s">
        <v>37</v>
      </c>
      <c r="B44" s="468"/>
      <c r="C44" s="468"/>
      <c r="D44" s="467"/>
      <c r="E44" s="468"/>
      <c r="F44" s="468"/>
      <c r="G44" s="468"/>
      <c r="H44" s="468"/>
      <c r="I44" s="468"/>
      <c r="J44" s="449"/>
      <c r="K44" s="448"/>
      <c r="L44" s="449"/>
      <c r="M44" s="473"/>
      <c r="BZ44" s="412"/>
      <c r="CA44" s="412"/>
      <c r="CB44" s="412"/>
      <c r="CC44" s="412"/>
      <c r="CD44" s="412"/>
      <c r="CE44" s="412"/>
      <c r="CF44" s="412"/>
      <c r="CG44" s="412"/>
      <c r="CH44" s="412"/>
      <c r="CI44" s="412"/>
      <c r="CJ44" s="412"/>
      <c r="CK44" s="412"/>
      <c r="CL44" s="412"/>
      <c r="CM44" s="412"/>
      <c r="CN44" s="412"/>
    </row>
    <row r="45" spans="1:92" x14ac:dyDescent="0.2">
      <c r="A45" s="442" t="s">
        <v>38</v>
      </c>
      <c r="B45" s="442" t="s">
        <v>31</v>
      </c>
      <c r="C45" s="498" t="s">
        <v>32</v>
      </c>
      <c r="D45" s="499"/>
      <c r="E45" s="500"/>
      <c r="F45" s="500"/>
      <c r="G45" s="500"/>
      <c r="H45" s="500"/>
      <c r="I45" s="501"/>
      <c r="J45" s="500"/>
      <c r="K45" s="502"/>
      <c r="L45" s="500"/>
      <c r="M45" s="473"/>
      <c r="BZ45" s="412"/>
      <c r="CA45" s="412"/>
      <c r="CB45" s="412"/>
      <c r="CC45" s="412"/>
      <c r="CD45" s="412"/>
      <c r="CE45" s="412"/>
      <c r="CF45" s="412"/>
      <c r="CG45" s="412"/>
      <c r="CH45" s="412"/>
      <c r="CI45" s="412"/>
      <c r="CJ45" s="412"/>
      <c r="CK45" s="412"/>
      <c r="CL45" s="412"/>
      <c r="CM45" s="412"/>
      <c r="CN45" s="412"/>
    </row>
    <row r="46" spans="1:92" x14ac:dyDescent="0.2">
      <c r="A46" s="503" t="s">
        <v>39</v>
      </c>
      <c r="B46" s="504">
        <v>169</v>
      </c>
      <c r="C46" s="504">
        <v>364</v>
      </c>
      <c r="D46" s="505"/>
      <c r="E46" s="449"/>
      <c r="F46" s="449"/>
      <c r="G46" s="449"/>
      <c r="H46" s="449"/>
      <c r="I46" s="468"/>
      <c r="J46" s="449"/>
      <c r="K46" s="448"/>
      <c r="L46" s="449"/>
      <c r="BZ46" s="412"/>
      <c r="CA46" s="412"/>
      <c r="CB46" s="412"/>
      <c r="CC46" s="412"/>
      <c r="CD46" s="412"/>
      <c r="CE46" s="412"/>
      <c r="CF46" s="412"/>
      <c r="CG46" s="412"/>
      <c r="CH46" s="412"/>
      <c r="CI46" s="412"/>
      <c r="CJ46" s="412"/>
      <c r="CK46" s="412"/>
      <c r="CL46" s="412"/>
      <c r="CM46" s="412"/>
      <c r="CN46" s="412"/>
    </row>
    <row r="47" spans="1:92" ht="21" x14ac:dyDescent="0.2">
      <c r="A47" s="506" t="s">
        <v>40</v>
      </c>
      <c r="B47" s="474">
        <v>161</v>
      </c>
      <c r="C47" s="507"/>
      <c r="D47" s="508" t="s">
        <v>34</v>
      </c>
      <c r="E47" s="449"/>
      <c r="F47" s="449"/>
      <c r="G47" s="449"/>
      <c r="H47" s="449"/>
      <c r="I47" s="468"/>
      <c r="J47" s="449"/>
      <c r="K47" s="448"/>
      <c r="L47" s="449"/>
      <c r="BZ47" s="412"/>
      <c r="CA47" s="412" t="str">
        <f>IF(B47&gt;B46,"El nº de egresados con orientación a familiares al alta NO debe ser MAYOR al total de egresos","")</f>
        <v/>
      </c>
      <c r="CB47" s="412" t="str">
        <f>IF(C47&gt;C46,"El nº de egresados con orientación a familiares al alta NO debe ser MAYOR al total de egresos","")</f>
        <v/>
      </c>
      <c r="CC47" s="412"/>
      <c r="CD47" s="412"/>
      <c r="CE47" s="412"/>
      <c r="CF47" s="412"/>
      <c r="CG47" s="412">
        <f>IF(B47&gt;B46,1,0)</f>
        <v>0</v>
      </c>
      <c r="CH47" s="412" t="str">
        <f>IF(C47&gt;C46,"El nº de egresados con orientación a familiares al alta NO debe ser MAYOR al total de egresos","")</f>
        <v/>
      </c>
      <c r="CI47" s="412"/>
      <c r="CJ47" s="412"/>
      <c r="CK47" s="412"/>
      <c r="CL47" s="412"/>
      <c r="CM47" s="412"/>
      <c r="CN47" s="412"/>
    </row>
    <row r="48" spans="1:92" x14ac:dyDescent="0.2">
      <c r="A48" s="634" t="s">
        <v>41</v>
      </c>
      <c r="B48" s="634"/>
      <c r="C48" s="634"/>
      <c r="D48" s="635"/>
      <c r="E48" s="635"/>
      <c r="F48" s="501"/>
      <c r="G48" s="501"/>
      <c r="H48" s="501"/>
      <c r="I48" s="501"/>
      <c r="J48" s="468"/>
      <c r="K48" s="448"/>
      <c r="L48" s="449"/>
      <c r="BZ48" s="412"/>
      <c r="CA48" s="412"/>
      <c r="CB48" s="412"/>
      <c r="CC48" s="412"/>
      <c r="CD48" s="412"/>
      <c r="CE48" s="412"/>
      <c r="CF48" s="412"/>
      <c r="CG48" s="412"/>
      <c r="CH48" s="412"/>
      <c r="CI48" s="412"/>
      <c r="CJ48" s="412"/>
      <c r="CK48" s="412"/>
      <c r="CL48" s="412"/>
      <c r="CM48" s="412"/>
      <c r="CN48" s="412"/>
    </row>
    <row r="49" spans="1:92" ht="21" x14ac:dyDescent="0.2">
      <c r="A49" s="469" t="s">
        <v>38</v>
      </c>
      <c r="B49" s="469" t="s">
        <v>42</v>
      </c>
      <c r="C49" s="469" t="s">
        <v>2</v>
      </c>
      <c r="D49" s="509" t="s">
        <v>43</v>
      </c>
      <c r="E49" s="510" t="s">
        <v>44</v>
      </c>
      <c r="F49" s="511" t="s">
        <v>45</v>
      </c>
      <c r="G49" s="511" t="s">
        <v>46</v>
      </c>
      <c r="H49" s="511" t="s">
        <v>47</v>
      </c>
      <c r="I49" s="511" t="s">
        <v>48</v>
      </c>
      <c r="J49" s="447"/>
      <c r="K49" s="448"/>
      <c r="L49" s="468"/>
      <c r="BZ49" s="412"/>
      <c r="CA49" s="412"/>
      <c r="CB49" s="412"/>
      <c r="CC49" s="412"/>
      <c r="CD49" s="412"/>
      <c r="CE49" s="412"/>
      <c r="CF49" s="412"/>
      <c r="CG49" s="412"/>
      <c r="CH49" s="412"/>
      <c r="CI49" s="412"/>
      <c r="CJ49" s="412"/>
      <c r="CK49" s="412"/>
      <c r="CL49" s="412"/>
      <c r="CM49" s="412"/>
      <c r="CN49" s="412"/>
    </row>
    <row r="50" spans="1:92" x14ac:dyDescent="0.2">
      <c r="A50" s="611" t="s">
        <v>88</v>
      </c>
      <c r="B50" s="612"/>
      <c r="C50" s="512">
        <f>SUM(D50:I50)</f>
        <v>223</v>
      </c>
      <c r="D50" s="513">
        <v>39</v>
      </c>
      <c r="E50" s="514">
        <v>18</v>
      </c>
      <c r="F50" s="514">
        <v>41</v>
      </c>
      <c r="G50" s="514">
        <v>36</v>
      </c>
      <c r="H50" s="514">
        <v>35</v>
      </c>
      <c r="I50" s="515">
        <v>54</v>
      </c>
      <c r="J50" s="508"/>
      <c r="K50" s="448"/>
      <c r="L50" s="468"/>
      <c r="BZ50" s="412"/>
      <c r="CA50" s="412"/>
      <c r="CB50" s="412"/>
      <c r="CC50" s="412"/>
      <c r="CD50" s="412"/>
      <c r="CE50" s="412"/>
      <c r="CF50" s="412"/>
      <c r="CG50" s="412"/>
      <c r="CH50" s="412"/>
      <c r="CI50" s="412"/>
      <c r="CJ50" s="412"/>
      <c r="CK50" s="412"/>
      <c r="CL50" s="412"/>
      <c r="CM50" s="412"/>
      <c r="CN50" s="412"/>
    </row>
    <row r="51" spans="1:92" x14ac:dyDescent="0.2">
      <c r="A51" s="613" t="s">
        <v>89</v>
      </c>
      <c r="B51" s="516" t="s">
        <v>50</v>
      </c>
      <c r="C51" s="517">
        <f>SUM(D51:I51)</f>
        <v>35</v>
      </c>
      <c r="D51" s="518">
        <v>11</v>
      </c>
      <c r="E51" s="519">
        <v>9</v>
      </c>
      <c r="F51" s="519">
        <v>15</v>
      </c>
      <c r="G51" s="519"/>
      <c r="H51" s="519"/>
      <c r="I51" s="520"/>
      <c r="J51" s="508" t="s">
        <v>49</v>
      </c>
      <c r="K51" s="448"/>
      <c r="L51" s="468"/>
      <c r="BZ51" s="412"/>
      <c r="CA51" s="412" t="str">
        <f>IF(D51+D52&gt;D50,"La suma del Total egresados con apoyo psicosocial Hasta 28 días deben ser menor o igual al Total de Egresos de Hasta 28 días","")</f>
        <v/>
      </c>
      <c r="CB51" s="412" t="str">
        <f>IF(E51+E52&gt;E50,"La suma del Total egresados con apoyo psicosocial de 29 dias hasta menor de 1 año deben ser menor al Total de Egresos de de 29 dias hasta menor de 1 año","")</f>
        <v/>
      </c>
      <c r="CC51" s="412" t="str">
        <f>IF(F51+F52&gt;F50,"La suma del Total egresados con apoyo psicosocial de 1 a 4 años deben ser menor al Total de Egresos de 1 a 4 años","")</f>
        <v/>
      </c>
      <c r="CD51" s="412" t="str">
        <f>IF(G51+G52&gt;G50,"La suma del Total egresados con apoyo psicosocial de 9 años deben ser menor o igual al Total de Egresos de de 5 a 9 años","")</f>
        <v/>
      </c>
      <c r="CE51" s="412" t="str">
        <f>IF(H51+H52&gt;H50,"La suma del Total egresados con apoyo psicosocial de 10 a 14 años deben ser menor al Total de Egresos de 10 a 14 años ","")</f>
        <v/>
      </c>
      <c r="CF51" s="412" t="str">
        <f>IF(I51+I52&gt;I50,"La suma del Total egresados con apoyo psicosocial de 15 a 19 años deben ser menor al Total de Egresos de 15 a 19 años","")</f>
        <v/>
      </c>
      <c r="CG51" s="412">
        <f t="shared" ref="CG51:CL51" si="1">IF(D51+D52&gt;D50,1,0)</f>
        <v>0</v>
      </c>
      <c r="CH51" s="412">
        <f t="shared" si="1"/>
        <v>0</v>
      </c>
      <c r="CI51" s="412">
        <f t="shared" si="1"/>
        <v>0</v>
      </c>
      <c r="CJ51" s="412">
        <f t="shared" si="1"/>
        <v>0</v>
      </c>
      <c r="CK51" s="412">
        <f t="shared" si="1"/>
        <v>0</v>
      </c>
      <c r="CL51" s="412">
        <f t="shared" si="1"/>
        <v>0</v>
      </c>
      <c r="CM51" s="412"/>
      <c r="CN51" s="412"/>
    </row>
    <row r="52" spans="1:92" x14ac:dyDescent="0.2">
      <c r="A52" s="613"/>
      <c r="B52" s="521" t="s">
        <v>51</v>
      </c>
      <c r="C52" s="522">
        <f>SUM(D52:I52)</f>
        <v>43</v>
      </c>
      <c r="D52" s="523">
        <v>21</v>
      </c>
      <c r="E52" s="524">
        <v>9</v>
      </c>
      <c r="F52" s="524">
        <v>13</v>
      </c>
      <c r="G52" s="524"/>
      <c r="H52" s="524"/>
      <c r="I52" s="525"/>
      <c r="J52" s="508" t="s">
        <v>49</v>
      </c>
      <c r="K52" s="448"/>
      <c r="L52" s="468"/>
      <c r="BZ52" s="412"/>
      <c r="CA52" s="412" t="str">
        <f>IF(D51&gt;D50,"El nº de egresados Hasta 28 días con apoyo psicosocial -Intervención NO debe ser MAYOR al total de egresos",IF(AND(D51&lt;&gt;0,D53=""), "No olvide registrar atenciones recibidas en grupo etareo Hasta 28 días",""))</f>
        <v/>
      </c>
      <c r="CB52" s="412" t="str">
        <f>IF(E51&gt;E50,"El nº de egresados de 29 dias hasta menor de 1 año con apoyo psicosocial -Intervención NO debe ser MAYOR al total de egresos",IF(AND(E51&lt;&gt;0,E53=""), "No olvide registrar atenciones recibidas en grupo de edad 29 dias hasta menor de 1 año",""))</f>
        <v/>
      </c>
      <c r="CC52" s="412" t="str">
        <f>IF(F51&gt;F50,"El nº de egresados de 1 a 4 años con apoyo psicosocial -Intervención NO debe ser MAYOR al total de egresos",IF(AND(F51&lt;&gt;0,F53=""), "No olvide registrar atenciones recibidas de 1 a 4 años",""))</f>
        <v/>
      </c>
      <c r="CD52" s="412" t="str">
        <f>IF(G51&gt;G50,"El nº de egresados de 5 a 9 años con apoyo psicosocial -Intervención NO debe ser MAYOR al total de egresos",IF(AND(G51&lt;&gt;0,G53=""), "No olvide registrar atenciones recibidas de 5 a 9 años",""))</f>
        <v/>
      </c>
      <c r="CE52" s="412" t="str">
        <f>IF(H51&gt;H50,"El nº de egresados de 10 a 14 años con apoyo psicosocial -Intervención NO debe ser MAYOR al total de egresos",IF(AND(H51&lt;&gt;0,H53=""), "No olvide registrar atenciones recibidas de 10 a 14 años",""))</f>
        <v/>
      </c>
      <c r="CF52" s="412" t="str">
        <f>IF(I51&gt;I50,"El nº de egresados de 15 a 19 años con apoyo psicosocial -Intervención NO debe ser MAYOR al total de egresos",IF(AND(I51&lt;&gt;0,I53=""), "No olvide registrar atenciones recibidas de 15 a 19 años",""))</f>
        <v/>
      </c>
      <c r="CG52" s="412">
        <f t="shared" ref="CG52:CL52" si="2">IF(D51&gt;D50,1,IF(AND(D51&lt;&gt;0,D53=""), 1,0))</f>
        <v>0</v>
      </c>
      <c r="CH52" s="412">
        <f t="shared" si="2"/>
        <v>0</v>
      </c>
      <c r="CI52" s="412">
        <f t="shared" si="2"/>
        <v>0</v>
      </c>
      <c r="CJ52" s="412">
        <f t="shared" si="2"/>
        <v>0</v>
      </c>
      <c r="CK52" s="412">
        <f t="shared" si="2"/>
        <v>0</v>
      </c>
      <c r="CL52" s="412">
        <f t="shared" si="2"/>
        <v>0</v>
      </c>
      <c r="CM52" s="412"/>
      <c r="CN52" s="412"/>
    </row>
    <row r="53" spans="1:92" x14ac:dyDescent="0.2">
      <c r="A53" s="614" t="s">
        <v>52</v>
      </c>
      <c r="B53" s="526" t="s">
        <v>50</v>
      </c>
      <c r="C53" s="527">
        <f>SUM(D53:I53)</f>
        <v>124</v>
      </c>
      <c r="D53" s="528">
        <v>38</v>
      </c>
      <c r="E53" s="529">
        <v>51</v>
      </c>
      <c r="F53" s="529">
        <v>35</v>
      </c>
      <c r="G53" s="529"/>
      <c r="H53" s="529"/>
      <c r="I53" s="530"/>
      <c r="J53" s="508" t="s">
        <v>49</v>
      </c>
      <c r="K53" s="467"/>
      <c r="L53" s="468"/>
      <c r="BZ53" s="412"/>
      <c r="CA53" s="412" t="str">
        <f>IF(D51&gt;D50,"El nº de egresados Hasta 28 días  con apoyo psicosocial -Intervención NO debe ser MAYOR al total de egresos en el grupo etario Hasta 28 días",IF(AND(D52&lt;&gt;0,D54=""), "No olvide registrar atenciones recibidas en grupo etareo Hasta 28 días ",""))</f>
        <v/>
      </c>
      <c r="CB53" s="412" t="str">
        <f>IF(E51&gt;E50,"El nº de egresados de 29 dias hasta menor de 1 año con apoyo psicosocial -Intervención NO debe ser MAYOR al total de egresos",IF(AND(E52&lt;&gt;0,E54=""), "No olvide registrar atenciones recibidas en grupo etareo de 29 dias hasta menor de 1 año ",""))</f>
        <v/>
      </c>
      <c r="CC53" s="412" t="str">
        <f>IF(F51&gt;F50,"El nº de egresados de 1 a 4 añoscon apoyo psicosocial -Intervención NO debe ser MAYOR al total de egresos",IF(AND(F52&lt;&gt;0,F54=""), "No olvide registrar atenciones recibidas de 1 a 4 años",""))</f>
        <v/>
      </c>
      <c r="CD53" s="412" t="str">
        <f>IF(G51&gt;G50,"El nº de egresados de 5 a 9 años con apoyo psicosocial -Intervención NO debe ser MAYOR al total de egresos",IF(AND(G52&lt;&gt;0,G54=""), "No olvide registrar atenciones recibidas de 5 a 9 años",""))</f>
        <v/>
      </c>
      <c r="CE53" s="412" t="str">
        <f>IF(H51&gt;H50,"El nº de egresados de 10 a 14 años con apoyo psicosocial -Intervención NO debe ser MAYOR al total de egresos",IF(AND(H52&lt;&gt;0,H54=""), "No olvide registrar atenciones recibidas de 10 a 14 años",""))</f>
        <v/>
      </c>
      <c r="CF53" s="412" t="str">
        <f>IF(I51&gt;I50,"El nº de egresados de 15 a 19 años con apoyo psicosocial -Intervención NO debe ser MAYOR al total de egresos",IF(AND(I52&lt;&gt;0,I54=""), "No olvide registrar atenciones recibidas de 15 a 19 años",""))</f>
        <v/>
      </c>
      <c r="CG53" s="412">
        <f t="shared" ref="CG53:CL53" si="3">IF(D51&gt;D50,1,IF(AND(D52&lt;&gt;0,D54=""), 1,0))</f>
        <v>0</v>
      </c>
      <c r="CH53" s="412">
        <f t="shared" si="3"/>
        <v>0</v>
      </c>
      <c r="CI53" s="412">
        <f t="shared" si="3"/>
        <v>0</v>
      </c>
      <c r="CJ53" s="412">
        <f t="shared" si="3"/>
        <v>0</v>
      </c>
      <c r="CK53" s="412">
        <f t="shared" si="3"/>
        <v>0</v>
      </c>
      <c r="CL53" s="412">
        <f t="shared" si="3"/>
        <v>0</v>
      </c>
      <c r="CM53" s="412"/>
      <c r="CN53" s="412"/>
    </row>
    <row r="54" spans="1:92" x14ac:dyDescent="0.2">
      <c r="A54" s="615"/>
      <c r="B54" s="531" t="s">
        <v>51</v>
      </c>
      <c r="C54" s="532">
        <f>SUM(D54:I54)</f>
        <v>107</v>
      </c>
      <c r="D54" s="533">
        <v>51</v>
      </c>
      <c r="E54" s="534">
        <v>28</v>
      </c>
      <c r="F54" s="534">
        <v>28</v>
      </c>
      <c r="G54" s="534"/>
      <c r="H54" s="534"/>
      <c r="I54" s="535"/>
      <c r="J54" s="508"/>
      <c r="K54" s="467"/>
      <c r="L54" s="468"/>
      <c r="BZ54" s="412"/>
      <c r="CA54" s="412"/>
      <c r="CB54" s="412"/>
      <c r="CC54" s="412"/>
      <c r="CD54" s="412"/>
      <c r="CE54" s="412"/>
      <c r="CF54" s="412"/>
      <c r="CG54" s="412"/>
      <c r="CH54" s="412"/>
      <c r="CI54" s="412"/>
      <c r="CJ54" s="412"/>
      <c r="CK54" s="412"/>
      <c r="CL54" s="412"/>
      <c r="CM54" s="412"/>
      <c r="CN54" s="412"/>
    </row>
    <row r="55" spans="1:92" x14ac:dyDescent="0.2">
      <c r="A55" s="616" t="s">
        <v>53</v>
      </c>
      <c r="B55" s="616"/>
      <c r="C55" s="616"/>
      <c r="D55" s="616"/>
      <c r="E55" s="616"/>
      <c r="F55" s="616"/>
      <c r="G55" s="616"/>
      <c r="H55" s="536"/>
      <c r="I55" s="536"/>
      <c r="J55" s="468"/>
      <c r="K55" s="448"/>
      <c r="L55" s="449"/>
      <c r="M55" s="473"/>
      <c r="BZ55" s="412"/>
      <c r="CA55" s="412"/>
      <c r="CB55" s="412"/>
      <c r="CC55" s="412"/>
      <c r="CD55" s="412"/>
      <c r="CE55" s="412"/>
      <c r="CF55" s="412"/>
      <c r="CG55" s="412"/>
      <c r="CH55" s="412"/>
      <c r="CI55" s="412"/>
      <c r="CJ55" s="412"/>
      <c r="CK55" s="412"/>
      <c r="CL55" s="412"/>
      <c r="CM55" s="412"/>
      <c r="CN55" s="412"/>
    </row>
    <row r="56" spans="1:92" x14ac:dyDescent="0.2">
      <c r="A56" s="617" t="s">
        <v>54</v>
      </c>
      <c r="B56" s="620" t="s">
        <v>90</v>
      </c>
      <c r="C56" s="617"/>
      <c r="D56" s="620" t="s">
        <v>55</v>
      </c>
      <c r="E56" s="617"/>
      <c r="F56" s="622" t="s">
        <v>91</v>
      </c>
      <c r="G56" s="623"/>
      <c r="H56" s="623"/>
      <c r="I56" s="624"/>
      <c r="J56" s="470"/>
      <c r="K56" s="448"/>
      <c r="L56" s="449"/>
      <c r="M56" s="473"/>
      <c r="BZ56" s="412"/>
      <c r="CA56" s="412"/>
      <c r="CB56" s="412"/>
      <c r="CC56" s="412"/>
      <c r="CD56" s="412"/>
      <c r="CE56" s="412"/>
      <c r="CF56" s="412"/>
      <c r="CG56" s="412"/>
      <c r="CH56" s="412"/>
      <c r="CI56" s="412"/>
      <c r="CJ56" s="412"/>
      <c r="CK56" s="412"/>
      <c r="CL56" s="412"/>
      <c r="CM56" s="412"/>
      <c r="CN56" s="412"/>
    </row>
    <row r="57" spans="1:92" x14ac:dyDescent="0.2">
      <c r="A57" s="618"/>
      <c r="B57" s="621"/>
      <c r="C57" s="619"/>
      <c r="D57" s="621"/>
      <c r="E57" s="619"/>
      <c r="F57" s="622" t="s">
        <v>92</v>
      </c>
      <c r="G57" s="624"/>
      <c r="H57" s="622" t="s">
        <v>93</v>
      </c>
      <c r="I57" s="624"/>
      <c r="J57" s="537"/>
      <c r="K57" s="448"/>
      <c r="L57" s="449"/>
      <c r="M57" s="473"/>
      <c r="BZ57" s="412"/>
      <c r="CA57" s="412"/>
      <c r="CB57" s="412"/>
      <c r="CC57" s="412"/>
      <c r="CD57" s="412"/>
      <c r="CE57" s="412"/>
      <c r="CF57" s="412"/>
      <c r="CG57" s="412"/>
      <c r="CH57" s="412"/>
      <c r="CI57" s="412"/>
      <c r="CJ57" s="412"/>
      <c r="CK57" s="412"/>
      <c r="CL57" s="412"/>
      <c r="CM57" s="412"/>
      <c r="CN57" s="412"/>
    </row>
    <row r="58" spans="1:92" ht="21" x14ac:dyDescent="0.2">
      <c r="A58" s="619"/>
      <c r="B58" s="538" t="s">
        <v>94</v>
      </c>
      <c r="C58" s="538" t="s">
        <v>56</v>
      </c>
      <c r="D58" s="538" t="s">
        <v>94</v>
      </c>
      <c r="E58" s="469" t="s">
        <v>56</v>
      </c>
      <c r="F58" s="538" t="s">
        <v>94</v>
      </c>
      <c r="G58" s="538" t="s">
        <v>56</v>
      </c>
      <c r="H58" s="538" t="s">
        <v>94</v>
      </c>
      <c r="I58" s="469" t="s">
        <v>56</v>
      </c>
      <c r="J58" s="537"/>
      <c r="K58" s="448"/>
      <c r="L58" s="449"/>
      <c r="M58" s="473"/>
      <c r="BZ58" s="412"/>
      <c r="CA58" s="412"/>
      <c r="CB58" s="412"/>
      <c r="CC58" s="412"/>
      <c r="CD58" s="412"/>
      <c r="CE58" s="412"/>
      <c r="CF58" s="412"/>
      <c r="CG58" s="412"/>
      <c r="CH58" s="412"/>
      <c r="CI58" s="412"/>
      <c r="CJ58" s="412"/>
      <c r="CK58" s="412"/>
      <c r="CL58" s="412"/>
      <c r="CM58" s="412"/>
      <c r="CN58" s="412"/>
    </row>
    <row r="59" spans="1:92" x14ac:dyDescent="0.2">
      <c r="A59" s="539" t="s">
        <v>57</v>
      </c>
      <c r="B59" s="540"/>
      <c r="C59" s="541">
        <v>82</v>
      </c>
      <c r="D59" s="541"/>
      <c r="E59" s="541">
        <v>37</v>
      </c>
      <c r="F59" s="542">
        <v>14</v>
      </c>
      <c r="G59" s="165">
        <v>117</v>
      </c>
      <c r="H59" s="165">
        <v>1</v>
      </c>
      <c r="I59" s="165">
        <v>2</v>
      </c>
      <c r="J59" s="470"/>
      <c r="K59" s="448"/>
      <c r="L59" s="449"/>
      <c r="M59" s="473"/>
      <c r="BZ59" s="412"/>
      <c r="CA59" s="412"/>
      <c r="CB59" s="412"/>
      <c r="CC59" s="412"/>
      <c r="CD59" s="412"/>
      <c r="CE59" s="412"/>
      <c r="CF59" s="412"/>
      <c r="CG59" s="412"/>
      <c r="CH59" s="412"/>
      <c r="CI59" s="412"/>
      <c r="CJ59" s="412"/>
      <c r="CK59" s="412"/>
      <c r="CL59" s="412"/>
      <c r="CM59" s="412"/>
      <c r="CN59" s="412"/>
    </row>
    <row r="60" spans="1:92" x14ac:dyDescent="0.2">
      <c r="A60" s="543" t="s">
        <v>58</v>
      </c>
      <c r="B60" s="544"/>
      <c r="C60" s="545"/>
      <c r="D60" s="545"/>
      <c r="E60" s="545"/>
      <c r="F60" s="546"/>
      <c r="G60" s="547"/>
      <c r="H60" s="547"/>
      <c r="I60" s="547"/>
      <c r="J60" s="470"/>
      <c r="K60" s="448"/>
      <c r="L60" s="449"/>
      <c r="M60" s="473"/>
      <c r="BZ60" s="412"/>
      <c r="CA60" s="412"/>
      <c r="CB60" s="412"/>
      <c r="CC60" s="412"/>
      <c r="CD60" s="412"/>
      <c r="CE60" s="412"/>
      <c r="CF60" s="412"/>
      <c r="CG60" s="412"/>
      <c r="CH60" s="412"/>
      <c r="CI60" s="412"/>
      <c r="CJ60" s="412"/>
      <c r="CK60" s="412"/>
      <c r="CL60" s="412"/>
      <c r="CM60" s="412"/>
      <c r="CN60" s="412"/>
    </row>
    <row r="61" spans="1:92" x14ac:dyDescent="0.2">
      <c r="A61" s="543" t="s">
        <v>95</v>
      </c>
      <c r="B61" s="544"/>
      <c r="C61" s="545"/>
      <c r="D61" s="545"/>
      <c r="E61" s="545"/>
      <c r="F61" s="546"/>
      <c r="G61" s="547"/>
      <c r="H61" s="547"/>
      <c r="I61" s="547"/>
      <c r="J61" s="470"/>
      <c r="K61" s="448"/>
      <c r="L61" s="449"/>
      <c r="M61" s="473"/>
      <c r="BZ61" s="412"/>
      <c r="CA61" s="412"/>
      <c r="CB61" s="412"/>
      <c r="CC61" s="412"/>
      <c r="CD61" s="412"/>
      <c r="CE61" s="412"/>
      <c r="CF61" s="412"/>
      <c r="CG61" s="412"/>
      <c r="CH61" s="412"/>
      <c r="CI61" s="412"/>
      <c r="CJ61" s="412"/>
      <c r="CK61" s="412"/>
      <c r="CL61" s="412"/>
      <c r="CM61" s="412"/>
      <c r="CN61" s="412"/>
    </row>
    <row r="62" spans="1:92" x14ac:dyDescent="0.2">
      <c r="A62" s="543" t="s">
        <v>59</v>
      </c>
      <c r="B62" s="544"/>
      <c r="C62" s="545"/>
      <c r="D62" s="545"/>
      <c r="E62" s="545"/>
      <c r="F62" s="546"/>
      <c r="G62" s="547"/>
      <c r="H62" s="547"/>
      <c r="I62" s="547"/>
      <c r="J62" s="470"/>
      <c r="K62" s="448"/>
      <c r="L62" s="449"/>
      <c r="M62" s="473"/>
      <c r="BZ62" s="412"/>
      <c r="CA62" s="412"/>
      <c r="CB62" s="412"/>
      <c r="CC62" s="412"/>
      <c r="CD62" s="412"/>
      <c r="CE62" s="412"/>
      <c r="CF62" s="412"/>
      <c r="CG62" s="412"/>
      <c r="CH62" s="412"/>
      <c r="CI62" s="412"/>
      <c r="CJ62" s="412"/>
      <c r="CK62" s="412"/>
      <c r="CL62" s="412"/>
      <c r="CM62" s="412"/>
      <c r="CN62" s="412"/>
    </row>
    <row r="63" spans="1:92" x14ac:dyDescent="0.2">
      <c r="A63" s="543" t="s">
        <v>60</v>
      </c>
      <c r="B63" s="544">
        <v>3</v>
      </c>
      <c r="C63" s="545">
        <v>24</v>
      </c>
      <c r="D63" s="545">
        <v>2</v>
      </c>
      <c r="E63" s="545">
        <v>1</v>
      </c>
      <c r="F63" s="546">
        <v>4</v>
      </c>
      <c r="G63" s="547">
        <v>40</v>
      </c>
      <c r="H63" s="547"/>
      <c r="I63" s="547">
        <v>4</v>
      </c>
      <c r="J63" s="470"/>
      <c r="K63" s="448"/>
      <c r="L63" s="449"/>
      <c r="M63" s="473"/>
      <c r="BZ63" s="412"/>
      <c r="CA63" s="412"/>
      <c r="CB63" s="412"/>
      <c r="CC63" s="412"/>
      <c r="CD63" s="412"/>
      <c r="CE63" s="412"/>
      <c r="CF63" s="412"/>
      <c r="CG63" s="412"/>
      <c r="CH63" s="412"/>
      <c r="CI63" s="412"/>
      <c r="CJ63" s="412"/>
      <c r="CK63" s="412"/>
      <c r="CL63" s="412"/>
      <c r="CM63" s="412"/>
      <c r="CN63" s="412"/>
    </row>
    <row r="64" spans="1:92" x14ac:dyDescent="0.2">
      <c r="A64" s="543" t="s">
        <v>61</v>
      </c>
      <c r="B64" s="544"/>
      <c r="C64" s="545"/>
      <c r="D64" s="545"/>
      <c r="E64" s="545"/>
      <c r="F64" s="546"/>
      <c r="G64" s="547"/>
      <c r="H64" s="547"/>
      <c r="I64" s="547"/>
      <c r="J64" s="470"/>
      <c r="K64" s="448"/>
      <c r="L64" s="449"/>
      <c r="M64" s="473"/>
      <c r="BZ64" s="412"/>
      <c r="CA64" s="412"/>
      <c r="CB64" s="412"/>
      <c r="CC64" s="412"/>
      <c r="CD64" s="412"/>
      <c r="CE64" s="412"/>
      <c r="CF64" s="412"/>
      <c r="CG64" s="412"/>
      <c r="CH64" s="412"/>
      <c r="CI64" s="412"/>
      <c r="CJ64" s="412"/>
      <c r="CK64" s="412"/>
      <c r="CL64" s="412"/>
      <c r="CM64" s="412"/>
      <c r="CN64" s="412"/>
    </row>
    <row r="65" spans="1:92" x14ac:dyDescent="0.2">
      <c r="A65" s="543" t="s">
        <v>62</v>
      </c>
      <c r="B65" s="544">
        <v>27</v>
      </c>
      <c r="C65" s="545">
        <v>4</v>
      </c>
      <c r="D65" s="545">
        <v>8</v>
      </c>
      <c r="E65" s="545">
        <v>1</v>
      </c>
      <c r="F65" s="546">
        <v>20</v>
      </c>
      <c r="G65" s="547">
        <v>9</v>
      </c>
      <c r="H65" s="547">
        <v>1</v>
      </c>
      <c r="I65" s="547"/>
      <c r="J65" s="470"/>
      <c r="K65" s="448"/>
      <c r="L65" s="449"/>
      <c r="M65" s="473"/>
      <c r="BZ65" s="412"/>
      <c r="CA65" s="412"/>
      <c r="CB65" s="412"/>
      <c r="CC65" s="412"/>
      <c r="CD65" s="412"/>
      <c r="CE65" s="412"/>
      <c r="CF65" s="412"/>
      <c r="CG65" s="412"/>
      <c r="CH65" s="412"/>
      <c r="CI65" s="412"/>
      <c r="CJ65" s="412"/>
      <c r="CK65" s="412"/>
      <c r="CL65" s="412"/>
      <c r="CM65" s="412"/>
      <c r="CN65" s="412"/>
    </row>
    <row r="66" spans="1:92" x14ac:dyDescent="0.2">
      <c r="A66" s="543" t="s">
        <v>63</v>
      </c>
      <c r="B66" s="544"/>
      <c r="C66" s="545">
        <v>2</v>
      </c>
      <c r="D66" s="545"/>
      <c r="E66" s="545">
        <v>1</v>
      </c>
      <c r="F66" s="546"/>
      <c r="G66" s="547">
        <v>121</v>
      </c>
      <c r="H66" s="547"/>
      <c r="I66" s="547">
        <v>6</v>
      </c>
      <c r="J66" s="470"/>
      <c r="K66" s="448"/>
      <c r="L66" s="449"/>
      <c r="M66" s="473"/>
      <c r="BZ66" s="412"/>
      <c r="CA66" s="412"/>
      <c r="CB66" s="412"/>
      <c r="CC66" s="412"/>
      <c r="CD66" s="412"/>
      <c r="CE66" s="412"/>
      <c r="CF66" s="412"/>
      <c r="CG66" s="412"/>
      <c r="CH66" s="412"/>
      <c r="CI66" s="412"/>
      <c r="CJ66" s="412"/>
      <c r="CK66" s="412"/>
      <c r="CL66" s="412"/>
      <c r="CM66" s="412"/>
      <c r="CN66" s="412"/>
    </row>
    <row r="67" spans="1:92" x14ac:dyDescent="0.2">
      <c r="A67" s="543" t="s">
        <v>64</v>
      </c>
      <c r="B67" s="544"/>
      <c r="C67" s="545">
        <v>74</v>
      </c>
      <c r="D67" s="545"/>
      <c r="E67" s="545">
        <v>34</v>
      </c>
      <c r="F67" s="546"/>
      <c r="G67" s="547">
        <v>80</v>
      </c>
      <c r="H67" s="547"/>
      <c r="I67" s="547"/>
      <c r="J67" s="470"/>
      <c r="K67" s="448"/>
      <c r="L67" s="449"/>
      <c r="M67" s="473"/>
      <c r="BZ67" s="412"/>
      <c r="CA67" s="412"/>
      <c r="CB67" s="412"/>
      <c r="CC67" s="412"/>
      <c r="CD67" s="412"/>
      <c r="CE67" s="412"/>
      <c r="CF67" s="412"/>
      <c r="CG67" s="412"/>
      <c r="CH67" s="412"/>
      <c r="CI67" s="412"/>
      <c r="CJ67" s="412"/>
      <c r="CK67" s="412"/>
      <c r="CL67" s="412"/>
      <c r="CM67" s="412"/>
      <c r="CN67" s="412"/>
    </row>
    <row r="68" spans="1:92" x14ac:dyDescent="0.2">
      <c r="A68" s="543" t="s">
        <v>65</v>
      </c>
      <c r="B68" s="544"/>
      <c r="C68" s="545">
        <v>48</v>
      </c>
      <c r="D68" s="545"/>
      <c r="E68" s="545">
        <v>22</v>
      </c>
      <c r="F68" s="546"/>
      <c r="G68" s="547">
        <v>52</v>
      </c>
      <c r="H68" s="547"/>
      <c r="I68" s="547">
        <v>4</v>
      </c>
      <c r="J68" s="470"/>
      <c r="K68" s="448"/>
      <c r="L68" s="449"/>
      <c r="M68" s="473"/>
      <c r="BZ68" s="412"/>
      <c r="CA68" s="412"/>
      <c r="CB68" s="412"/>
      <c r="CC68" s="412"/>
      <c r="CD68" s="412"/>
      <c r="CE68" s="412"/>
      <c r="CF68" s="412"/>
      <c r="CG68" s="412"/>
      <c r="CH68" s="412"/>
      <c r="CI68" s="412"/>
      <c r="CJ68" s="412"/>
      <c r="CK68" s="412"/>
      <c r="CL68" s="412"/>
      <c r="CM68" s="412"/>
      <c r="CN68" s="412"/>
    </row>
    <row r="69" spans="1:92" x14ac:dyDescent="0.2">
      <c r="A69" s="543" t="s">
        <v>66</v>
      </c>
      <c r="B69" s="544"/>
      <c r="C69" s="545">
        <v>34</v>
      </c>
      <c r="D69" s="545"/>
      <c r="E69" s="545">
        <v>13</v>
      </c>
      <c r="F69" s="546">
        <v>22</v>
      </c>
      <c r="G69" s="547">
        <v>37</v>
      </c>
      <c r="H69" s="547"/>
      <c r="I69" s="547">
        <v>3</v>
      </c>
      <c r="J69" s="470"/>
      <c r="K69" s="448"/>
      <c r="L69" s="449"/>
      <c r="M69" s="473"/>
      <c r="BZ69" s="412"/>
      <c r="CA69" s="412"/>
      <c r="CB69" s="412"/>
      <c r="CC69" s="412"/>
      <c r="CD69" s="412"/>
      <c r="CE69" s="412"/>
      <c r="CF69" s="412"/>
      <c r="CG69" s="412"/>
      <c r="CH69" s="412"/>
      <c r="CI69" s="412"/>
      <c r="CJ69" s="412"/>
      <c r="CK69" s="412"/>
      <c r="CL69" s="412"/>
      <c r="CM69" s="412"/>
      <c r="CN69" s="412"/>
    </row>
    <row r="70" spans="1:92" x14ac:dyDescent="0.2">
      <c r="A70" s="543" t="s">
        <v>67</v>
      </c>
      <c r="B70" s="544"/>
      <c r="C70" s="545"/>
      <c r="D70" s="545"/>
      <c r="E70" s="545"/>
      <c r="F70" s="546"/>
      <c r="G70" s="547"/>
      <c r="H70" s="547"/>
      <c r="I70" s="547"/>
      <c r="J70" s="470"/>
      <c r="K70" s="448"/>
      <c r="L70" s="449"/>
      <c r="M70" s="473"/>
      <c r="BZ70" s="412"/>
      <c r="CA70" s="412"/>
      <c r="CB70" s="412"/>
      <c r="CC70" s="412"/>
      <c r="CD70" s="412"/>
      <c r="CE70" s="412"/>
      <c r="CF70" s="412"/>
      <c r="CG70" s="412"/>
      <c r="CH70" s="412"/>
      <c r="CI70" s="412"/>
      <c r="CJ70" s="412"/>
      <c r="CK70" s="412"/>
      <c r="CL70" s="412"/>
      <c r="CM70" s="412"/>
      <c r="CN70" s="412"/>
    </row>
    <row r="71" spans="1:92" x14ac:dyDescent="0.2">
      <c r="A71" s="484" t="s">
        <v>2</v>
      </c>
      <c r="B71" s="548">
        <f t="shared" ref="B71:I71" si="4">SUM(B59:B70)</f>
        <v>30</v>
      </c>
      <c r="C71" s="548">
        <f t="shared" si="4"/>
        <v>268</v>
      </c>
      <c r="D71" s="548">
        <f t="shared" si="4"/>
        <v>10</v>
      </c>
      <c r="E71" s="548">
        <f t="shared" si="4"/>
        <v>109</v>
      </c>
      <c r="F71" s="164">
        <f t="shared" si="4"/>
        <v>60</v>
      </c>
      <c r="G71" s="164">
        <f t="shared" si="4"/>
        <v>456</v>
      </c>
      <c r="H71" s="164">
        <f t="shared" si="4"/>
        <v>2</v>
      </c>
      <c r="I71" s="164">
        <f t="shared" si="4"/>
        <v>19</v>
      </c>
      <c r="J71" s="470"/>
      <c r="K71" s="448"/>
      <c r="L71" s="449"/>
      <c r="M71" s="473"/>
      <c r="BZ71" s="412"/>
      <c r="CA71" s="412"/>
      <c r="CB71" s="412"/>
      <c r="CC71" s="412"/>
      <c r="CD71" s="412"/>
      <c r="CE71" s="412"/>
      <c r="CF71" s="412"/>
      <c r="CG71" s="412"/>
      <c r="CH71" s="412"/>
      <c r="CI71" s="412"/>
      <c r="CJ71" s="412"/>
      <c r="CK71" s="412"/>
      <c r="CL71" s="412"/>
      <c r="CM71" s="412"/>
      <c r="CN71" s="412"/>
    </row>
    <row r="72" spans="1:92" x14ac:dyDescent="0.2">
      <c r="A72" s="638" t="s">
        <v>96</v>
      </c>
      <c r="B72" s="638"/>
      <c r="C72" s="638"/>
      <c r="D72" s="638"/>
      <c r="E72" s="638"/>
      <c r="F72" s="638"/>
      <c r="G72" s="638"/>
      <c r="H72" s="549"/>
      <c r="I72" s="549"/>
      <c r="J72" s="461"/>
      <c r="K72" s="448"/>
      <c r="L72" s="449"/>
      <c r="M72" s="473"/>
      <c r="BZ72" s="412"/>
      <c r="CA72" s="412"/>
      <c r="CB72" s="412"/>
      <c r="CC72" s="412"/>
      <c r="CD72" s="412"/>
      <c r="CE72" s="412"/>
      <c r="CF72" s="412"/>
      <c r="CG72" s="412"/>
      <c r="CH72" s="412"/>
      <c r="CI72" s="412"/>
      <c r="CJ72" s="412"/>
      <c r="CK72" s="412"/>
      <c r="CL72" s="412"/>
      <c r="CM72" s="412"/>
      <c r="CN72" s="412"/>
    </row>
    <row r="73" spans="1:92" ht="14.25" customHeight="1" x14ac:dyDescent="0.2">
      <c r="A73" s="639" t="s">
        <v>97</v>
      </c>
      <c r="B73" s="622" t="s">
        <v>98</v>
      </c>
      <c r="C73" s="623"/>
      <c r="D73" s="623"/>
      <c r="E73" s="623"/>
      <c r="F73" s="623"/>
      <c r="G73" s="624"/>
      <c r="H73" s="550"/>
      <c r="I73" s="461"/>
      <c r="J73" s="448"/>
      <c r="K73" s="449"/>
      <c r="L73" s="473"/>
      <c r="BZ73" s="412"/>
      <c r="CA73" s="412"/>
      <c r="CB73" s="412"/>
      <c r="CC73" s="412"/>
      <c r="CD73" s="412"/>
      <c r="CE73" s="412"/>
      <c r="CF73" s="412"/>
      <c r="CG73" s="412"/>
      <c r="CH73" s="412"/>
      <c r="CI73" s="412"/>
      <c r="CJ73" s="412"/>
      <c r="CK73" s="412"/>
      <c r="CL73" s="412"/>
      <c r="CM73" s="412"/>
      <c r="CN73" s="412"/>
    </row>
    <row r="74" spans="1:92" x14ac:dyDescent="0.2">
      <c r="A74" s="640"/>
      <c r="B74" s="418" t="s">
        <v>1</v>
      </c>
      <c r="C74" s="538" t="s">
        <v>94</v>
      </c>
      <c r="D74" s="551" t="s">
        <v>56</v>
      </c>
      <c r="E74" s="552" t="s">
        <v>80</v>
      </c>
      <c r="F74" s="553" t="s">
        <v>81</v>
      </c>
      <c r="G74" s="553" t="s">
        <v>82</v>
      </c>
      <c r="H74" s="550"/>
      <c r="I74" s="468"/>
      <c r="J74" s="461"/>
      <c r="K74" s="448"/>
      <c r="L74" s="449"/>
      <c r="M74" s="473"/>
      <c r="BZ74" s="412"/>
      <c r="CA74" s="412"/>
      <c r="CB74" s="412"/>
      <c r="CC74" s="412"/>
      <c r="CD74" s="412"/>
      <c r="CE74" s="412"/>
      <c r="CF74" s="412"/>
      <c r="CG74" s="412"/>
      <c r="CH74" s="412"/>
      <c r="CI74" s="412"/>
      <c r="CJ74" s="412"/>
      <c r="CK74" s="412"/>
      <c r="CL74" s="412"/>
      <c r="CM74" s="412"/>
      <c r="CN74" s="412"/>
    </row>
    <row r="75" spans="1:92" x14ac:dyDescent="0.2">
      <c r="A75" s="539" t="s">
        <v>99</v>
      </c>
      <c r="B75" s="554">
        <f t="shared" ref="B75:B82" si="5">SUM(C75+D75)</f>
        <v>16</v>
      </c>
      <c r="C75" s="555">
        <v>1</v>
      </c>
      <c r="D75" s="556">
        <v>15</v>
      </c>
      <c r="E75" s="557">
        <v>16</v>
      </c>
      <c r="F75" s="558"/>
      <c r="G75" s="558"/>
      <c r="H75" s="550"/>
      <c r="I75" s="468"/>
      <c r="J75" s="461"/>
      <c r="K75" s="448"/>
      <c r="L75" s="449"/>
      <c r="M75" s="473"/>
      <c r="BZ75" s="412"/>
      <c r="CA75" s="412"/>
      <c r="CB75" s="412"/>
      <c r="CC75" s="412"/>
      <c r="CD75" s="412"/>
      <c r="CE75" s="412"/>
      <c r="CF75" s="412"/>
      <c r="CG75" s="412"/>
      <c r="CH75" s="412"/>
      <c r="CI75" s="412"/>
      <c r="CJ75" s="412"/>
      <c r="CK75" s="412"/>
      <c r="CL75" s="412"/>
      <c r="CM75" s="412"/>
      <c r="CN75" s="412"/>
    </row>
    <row r="76" spans="1:92" x14ac:dyDescent="0.2">
      <c r="A76" s="559" t="s">
        <v>100</v>
      </c>
      <c r="B76" s="560">
        <f t="shared" si="5"/>
        <v>0</v>
      </c>
      <c r="C76" s="561"/>
      <c r="D76" s="562"/>
      <c r="E76" s="563"/>
      <c r="F76" s="460"/>
      <c r="G76" s="460"/>
      <c r="H76" s="550"/>
      <c r="I76" s="468"/>
      <c r="J76" s="461"/>
      <c r="K76" s="448"/>
      <c r="L76" s="449"/>
      <c r="M76" s="473"/>
      <c r="BZ76" s="412"/>
      <c r="CA76" s="412"/>
      <c r="CB76" s="412"/>
      <c r="CC76" s="412"/>
      <c r="CD76" s="412"/>
      <c r="CE76" s="412"/>
      <c r="CF76" s="412"/>
      <c r="CG76" s="412"/>
      <c r="CH76" s="412"/>
      <c r="CI76" s="412"/>
      <c r="CJ76" s="412"/>
      <c r="CK76" s="412"/>
      <c r="CL76" s="412"/>
      <c r="CM76" s="412"/>
      <c r="CN76" s="412"/>
    </row>
    <row r="77" spans="1:92" x14ac:dyDescent="0.2">
      <c r="A77" s="543" t="s">
        <v>101</v>
      </c>
      <c r="B77" s="560">
        <f t="shared" si="5"/>
        <v>0</v>
      </c>
      <c r="C77" s="561"/>
      <c r="D77" s="562"/>
      <c r="E77" s="563"/>
      <c r="F77" s="460"/>
      <c r="G77" s="460"/>
      <c r="H77" s="550"/>
      <c r="I77" s="468"/>
      <c r="J77" s="461"/>
      <c r="K77" s="448"/>
      <c r="L77" s="449"/>
      <c r="M77" s="473"/>
      <c r="BZ77" s="412"/>
      <c r="CA77" s="412"/>
      <c r="CB77" s="412"/>
      <c r="CC77" s="412"/>
      <c r="CD77" s="412"/>
      <c r="CE77" s="412"/>
      <c r="CF77" s="412"/>
      <c r="CG77" s="412"/>
      <c r="CH77" s="412"/>
      <c r="CI77" s="412"/>
      <c r="CJ77" s="412"/>
      <c r="CK77" s="412"/>
      <c r="CL77" s="412"/>
      <c r="CM77" s="412"/>
      <c r="CN77" s="412"/>
    </row>
    <row r="78" spans="1:92" x14ac:dyDescent="0.2">
      <c r="A78" s="543" t="s">
        <v>102</v>
      </c>
      <c r="B78" s="560">
        <f t="shared" si="5"/>
        <v>5</v>
      </c>
      <c r="C78" s="561">
        <v>1</v>
      </c>
      <c r="D78" s="562">
        <v>4</v>
      </c>
      <c r="E78" s="563">
        <v>5</v>
      </c>
      <c r="F78" s="460"/>
      <c r="G78" s="460"/>
      <c r="H78" s="550"/>
      <c r="I78" s="468"/>
      <c r="J78" s="461"/>
      <c r="K78" s="448"/>
      <c r="L78" s="449"/>
      <c r="M78" s="473"/>
      <c r="BZ78" s="412"/>
      <c r="CA78" s="412"/>
      <c r="CB78" s="412"/>
      <c r="CC78" s="412"/>
      <c r="CD78" s="412"/>
      <c r="CE78" s="412"/>
      <c r="CF78" s="412"/>
      <c r="CG78" s="412"/>
      <c r="CH78" s="412"/>
      <c r="CI78" s="412"/>
      <c r="CJ78" s="412"/>
      <c r="CK78" s="412"/>
      <c r="CL78" s="412"/>
      <c r="CM78" s="412"/>
      <c r="CN78" s="412"/>
    </row>
    <row r="79" spans="1:92" x14ac:dyDescent="0.2">
      <c r="A79" s="543" t="s">
        <v>103</v>
      </c>
      <c r="B79" s="560">
        <f t="shared" si="5"/>
        <v>0</v>
      </c>
      <c r="C79" s="561"/>
      <c r="D79" s="562"/>
      <c r="E79" s="563"/>
      <c r="F79" s="460"/>
      <c r="G79" s="460"/>
      <c r="H79" s="550"/>
      <c r="I79" s="468"/>
      <c r="J79" s="461"/>
      <c r="K79" s="448"/>
      <c r="L79" s="449"/>
      <c r="M79" s="473"/>
      <c r="BZ79" s="412"/>
      <c r="CA79" s="412"/>
      <c r="CB79" s="412"/>
      <c r="CC79" s="412"/>
      <c r="CD79" s="412"/>
      <c r="CE79" s="412"/>
      <c r="CF79" s="412"/>
      <c r="CG79" s="412"/>
      <c r="CH79" s="412"/>
      <c r="CI79" s="412"/>
      <c r="CJ79" s="412"/>
      <c r="CK79" s="412"/>
      <c r="CL79" s="412"/>
      <c r="CM79" s="412"/>
      <c r="CN79" s="412"/>
    </row>
    <row r="80" spans="1:92" x14ac:dyDescent="0.2">
      <c r="A80" s="543" t="s">
        <v>104</v>
      </c>
      <c r="B80" s="560">
        <f t="shared" si="5"/>
        <v>0</v>
      </c>
      <c r="C80" s="561"/>
      <c r="D80" s="562"/>
      <c r="E80" s="563"/>
      <c r="F80" s="460"/>
      <c r="G80" s="460"/>
      <c r="H80" s="550"/>
      <c r="I80" s="468"/>
      <c r="J80" s="461"/>
      <c r="K80" s="448"/>
      <c r="L80" s="449"/>
      <c r="M80" s="473"/>
      <c r="BZ80" s="412"/>
      <c r="CA80" s="412"/>
      <c r="CB80" s="412"/>
      <c r="CC80" s="412"/>
      <c r="CD80" s="412"/>
      <c r="CE80" s="412"/>
      <c r="CF80" s="412"/>
      <c r="CG80" s="412"/>
      <c r="CH80" s="412"/>
      <c r="CI80" s="412"/>
      <c r="CJ80" s="412"/>
      <c r="CK80" s="412"/>
      <c r="CL80" s="412"/>
      <c r="CM80" s="412"/>
      <c r="CN80" s="412"/>
    </row>
    <row r="81" spans="1:92" x14ac:dyDescent="0.2">
      <c r="A81" s="559" t="s">
        <v>105</v>
      </c>
      <c r="B81" s="560">
        <f t="shared" si="5"/>
        <v>0</v>
      </c>
      <c r="C81" s="561"/>
      <c r="D81" s="562"/>
      <c r="E81" s="563"/>
      <c r="F81" s="460"/>
      <c r="G81" s="460"/>
      <c r="H81" s="550"/>
      <c r="I81" s="468"/>
      <c r="J81" s="461"/>
      <c r="K81" s="448"/>
      <c r="L81" s="449"/>
      <c r="M81" s="473"/>
      <c r="BZ81" s="412"/>
      <c r="CA81" s="412"/>
      <c r="CB81" s="412"/>
      <c r="CC81" s="412"/>
      <c r="CD81" s="412"/>
      <c r="CE81" s="412"/>
      <c r="CF81" s="412"/>
      <c r="CG81" s="412"/>
      <c r="CH81" s="412"/>
      <c r="CI81" s="412"/>
      <c r="CJ81" s="412"/>
      <c r="CK81" s="412"/>
      <c r="CL81" s="412"/>
      <c r="CM81" s="412"/>
      <c r="CN81" s="412"/>
    </row>
    <row r="82" spans="1:92" x14ac:dyDescent="0.2">
      <c r="A82" s="564" t="s">
        <v>106</v>
      </c>
      <c r="B82" s="565">
        <f t="shared" si="5"/>
        <v>0</v>
      </c>
      <c r="C82" s="561"/>
      <c r="D82" s="562"/>
      <c r="E82" s="563"/>
      <c r="F82" s="566"/>
      <c r="G82" s="566"/>
      <c r="H82" s="550"/>
      <c r="I82" s="468"/>
      <c r="J82" s="461"/>
      <c r="K82" s="448"/>
      <c r="L82" s="449"/>
      <c r="M82" s="473"/>
      <c r="BZ82" s="412"/>
      <c r="CA82" s="412"/>
      <c r="CB82" s="412"/>
      <c r="CC82" s="412"/>
      <c r="CD82" s="412"/>
      <c r="CE82" s="412"/>
      <c r="CF82" s="412"/>
      <c r="CG82" s="412"/>
      <c r="CH82" s="412"/>
      <c r="CI82" s="412"/>
      <c r="CJ82" s="412"/>
      <c r="CK82" s="412"/>
      <c r="CL82" s="412"/>
      <c r="CM82" s="412"/>
      <c r="CN82" s="412"/>
    </row>
    <row r="83" spans="1:92" x14ac:dyDescent="0.2">
      <c r="A83" s="567" t="s">
        <v>2</v>
      </c>
      <c r="B83" s="164">
        <f t="shared" ref="B83:G83" si="6">SUM(B75:B82)</f>
        <v>21</v>
      </c>
      <c r="C83" s="568">
        <f t="shared" si="6"/>
        <v>2</v>
      </c>
      <c r="D83" s="569">
        <f t="shared" si="6"/>
        <v>19</v>
      </c>
      <c r="E83" s="570">
        <f t="shared" si="6"/>
        <v>21</v>
      </c>
      <c r="F83" s="571">
        <f t="shared" si="6"/>
        <v>0</v>
      </c>
      <c r="G83" s="571">
        <f t="shared" si="6"/>
        <v>0</v>
      </c>
      <c r="H83" s="572"/>
      <c r="I83" s="468"/>
      <c r="J83" s="461"/>
      <c r="K83" s="448"/>
      <c r="L83" s="449"/>
      <c r="M83" s="473"/>
      <c r="BZ83" s="412"/>
      <c r="CA83" s="412"/>
      <c r="CB83" s="412"/>
      <c r="CC83" s="412"/>
      <c r="CD83" s="412"/>
      <c r="CE83" s="412"/>
      <c r="CF83" s="412"/>
      <c r="CG83" s="412"/>
      <c r="CH83" s="412"/>
      <c r="CI83" s="412"/>
      <c r="CJ83" s="412"/>
      <c r="CK83" s="412"/>
      <c r="CL83" s="412"/>
      <c r="CM83" s="412"/>
      <c r="CN83" s="412"/>
    </row>
    <row r="84" spans="1:92" x14ac:dyDescent="0.2">
      <c r="D84" s="473"/>
      <c r="BZ84" s="412"/>
      <c r="CA84" s="412"/>
      <c r="CB84" s="412"/>
      <c r="CC84" s="412"/>
      <c r="CD84" s="412"/>
      <c r="CE84" s="412"/>
      <c r="CF84" s="412"/>
      <c r="CG84" s="412"/>
      <c r="CH84" s="412"/>
      <c r="CI84" s="412"/>
      <c r="CJ84" s="412"/>
      <c r="CK84" s="412"/>
      <c r="CL84" s="412"/>
      <c r="CM84" s="412"/>
      <c r="CN84" s="412"/>
    </row>
    <row r="85" spans="1:92" x14ac:dyDescent="0.2">
      <c r="BZ85" s="412"/>
      <c r="CA85" s="412"/>
      <c r="CB85" s="412"/>
      <c r="CC85" s="412"/>
      <c r="CD85" s="412"/>
      <c r="CE85" s="412"/>
      <c r="CF85" s="412"/>
      <c r="CG85" s="412"/>
      <c r="CH85" s="412"/>
      <c r="CI85" s="412"/>
      <c r="CJ85" s="412"/>
      <c r="CK85" s="412"/>
      <c r="CL85" s="412"/>
      <c r="CM85" s="412"/>
      <c r="CN85" s="412"/>
    </row>
    <row r="86" spans="1:92" x14ac:dyDescent="0.2">
      <c r="BZ86" s="412"/>
      <c r="CA86" s="412"/>
      <c r="CB86" s="412"/>
      <c r="CC86" s="412"/>
      <c r="CD86" s="412"/>
      <c r="CE86" s="412"/>
      <c r="CF86" s="412"/>
      <c r="CG86" s="412"/>
      <c r="CH86" s="412"/>
      <c r="CI86" s="412"/>
      <c r="CJ86" s="412"/>
      <c r="CK86" s="412"/>
      <c r="CL86" s="412"/>
      <c r="CM86" s="412"/>
      <c r="CN86" s="412"/>
    </row>
    <row r="87" spans="1:92" x14ac:dyDescent="0.2">
      <c r="BZ87" s="412"/>
      <c r="CA87" s="412"/>
      <c r="CB87" s="412"/>
      <c r="CC87" s="412"/>
      <c r="CD87" s="412"/>
      <c r="CE87" s="412"/>
      <c r="CF87" s="412"/>
      <c r="CG87" s="412"/>
      <c r="CH87" s="412"/>
      <c r="CI87" s="412"/>
      <c r="CJ87" s="412"/>
      <c r="CK87" s="412"/>
      <c r="CL87" s="412"/>
      <c r="CM87" s="412"/>
      <c r="CN87" s="412"/>
    </row>
    <row r="88" spans="1:92" x14ac:dyDescent="0.2">
      <c r="BZ88" s="412"/>
      <c r="CA88" s="412"/>
      <c r="CB88" s="412"/>
      <c r="CC88" s="412"/>
      <c r="CD88" s="412"/>
      <c r="CE88" s="412"/>
      <c r="CF88" s="412"/>
      <c r="CG88" s="412"/>
      <c r="CH88" s="412"/>
      <c r="CI88" s="412"/>
      <c r="CJ88" s="412"/>
      <c r="CK88" s="412"/>
      <c r="CL88" s="412"/>
      <c r="CM88" s="412"/>
      <c r="CN88" s="412"/>
    </row>
    <row r="89" spans="1:92" x14ac:dyDescent="0.2">
      <c r="BZ89" s="412"/>
      <c r="CA89" s="412"/>
      <c r="CB89" s="412"/>
      <c r="CC89" s="412"/>
      <c r="CD89" s="412"/>
      <c r="CE89" s="412"/>
      <c r="CF89" s="412"/>
      <c r="CG89" s="412"/>
      <c r="CH89" s="412"/>
      <c r="CI89" s="412"/>
      <c r="CJ89" s="412"/>
      <c r="CK89" s="412"/>
      <c r="CL89" s="412"/>
      <c r="CM89" s="412"/>
      <c r="CN89" s="412"/>
    </row>
    <row r="90" spans="1:92" x14ac:dyDescent="0.2">
      <c r="BZ90" s="412"/>
      <c r="CA90" s="412"/>
      <c r="CB90" s="412"/>
      <c r="CC90" s="412"/>
      <c r="CD90" s="412"/>
      <c r="CE90" s="412"/>
      <c r="CF90" s="412"/>
      <c r="CG90" s="412"/>
      <c r="CH90" s="412"/>
      <c r="CI90" s="412"/>
      <c r="CJ90" s="412"/>
      <c r="CK90" s="412"/>
      <c r="CL90" s="412"/>
      <c r="CM90" s="412"/>
      <c r="CN90" s="412"/>
    </row>
    <row r="91" spans="1:92" x14ac:dyDescent="0.2">
      <c r="BZ91" s="412"/>
      <c r="CA91" s="412"/>
      <c r="CB91" s="412"/>
      <c r="CC91" s="412"/>
      <c r="CD91" s="412"/>
      <c r="CE91" s="412"/>
      <c r="CF91" s="412"/>
      <c r="CG91" s="412"/>
      <c r="CH91" s="412"/>
      <c r="CI91" s="412"/>
      <c r="CJ91" s="412"/>
      <c r="CK91" s="412"/>
      <c r="CL91" s="412"/>
      <c r="CM91" s="412"/>
      <c r="CN91" s="412"/>
    </row>
    <row r="92" spans="1:92" x14ac:dyDescent="0.2">
      <c r="BZ92" s="412"/>
      <c r="CA92" s="412"/>
      <c r="CB92" s="412"/>
      <c r="CC92" s="412"/>
      <c r="CD92" s="412"/>
      <c r="CE92" s="412"/>
      <c r="CF92" s="412"/>
      <c r="CG92" s="412"/>
      <c r="CH92" s="412"/>
      <c r="CI92" s="412"/>
      <c r="CJ92" s="412"/>
      <c r="CK92" s="412"/>
      <c r="CL92" s="412"/>
      <c r="CM92" s="412"/>
      <c r="CN92" s="412"/>
    </row>
    <row r="93" spans="1:92" x14ac:dyDescent="0.2">
      <c r="BZ93" s="412"/>
      <c r="CA93" s="412"/>
      <c r="CB93" s="412"/>
      <c r="CC93" s="412"/>
      <c r="CD93" s="412"/>
      <c r="CE93" s="412"/>
      <c r="CF93" s="412"/>
      <c r="CG93" s="412"/>
      <c r="CH93" s="412"/>
      <c r="CI93" s="412"/>
      <c r="CJ93" s="412"/>
      <c r="CK93" s="412"/>
      <c r="CL93" s="412"/>
      <c r="CM93" s="412"/>
      <c r="CN93" s="412"/>
    </row>
    <row r="94" spans="1:92" x14ac:dyDescent="0.2">
      <c r="BZ94" s="412"/>
      <c r="CA94" s="412"/>
      <c r="CB94" s="412"/>
      <c r="CC94" s="412"/>
      <c r="CD94" s="412"/>
      <c r="CE94" s="412"/>
      <c r="CF94" s="412"/>
      <c r="CG94" s="412"/>
      <c r="CH94" s="412"/>
      <c r="CI94" s="412"/>
      <c r="CJ94" s="412"/>
      <c r="CK94" s="412"/>
      <c r="CL94" s="412"/>
      <c r="CM94" s="412"/>
      <c r="CN94" s="412"/>
    </row>
    <row r="95" spans="1:92" x14ac:dyDescent="0.2">
      <c r="BZ95" s="412"/>
      <c r="CA95" s="412"/>
      <c r="CB95" s="412"/>
      <c r="CC95" s="412"/>
      <c r="CD95" s="412"/>
      <c r="CE95" s="412"/>
      <c r="CF95" s="412"/>
      <c r="CG95" s="412"/>
      <c r="CH95" s="412"/>
      <c r="CI95" s="412"/>
      <c r="CJ95" s="412"/>
      <c r="CK95" s="412"/>
      <c r="CL95" s="412"/>
      <c r="CM95" s="412"/>
      <c r="CN95" s="412"/>
    </row>
    <row r="96" spans="1:92" x14ac:dyDescent="0.2">
      <c r="BZ96" s="412"/>
      <c r="CA96" s="412"/>
      <c r="CB96" s="412"/>
      <c r="CC96" s="412"/>
      <c r="CD96" s="412"/>
      <c r="CE96" s="412"/>
      <c r="CF96" s="412"/>
      <c r="CG96" s="412"/>
      <c r="CH96" s="412"/>
      <c r="CI96" s="412"/>
      <c r="CJ96" s="412"/>
      <c r="CK96" s="412"/>
      <c r="CL96" s="412"/>
      <c r="CM96" s="412"/>
      <c r="CN96" s="412"/>
    </row>
    <row r="97" spans="78:92" x14ac:dyDescent="0.2">
      <c r="BZ97" s="412"/>
      <c r="CA97" s="412"/>
      <c r="CB97" s="412"/>
      <c r="CC97" s="412"/>
      <c r="CD97" s="412"/>
      <c r="CE97" s="412"/>
      <c r="CF97" s="412"/>
      <c r="CG97" s="412"/>
      <c r="CH97" s="412"/>
      <c r="CI97" s="412"/>
      <c r="CJ97" s="412"/>
      <c r="CK97" s="412"/>
      <c r="CL97" s="412"/>
      <c r="CM97" s="412"/>
      <c r="CN97" s="412"/>
    </row>
    <row r="98" spans="78:92" x14ac:dyDescent="0.2">
      <c r="BZ98" s="412"/>
      <c r="CA98" s="412"/>
      <c r="CB98" s="412"/>
      <c r="CC98" s="412"/>
      <c r="CD98" s="412"/>
      <c r="CE98" s="412"/>
      <c r="CF98" s="412"/>
      <c r="CG98" s="412"/>
      <c r="CH98" s="412"/>
      <c r="CI98" s="412"/>
      <c r="CJ98" s="412"/>
      <c r="CK98" s="412"/>
      <c r="CL98" s="412"/>
      <c r="CM98" s="412"/>
      <c r="CN98" s="412"/>
    </row>
    <row r="99" spans="78:92" x14ac:dyDescent="0.2">
      <c r="BZ99" s="412"/>
      <c r="CA99" s="412"/>
      <c r="CB99" s="412"/>
      <c r="CC99" s="412"/>
      <c r="CD99" s="412"/>
      <c r="CE99" s="412"/>
      <c r="CF99" s="412"/>
      <c r="CG99" s="412"/>
      <c r="CH99" s="412"/>
      <c r="CI99" s="412"/>
      <c r="CJ99" s="412"/>
      <c r="CK99" s="412"/>
      <c r="CL99" s="412"/>
      <c r="CM99" s="412"/>
      <c r="CN99" s="412"/>
    </row>
    <row r="195" spans="1:2" hidden="1" x14ac:dyDescent="0.2">
      <c r="A195" s="573">
        <f>SUM(B12:O12,B19:B23,B35,C50,B71:I71,B83:G83,B27:B32,B39:C42,B46:C47,C51:C54)</f>
        <v>15618</v>
      </c>
      <c r="B195" s="573">
        <f>SUM(CG3:CN99)</f>
        <v>0</v>
      </c>
    </row>
  </sheetData>
  <mergeCells count="22">
    <mergeCell ref="A72:G72"/>
    <mergeCell ref="A73:A74"/>
    <mergeCell ref="B73:G73"/>
    <mergeCell ref="D9:D11"/>
    <mergeCell ref="E9:E11"/>
    <mergeCell ref="G9:J10"/>
    <mergeCell ref="K9:O10"/>
    <mergeCell ref="A48:E48"/>
    <mergeCell ref="A9:A11"/>
    <mergeCell ref="B9:B11"/>
    <mergeCell ref="C9:C11"/>
    <mergeCell ref="F9:F11"/>
    <mergeCell ref="A50:B50"/>
    <mergeCell ref="A51:A52"/>
    <mergeCell ref="A53:A54"/>
    <mergeCell ref="A55:G55"/>
    <mergeCell ref="A56:A58"/>
    <mergeCell ref="B56:C57"/>
    <mergeCell ref="D56:E57"/>
    <mergeCell ref="F56:I56"/>
    <mergeCell ref="F57:G57"/>
    <mergeCell ref="H57:I57"/>
  </mergeCells>
  <dataValidations count="3">
    <dataValidation allowBlank="1" showInputMessage="1" showErrorMessage="1" errorTitle="ERROR" error="Por Favor ingrese solo Números. " sqref="E9:F11"/>
    <dataValidation type="decimal" allowBlank="1" showInputMessage="1" showErrorMessage="1" errorTitle="ERROR" error="Por Favor ingrese solo Números. " sqref="G12:O16 C12:D16">
      <formula1>0</formula1>
      <formula2>100000000</formula2>
    </dataValidation>
    <dataValidation type="whole" allowBlank="1" showInputMessage="1" showErrorMessage="1" errorTitle="ERROR" error="Por Favor ingrese solo Números. " sqref="G17:O1048576 P1:XFD1048576 G1:O11 E12:F1048576 E1:F8 A1:B1048576 C1:D11 C17:D1048576">
      <formula1>0</formula1>
      <formula2>100000000</formula2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N195"/>
  <sheetViews>
    <sheetView workbookViewId="0">
      <selection activeCell="B6" sqref="B6"/>
    </sheetView>
  </sheetViews>
  <sheetFormatPr baseColWidth="10" defaultRowHeight="14.25" x14ac:dyDescent="0.2"/>
  <cols>
    <col min="1" max="1" width="72.140625" style="410" customWidth="1"/>
    <col min="2" max="2" width="34.140625" style="410" customWidth="1"/>
    <col min="3" max="3" width="18.140625" style="410" customWidth="1"/>
    <col min="4" max="4" width="17.42578125" style="410" customWidth="1"/>
    <col min="5" max="5" width="18.28515625" style="410" customWidth="1"/>
    <col min="6" max="6" width="16.5703125" style="410" customWidth="1"/>
    <col min="7" max="7" width="17.85546875" style="410" customWidth="1"/>
    <col min="8" max="8" width="18.42578125" style="410" customWidth="1"/>
    <col min="9" max="9" width="14.85546875" style="410" customWidth="1"/>
    <col min="10" max="10" width="13.42578125" style="410" customWidth="1"/>
    <col min="11" max="11" width="14.28515625" style="410" customWidth="1"/>
    <col min="12" max="12" width="11.42578125" style="410"/>
    <col min="13" max="13" width="13" style="410" customWidth="1"/>
    <col min="14" max="75" width="11.42578125" style="410"/>
    <col min="76" max="77" width="11.42578125" style="411" customWidth="1"/>
    <col min="78" max="89" width="11.42578125" style="411" hidden="1" customWidth="1"/>
    <col min="90" max="90" width="18.28515625" style="411" hidden="1" customWidth="1"/>
    <col min="91" max="92" width="11.42578125" style="411" hidden="1" customWidth="1"/>
    <col min="93" max="106" width="11.42578125" style="411" customWidth="1"/>
    <col min="107" max="142" width="11.42578125" style="411"/>
    <col min="143" max="16384" width="11.42578125" style="410"/>
  </cols>
  <sheetData>
    <row r="1" spans="1:144" x14ac:dyDescent="0.2">
      <c r="A1" s="409" t="s">
        <v>0</v>
      </c>
    </row>
    <row r="2" spans="1:144" x14ac:dyDescent="0.2">
      <c r="A2" s="409" t="str">
        <f>CONCATENATE("COMUNA: ",[6]NOMBRE!B2," - ","( ",[6]NOMBRE!C2,[6]NOMBRE!D2,[6]NOMBRE!E2,[6]NOMBRE!F2,[6]NOMBRE!G2," )")</f>
        <v>COMUNA: Linares - ( 07401 )</v>
      </c>
    </row>
    <row r="3" spans="1:144" x14ac:dyDescent="0.2">
      <c r="A3" s="409" t="str">
        <f>CONCATENATE("ESTABLECIMIENTO/ESTRATEGIA: ",[6]NOMBRE!B3," - ","( ",[6]NOMBRE!C3,[6]NOMBRE!D3,[6]NOMBRE!E3,[6]NOMBRE!F3,[6]NOMBRE!G3,[6]NOMBRE!H3," )")</f>
        <v>ESTABLECIMIENTO/ESTRATEGIA: Hospital Presidente Carlos Ibáñez del Campo - ( 116108 )</v>
      </c>
      <c r="BZ3" s="412"/>
      <c r="CA3" s="412"/>
      <c r="CB3" s="412"/>
      <c r="CC3" s="412"/>
      <c r="CD3" s="412"/>
      <c r="CE3" s="412"/>
      <c r="CF3" s="412"/>
      <c r="CG3" s="412"/>
      <c r="CH3" s="412"/>
      <c r="CI3" s="412"/>
      <c r="CJ3" s="412"/>
      <c r="CK3" s="412"/>
      <c r="CL3" s="412"/>
      <c r="CM3" s="412"/>
      <c r="CN3" s="412"/>
    </row>
    <row r="4" spans="1:144" x14ac:dyDescent="0.2">
      <c r="A4" s="409" t="str">
        <f>CONCATENATE("MES: ",[6]NOMBRE!B6," - ","( ",[6]NOMBRE!C6,[6]NOMBRE!D6," )")</f>
        <v>MES: JUNIO - ( 06 )</v>
      </c>
      <c r="BZ4" s="412"/>
      <c r="CA4" s="412"/>
      <c r="CB4" s="412"/>
      <c r="CC4" s="412"/>
      <c r="CD4" s="412"/>
      <c r="CE4" s="412"/>
      <c r="CF4" s="412"/>
      <c r="CG4" s="412"/>
      <c r="CH4" s="412"/>
      <c r="CI4" s="412"/>
      <c r="CJ4" s="412"/>
      <c r="CK4" s="412"/>
      <c r="CL4" s="412"/>
      <c r="CM4" s="412"/>
      <c r="CN4" s="412"/>
    </row>
    <row r="5" spans="1:144" x14ac:dyDescent="0.2">
      <c r="A5" s="409" t="str">
        <f>CONCATENATE("AÑO: ",[6]NOMBRE!B7)</f>
        <v>AÑO: 2017</v>
      </c>
      <c r="BZ5" s="412"/>
      <c r="CA5" s="412"/>
      <c r="CB5" s="412"/>
      <c r="CC5" s="412"/>
      <c r="CD5" s="412"/>
      <c r="CE5" s="412"/>
      <c r="CF5" s="412"/>
      <c r="CG5" s="412"/>
      <c r="CH5" s="412"/>
      <c r="CI5" s="412"/>
      <c r="CJ5" s="412"/>
      <c r="CK5" s="412"/>
      <c r="CL5" s="412"/>
      <c r="CM5" s="412"/>
      <c r="CN5" s="412"/>
    </row>
    <row r="6" spans="1:144" ht="15" x14ac:dyDescent="0.2">
      <c r="F6" s="413" t="s">
        <v>71</v>
      </c>
      <c r="BZ6" s="412"/>
      <c r="CA6" s="412"/>
      <c r="CB6" s="412"/>
      <c r="CC6" s="412"/>
      <c r="CD6" s="412"/>
      <c r="CE6" s="412"/>
      <c r="CF6" s="412"/>
      <c r="CG6" s="412"/>
      <c r="CH6" s="412"/>
      <c r="CI6" s="412"/>
      <c r="CJ6" s="412"/>
      <c r="CK6" s="412"/>
      <c r="CL6" s="412"/>
      <c r="CM6" s="412"/>
      <c r="CN6" s="412"/>
    </row>
    <row r="7" spans="1:144" ht="15" customHeight="1" x14ac:dyDescent="0.2">
      <c r="A7" s="414"/>
      <c r="B7" s="414"/>
      <c r="C7" s="414"/>
      <c r="D7" s="414"/>
      <c r="E7" s="414"/>
      <c r="F7" s="414"/>
      <c r="G7" s="414"/>
      <c r="H7" s="414"/>
      <c r="I7" s="414"/>
      <c r="J7" s="414"/>
      <c r="K7" s="415"/>
      <c r="L7" s="416"/>
      <c r="BZ7" s="412"/>
      <c r="CA7" s="412"/>
      <c r="CB7" s="412"/>
      <c r="CC7" s="412"/>
      <c r="CD7" s="412"/>
      <c r="CE7" s="412"/>
      <c r="CF7" s="412"/>
      <c r="CG7" s="412"/>
      <c r="CH7" s="412"/>
      <c r="CI7" s="412"/>
      <c r="CJ7" s="412"/>
      <c r="CK7" s="412"/>
      <c r="CL7" s="412"/>
      <c r="CM7" s="412"/>
      <c r="CN7" s="412"/>
    </row>
    <row r="8" spans="1:144" x14ac:dyDescent="0.2">
      <c r="A8" s="417" t="s">
        <v>68</v>
      </c>
      <c r="BZ8" s="412"/>
      <c r="CA8" s="412"/>
      <c r="CB8" s="412"/>
      <c r="CC8" s="412"/>
      <c r="CD8" s="412"/>
      <c r="CE8" s="412"/>
      <c r="CF8" s="412"/>
      <c r="CG8" s="412"/>
      <c r="CH8" s="412"/>
      <c r="CI8" s="412"/>
      <c r="CJ8" s="412"/>
      <c r="CK8" s="412"/>
      <c r="CL8" s="412"/>
      <c r="CM8" s="412"/>
      <c r="CN8" s="412"/>
    </row>
    <row r="9" spans="1:144" ht="14.25" customHeight="1" x14ac:dyDescent="0.2">
      <c r="A9" s="636" t="s">
        <v>69</v>
      </c>
      <c r="B9" s="637" t="s">
        <v>72</v>
      </c>
      <c r="C9" s="637" t="s">
        <v>73</v>
      </c>
      <c r="D9" s="625" t="s">
        <v>74</v>
      </c>
      <c r="E9" s="625" t="s">
        <v>107</v>
      </c>
      <c r="F9" s="637" t="s">
        <v>108</v>
      </c>
      <c r="G9" s="628" t="s">
        <v>77</v>
      </c>
      <c r="H9" s="629"/>
      <c r="I9" s="629"/>
      <c r="J9" s="630"/>
      <c r="K9" s="628" t="s">
        <v>78</v>
      </c>
      <c r="L9" s="629"/>
      <c r="M9" s="629"/>
      <c r="N9" s="629"/>
      <c r="O9" s="630"/>
      <c r="P9" s="411"/>
      <c r="BX9" s="410"/>
      <c r="BY9" s="410"/>
      <c r="BZ9" s="412"/>
      <c r="CA9" s="412"/>
      <c r="CB9" s="412"/>
      <c r="CC9" s="412"/>
      <c r="CD9" s="412"/>
      <c r="CE9" s="412"/>
      <c r="CF9" s="412"/>
      <c r="CG9" s="412"/>
      <c r="CH9" s="412"/>
      <c r="CI9" s="412"/>
      <c r="CJ9" s="412"/>
      <c r="CK9" s="412"/>
      <c r="CL9" s="412"/>
      <c r="CM9" s="412"/>
      <c r="CN9" s="412"/>
      <c r="EM9" s="411"/>
      <c r="EN9" s="411"/>
    </row>
    <row r="10" spans="1:144" ht="21.75" customHeight="1" x14ac:dyDescent="0.2">
      <c r="A10" s="636"/>
      <c r="B10" s="637"/>
      <c r="C10" s="637"/>
      <c r="D10" s="626"/>
      <c r="E10" s="626"/>
      <c r="F10" s="637"/>
      <c r="G10" s="631"/>
      <c r="H10" s="632"/>
      <c r="I10" s="632"/>
      <c r="J10" s="633"/>
      <c r="K10" s="631"/>
      <c r="L10" s="632"/>
      <c r="M10" s="632"/>
      <c r="N10" s="632"/>
      <c r="O10" s="633"/>
      <c r="P10" s="411"/>
      <c r="BX10" s="410"/>
      <c r="BY10" s="410"/>
      <c r="BZ10" s="412"/>
      <c r="CA10" s="412"/>
      <c r="CB10" s="412"/>
      <c r="CC10" s="412"/>
      <c r="CD10" s="412"/>
      <c r="CE10" s="412"/>
      <c r="CF10" s="412"/>
      <c r="CG10" s="412"/>
      <c r="CH10" s="412"/>
      <c r="CI10" s="412"/>
      <c r="CJ10" s="412"/>
      <c r="CK10" s="412"/>
      <c r="CL10" s="412"/>
      <c r="CM10" s="412"/>
      <c r="CN10" s="412"/>
      <c r="EM10" s="411"/>
      <c r="EN10" s="411"/>
    </row>
    <row r="11" spans="1:144" ht="31.5" customHeight="1" x14ac:dyDescent="0.2">
      <c r="A11" s="636"/>
      <c r="B11" s="637"/>
      <c r="C11" s="637"/>
      <c r="D11" s="627"/>
      <c r="E11" s="627"/>
      <c r="F11" s="637"/>
      <c r="G11" s="418" t="s">
        <v>79</v>
      </c>
      <c r="H11" s="418" t="s">
        <v>80</v>
      </c>
      <c r="I11" s="418" t="s">
        <v>81</v>
      </c>
      <c r="J11" s="418" t="s">
        <v>82</v>
      </c>
      <c r="K11" s="418" t="s">
        <v>79</v>
      </c>
      <c r="L11" s="418" t="s">
        <v>80</v>
      </c>
      <c r="M11" s="418" t="s">
        <v>81</v>
      </c>
      <c r="N11" s="419" t="s">
        <v>82</v>
      </c>
      <c r="O11" s="418" t="s">
        <v>83</v>
      </c>
      <c r="P11" s="411"/>
      <c r="BX11" s="410"/>
      <c r="BY11" s="410"/>
      <c r="BZ11" s="412"/>
      <c r="CA11" s="412"/>
      <c r="CB11" s="412"/>
      <c r="CC11" s="412"/>
      <c r="CD11" s="412"/>
      <c r="CE11" s="412"/>
      <c r="CF11" s="412"/>
      <c r="CG11" s="412"/>
      <c r="CH11" s="412"/>
      <c r="CI11" s="412"/>
      <c r="CJ11" s="412"/>
      <c r="CK11" s="412"/>
      <c r="CL11" s="412"/>
      <c r="CM11" s="412"/>
      <c r="CN11" s="412"/>
      <c r="EM11" s="411"/>
      <c r="EN11" s="411"/>
    </row>
    <row r="12" spans="1:144" x14ac:dyDescent="0.2">
      <c r="A12" s="420" t="s">
        <v>70</v>
      </c>
      <c r="B12" s="379">
        <f t="shared" ref="B12:O12" si="0">SUM(B13:B16)</f>
        <v>5</v>
      </c>
      <c r="C12" s="379">
        <f t="shared" si="0"/>
        <v>5</v>
      </c>
      <c r="D12" s="379">
        <f t="shared" si="0"/>
        <v>5</v>
      </c>
      <c r="E12" s="380">
        <f t="shared" si="0"/>
        <v>1392</v>
      </c>
      <c r="F12" s="380">
        <f t="shared" si="0"/>
        <v>1392</v>
      </c>
      <c r="G12" s="380">
        <f t="shared" si="0"/>
        <v>904</v>
      </c>
      <c r="H12" s="380">
        <f t="shared" si="0"/>
        <v>704</v>
      </c>
      <c r="I12" s="380">
        <f t="shared" si="0"/>
        <v>180</v>
      </c>
      <c r="J12" s="380">
        <f t="shared" si="0"/>
        <v>20</v>
      </c>
      <c r="K12" s="380">
        <f t="shared" si="0"/>
        <v>936</v>
      </c>
      <c r="L12" s="380">
        <f t="shared" si="0"/>
        <v>542</v>
      </c>
      <c r="M12" s="380">
        <f t="shared" si="0"/>
        <v>172</v>
      </c>
      <c r="N12" s="380">
        <f t="shared" si="0"/>
        <v>7</v>
      </c>
      <c r="O12" s="380">
        <f t="shared" si="0"/>
        <v>215</v>
      </c>
      <c r="P12" s="411"/>
      <c r="BX12" s="410"/>
      <c r="BY12" s="410"/>
      <c r="BZ12" s="412"/>
      <c r="CA12" s="412"/>
      <c r="CB12" s="412"/>
      <c r="CC12" s="412"/>
      <c r="CD12" s="412"/>
      <c r="CE12" s="412"/>
      <c r="CF12" s="412"/>
      <c r="CG12" s="412"/>
      <c r="CH12" s="412"/>
      <c r="CI12" s="412"/>
      <c r="CJ12" s="412"/>
      <c r="CK12" s="412"/>
      <c r="CL12" s="412"/>
      <c r="CM12" s="412"/>
      <c r="CN12" s="412"/>
      <c r="EM12" s="411"/>
      <c r="EN12" s="411"/>
    </row>
    <row r="13" spans="1:144" x14ac:dyDescent="0.2">
      <c r="A13" s="421" t="s">
        <v>3</v>
      </c>
      <c r="B13" s="239">
        <v>4</v>
      </c>
      <c r="C13" s="239">
        <v>4</v>
      </c>
      <c r="D13" s="239">
        <v>4</v>
      </c>
      <c r="E13" s="382">
        <v>672</v>
      </c>
      <c r="F13" s="382">
        <v>672</v>
      </c>
      <c r="G13" s="422">
        <f>SUM(H13:J13)</f>
        <v>904</v>
      </c>
      <c r="H13" s="382">
        <v>704</v>
      </c>
      <c r="I13" s="382">
        <v>180</v>
      </c>
      <c r="J13" s="382">
        <v>20</v>
      </c>
      <c r="K13" s="422">
        <f>SUM(L13:O13)</f>
        <v>661</v>
      </c>
      <c r="L13" s="382">
        <v>325</v>
      </c>
      <c r="M13" s="382">
        <v>172</v>
      </c>
      <c r="N13" s="423">
        <v>7</v>
      </c>
      <c r="O13" s="423">
        <v>157</v>
      </c>
      <c r="P13" s="411"/>
      <c r="BX13" s="410"/>
      <c r="BY13" s="410"/>
      <c r="BZ13" s="412"/>
      <c r="CA13" s="412"/>
      <c r="CB13" s="412"/>
      <c r="CC13" s="412"/>
      <c r="CD13" s="412"/>
      <c r="CE13" s="412"/>
      <c r="CF13" s="412"/>
      <c r="CG13" s="412"/>
      <c r="CH13" s="412"/>
      <c r="CI13" s="412"/>
      <c r="CJ13" s="412"/>
      <c r="CK13" s="412"/>
      <c r="CL13" s="412"/>
      <c r="CM13" s="412"/>
      <c r="CN13" s="412"/>
      <c r="EM13" s="411"/>
      <c r="EN13" s="411"/>
    </row>
    <row r="14" spans="1:144" x14ac:dyDescent="0.2">
      <c r="A14" s="424" t="s">
        <v>4</v>
      </c>
      <c r="B14" s="245">
        <v>1</v>
      </c>
      <c r="C14" s="245">
        <v>1</v>
      </c>
      <c r="D14" s="245">
        <v>1</v>
      </c>
      <c r="E14" s="384">
        <v>720</v>
      </c>
      <c r="F14" s="384">
        <v>720</v>
      </c>
      <c r="G14" s="425">
        <f>SUM(H14:J14)</f>
        <v>0</v>
      </c>
      <c r="H14" s="384"/>
      <c r="I14" s="384"/>
      <c r="J14" s="384"/>
      <c r="K14" s="426">
        <f>SUM(L14:O14)</f>
        <v>275</v>
      </c>
      <c r="L14" s="384">
        <v>217</v>
      </c>
      <c r="M14" s="384"/>
      <c r="N14" s="427"/>
      <c r="O14" s="427">
        <v>58</v>
      </c>
      <c r="P14" s="411"/>
      <c r="BX14" s="410"/>
      <c r="BY14" s="410"/>
      <c r="BZ14" s="412"/>
      <c r="CA14" s="412"/>
      <c r="CB14" s="412"/>
      <c r="CC14" s="412"/>
      <c r="CD14" s="412"/>
      <c r="CE14" s="412"/>
      <c r="CF14" s="412"/>
      <c r="CG14" s="412"/>
      <c r="CH14" s="412"/>
      <c r="CI14" s="412"/>
      <c r="CJ14" s="412"/>
      <c r="CK14" s="412"/>
      <c r="CL14" s="412"/>
      <c r="CM14" s="412"/>
      <c r="CN14" s="412"/>
      <c r="EM14" s="411"/>
      <c r="EN14" s="411"/>
    </row>
    <row r="15" spans="1:144" x14ac:dyDescent="0.2">
      <c r="A15" s="428" t="s">
        <v>5</v>
      </c>
      <c r="B15" s="245"/>
      <c r="C15" s="245"/>
      <c r="D15" s="245"/>
      <c r="E15" s="384"/>
      <c r="F15" s="384"/>
      <c r="G15" s="426">
        <f>SUM(H15:J15)</f>
        <v>0</v>
      </c>
      <c r="H15" s="384"/>
      <c r="I15" s="384"/>
      <c r="J15" s="384"/>
      <c r="K15" s="426">
        <f>SUM(L15:O15)</f>
        <v>0</v>
      </c>
      <c r="L15" s="384"/>
      <c r="M15" s="384"/>
      <c r="N15" s="427"/>
      <c r="O15" s="427"/>
      <c r="P15" s="411"/>
      <c r="BX15" s="410"/>
      <c r="BY15" s="410"/>
      <c r="BZ15" s="412"/>
      <c r="CA15" s="412"/>
      <c r="CB15" s="412"/>
      <c r="CC15" s="412"/>
      <c r="CD15" s="412"/>
      <c r="CE15" s="412"/>
      <c r="CF15" s="412"/>
      <c r="CG15" s="412"/>
      <c r="CH15" s="412"/>
      <c r="CI15" s="412"/>
      <c r="CJ15" s="412"/>
      <c r="CK15" s="412"/>
      <c r="CL15" s="412"/>
      <c r="CM15" s="412"/>
      <c r="CN15" s="412"/>
      <c r="EM15" s="411"/>
      <c r="EN15" s="411"/>
    </row>
    <row r="16" spans="1:144" x14ac:dyDescent="0.2">
      <c r="A16" s="429" t="s">
        <v>6</v>
      </c>
      <c r="B16" s="253"/>
      <c r="C16" s="254"/>
      <c r="D16" s="375"/>
      <c r="E16" s="388"/>
      <c r="F16" s="430"/>
      <c r="G16" s="431">
        <f>SUM(H16:J16)</f>
        <v>0</v>
      </c>
      <c r="H16" s="387"/>
      <c r="I16" s="387"/>
      <c r="J16" s="387"/>
      <c r="K16" s="432">
        <f>SUM(L16:O16)</f>
        <v>0</v>
      </c>
      <c r="L16" s="387"/>
      <c r="M16" s="387"/>
      <c r="N16" s="433"/>
      <c r="O16" s="433"/>
      <c r="P16" s="411"/>
      <c r="BX16" s="410"/>
      <c r="BY16" s="410"/>
      <c r="BZ16" s="412"/>
      <c r="CA16" s="412"/>
      <c r="CB16" s="412"/>
      <c r="CC16" s="412"/>
      <c r="CD16" s="412"/>
      <c r="CE16" s="412"/>
      <c r="CF16" s="412"/>
      <c r="CG16" s="412"/>
      <c r="CH16" s="412"/>
      <c r="CI16" s="412"/>
      <c r="CJ16" s="412"/>
      <c r="CK16" s="412"/>
      <c r="CL16" s="412"/>
      <c r="CM16" s="412"/>
      <c r="CN16" s="412"/>
      <c r="EM16" s="411"/>
      <c r="EN16" s="411"/>
    </row>
    <row r="17" spans="1:92" x14ac:dyDescent="0.2">
      <c r="A17" s="434" t="s">
        <v>7</v>
      </c>
      <c r="B17" s="435"/>
      <c r="C17" s="435"/>
      <c r="D17" s="435"/>
      <c r="E17" s="435"/>
      <c r="F17" s="435"/>
      <c r="G17" s="435"/>
      <c r="H17" s="436"/>
      <c r="I17" s="437"/>
      <c r="J17" s="438"/>
      <c r="K17" s="439"/>
      <c r="L17" s="440"/>
      <c r="BZ17" s="412"/>
      <c r="CA17" s="412"/>
      <c r="CB17" s="412"/>
      <c r="CC17" s="412"/>
      <c r="CD17" s="412"/>
      <c r="CE17" s="412"/>
      <c r="CF17" s="412"/>
      <c r="CG17" s="412"/>
      <c r="CH17" s="412"/>
      <c r="CI17" s="412"/>
      <c r="CJ17" s="412"/>
      <c r="CK17" s="412"/>
      <c r="CL17" s="412"/>
      <c r="CM17" s="412"/>
      <c r="CN17" s="412"/>
    </row>
    <row r="18" spans="1:92" ht="31.5" x14ac:dyDescent="0.2">
      <c r="A18" s="441" t="s">
        <v>8</v>
      </c>
      <c r="B18" s="442" t="s">
        <v>2</v>
      </c>
      <c r="C18" s="443" t="s">
        <v>84</v>
      </c>
      <c r="D18" s="444" t="s">
        <v>9</v>
      </c>
      <c r="E18" s="444" t="s">
        <v>10</v>
      </c>
      <c r="F18" s="444" t="s">
        <v>11</v>
      </c>
      <c r="G18" s="445" t="s">
        <v>12</v>
      </c>
      <c r="H18" s="446"/>
      <c r="I18" s="447"/>
      <c r="J18" s="447"/>
      <c r="K18" s="448"/>
      <c r="L18" s="449"/>
      <c r="BZ18" s="412"/>
      <c r="CA18" s="412"/>
      <c r="CB18" s="412"/>
      <c r="CC18" s="412"/>
      <c r="CD18" s="412"/>
      <c r="CE18" s="412"/>
      <c r="CF18" s="412"/>
      <c r="CG18" s="412"/>
      <c r="CH18" s="412"/>
      <c r="CI18" s="412"/>
      <c r="CJ18" s="412"/>
      <c r="CK18" s="412"/>
      <c r="CL18" s="412"/>
      <c r="CM18" s="412"/>
      <c r="CN18" s="412"/>
    </row>
    <row r="19" spans="1:92" x14ac:dyDescent="0.2">
      <c r="A19" s="450" t="s">
        <v>13</v>
      </c>
      <c r="B19" s="451">
        <f>SUM(C19:G19)</f>
        <v>8</v>
      </c>
      <c r="C19" s="452"/>
      <c r="D19" s="453"/>
      <c r="E19" s="453">
        <v>8</v>
      </c>
      <c r="F19" s="453"/>
      <c r="G19" s="454"/>
      <c r="H19" s="455"/>
      <c r="I19" s="447"/>
      <c r="J19" s="447"/>
      <c r="K19" s="448"/>
      <c r="L19" s="449"/>
      <c r="BZ19" s="412"/>
      <c r="CA19" s="412"/>
      <c r="CB19" s="412"/>
      <c r="CC19" s="412"/>
      <c r="CD19" s="412"/>
      <c r="CE19" s="412"/>
      <c r="CF19" s="412"/>
      <c r="CG19" s="412"/>
      <c r="CH19" s="412"/>
      <c r="CI19" s="412"/>
      <c r="CJ19" s="412"/>
      <c r="CK19" s="412"/>
      <c r="CL19" s="412"/>
      <c r="CM19" s="412"/>
      <c r="CN19" s="412"/>
    </row>
    <row r="20" spans="1:92" x14ac:dyDescent="0.2">
      <c r="A20" s="456" t="s">
        <v>14</v>
      </c>
      <c r="B20" s="457">
        <f>SUM(C20:G20)</f>
        <v>168</v>
      </c>
      <c r="C20" s="458"/>
      <c r="D20" s="459"/>
      <c r="E20" s="459">
        <v>168</v>
      </c>
      <c r="F20" s="459"/>
      <c r="G20" s="460"/>
      <c r="H20" s="455"/>
      <c r="I20" s="447"/>
      <c r="J20" s="447"/>
      <c r="K20" s="448"/>
      <c r="L20" s="449"/>
      <c r="BZ20" s="412"/>
      <c r="CA20" s="412"/>
      <c r="CB20" s="412"/>
      <c r="CC20" s="412"/>
      <c r="CD20" s="412"/>
      <c r="CE20" s="412"/>
      <c r="CF20" s="412"/>
      <c r="CG20" s="412"/>
      <c r="CH20" s="412"/>
      <c r="CI20" s="412"/>
      <c r="CJ20" s="412"/>
      <c r="CK20" s="412"/>
      <c r="CL20" s="412"/>
      <c r="CM20" s="412"/>
      <c r="CN20" s="412"/>
    </row>
    <row r="21" spans="1:92" x14ac:dyDescent="0.2">
      <c r="A21" s="456" t="s">
        <v>15</v>
      </c>
      <c r="B21" s="457">
        <f>SUM(C21:G21)</f>
        <v>168</v>
      </c>
      <c r="C21" s="458"/>
      <c r="D21" s="459"/>
      <c r="E21" s="459">
        <v>168</v>
      </c>
      <c r="F21" s="459"/>
      <c r="G21" s="460"/>
      <c r="H21" s="455"/>
      <c r="I21" s="447"/>
      <c r="J21" s="447"/>
      <c r="K21" s="448"/>
      <c r="L21" s="449"/>
      <c r="BZ21" s="412"/>
      <c r="CA21" s="412"/>
      <c r="CB21" s="412"/>
      <c r="CC21" s="412"/>
      <c r="CD21" s="412"/>
      <c r="CE21" s="412"/>
      <c r="CF21" s="412"/>
      <c r="CG21" s="412"/>
      <c r="CH21" s="412"/>
      <c r="CI21" s="412"/>
      <c r="CJ21" s="412"/>
      <c r="CK21" s="412"/>
      <c r="CL21" s="412"/>
      <c r="CM21" s="412"/>
      <c r="CN21" s="412"/>
    </row>
    <row r="22" spans="1:92" x14ac:dyDescent="0.2">
      <c r="A22" s="456" t="s">
        <v>85</v>
      </c>
      <c r="B22" s="457">
        <f>SUM(C22:G22)</f>
        <v>168</v>
      </c>
      <c r="C22" s="458"/>
      <c r="D22" s="459"/>
      <c r="E22" s="459">
        <v>168</v>
      </c>
      <c r="F22" s="459"/>
      <c r="G22" s="460"/>
      <c r="H22" s="455"/>
      <c r="I22" s="447"/>
      <c r="J22" s="461"/>
      <c r="K22" s="448"/>
      <c r="L22" s="449"/>
      <c r="BZ22" s="412"/>
      <c r="CA22" s="412"/>
      <c r="CB22" s="412"/>
      <c r="CC22" s="412"/>
      <c r="CD22" s="412"/>
      <c r="CE22" s="412"/>
      <c r="CF22" s="412"/>
      <c r="CG22" s="412"/>
      <c r="CH22" s="412"/>
      <c r="CI22" s="412"/>
      <c r="CJ22" s="412"/>
      <c r="CK22" s="412"/>
      <c r="CL22" s="412"/>
      <c r="CM22" s="412"/>
      <c r="CN22" s="412"/>
    </row>
    <row r="23" spans="1:92" x14ac:dyDescent="0.2">
      <c r="A23" s="462" t="s">
        <v>17</v>
      </c>
      <c r="B23" s="463">
        <f>SUM(C23:G23)</f>
        <v>168</v>
      </c>
      <c r="C23" s="464"/>
      <c r="D23" s="465"/>
      <c r="E23" s="465">
        <v>168</v>
      </c>
      <c r="F23" s="465"/>
      <c r="G23" s="466"/>
      <c r="H23" s="455"/>
      <c r="I23" s="447"/>
      <c r="J23" s="447"/>
      <c r="K23" s="448"/>
      <c r="L23" s="449"/>
      <c r="BZ23" s="412"/>
      <c r="CA23" s="412"/>
      <c r="CB23" s="412"/>
      <c r="CC23" s="412"/>
      <c r="CD23" s="412"/>
      <c r="CE23" s="412"/>
      <c r="CF23" s="412"/>
      <c r="CG23" s="412"/>
      <c r="CH23" s="412"/>
      <c r="CI23" s="412"/>
      <c r="CJ23" s="412"/>
      <c r="CK23" s="412"/>
      <c r="CL23" s="412"/>
      <c r="CM23" s="412"/>
      <c r="CN23" s="412"/>
    </row>
    <row r="24" spans="1:92" x14ac:dyDescent="0.2">
      <c r="A24" s="434" t="s">
        <v>18</v>
      </c>
      <c r="B24" s="461"/>
      <c r="C24" s="461"/>
      <c r="D24" s="467"/>
      <c r="E24" s="468"/>
      <c r="BZ24" s="412"/>
      <c r="CA24" s="412"/>
      <c r="CB24" s="412"/>
      <c r="CC24" s="412"/>
      <c r="CD24" s="412"/>
      <c r="CE24" s="412"/>
      <c r="CF24" s="412"/>
      <c r="CG24" s="412"/>
      <c r="CH24" s="412"/>
      <c r="CI24" s="412"/>
      <c r="CJ24" s="412"/>
      <c r="CK24" s="412"/>
      <c r="CL24" s="412"/>
      <c r="CM24" s="412"/>
      <c r="CN24" s="412"/>
    </row>
    <row r="25" spans="1:92" x14ac:dyDescent="0.2">
      <c r="A25" s="434" t="s">
        <v>19</v>
      </c>
      <c r="B25" s="438"/>
      <c r="C25" s="468"/>
      <c r="D25" s="468"/>
      <c r="E25" s="468"/>
      <c r="F25" s="468"/>
      <c r="G25" s="468"/>
      <c r="H25" s="468"/>
      <c r="I25" s="461"/>
      <c r="J25" s="461"/>
      <c r="K25" s="467"/>
      <c r="L25" s="468"/>
      <c r="BZ25" s="412"/>
      <c r="CA25" s="412"/>
      <c r="CB25" s="412"/>
      <c r="CC25" s="412"/>
      <c r="CD25" s="412"/>
      <c r="CE25" s="412"/>
      <c r="CF25" s="412"/>
      <c r="CG25" s="412"/>
      <c r="CH25" s="412"/>
      <c r="CI25" s="412"/>
      <c r="CJ25" s="412"/>
      <c r="CK25" s="412"/>
      <c r="CL25" s="412"/>
      <c r="CM25" s="412"/>
      <c r="CN25" s="412"/>
    </row>
    <row r="26" spans="1:92" x14ac:dyDescent="0.2">
      <c r="A26" s="469" t="s">
        <v>8</v>
      </c>
      <c r="B26" s="469" t="s">
        <v>2</v>
      </c>
      <c r="C26" s="470"/>
      <c r="D26" s="449"/>
      <c r="E26" s="449"/>
      <c r="F26" s="449"/>
      <c r="G26" s="449"/>
      <c r="H26" s="449"/>
      <c r="I26" s="447"/>
      <c r="J26" s="447"/>
      <c r="K26" s="448"/>
      <c r="L26" s="449"/>
      <c r="BZ26" s="412"/>
      <c r="CA26" s="412"/>
      <c r="CB26" s="412"/>
      <c r="CC26" s="412"/>
      <c r="CD26" s="412"/>
      <c r="CE26" s="412"/>
      <c r="CF26" s="412"/>
      <c r="CG26" s="412"/>
      <c r="CH26" s="412"/>
      <c r="CI26" s="412"/>
      <c r="CJ26" s="412"/>
      <c r="CK26" s="412"/>
      <c r="CL26" s="412"/>
      <c r="CM26" s="412"/>
      <c r="CN26" s="412"/>
    </row>
    <row r="27" spans="1:92" x14ac:dyDescent="0.2">
      <c r="A27" s="471" t="s">
        <v>14</v>
      </c>
      <c r="B27" s="165">
        <v>40</v>
      </c>
      <c r="C27" s="455"/>
      <c r="D27" s="449"/>
      <c r="E27" s="449"/>
      <c r="F27" s="449"/>
      <c r="G27" s="449"/>
      <c r="H27" s="449"/>
      <c r="I27" s="449"/>
      <c r="J27" s="449"/>
      <c r="K27" s="448"/>
      <c r="L27" s="449"/>
      <c r="BZ27" s="412"/>
      <c r="CA27" s="412"/>
      <c r="CB27" s="412"/>
      <c r="CC27" s="412"/>
      <c r="CD27" s="412"/>
      <c r="CE27" s="412"/>
      <c r="CF27" s="412"/>
      <c r="CG27" s="412"/>
      <c r="CH27" s="412"/>
      <c r="CI27" s="412"/>
      <c r="CJ27" s="412"/>
      <c r="CK27" s="412"/>
      <c r="CL27" s="412"/>
      <c r="CM27" s="412"/>
      <c r="CN27" s="412"/>
    </row>
    <row r="28" spans="1:92" x14ac:dyDescent="0.2">
      <c r="A28" s="456" t="s">
        <v>15</v>
      </c>
      <c r="B28" s="165">
        <v>48</v>
      </c>
      <c r="C28" s="455"/>
      <c r="D28" s="449"/>
      <c r="E28" s="449"/>
      <c r="F28" s="449"/>
      <c r="G28" s="449"/>
      <c r="H28" s="449"/>
      <c r="I28" s="449"/>
      <c r="J28" s="449"/>
      <c r="K28" s="448"/>
      <c r="L28" s="449"/>
      <c r="BZ28" s="412"/>
      <c r="CA28" s="412"/>
      <c r="CB28" s="412"/>
      <c r="CC28" s="412"/>
      <c r="CD28" s="412"/>
      <c r="CE28" s="412"/>
      <c r="CF28" s="412"/>
      <c r="CG28" s="412"/>
      <c r="CH28" s="412"/>
      <c r="CI28" s="412"/>
      <c r="CJ28" s="412"/>
      <c r="CK28" s="412"/>
      <c r="CL28" s="412"/>
      <c r="CM28" s="412"/>
      <c r="CN28" s="412"/>
    </row>
    <row r="29" spans="1:92" x14ac:dyDescent="0.2">
      <c r="A29" s="471" t="s">
        <v>16</v>
      </c>
      <c r="B29" s="165">
        <v>327</v>
      </c>
      <c r="C29" s="455"/>
      <c r="D29" s="449"/>
      <c r="E29" s="449"/>
      <c r="F29" s="449"/>
      <c r="G29" s="449"/>
      <c r="H29" s="449"/>
      <c r="I29" s="449"/>
      <c r="J29" s="449"/>
      <c r="K29" s="448"/>
      <c r="L29" s="449"/>
      <c r="BZ29" s="412"/>
      <c r="CA29" s="412"/>
      <c r="CB29" s="412"/>
      <c r="CC29" s="412"/>
      <c r="CD29" s="412"/>
      <c r="CE29" s="412"/>
      <c r="CF29" s="412"/>
      <c r="CG29" s="412"/>
      <c r="CH29" s="412"/>
      <c r="CI29" s="412"/>
      <c r="CJ29" s="412"/>
      <c r="CK29" s="412"/>
      <c r="CL29" s="412"/>
      <c r="CM29" s="412"/>
      <c r="CN29" s="412"/>
    </row>
    <row r="30" spans="1:92" x14ac:dyDescent="0.2">
      <c r="A30" s="471" t="s">
        <v>17</v>
      </c>
      <c r="B30" s="165">
        <v>31</v>
      </c>
      <c r="C30" s="455"/>
      <c r="D30" s="449"/>
      <c r="E30" s="449"/>
      <c r="F30" s="449"/>
      <c r="G30" s="449"/>
      <c r="H30" s="449"/>
      <c r="I30" s="449"/>
      <c r="J30" s="468"/>
      <c r="K30" s="448"/>
      <c r="L30" s="449"/>
      <c r="BZ30" s="412"/>
      <c r="CA30" s="412"/>
      <c r="CB30" s="412"/>
      <c r="CC30" s="412"/>
      <c r="CD30" s="412"/>
      <c r="CE30" s="412"/>
      <c r="CF30" s="412"/>
      <c r="CG30" s="412"/>
      <c r="CH30" s="412"/>
      <c r="CI30" s="412"/>
      <c r="CJ30" s="412"/>
      <c r="CK30" s="412"/>
      <c r="CL30" s="412"/>
      <c r="CM30" s="412"/>
      <c r="CN30" s="412"/>
    </row>
    <row r="31" spans="1:92" x14ac:dyDescent="0.2">
      <c r="A31" s="472" t="s">
        <v>20</v>
      </c>
      <c r="B31" s="165"/>
      <c r="C31" s="455"/>
      <c r="D31" s="449"/>
      <c r="E31" s="449"/>
      <c r="F31" s="449"/>
      <c r="G31" s="449"/>
      <c r="H31" s="449"/>
      <c r="I31" s="449"/>
      <c r="J31" s="449"/>
      <c r="K31" s="448"/>
      <c r="L31" s="449"/>
      <c r="M31" s="473"/>
      <c r="BZ31" s="412"/>
      <c r="CA31" s="412"/>
      <c r="CB31" s="412"/>
      <c r="CC31" s="412"/>
      <c r="CD31" s="412"/>
      <c r="CE31" s="412"/>
      <c r="CF31" s="412"/>
      <c r="CG31" s="412"/>
      <c r="CH31" s="412"/>
      <c r="CI31" s="412"/>
      <c r="CJ31" s="412"/>
      <c r="CK31" s="412"/>
      <c r="CL31" s="412"/>
      <c r="CM31" s="412"/>
      <c r="CN31" s="412"/>
    </row>
    <row r="32" spans="1:92" x14ac:dyDescent="0.2">
      <c r="A32" s="463" t="s">
        <v>21</v>
      </c>
      <c r="B32" s="474">
        <v>4</v>
      </c>
      <c r="C32" s="455"/>
      <c r="D32" s="449"/>
      <c r="E32" s="449"/>
      <c r="F32" s="475"/>
      <c r="G32" s="449"/>
      <c r="H32" s="449"/>
      <c r="I32" s="449"/>
      <c r="J32" s="449"/>
      <c r="K32" s="448"/>
      <c r="L32" s="449"/>
      <c r="M32" s="473"/>
      <c r="BZ32" s="412"/>
      <c r="CA32" s="412"/>
      <c r="CB32" s="412"/>
      <c r="CC32" s="412"/>
      <c r="CD32" s="412"/>
      <c r="CE32" s="412"/>
      <c r="CF32" s="412"/>
      <c r="CG32" s="412"/>
      <c r="CH32" s="412"/>
      <c r="CI32" s="412"/>
      <c r="CJ32" s="412"/>
      <c r="CK32" s="412"/>
      <c r="CL32" s="412"/>
      <c r="CM32" s="412"/>
      <c r="CN32" s="412"/>
    </row>
    <row r="33" spans="1:92" ht="23.25" customHeight="1" x14ac:dyDescent="0.2">
      <c r="A33" s="434" t="s">
        <v>22</v>
      </c>
      <c r="B33" s="476"/>
      <c r="C33" s="477"/>
      <c r="D33" s="478"/>
      <c r="E33" s="478"/>
      <c r="F33" s="479"/>
      <c r="G33" s="449"/>
      <c r="H33" s="449"/>
      <c r="I33" s="449"/>
      <c r="J33" s="449"/>
      <c r="K33" s="448"/>
      <c r="L33" s="449"/>
      <c r="M33" s="473"/>
      <c r="BZ33" s="412"/>
      <c r="CA33" s="412"/>
      <c r="CB33" s="412"/>
      <c r="CC33" s="412"/>
      <c r="CD33" s="412"/>
      <c r="CE33" s="412"/>
      <c r="CF33" s="412"/>
      <c r="CG33" s="412"/>
      <c r="CH33" s="412"/>
      <c r="CI33" s="412"/>
      <c r="CJ33" s="412"/>
      <c r="CK33" s="412"/>
      <c r="CL33" s="412"/>
      <c r="CM33" s="412"/>
      <c r="CN33" s="412"/>
    </row>
    <row r="34" spans="1:92" ht="42" x14ac:dyDescent="0.2">
      <c r="A34" s="469" t="s">
        <v>23</v>
      </c>
      <c r="B34" s="469" t="s">
        <v>2</v>
      </c>
      <c r="C34" s="480" t="s">
        <v>24</v>
      </c>
      <c r="D34" s="481" t="s">
        <v>25</v>
      </c>
      <c r="E34" s="481" t="s">
        <v>26</v>
      </c>
      <c r="F34" s="482" t="s">
        <v>27</v>
      </c>
      <c r="G34" s="483"/>
      <c r="H34" s="449"/>
      <c r="I34" s="449"/>
      <c r="J34" s="449"/>
      <c r="K34" s="448"/>
      <c r="L34" s="449"/>
      <c r="M34" s="473"/>
      <c r="BZ34" s="412"/>
      <c r="CA34" s="412"/>
      <c r="CB34" s="412"/>
      <c r="CC34" s="412"/>
      <c r="CD34" s="412"/>
      <c r="CE34" s="412"/>
      <c r="CF34" s="412"/>
      <c r="CG34" s="412"/>
      <c r="CH34" s="412"/>
      <c r="CI34" s="412"/>
      <c r="CJ34" s="412"/>
      <c r="CK34" s="412"/>
      <c r="CL34" s="412"/>
      <c r="CM34" s="412"/>
      <c r="CN34" s="412"/>
    </row>
    <row r="35" spans="1:92" x14ac:dyDescent="0.2">
      <c r="A35" s="484" t="s">
        <v>28</v>
      </c>
      <c r="B35" s="485">
        <f>SUM(C35:F35)</f>
        <v>431</v>
      </c>
      <c r="C35" s="486">
        <v>26</v>
      </c>
      <c r="D35" s="487">
        <v>141</v>
      </c>
      <c r="E35" s="487">
        <v>86</v>
      </c>
      <c r="F35" s="488">
        <v>178</v>
      </c>
      <c r="G35" s="489"/>
      <c r="H35" s="449"/>
      <c r="I35" s="449"/>
      <c r="J35" s="449"/>
      <c r="K35" s="448"/>
      <c r="L35" s="449"/>
      <c r="M35" s="473"/>
      <c r="BZ35" s="412"/>
      <c r="CA35" s="412"/>
      <c r="CB35" s="412"/>
      <c r="CC35" s="412"/>
      <c r="CD35" s="412"/>
      <c r="CE35" s="412"/>
      <c r="CF35" s="412"/>
      <c r="CG35" s="412"/>
      <c r="CH35" s="412"/>
      <c r="CI35" s="412"/>
      <c r="CJ35" s="412"/>
      <c r="CK35" s="412"/>
      <c r="CL35" s="412"/>
      <c r="CM35" s="412"/>
      <c r="CN35" s="412"/>
    </row>
    <row r="36" spans="1:92" ht="24.75" customHeight="1" x14ac:dyDescent="0.2">
      <c r="A36" s="434" t="s">
        <v>29</v>
      </c>
      <c r="D36" s="490"/>
      <c r="E36" s="490"/>
      <c r="F36" s="490"/>
      <c r="G36" s="490"/>
      <c r="H36" s="490"/>
      <c r="I36" s="490"/>
      <c r="J36" s="490"/>
      <c r="BZ36" s="412"/>
      <c r="CA36" s="412"/>
      <c r="CB36" s="412"/>
      <c r="CC36" s="412"/>
      <c r="CD36" s="412"/>
      <c r="CE36" s="412"/>
      <c r="CF36" s="412"/>
      <c r="CG36" s="412"/>
      <c r="CH36" s="412"/>
      <c r="CI36" s="412"/>
      <c r="CJ36" s="412"/>
      <c r="CK36" s="412"/>
      <c r="CL36" s="412"/>
      <c r="CM36" s="412"/>
      <c r="CN36" s="412"/>
    </row>
    <row r="37" spans="1:92" x14ac:dyDescent="0.2">
      <c r="A37" s="491" t="s">
        <v>30</v>
      </c>
      <c r="B37" s="449"/>
      <c r="C37" s="449"/>
      <c r="D37" s="468"/>
      <c r="E37" s="468"/>
      <c r="F37" s="468"/>
      <c r="G37" s="468"/>
      <c r="H37" s="468"/>
      <c r="I37" s="468"/>
      <c r="J37" s="449"/>
      <c r="K37" s="448"/>
      <c r="L37" s="449"/>
      <c r="M37" s="473"/>
      <c r="BZ37" s="412"/>
      <c r="CA37" s="412"/>
      <c r="CB37" s="412"/>
      <c r="CC37" s="412"/>
      <c r="CD37" s="412"/>
      <c r="CE37" s="412"/>
      <c r="CF37" s="412"/>
      <c r="CG37" s="412"/>
      <c r="CH37" s="412"/>
      <c r="CI37" s="412"/>
      <c r="CJ37" s="412"/>
      <c r="CK37" s="412"/>
      <c r="CL37" s="412"/>
      <c r="CM37" s="412"/>
      <c r="CN37" s="412"/>
    </row>
    <row r="38" spans="1:92" x14ac:dyDescent="0.2">
      <c r="A38" s="441" t="s">
        <v>8</v>
      </c>
      <c r="B38" s="442" t="s">
        <v>31</v>
      </c>
      <c r="C38" s="442" t="s">
        <v>32</v>
      </c>
      <c r="D38" s="492"/>
      <c r="E38" s="449"/>
      <c r="F38" s="449"/>
      <c r="G38" s="449"/>
      <c r="H38" s="449"/>
      <c r="I38" s="449"/>
      <c r="J38" s="449"/>
      <c r="K38" s="448"/>
      <c r="L38" s="449"/>
      <c r="M38" s="473"/>
      <c r="BZ38" s="412"/>
      <c r="CA38" s="412"/>
      <c r="CB38" s="412"/>
      <c r="CC38" s="412"/>
      <c r="CD38" s="412"/>
      <c r="CE38" s="412"/>
      <c r="CF38" s="412"/>
      <c r="CG38" s="412"/>
      <c r="CH38" s="412"/>
      <c r="CI38" s="412"/>
      <c r="CJ38" s="412"/>
      <c r="CK38" s="412"/>
      <c r="CL38" s="412"/>
      <c r="CM38" s="412"/>
      <c r="CN38" s="412"/>
    </row>
    <row r="39" spans="1:92" x14ac:dyDescent="0.2">
      <c r="A39" s="493" t="s">
        <v>86</v>
      </c>
      <c r="B39" s="494">
        <v>804</v>
      </c>
      <c r="C39" s="494">
        <v>2638</v>
      </c>
      <c r="D39" s="492"/>
      <c r="E39" s="449"/>
      <c r="F39" s="449"/>
      <c r="G39" s="449"/>
      <c r="H39" s="449"/>
      <c r="I39" s="468"/>
      <c r="J39" s="449"/>
      <c r="K39" s="448"/>
      <c r="L39" s="449"/>
      <c r="M39" s="473"/>
      <c r="BZ39" s="412"/>
      <c r="CA39" s="412"/>
      <c r="CB39" s="412"/>
      <c r="CC39" s="412"/>
      <c r="CD39" s="412"/>
      <c r="CE39" s="412"/>
      <c r="CF39" s="412"/>
      <c r="CG39" s="412"/>
      <c r="CH39" s="412"/>
      <c r="CI39" s="412"/>
      <c r="CJ39" s="412"/>
      <c r="CK39" s="412"/>
      <c r="CL39" s="412"/>
      <c r="CM39" s="412"/>
      <c r="CN39" s="412"/>
    </row>
    <row r="40" spans="1:92" x14ac:dyDescent="0.2">
      <c r="A40" s="495" t="s">
        <v>33</v>
      </c>
      <c r="B40" s="166">
        <v>224</v>
      </c>
      <c r="C40" s="166"/>
      <c r="D40" s="492" t="s">
        <v>34</v>
      </c>
      <c r="E40" s="449"/>
      <c r="F40" s="449"/>
      <c r="G40" s="449"/>
      <c r="H40" s="449"/>
      <c r="I40" s="449"/>
      <c r="J40" s="449"/>
      <c r="K40" s="448"/>
      <c r="L40" s="449"/>
      <c r="M40" s="473"/>
      <c r="BZ40" s="412"/>
      <c r="CA40" s="412" t="str">
        <f>IF(B40&gt;B39,"El total de días camas con acompañamiento diurno NO debe ser MAYOR que el total de días camas ocupadas","")</f>
        <v/>
      </c>
      <c r="CB40" s="412" t="str">
        <f>IF(B40&gt;C39,"El total de días camas con acompañamiento diurno NO debe ser MAYOR que el total de días camas ocupadas","")</f>
        <v/>
      </c>
      <c r="CC40" s="412"/>
      <c r="CD40" s="412"/>
      <c r="CE40" s="412"/>
      <c r="CF40" s="412"/>
      <c r="CG40" s="412">
        <f>IF(B40&gt;B39,1,0)</f>
        <v>0</v>
      </c>
      <c r="CH40" s="412">
        <f>IF(C40&gt;C39,1,0)</f>
        <v>0</v>
      </c>
      <c r="CI40" s="412"/>
      <c r="CJ40" s="412"/>
      <c r="CK40" s="412"/>
      <c r="CL40" s="412"/>
      <c r="CM40" s="412"/>
      <c r="CN40" s="412"/>
    </row>
    <row r="41" spans="1:92" ht="21" x14ac:dyDescent="0.2">
      <c r="A41" s="495" t="s">
        <v>87</v>
      </c>
      <c r="B41" s="166">
        <v>146</v>
      </c>
      <c r="C41" s="166"/>
      <c r="D41" s="492" t="s">
        <v>34</v>
      </c>
      <c r="E41" s="449"/>
      <c r="F41" s="449"/>
      <c r="G41" s="449"/>
      <c r="H41" s="449"/>
      <c r="I41" s="449"/>
      <c r="J41" s="449"/>
      <c r="K41" s="448"/>
      <c r="L41" s="449"/>
      <c r="M41" s="473"/>
      <c r="BZ41" s="412"/>
      <c r="CA41" s="412" t="str">
        <f>IF(OR(B41&gt;B39,B41&gt;B40),"El nº de días camas con acompañamiento diurno de 6 horas NO debe ser MAYOR que el total de días camas ocupadas, ni el nº de días con acompañamiento diurno de 6 horas mayor que el nº de acompañamiento diurno","")</f>
        <v/>
      </c>
      <c r="CB41" s="412" t="str">
        <f>IF(OR(C41&gt;C39,C41&gt;C40),"El nº de días camas con acompañamiento diurno de 6 horas NO debe ser MAYOR que el total de días camas ocupadas, ni el nº de días con acompañamiento diurno de 6 horas mayor que el nº de acompañamiento diurno","")</f>
        <v/>
      </c>
      <c r="CC41" s="412"/>
      <c r="CD41" s="412"/>
      <c r="CE41" s="412"/>
      <c r="CF41" s="412"/>
      <c r="CG41" s="412">
        <f>IF(OR(B41&gt;B39,B41&gt;B40),1,0)</f>
        <v>0</v>
      </c>
      <c r="CH41" s="412">
        <f>IF(OR(C41&gt;C39,C41&gt;C40),1,0)</f>
        <v>0</v>
      </c>
      <c r="CI41" s="412"/>
      <c r="CJ41" s="412"/>
      <c r="CK41" s="412"/>
      <c r="CL41" s="412"/>
      <c r="CM41" s="412"/>
      <c r="CN41" s="412"/>
    </row>
    <row r="42" spans="1:92" x14ac:dyDescent="0.2">
      <c r="A42" s="496" t="s">
        <v>35</v>
      </c>
      <c r="B42" s="167">
        <v>148</v>
      </c>
      <c r="C42" s="167"/>
      <c r="D42" s="492" t="s">
        <v>34</v>
      </c>
      <c r="E42" s="449"/>
      <c r="F42" s="449"/>
      <c r="G42" s="449"/>
      <c r="H42" s="449"/>
      <c r="I42" s="468"/>
      <c r="J42" s="449"/>
      <c r="K42" s="448"/>
      <c r="L42" s="449"/>
      <c r="M42" s="473"/>
      <c r="BZ42" s="412"/>
      <c r="CA42" s="412" t="str">
        <f>IF(B42&gt;B39,"El total de días camas con acompañamiento nocturno NO debe ser MAYOR que el total de días camas ocupadas","")</f>
        <v/>
      </c>
      <c r="CB42" s="412" t="str">
        <f>IF(C42&gt;C39,"El total de días camas con acompañamiento nocturno NO debe ser MAYOR que el total de días camas ocupadas","")</f>
        <v/>
      </c>
      <c r="CC42" s="412"/>
      <c r="CD42" s="412"/>
      <c r="CE42" s="412"/>
      <c r="CF42" s="412"/>
      <c r="CG42" s="412">
        <f>IF(B42&gt;B39,1,0)</f>
        <v>0</v>
      </c>
      <c r="CH42" s="412">
        <f>IF(C42&gt;C39,1,0)</f>
        <v>0</v>
      </c>
      <c r="CI42" s="412"/>
      <c r="CJ42" s="412"/>
      <c r="CK42" s="412"/>
      <c r="CL42" s="412"/>
      <c r="CM42" s="412"/>
      <c r="CN42" s="412"/>
    </row>
    <row r="43" spans="1:92" ht="20.25" customHeight="1" x14ac:dyDescent="0.2">
      <c r="A43" s="497" t="s">
        <v>36</v>
      </c>
      <c r="B43" s="468"/>
      <c r="C43" s="468"/>
      <c r="D43" s="467"/>
      <c r="E43" s="449"/>
      <c r="F43" s="449"/>
      <c r="G43" s="449"/>
      <c r="H43" s="449"/>
      <c r="I43" s="449"/>
      <c r="J43" s="468"/>
      <c r="K43" s="448"/>
      <c r="L43" s="449"/>
      <c r="M43" s="473"/>
      <c r="BZ43" s="412"/>
      <c r="CA43" s="412"/>
      <c r="CB43" s="412"/>
      <c r="CC43" s="412"/>
      <c r="CD43" s="412"/>
      <c r="CE43" s="412"/>
      <c r="CF43" s="412"/>
      <c r="CG43" s="412"/>
      <c r="CH43" s="412"/>
      <c r="CI43" s="412"/>
      <c r="CJ43" s="412"/>
      <c r="CK43" s="412"/>
      <c r="CL43" s="412"/>
      <c r="CM43" s="412"/>
      <c r="CN43" s="412"/>
    </row>
    <row r="44" spans="1:92" x14ac:dyDescent="0.2">
      <c r="A44" s="434" t="s">
        <v>37</v>
      </c>
      <c r="B44" s="468"/>
      <c r="C44" s="468"/>
      <c r="D44" s="467"/>
      <c r="E44" s="468"/>
      <c r="F44" s="468"/>
      <c r="G44" s="468"/>
      <c r="H44" s="468"/>
      <c r="I44" s="468"/>
      <c r="J44" s="449"/>
      <c r="K44" s="448"/>
      <c r="L44" s="449"/>
      <c r="M44" s="473"/>
      <c r="BZ44" s="412"/>
      <c r="CA44" s="412"/>
      <c r="CB44" s="412"/>
      <c r="CC44" s="412"/>
      <c r="CD44" s="412"/>
      <c r="CE44" s="412"/>
      <c r="CF44" s="412"/>
      <c r="CG44" s="412"/>
      <c r="CH44" s="412"/>
      <c r="CI44" s="412"/>
      <c r="CJ44" s="412"/>
      <c r="CK44" s="412"/>
      <c r="CL44" s="412"/>
      <c r="CM44" s="412"/>
      <c r="CN44" s="412"/>
    </row>
    <row r="45" spans="1:92" x14ac:dyDescent="0.2">
      <c r="A45" s="442" t="s">
        <v>38</v>
      </c>
      <c r="B45" s="442" t="s">
        <v>31</v>
      </c>
      <c r="C45" s="498" t="s">
        <v>32</v>
      </c>
      <c r="D45" s="499"/>
      <c r="E45" s="500"/>
      <c r="F45" s="500"/>
      <c r="G45" s="500"/>
      <c r="H45" s="500"/>
      <c r="I45" s="501"/>
      <c r="J45" s="500"/>
      <c r="K45" s="502"/>
      <c r="L45" s="500"/>
      <c r="M45" s="473"/>
      <c r="BZ45" s="412"/>
      <c r="CA45" s="412"/>
      <c r="CB45" s="412"/>
      <c r="CC45" s="412"/>
      <c r="CD45" s="412"/>
      <c r="CE45" s="412"/>
      <c r="CF45" s="412"/>
      <c r="CG45" s="412"/>
      <c r="CH45" s="412"/>
      <c r="CI45" s="412"/>
      <c r="CJ45" s="412"/>
      <c r="CK45" s="412"/>
      <c r="CL45" s="412"/>
      <c r="CM45" s="412"/>
      <c r="CN45" s="412"/>
    </row>
    <row r="46" spans="1:92" x14ac:dyDescent="0.2">
      <c r="A46" s="503" t="s">
        <v>39</v>
      </c>
      <c r="B46" s="504">
        <v>177</v>
      </c>
      <c r="C46" s="504">
        <v>411</v>
      </c>
      <c r="D46" s="505"/>
      <c r="E46" s="449"/>
      <c r="F46" s="449"/>
      <c r="G46" s="449"/>
      <c r="H46" s="449"/>
      <c r="I46" s="468"/>
      <c r="J46" s="449"/>
      <c r="K46" s="448"/>
      <c r="L46" s="449"/>
      <c r="BZ46" s="412"/>
      <c r="CA46" s="412"/>
      <c r="CB46" s="412"/>
      <c r="CC46" s="412"/>
      <c r="CD46" s="412"/>
      <c r="CE46" s="412"/>
      <c r="CF46" s="412"/>
      <c r="CG46" s="412"/>
      <c r="CH46" s="412"/>
      <c r="CI46" s="412"/>
      <c r="CJ46" s="412"/>
      <c r="CK46" s="412"/>
      <c r="CL46" s="412"/>
      <c r="CM46" s="412"/>
      <c r="CN46" s="412"/>
    </row>
    <row r="47" spans="1:92" ht="21" x14ac:dyDescent="0.2">
      <c r="A47" s="506" t="s">
        <v>40</v>
      </c>
      <c r="B47" s="474">
        <v>171</v>
      </c>
      <c r="C47" s="507"/>
      <c r="D47" s="508" t="s">
        <v>34</v>
      </c>
      <c r="E47" s="449"/>
      <c r="F47" s="449"/>
      <c r="G47" s="449"/>
      <c r="H47" s="449"/>
      <c r="I47" s="468"/>
      <c r="J47" s="449"/>
      <c r="K47" s="448"/>
      <c r="L47" s="449"/>
      <c r="BZ47" s="412"/>
      <c r="CA47" s="412" t="str">
        <f>IF(B47&gt;B46,"El nº de egresados con orientación a familiares al alta NO debe ser MAYOR al total de egresos","")</f>
        <v/>
      </c>
      <c r="CB47" s="412" t="str">
        <f>IF(C47&gt;C46,"El nº de egresados con orientación a familiares al alta NO debe ser MAYOR al total de egresos","")</f>
        <v/>
      </c>
      <c r="CC47" s="412"/>
      <c r="CD47" s="412"/>
      <c r="CE47" s="412"/>
      <c r="CF47" s="412"/>
      <c r="CG47" s="412">
        <f>IF(B47&gt;B46,1,0)</f>
        <v>0</v>
      </c>
      <c r="CH47" s="412" t="str">
        <f>IF(C47&gt;C46,"El nº de egresados con orientación a familiares al alta NO debe ser MAYOR al total de egresos","")</f>
        <v/>
      </c>
      <c r="CI47" s="412"/>
      <c r="CJ47" s="412"/>
      <c r="CK47" s="412"/>
      <c r="CL47" s="412"/>
      <c r="CM47" s="412"/>
      <c r="CN47" s="412"/>
    </row>
    <row r="48" spans="1:92" x14ac:dyDescent="0.2">
      <c r="A48" s="634" t="s">
        <v>41</v>
      </c>
      <c r="B48" s="634"/>
      <c r="C48" s="634"/>
      <c r="D48" s="635"/>
      <c r="E48" s="635"/>
      <c r="F48" s="501"/>
      <c r="G48" s="501"/>
      <c r="H48" s="501"/>
      <c r="I48" s="501"/>
      <c r="J48" s="468"/>
      <c r="K48" s="448"/>
      <c r="L48" s="449"/>
      <c r="BZ48" s="412"/>
      <c r="CA48" s="412"/>
      <c r="CB48" s="412"/>
      <c r="CC48" s="412"/>
      <c r="CD48" s="412"/>
      <c r="CE48" s="412"/>
      <c r="CF48" s="412"/>
      <c r="CG48" s="412"/>
      <c r="CH48" s="412"/>
      <c r="CI48" s="412"/>
      <c r="CJ48" s="412"/>
      <c r="CK48" s="412"/>
      <c r="CL48" s="412"/>
      <c r="CM48" s="412"/>
      <c r="CN48" s="412"/>
    </row>
    <row r="49" spans="1:92" ht="21" x14ac:dyDescent="0.2">
      <c r="A49" s="469" t="s">
        <v>38</v>
      </c>
      <c r="B49" s="469" t="s">
        <v>42</v>
      </c>
      <c r="C49" s="469" t="s">
        <v>2</v>
      </c>
      <c r="D49" s="509" t="s">
        <v>43</v>
      </c>
      <c r="E49" s="510" t="s">
        <v>44</v>
      </c>
      <c r="F49" s="511" t="s">
        <v>45</v>
      </c>
      <c r="G49" s="511" t="s">
        <v>46</v>
      </c>
      <c r="H49" s="511" t="s">
        <v>47</v>
      </c>
      <c r="I49" s="511" t="s">
        <v>48</v>
      </c>
      <c r="J49" s="447"/>
      <c r="K49" s="448"/>
      <c r="L49" s="468"/>
      <c r="BZ49" s="412"/>
      <c r="CA49" s="412"/>
      <c r="CB49" s="412"/>
      <c r="CC49" s="412"/>
      <c r="CD49" s="412"/>
      <c r="CE49" s="412"/>
      <c r="CF49" s="412"/>
      <c r="CG49" s="412"/>
      <c r="CH49" s="412"/>
      <c r="CI49" s="412"/>
      <c r="CJ49" s="412"/>
      <c r="CK49" s="412"/>
      <c r="CL49" s="412"/>
      <c r="CM49" s="412"/>
      <c r="CN49" s="412"/>
    </row>
    <row r="50" spans="1:92" x14ac:dyDescent="0.2">
      <c r="A50" s="611" t="s">
        <v>88</v>
      </c>
      <c r="B50" s="612"/>
      <c r="C50" s="512">
        <f>SUM(D50:I50)</f>
        <v>230</v>
      </c>
      <c r="D50" s="513">
        <v>45</v>
      </c>
      <c r="E50" s="514">
        <v>20</v>
      </c>
      <c r="F50" s="514">
        <v>41</v>
      </c>
      <c r="G50" s="514">
        <v>39</v>
      </c>
      <c r="H50" s="514">
        <v>32</v>
      </c>
      <c r="I50" s="515">
        <v>53</v>
      </c>
      <c r="J50" s="508"/>
      <c r="K50" s="448"/>
      <c r="L50" s="468"/>
      <c r="BZ50" s="412"/>
      <c r="CA50" s="412"/>
      <c r="CB50" s="412"/>
      <c r="CC50" s="412"/>
      <c r="CD50" s="412"/>
      <c r="CE50" s="412"/>
      <c r="CF50" s="412"/>
      <c r="CG50" s="412"/>
      <c r="CH50" s="412"/>
      <c r="CI50" s="412"/>
      <c r="CJ50" s="412"/>
      <c r="CK50" s="412"/>
      <c r="CL50" s="412"/>
      <c r="CM50" s="412"/>
      <c r="CN50" s="412"/>
    </row>
    <row r="51" spans="1:92" x14ac:dyDescent="0.2">
      <c r="A51" s="613" t="s">
        <v>89</v>
      </c>
      <c r="B51" s="516" t="s">
        <v>50</v>
      </c>
      <c r="C51" s="517">
        <f>SUM(D51:I51)</f>
        <v>57</v>
      </c>
      <c r="D51" s="518">
        <v>22</v>
      </c>
      <c r="E51" s="519">
        <v>11</v>
      </c>
      <c r="F51" s="519">
        <v>24</v>
      </c>
      <c r="G51" s="519"/>
      <c r="H51" s="519"/>
      <c r="I51" s="520"/>
      <c r="J51" s="508" t="s">
        <v>49</v>
      </c>
      <c r="K51" s="448"/>
      <c r="L51" s="468"/>
      <c r="BZ51" s="412"/>
      <c r="CA51" s="412" t="str">
        <f>IF(D51+D52&gt;D50,"La suma del Total egresados con apoyo psicosocial Hasta 28 días deben ser menor o igual al Total de Egresos de Hasta 28 días","")</f>
        <v/>
      </c>
      <c r="CB51" s="412" t="str">
        <f>IF(E51+E52&gt;E50,"La suma del Total egresados con apoyo psicosocial de 29 dias hasta menor de 1 año deben ser menor al Total de Egresos de de 29 dias hasta menor de 1 año","")</f>
        <v/>
      </c>
      <c r="CC51" s="412" t="str">
        <f>IF(F51+F52&gt;F50,"La suma del Total egresados con apoyo psicosocial de 1 a 4 años deben ser menor al Total de Egresos de 1 a 4 años","")</f>
        <v/>
      </c>
      <c r="CD51" s="412" t="str">
        <f>IF(G51+G52&gt;G50,"La suma del Total egresados con apoyo psicosocial de 9 años deben ser menor o igual al Total de Egresos de de 5 a 9 años","")</f>
        <v/>
      </c>
      <c r="CE51" s="412" t="str">
        <f>IF(H51+H52&gt;H50,"La suma del Total egresados con apoyo psicosocial de 10 a 14 años deben ser menor al Total de Egresos de 10 a 14 años ","")</f>
        <v/>
      </c>
      <c r="CF51" s="412" t="str">
        <f>IF(I51+I52&gt;I50,"La suma del Total egresados con apoyo psicosocial de 15 a 19 años deben ser menor al Total de Egresos de 15 a 19 años","")</f>
        <v/>
      </c>
      <c r="CG51" s="412">
        <f t="shared" ref="CG51:CL51" si="1">IF(D51+D52&gt;D50,1,0)</f>
        <v>0</v>
      </c>
      <c r="CH51" s="412">
        <f t="shared" si="1"/>
        <v>0</v>
      </c>
      <c r="CI51" s="412">
        <f t="shared" si="1"/>
        <v>0</v>
      </c>
      <c r="CJ51" s="412">
        <f t="shared" si="1"/>
        <v>0</v>
      </c>
      <c r="CK51" s="412">
        <f t="shared" si="1"/>
        <v>0</v>
      </c>
      <c r="CL51" s="412">
        <f t="shared" si="1"/>
        <v>0</v>
      </c>
      <c r="CM51" s="412"/>
      <c r="CN51" s="412"/>
    </row>
    <row r="52" spans="1:92" x14ac:dyDescent="0.2">
      <c r="A52" s="613"/>
      <c r="B52" s="521" t="s">
        <v>51</v>
      </c>
      <c r="C52" s="522">
        <f>SUM(D52:I52)</f>
        <v>42</v>
      </c>
      <c r="D52" s="523">
        <v>19</v>
      </c>
      <c r="E52" s="524">
        <v>8</v>
      </c>
      <c r="F52" s="524">
        <v>15</v>
      </c>
      <c r="G52" s="524"/>
      <c r="H52" s="524"/>
      <c r="I52" s="525"/>
      <c r="J52" s="508" t="s">
        <v>49</v>
      </c>
      <c r="K52" s="448"/>
      <c r="L52" s="468"/>
      <c r="BZ52" s="412"/>
      <c r="CA52" s="412" t="str">
        <f>IF(D51&gt;D50,"El nº de egresados Hasta 28 días con apoyo psicosocial -Intervención NO debe ser MAYOR al total de egresos",IF(AND(D51&lt;&gt;0,D53=""), "No olvide registrar atenciones recibidas en grupo etareo Hasta 28 días",""))</f>
        <v/>
      </c>
      <c r="CB52" s="412" t="str">
        <f>IF(E51&gt;E50,"El nº de egresados de 29 dias hasta menor de 1 año con apoyo psicosocial -Intervención NO debe ser MAYOR al total de egresos",IF(AND(E51&lt;&gt;0,E53=""), "No olvide registrar atenciones recibidas en grupo de edad 29 dias hasta menor de 1 año",""))</f>
        <v/>
      </c>
      <c r="CC52" s="412" t="str">
        <f>IF(F51&gt;F50,"El nº de egresados de 1 a 4 años con apoyo psicosocial -Intervención NO debe ser MAYOR al total de egresos",IF(AND(F51&lt;&gt;0,F53=""), "No olvide registrar atenciones recibidas de 1 a 4 años",""))</f>
        <v/>
      </c>
      <c r="CD52" s="412" t="str">
        <f>IF(G51&gt;G50,"El nº de egresados de 5 a 9 años con apoyo psicosocial -Intervención NO debe ser MAYOR al total de egresos",IF(AND(G51&lt;&gt;0,G53=""), "No olvide registrar atenciones recibidas de 5 a 9 años",""))</f>
        <v/>
      </c>
      <c r="CE52" s="412" t="str">
        <f>IF(H51&gt;H50,"El nº de egresados de 10 a 14 años con apoyo psicosocial -Intervención NO debe ser MAYOR al total de egresos",IF(AND(H51&lt;&gt;0,H53=""), "No olvide registrar atenciones recibidas de 10 a 14 años",""))</f>
        <v/>
      </c>
      <c r="CF52" s="412" t="str">
        <f>IF(I51&gt;I50,"El nº de egresados de 15 a 19 años con apoyo psicosocial -Intervención NO debe ser MAYOR al total de egresos",IF(AND(I51&lt;&gt;0,I53=""), "No olvide registrar atenciones recibidas de 15 a 19 años",""))</f>
        <v/>
      </c>
      <c r="CG52" s="412">
        <f t="shared" ref="CG52:CL52" si="2">IF(D51&gt;D50,1,IF(AND(D51&lt;&gt;0,D53=""), 1,0))</f>
        <v>0</v>
      </c>
      <c r="CH52" s="412">
        <f t="shared" si="2"/>
        <v>0</v>
      </c>
      <c r="CI52" s="412">
        <f t="shared" si="2"/>
        <v>0</v>
      </c>
      <c r="CJ52" s="412">
        <f t="shared" si="2"/>
        <v>0</v>
      </c>
      <c r="CK52" s="412">
        <f t="shared" si="2"/>
        <v>0</v>
      </c>
      <c r="CL52" s="412">
        <f t="shared" si="2"/>
        <v>0</v>
      </c>
      <c r="CM52" s="412"/>
      <c r="CN52" s="412"/>
    </row>
    <row r="53" spans="1:92" x14ac:dyDescent="0.2">
      <c r="A53" s="614" t="s">
        <v>52</v>
      </c>
      <c r="B53" s="526" t="s">
        <v>50</v>
      </c>
      <c r="C53" s="527">
        <f>SUM(D53:I53)</f>
        <v>140</v>
      </c>
      <c r="D53" s="528">
        <v>44</v>
      </c>
      <c r="E53" s="529">
        <v>46</v>
      </c>
      <c r="F53" s="529">
        <v>50</v>
      </c>
      <c r="G53" s="529"/>
      <c r="H53" s="529"/>
      <c r="I53" s="530"/>
      <c r="J53" s="508" t="s">
        <v>49</v>
      </c>
      <c r="K53" s="467"/>
      <c r="L53" s="468"/>
      <c r="BZ53" s="412"/>
      <c r="CA53" s="412" t="str">
        <f>IF(D51&gt;D50,"El nº de egresados Hasta 28 días  con apoyo psicosocial -Intervención NO debe ser MAYOR al total de egresos en el grupo etario Hasta 28 días",IF(AND(D52&lt;&gt;0,D54=""), "No olvide registrar atenciones recibidas en grupo etareo Hasta 28 días ",""))</f>
        <v/>
      </c>
      <c r="CB53" s="412" t="str">
        <f>IF(E51&gt;E50,"El nº de egresados de 29 dias hasta menor de 1 año con apoyo psicosocial -Intervención NO debe ser MAYOR al total de egresos",IF(AND(E52&lt;&gt;0,E54=""), "No olvide registrar atenciones recibidas en grupo etareo de 29 dias hasta menor de 1 año ",""))</f>
        <v/>
      </c>
      <c r="CC53" s="412" t="str">
        <f>IF(F51&gt;F50,"El nº de egresados de 1 a 4 añoscon apoyo psicosocial -Intervención NO debe ser MAYOR al total de egresos",IF(AND(F52&lt;&gt;0,F54=""), "No olvide registrar atenciones recibidas de 1 a 4 años",""))</f>
        <v/>
      </c>
      <c r="CD53" s="412" t="str">
        <f>IF(G51&gt;G50,"El nº de egresados de 5 a 9 años con apoyo psicosocial -Intervención NO debe ser MAYOR al total de egresos",IF(AND(G52&lt;&gt;0,G54=""), "No olvide registrar atenciones recibidas de 5 a 9 años",""))</f>
        <v/>
      </c>
      <c r="CE53" s="412" t="str">
        <f>IF(H51&gt;H50,"El nº de egresados de 10 a 14 años con apoyo psicosocial -Intervención NO debe ser MAYOR al total de egresos",IF(AND(H52&lt;&gt;0,H54=""), "No olvide registrar atenciones recibidas de 10 a 14 años",""))</f>
        <v/>
      </c>
      <c r="CF53" s="412" t="str">
        <f>IF(I51&gt;I50,"El nº de egresados de 15 a 19 años con apoyo psicosocial -Intervención NO debe ser MAYOR al total de egresos",IF(AND(I52&lt;&gt;0,I54=""), "No olvide registrar atenciones recibidas de 15 a 19 años",""))</f>
        <v/>
      </c>
      <c r="CG53" s="412">
        <f t="shared" ref="CG53:CL53" si="3">IF(D51&gt;D50,1,IF(AND(D52&lt;&gt;0,D54=""), 1,0))</f>
        <v>0</v>
      </c>
      <c r="CH53" s="412">
        <f t="shared" si="3"/>
        <v>0</v>
      </c>
      <c r="CI53" s="412">
        <f t="shared" si="3"/>
        <v>0</v>
      </c>
      <c r="CJ53" s="412">
        <f t="shared" si="3"/>
        <v>0</v>
      </c>
      <c r="CK53" s="412">
        <f t="shared" si="3"/>
        <v>0</v>
      </c>
      <c r="CL53" s="412">
        <f t="shared" si="3"/>
        <v>0</v>
      </c>
      <c r="CM53" s="412"/>
      <c r="CN53" s="412"/>
    </row>
    <row r="54" spans="1:92" x14ac:dyDescent="0.2">
      <c r="A54" s="615"/>
      <c r="B54" s="531" t="s">
        <v>51</v>
      </c>
      <c r="C54" s="532">
        <f>SUM(D54:I54)</f>
        <v>136</v>
      </c>
      <c r="D54" s="533">
        <v>48</v>
      </c>
      <c r="E54" s="534">
        <v>48</v>
      </c>
      <c r="F54" s="534">
        <v>40</v>
      </c>
      <c r="G54" s="534"/>
      <c r="H54" s="534"/>
      <c r="I54" s="535"/>
      <c r="J54" s="508"/>
      <c r="K54" s="467"/>
      <c r="L54" s="468"/>
      <c r="BZ54" s="412"/>
      <c r="CA54" s="412"/>
      <c r="CB54" s="412"/>
      <c r="CC54" s="412"/>
      <c r="CD54" s="412"/>
      <c r="CE54" s="412"/>
      <c r="CF54" s="412"/>
      <c r="CG54" s="412"/>
      <c r="CH54" s="412"/>
      <c r="CI54" s="412"/>
      <c r="CJ54" s="412"/>
      <c r="CK54" s="412"/>
      <c r="CL54" s="412"/>
      <c r="CM54" s="412"/>
      <c r="CN54" s="412"/>
    </row>
    <row r="55" spans="1:92" x14ac:dyDescent="0.2">
      <c r="A55" s="616" t="s">
        <v>53</v>
      </c>
      <c r="B55" s="616"/>
      <c r="C55" s="616"/>
      <c r="D55" s="616"/>
      <c r="E55" s="616"/>
      <c r="F55" s="616"/>
      <c r="G55" s="616"/>
      <c r="H55" s="536"/>
      <c r="I55" s="536"/>
      <c r="J55" s="468"/>
      <c r="K55" s="448"/>
      <c r="L55" s="449"/>
      <c r="M55" s="473"/>
      <c r="BZ55" s="412"/>
      <c r="CA55" s="412"/>
      <c r="CB55" s="412"/>
      <c r="CC55" s="412"/>
      <c r="CD55" s="412"/>
      <c r="CE55" s="412"/>
      <c r="CF55" s="412"/>
      <c r="CG55" s="412"/>
      <c r="CH55" s="412"/>
      <c r="CI55" s="412"/>
      <c r="CJ55" s="412"/>
      <c r="CK55" s="412"/>
      <c r="CL55" s="412"/>
      <c r="CM55" s="412"/>
      <c r="CN55" s="412"/>
    </row>
    <row r="56" spans="1:92" x14ac:dyDescent="0.2">
      <c r="A56" s="617" t="s">
        <v>54</v>
      </c>
      <c r="B56" s="620" t="s">
        <v>90</v>
      </c>
      <c r="C56" s="617"/>
      <c r="D56" s="620" t="s">
        <v>55</v>
      </c>
      <c r="E56" s="617"/>
      <c r="F56" s="622" t="s">
        <v>91</v>
      </c>
      <c r="G56" s="623"/>
      <c r="H56" s="623"/>
      <c r="I56" s="624"/>
      <c r="J56" s="470"/>
      <c r="K56" s="448"/>
      <c r="L56" s="449"/>
      <c r="M56" s="473"/>
      <c r="BZ56" s="412"/>
      <c r="CA56" s="412"/>
      <c r="CB56" s="412"/>
      <c r="CC56" s="412"/>
      <c r="CD56" s="412"/>
      <c r="CE56" s="412"/>
      <c r="CF56" s="412"/>
      <c r="CG56" s="412"/>
      <c r="CH56" s="412"/>
      <c r="CI56" s="412"/>
      <c r="CJ56" s="412"/>
      <c r="CK56" s="412"/>
      <c r="CL56" s="412"/>
      <c r="CM56" s="412"/>
      <c r="CN56" s="412"/>
    </row>
    <row r="57" spans="1:92" x14ac:dyDescent="0.2">
      <c r="A57" s="618"/>
      <c r="B57" s="621"/>
      <c r="C57" s="619"/>
      <c r="D57" s="621"/>
      <c r="E57" s="619"/>
      <c r="F57" s="622" t="s">
        <v>92</v>
      </c>
      <c r="G57" s="624"/>
      <c r="H57" s="622" t="s">
        <v>93</v>
      </c>
      <c r="I57" s="624"/>
      <c r="J57" s="537"/>
      <c r="K57" s="448"/>
      <c r="L57" s="449"/>
      <c r="M57" s="473"/>
      <c r="BZ57" s="412"/>
      <c r="CA57" s="412"/>
      <c r="CB57" s="412"/>
      <c r="CC57" s="412"/>
      <c r="CD57" s="412"/>
      <c r="CE57" s="412"/>
      <c r="CF57" s="412"/>
      <c r="CG57" s="412"/>
      <c r="CH57" s="412"/>
      <c r="CI57" s="412"/>
      <c r="CJ57" s="412"/>
      <c r="CK57" s="412"/>
      <c r="CL57" s="412"/>
      <c r="CM57" s="412"/>
      <c r="CN57" s="412"/>
    </row>
    <row r="58" spans="1:92" ht="21" x14ac:dyDescent="0.2">
      <c r="A58" s="619"/>
      <c r="B58" s="538" t="s">
        <v>94</v>
      </c>
      <c r="C58" s="538" t="s">
        <v>56</v>
      </c>
      <c r="D58" s="538" t="s">
        <v>94</v>
      </c>
      <c r="E58" s="469" t="s">
        <v>56</v>
      </c>
      <c r="F58" s="538" t="s">
        <v>94</v>
      </c>
      <c r="G58" s="538" t="s">
        <v>56</v>
      </c>
      <c r="H58" s="538" t="s">
        <v>94</v>
      </c>
      <c r="I58" s="469" t="s">
        <v>56</v>
      </c>
      <c r="J58" s="537"/>
      <c r="K58" s="448"/>
      <c r="L58" s="449"/>
      <c r="M58" s="473"/>
      <c r="BZ58" s="412"/>
      <c r="CA58" s="412"/>
      <c r="CB58" s="412"/>
      <c r="CC58" s="412"/>
      <c r="CD58" s="412"/>
      <c r="CE58" s="412"/>
      <c r="CF58" s="412"/>
      <c r="CG58" s="412"/>
      <c r="CH58" s="412"/>
      <c r="CI58" s="412"/>
      <c r="CJ58" s="412"/>
      <c r="CK58" s="412"/>
      <c r="CL58" s="412"/>
      <c r="CM58" s="412"/>
      <c r="CN58" s="412"/>
    </row>
    <row r="59" spans="1:92" x14ac:dyDescent="0.2">
      <c r="A59" s="539" t="s">
        <v>57</v>
      </c>
      <c r="B59" s="540"/>
      <c r="C59" s="541">
        <v>43</v>
      </c>
      <c r="D59" s="541">
        <v>2</v>
      </c>
      <c r="E59" s="541">
        <v>79</v>
      </c>
      <c r="F59" s="542">
        <v>21</v>
      </c>
      <c r="G59" s="165">
        <v>128</v>
      </c>
      <c r="H59" s="165">
        <v>3</v>
      </c>
      <c r="I59" s="165">
        <v>9</v>
      </c>
      <c r="J59" s="470"/>
      <c r="K59" s="448"/>
      <c r="L59" s="449"/>
      <c r="M59" s="473"/>
      <c r="BZ59" s="412"/>
      <c r="CA59" s="412"/>
      <c r="CB59" s="412"/>
      <c r="CC59" s="412"/>
      <c r="CD59" s="412"/>
      <c r="CE59" s="412"/>
      <c r="CF59" s="412"/>
      <c r="CG59" s="412"/>
      <c r="CH59" s="412"/>
      <c r="CI59" s="412"/>
      <c r="CJ59" s="412"/>
      <c r="CK59" s="412"/>
      <c r="CL59" s="412"/>
      <c r="CM59" s="412"/>
      <c r="CN59" s="412"/>
    </row>
    <row r="60" spans="1:92" x14ac:dyDescent="0.2">
      <c r="A60" s="543" t="s">
        <v>58</v>
      </c>
      <c r="B60" s="544"/>
      <c r="C60" s="545"/>
      <c r="D60" s="545"/>
      <c r="E60" s="545"/>
      <c r="F60" s="546"/>
      <c r="G60" s="547"/>
      <c r="H60" s="547"/>
      <c r="I60" s="547"/>
      <c r="J60" s="470"/>
      <c r="K60" s="448"/>
      <c r="L60" s="449"/>
      <c r="M60" s="473"/>
      <c r="BZ60" s="412"/>
      <c r="CA60" s="412"/>
      <c r="CB60" s="412"/>
      <c r="CC60" s="412"/>
      <c r="CD60" s="412"/>
      <c r="CE60" s="412"/>
      <c r="CF60" s="412"/>
      <c r="CG60" s="412"/>
      <c r="CH60" s="412"/>
      <c r="CI60" s="412"/>
      <c r="CJ60" s="412"/>
      <c r="CK60" s="412"/>
      <c r="CL60" s="412"/>
      <c r="CM60" s="412"/>
      <c r="CN60" s="412"/>
    </row>
    <row r="61" spans="1:92" x14ac:dyDescent="0.2">
      <c r="A61" s="543" t="s">
        <v>95</v>
      </c>
      <c r="B61" s="544"/>
      <c r="C61" s="545"/>
      <c r="D61" s="545"/>
      <c r="E61" s="545"/>
      <c r="F61" s="546"/>
      <c r="G61" s="547"/>
      <c r="H61" s="547"/>
      <c r="I61" s="547"/>
      <c r="J61" s="470"/>
      <c r="K61" s="448"/>
      <c r="L61" s="449"/>
      <c r="M61" s="473"/>
      <c r="BZ61" s="412"/>
      <c r="CA61" s="412"/>
      <c r="CB61" s="412"/>
      <c r="CC61" s="412"/>
      <c r="CD61" s="412"/>
      <c r="CE61" s="412"/>
      <c r="CF61" s="412"/>
      <c r="CG61" s="412"/>
      <c r="CH61" s="412"/>
      <c r="CI61" s="412"/>
      <c r="CJ61" s="412"/>
      <c r="CK61" s="412"/>
      <c r="CL61" s="412"/>
      <c r="CM61" s="412"/>
      <c r="CN61" s="412"/>
    </row>
    <row r="62" spans="1:92" x14ac:dyDescent="0.2">
      <c r="A62" s="543" t="s">
        <v>59</v>
      </c>
      <c r="B62" s="544"/>
      <c r="C62" s="545"/>
      <c r="D62" s="545"/>
      <c r="E62" s="545"/>
      <c r="F62" s="546"/>
      <c r="G62" s="547"/>
      <c r="H62" s="547"/>
      <c r="I62" s="547"/>
      <c r="J62" s="470"/>
      <c r="K62" s="448"/>
      <c r="L62" s="449"/>
      <c r="M62" s="473"/>
      <c r="BZ62" s="412"/>
      <c r="CA62" s="412"/>
      <c r="CB62" s="412"/>
      <c r="CC62" s="412"/>
      <c r="CD62" s="412"/>
      <c r="CE62" s="412"/>
      <c r="CF62" s="412"/>
      <c r="CG62" s="412"/>
      <c r="CH62" s="412"/>
      <c r="CI62" s="412"/>
      <c r="CJ62" s="412"/>
      <c r="CK62" s="412"/>
      <c r="CL62" s="412"/>
      <c r="CM62" s="412"/>
      <c r="CN62" s="412"/>
    </row>
    <row r="63" spans="1:92" x14ac:dyDescent="0.2">
      <c r="A63" s="543" t="s">
        <v>60</v>
      </c>
      <c r="B63" s="544">
        <v>1</v>
      </c>
      <c r="C63" s="545">
        <v>20</v>
      </c>
      <c r="D63" s="545">
        <v>6</v>
      </c>
      <c r="E63" s="545">
        <v>21</v>
      </c>
      <c r="F63" s="546">
        <v>10</v>
      </c>
      <c r="G63" s="547">
        <v>40</v>
      </c>
      <c r="H63" s="547">
        <v>2</v>
      </c>
      <c r="I63" s="547"/>
      <c r="J63" s="470"/>
      <c r="K63" s="448"/>
      <c r="L63" s="449"/>
      <c r="M63" s="473"/>
      <c r="BZ63" s="412"/>
      <c r="CA63" s="412"/>
      <c r="CB63" s="412"/>
      <c r="CC63" s="412"/>
      <c r="CD63" s="412"/>
      <c r="CE63" s="412"/>
      <c r="CF63" s="412"/>
      <c r="CG63" s="412"/>
      <c r="CH63" s="412"/>
      <c r="CI63" s="412"/>
      <c r="CJ63" s="412"/>
      <c r="CK63" s="412"/>
      <c r="CL63" s="412"/>
      <c r="CM63" s="412"/>
      <c r="CN63" s="412"/>
    </row>
    <row r="64" spans="1:92" x14ac:dyDescent="0.2">
      <c r="A64" s="543" t="s">
        <v>61</v>
      </c>
      <c r="B64" s="544"/>
      <c r="C64" s="545"/>
      <c r="D64" s="545"/>
      <c r="E64" s="545"/>
      <c r="F64" s="546"/>
      <c r="G64" s="547"/>
      <c r="H64" s="547"/>
      <c r="I64" s="547"/>
      <c r="J64" s="470"/>
      <c r="K64" s="448"/>
      <c r="L64" s="449"/>
      <c r="M64" s="473"/>
      <c r="BZ64" s="412"/>
      <c r="CA64" s="412"/>
      <c r="CB64" s="412"/>
      <c r="CC64" s="412"/>
      <c r="CD64" s="412"/>
      <c r="CE64" s="412"/>
      <c r="CF64" s="412"/>
      <c r="CG64" s="412"/>
      <c r="CH64" s="412"/>
      <c r="CI64" s="412"/>
      <c r="CJ64" s="412"/>
      <c r="CK64" s="412"/>
      <c r="CL64" s="412"/>
      <c r="CM64" s="412"/>
      <c r="CN64" s="412"/>
    </row>
    <row r="65" spans="1:92" x14ac:dyDescent="0.2">
      <c r="A65" s="543" t="s">
        <v>62</v>
      </c>
      <c r="B65" s="544">
        <v>2</v>
      </c>
      <c r="C65" s="545">
        <v>6</v>
      </c>
      <c r="D65" s="545">
        <v>12</v>
      </c>
      <c r="E65" s="545">
        <v>8</v>
      </c>
      <c r="F65" s="546">
        <v>16</v>
      </c>
      <c r="G65" s="547">
        <v>8</v>
      </c>
      <c r="H65" s="547">
        <v>2</v>
      </c>
      <c r="I65" s="547"/>
      <c r="J65" s="470"/>
      <c r="K65" s="448"/>
      <c r="L65" s="449"/>
      <c r="M65" s="473"/>
      <c r="BZ65" s="412"/>
      <c r="CA65" s="412"/>
      <c r="CB65" s="412"/>
      <c r="CC65" s="412"/>
      <c r="CD65" s="412"/>
      <c r="CE65" s="412"/>
      <c r="CF65" s="412"/>
      <c r="CG65" s="412"/>
      <c r="CH65" s="412"/>
      <c r="CI65" s="412"/>
      <c r="CJ65" s="412"/>
      <c r="CK65" s="412"/>
      <c r="CL65" s="412"/>
      <c r="CM65" s="412"/>
      <c r="CN65" s="412"/>
    </row>
    <row r="66" spans="1:92" x14ac:dyDescent="0.2">
      <c r="A66" s="543" t="s">
        <v>63</v>
      </c>
      <c r="B66" s="544"/>
      <c r="C66" s="545"/>
      <c r="D66" s="545"/>
      <c r="E66" s="545">
        <v>1</v>
      </c>
      <c r="F66" s="546"/>
      <c r="G66" s="547">
        <v>128</v>
      </c>
      <c r="H66" s="547"/>
      <c r="I66" s="547">
        <v>9</v>
      </c>
      <c r="J66" s="470"/>
      <c r="K66" s="448"/>
      <c r="L66" s="449"/>
      <c r="M66" s="473"/>
      <c r="BZ66" s="412"/>
      <c r="CA66" s="412"/>
      <c r="CB66" s="412"/>
      <c r="CC66" s="412"/>
      <c r="CD66" s="412"/>
      <c r="CE66" s="412"/>
      <c r="CF66" s="412"/>
      <c r="CG66" s="412"/>
      <c r="CH66" s="412"/>
      <c r="CI66" s="412"/>
      <c r="CJ66" s="412"/>
      <c r="CK66" s="412"/>
      <c r="CL66" s="412"/>
      <c r="CM66" s="412"/>
      <c r="CN66" s="412"/>
    </row>
    <row r="67" spans="1:92" x14ac:dyDescent="0.2">
      <c r="A67" s="543" t="s">
        <v>64</v>
      </c>
      <c r="B67" s="544"/>
      <c r="C67" s="545">
        <v>36</v>
      </c>
      <c r="D67" s="545"/>
      <c r="E67" s="545">
        <v>79</v>
      </c>
      <c r="F67" s="546"/>
      <c r="G67" s="547">
        <v>80</v>
      </c>
      <c r="H67" s="547"/>
      <c r="I67" s="547">
        <v>1</v>
      </c>
      <c r="J67" s="470"/>
      <c r="K67" s="448"/>
      <c r="L67" s="449"/>
      <c r="M67" s="473"/>
      <c r="BZ67" s="412"/>
      <c r="CA67" s="412"/>
      <c r="CB67" s="412"/>
      <c r="CC67" s="412"/>
      <c r="CD67" s="412"/>
      <c r="CE67" s="412"/>
      <c r="CF67" s="412"/>
      <c r="CG67" s="412"/>
      <c r="CH67" s="412"/>
      <c r="CI67" s="412"/>
      <c r="CJ67" s="412"/>
      <c r="CK67" s="412"/>
      <c r="CL67" s="412"/>
      <c r="CM67" s="412"/>
      <c r="CN67" s="412"/>
    </row>
    <row r="68" spans="1:92" x14ac:dyDescent="0.2">
      <c r="A68" s="543" t="s">
        <v>65</v>
      </c>
      <c r="B68" s="544"/>
      <c r="C68" s="545">
        <v>14</v>
      </c>
      <c r="D68" s="545"/>
      <c r="E68" s="545">
        <v>32</v>
      </c>
      <c r="F68" s="546"/>
      <c r="G68" s="547">
        <v>41</v>
      </c>
      <c r="H68" s="547"/>
      <c r="I68" s="547">
        <v>7</v>
      </c>
      <c r="J68" s="470"/>
      <c r="K68" s="448"/>
      <c r="L68" s="449"/>
      <c r="M68" s="473"/>
      <c r="BZ68" s="412"/>
      <c r="CA68" s="412"/>
      <c r="CB68" s="412"/>
      <c r="CC68" s="412"/>
      <c r="CD68" s="412"/>
      <c r="CE68" s="412"/>
      <c r="CF68" s="412"/>
      <c r="CG68" s="412"/>
      <c r="CH68" s="412"/>
      <c r="CI68" s="412"/>
      <c r="CJ68" s="412"/>
      <c r="CK68" s="412"/>
      <c r="CL68" s="412"/>
      <c r="CM68" s="412"/>
      <c r="CN68" s="412"/>
    </row>
    <row r="69" spans="1:92" x14ac:dyDescent="0.2">
      <c r="A69" s="543" t="s">
        <v>66</v>
      </c>
      <c r="B69" s="544"/>
      <c r="C69" s="545">
        <v>8</v>
      </c>
      <c r="D69" s="545"/>
      <c r="E69" s="545">
        <v>29</v>
      </c>
      <c r="F69" s="546">
        <v>21</v>
      </c>
      <c r="G69" s="547">
        <v>36</v>
      </c>
      <c r="H69" s="547"/>
      <c r="I69" s="547">
        <v>6</v>
      </c>
      <c r="J69" s="470"/>
      <c r="K69" s="448"/>
      <c r="L69" s="449"/>
      <c r="M69" s="473"/>
      <c r="BZ69" s="412"/>
      <c r="CA69" s="412"/>
      <c r="CB69" s="412"/>
      <c r="CC69" s="412"/>
      <c r="CD69" s="412"/>
      <c r="CE69" s="412"/>
      <c r="CF69" s="412"/>
      <c r="CG69" s="412"/>
      <c r="CH69" s="412"/>
      <c r="CI69" s="412"/>
      <c r="CJ69" s="412"/>
      <c r="CK69" s="412"/>
      <c r="CL69" s="412"/>
      <c r="CM69" s="412"/>
      <c r="CN69" s="412"/>
    </row>
    <row r="70" spans="1:92" x14ac:dyDescent="0.2">
      <c r="A70" s="543" t="s">
        <v>67</v>
      </c>
      <c r="B70" s="544"/>
      <c r="C70" s="545"/>
      <c r="D70" s="545"/>
      <c r="E70" s="545"/>
      <c r="F70" s="546"/>
      <c r="G70" s="547"/>
      <c r="H70" s="547"/>
      <c r="I70" s="547"/>
      <c r="J70" s="470"/>
      <c r="K70" s="448"/>
      <c r="L70" s="449"/>
      <c r="M70" s="473"/>
      <c r="BZ70" s="412"/>
      <c r="CA70" s="412"/>
      <c r="CB70" s="412"/>
      <c r="CC70" s="412"/>
      <c r="CD70" s="412"/>
      <c r="CE70" s="412"/>
      <c r="CF70" s="412"/>
      <c r="CG70" s="412"/>
      <c r="CH70" s="412"/>
      <c r="CI70" s="412"/>
      <c r="CJ70" s="412"/>
      <c r="CK70" s="412"/>
      <c r="CL70" s="412"/>
      <c r="CM70" s="412"/>
      <c r="CN70" s="412"/>
    </row>
    <row r="71" spans="1:92" x14ac:dyDescent="0.2">
      <c r="A71" s="484" t="s">
        <v>2</v>
      </c>
      <c r="B71" s="548">
        <f t="shared" ref="B71:I71" si="4">SUM(B59:B70)</f>
        <v>3</v>
      </c>
      <c r="C71" s="548">
        <f t="shared" si="4"/>
        <v>127</v>
      </c>
      <c r="D71" s="548">
        <f t="shared" si="4"/>
        <v>20</v>
      </c>
      <c r="E71" s="548">
        <f t="shared" si="4"/>
        <v>249</v>
      </c>
      <c r="F71" s="164">
        <f t="shared" si="4"/>
        <v>68</v>
      </c>
      <c r="G71" s="164">
        <f t="shared" si="4"/>
        <v>461</v>
      </c>
      <c r="H71" s="164">
        <f t="shared" si="4"/>
        <v>7</v>
      </c>
      <c r="I71" s="164">
        <f t="shared" si="4"/>
        <v>32</v>
      </c>
      <c r="J71" s="470"/>
      <c r="K71" s="448"/>
      <c r="L71" s="449"/>
      <c r="M71" s="473"/>
      <c r="BZ71" s="412"/>
      <c r="CA71" s="412"/>
      <c r="CB71" s="412"/>
      <c r="CC71" s="412"/>
      <c r="CD71" s="412"/>
      <c r="CE71" s="412"/>
      <c r="CF71" s="412"/>
      <c r="CG71" s="412"/>
      <c r="CH71" s="412"/>
      <c r="CI71" s="412"/>
      <c r="CJ71" s="412"/>
      <c r="CK71" s="412"/>
      <c r="CL71" s="412"/>
      <c r="CM71" s="412"/>
      <c r="CN71" s="412"/>
    </row>
    <row r="72" spans="1:92" x14ac:dyDescent="0.2">
      <c r="A72" s="638" t="s">
        <v>96</v>
      </c>
      <c r="B72" s="638"/>
      <c r="C72" s="638"/>
      <c r="D72" s="638"/>
      <c r="E72" s="638"/>
      <c r="F72" s="638"/>
      <c r="G72" s="638"/>
      <c r="H72" s="549"/>
      <c r="I72" s="549"/>
      <c r="J72" s="461"/>
      <c r="K72" s="448"/>
      <c r="L72" s="449"/>
      <c r="M72" s="473"/>
      <c r="BZ72" s="412"/>
      <c r="CA72" s="412"/>
      <c r="CB72" s="412"/>
      <c r="CC72" s="412"/>
      <c r="CD72" s="412"/>
      <c r="CE72" s="412"/>
      <c r="CF72" s="412"/>
      <c r="CG72" s="412"/>
      <c r="CH72" s="412"/>
      <c r="CI72" s="412"/>
      <c r="CJ72" s="412"/>
      <c r="CK72" s="412"/>
      <c r="CL72" s="412"/>
      <c r="CM72" s="412"/>
      <c r="CN72" s="412"/>
    </row>
    <row r="73" spans="1:92" ht="14.25" customHeight="1" x14ac:dyDescent="0.2">
      <c r="A73" s="639" t="s">
        <v>97</v>
      </c>
      <c r="B73" s="622" t="s">
        <v>98</v>
      </c>
      <c r="C73" s="623"/>
      <c r="D73" s="623"/>
      <c r="E73" s="623"/>
      <c r="F73" s="623"/>
      <c r="G73" s="624"/>
      <c r="H73" s="550"/>
      <c r="I73" s="461"/>
      <c r="J73" s="448"/>
      <c r="K73" s="449"/>
      <c r="L73" s="473"/>
      <c r="BZ73" s="412"/>
      <c r="CA73" s="412"/>
      <c r="CB73" s="412"/>
      <c r="CC73" s="412"/>
      <c r="CD73" s="412"/>
      <c r="CE73" s="412"/>
      <c r="CF73" s="412"/>
      <c r="CG73" s="412"/>
      <c r="CH73" s="412"/>
      <c r="CI73" s="412"/>
      <c r="CJ73" s="412"/>
      <c r="CK73" s="412"/>
      <c r="CL73" s="412"/>
      <c r="CM73" s="412"/>
      <c r="CN73" s="412"/>
    </row>
    <row r="74" spans="1:92" x14ac:dyDescent="0.2">
      <c r="A74" s="640"/>
      <c r="B74" s="418" t="s">
        <v>1</v>
      </c>
      <c r="C74" s="538" t="s">
        <v>94</v>
      </c>
      <c r="D74" s="551" t="s">
        <v>56</v>
      </c>
      <c r="E74" s="552" t="s">
        <v>80</v>
      </c>
      <c r="F74" s="553" t="s">
        <v>81</v>
      </c>
      <c r="G74" s="553" t="s">
        <v>82</v>
      </c>
      <c r="H74" s="550"/>
      <c r="I74" s="468"/>
      <c r="J74" s="461"/>
      <c r="K74" s="448"/>
      <c r="L74" s="449"/>
      <c r="M74" s="473"/>
      <c r="BZ74" s="412"/>
      <c r="CA74" s="412"/>
      <c r="CB74" s="412"/>
      <c r="CC74" s="412"/>
      <c r="CD74" s="412"/>
      <c r="CE74" s="412"/>
      <c r="CF74" s="412"/>
      <c r="CG74" s="412"/>
      <c r="CH74" s="412"/>
      <c r="CI74" s="412"/>
      <c r="CJ74" s="412"/>
      <c r="CK74" s="412"/>
      <c r="CL74" s="412"/>
      <c r="CM74" s="412"/>
      <c r="CN74" s="412"/>
    </row>
    <row r="75" spans="1:92" x14ac:dyDescent="0.2">
      <c r="A75" s="539" t="s">
        <v>99</v>
      </c>
      <c r="B75" s="554">
        <f t="shared" ref="B75:B82" si="5">SUM(C75+D75)</f>
        <v>20</v>
      </c>
      <c r="C75" s="555">
        <v>4</v>
      </c>
      <c r="D75" s="556">
        <v>16</v>
      </c>
      <c r="E75" s="557">
        <v>17</v>
      </c>
      <c r="F75" s="558">
        <v>3</v>
      </c>
      <c r="G75" s="558"/>
      <c r="H75" s="550"/>
      <c r="I75" s="468"/>
      <c r="J75" s="461"/>
      <c r="K75" s="448"/>
      <c r="L75" s="449"/>
      <c r="M75" s="473"/>
      <c r="BZ75" s="412"/>
      <c r="CA75" s="412"/>
      <c r="CB75" s="412"/>
      <c r="CC75" s="412"/>
      <c r="CD75" s="412"/>
      <c r="CE75" s="412"/>
      <c r="CF75" s="412"/>
      <c r="CG75" s="412"/>
      <c r="CH75" s="412"/>
      <c r="CI75" s="412"/>
      <c r="CJ75" s="412"/>
      <c r="CK75" s="412"/>
      <c r="CL75" s="412"/>
      <c r="CM75" s="412"/>
      <c r="CN75" s="412"/>
    </row>
    <row r="76" spans="1:92" x14ac:dyDescent="0.2">
      <c r="A76" s="559" t="s">
        <v>100</v>
      </c>
      <c r="B76" s="560">
        <f t="shared" si="5"/>
        <v>3</v>
      </c>
      <c r="C76" s="561"/>
      <c r="D76" s="562">
        <v>3</v>
      </c>
      <c r="E76" s="563">
        <v>3</v>
      </c>
      <c r="F76" s="460"/>
      <c r="G76" s="460"/>
      <c r="H76" s="550"/>
      <c r="I76" s="468"/>
      <c r="J76" s="461"/>
      <c r="K76" s="448"/>
      <c r="L76" s="449"/>
      <c r="M76" s="473"/>
      <c r="BZ76" s="412"/>
      <c r="CA76" s="412"/>
      <c r="CB76" s="412"/>
      <c r="CC76" s="412"/>
      <c r="CD76" s="412"/>
      <c r="CE76" s="412"/>
      <c r="CF76" s="412"/>
      <c r="CG76" s="412"/>
      <c r="CH76" s="412"/>
      <c r="CI76" s="412"/>
      <c r="CJ76" s="412"/>
      <c r="CK76" s="412"/>
      <c r="CL76" s="412"/>
      <c r="CM76" s="412"/>
      <c r="CN76" s="412"/>
    </row>
    <row r="77" spans="1:92" x14ac:dyDescent="0.2">
      <c r="A77" s="543" t="s">
        <v>101</v>
      </c>
      <c r="B77" s="560">
        <f t="shared" si="5"/>
        <v>7</v>
      </c>
      <c r="C77" s="561">
        <v>1</v>
      </c>
      <c r="D77" s="562">
        <v>6</v>
      </c>
      <c r="E77" s="563">
        <v>3</v>
      </c>
      <c r="F77" s="460">
        <v>4</v>
      </c>
      <c r="G77" s="460"/>
      <c r="H77" s="550"/>
      <c r="I77" s="468"/>
      <c r="J77" s="461"/>
      <c r="K77" s="448"/>
      <c r="L77" s="449"/>
      <c r="M77" s="473"/>
      <c r="BZ77" s="412"/>
      <c r="CA77" s="412"/>
      <c r="CB77" s="412"/>
      <c r="CC77" s="412"/>
      <c r="CD77" s="412"/>
      <c r="CE77" s="412"/>
      <c r="CF77" s="412"/>
      <c r="CG77" s="412"/>
      <c r="CH77" s="412"/>
      <c r="CI77" s="412"/>
      <c r="CJ77" s="412"/>
      <c r="CK77" s="412"/>
      <c r="CL77" s="412"/>
      <c r="CM77" s="412"/>
      <c r="CN77" s="412"/>
    </row>
    <row r="78" spans="1:92" x14ac:dyDescent="0.2">
      <c r="A78" s="543" t="s">
        <v>102</v>
      </c>
      <c r="B78" s="560">
        <f t="shared" si="5"/>
        <v>9</v>
      </c>
      <c r="C78" s="561">
        <v>2</v>
      </c>
      <c r="D78" s="562">
        <v>7</v>
      </c>
      <c r="E78" s="563">
        <v>9</v>
      </c>
      <c r="F78" s="460"/>
      <c r="G78" s="460"/>
      <c r="H78" s="550"/>
      <c r="I78" s="468"/>
      <c r="J78" s="461"/>
      <c r="K78" s="448"/>
      <c r="L78" s="449"/>
      <c r="M78" s="473"/>
      <c r="BZ78" s="412"/>
      <c r="CA78" s="412"/>
      <c r="CB78" s="412"/>
      <c r="CC78" s="412"/>
      <c r="CD78" s="412"/>
      <c r="CE78" s="412"/>
      <c r="CF78" s="412"/>
      <c r="CG78" s="412"/>
      <c r="CH78" s="412"/>
      <c r="CI78" s="412"/>
      <c r="CJ78" s="412"/>
      <c r="CK78" s="412"/>
      <c r="CL78" s="412"/>
      <c r="CM78" s="412"/>
      <c r="CN78" s="412"/>
    </row>
    <row r="79" spans="1:92" x14ac:dyDescent="0.2">
      <c r="A79" s="543" t="s">
        <v>103</v>
      </c>
      <c r="B79" s="560">
        <f t="shared" si="5"/>
        <v>0</v>
      </c>
      <c r="C79" s="561"/>
      <c r="D79" s="562"/>
      <c r="E79" s="563"/>
      <c r="F79" s="460"/>
      <c r="G79" s="460"/>
      <c r="H79" s="550"/>
      <c r="I79" s="468"/>
      <c r="J79" s="461"/>
      <c r="K79" s="448"/>
      <c r="L79" s="449"/>
      <c r="M79" s="473"/>
      <c r="BZ79" s="412"/>
      <c r="CA79" s="412"/>
      <c r="CB79" s="412"/>
      <c r="CC79" s="412"/>
      <c r="CD79" s="412"/>
      <c r="CE79" s="412"/>
      <c r="CF79" s="412"/>
      <c r="CG79" s="412"/>
      <c r="CH79" s="412"/>
      <c r="CI79" s="412"/>
      <c r="CJ79" s="412"/>
      <c r="CK79" s="412"/>
      <c r="CL79" s="412"/>
      <c r="CM79" s="412"/>
      <c r="CN79" s="412"/>
    </row>
    <row r="80" spans="1:92" x14ac:dyDescent="0.2">
      <c r="A80" s="543" t="s">
        <v>104</v>
      </c>
      <c r="B80" s="560">
        <f t="shared" si="5"/>
        <v>0</v>
      </c>
      <c r="C80" s="561"/>
      <c r="D80" s="562"/>
      <c r="E80" s="563"/>
      <c r="F80" s="460"/>
      <c r="G80" s="460"/>
      <c r="H80" s="550"/>
      <c r="I80" s="468"/>
      <c r="J80" s="461"/>
      <c r="K80" s="448"/>
      <c r="L80" s="449"/>
      <c r="M80" s="473"/>
      <c r="BZ80" s="412"/>
      <c r="CA80" s="412"/>
      <c r="CB80" s="412"/>
      <c r="CC80" s="412"/>
      <c r="CD80" s="412"/>
      <c r="CE80" s="412"/>
      <c r="CF80" s="412"/>
      <c r="CG80" s="412"/>
      <c r="CH80" s="412"/>
      <c r="CI80" s="412"/>
      <c r="CJ80" s="412"/>
      <c r="CK80" s="412"/>
      <c r="CL80" s="412"/>
      <c r="CM80" s="412"/>
      <c r="CN80" s="412"/>
    </row>
    <row r="81" spans="1:92" x14ac:dyDescent="0.2">
      <c r="A81" s="559" t="s">
        <v>105</v>
      </c>
      <c r="B81" s="560">
        <f t="shared" si="5"/>
        <v>0</v>
      </c>
      <c r="C81" s="561"/>
      <c r="D81" s="562"/>
      <c r="E81" s="563"/>
      <c r="F81" s="460"/>
      <c r="G81" s="460"/>
      <c r="H81" s="550"/>
      <c r="I81" s="468"/>
      <c r="J81" s="461"/>
      <c r="K81" s="448"/>
      <c r="L81" s="449"/>
      <c r="M81" s="473"/>
      <c r="BZ81" s="412"/>
      <c r="CA81" s="412"/>
      <c r="CB81" s="412"/>
      <c r="CC81" s="412"/>
      <c r="CD81" s="412"/>
      <c r="CE81" s="412"/>
      <c r="CF81" s="412"/>
      <c r="CG81" s="412"/>
      <c r="CH81" s="412"/>
      <c r="CI81" s="412"/>
      <c r="CJ81" s="412"/>
      <c r="CK81" s="412"/>
      <c r="CL81" s="412"/>
      <c r="CM81" s="412"/>
      <c r="CN81" s="412"/>
    </row>
    <row r="82" spans="1:92" x14ac:dyDescent="0.2">
      <c r="A82" s="564" t="s">
        <v>106</v>
      </c>
      <c r="B82" s="565">
        <f t="shared" si="5"/>
        <v>0</v>
      </c>
      <c r="C82" s="561"/>
      <c r="D82" s="562"/>
      <c r="E82" s="563"/>
      <c r="F82" s="566"/>
      <c r="G82" s="566"/>
      <c r="H82" s="550"/>
      <c r="I82" s="468"/>
      <c r="J82" s="461"/>
      <c r="K82" s="448"/>
      <c r="L82" s="449"/>
      <c r="M82" s="473"/>
      <c r="BZ82" s="412"/>
      <c r="CA82" s="412"/>
      <c r="CB82" s="412"/>
      <c r="CC82" s="412"/>
      <c r="CD82" s="412"/>
      <c r="CE82" s="412"/>
      <c r="CF82" s="412"/>
      <c r="CG82" s="412"/>
      <c r="CH82" s="412"/>
      <c r="CI82" s="412"/>
      <c r="CJ82" s="412"/>
      <c r="CK82" s="412"/>
      <c r="CL82" s="412"/>
      <c r="CM82" s="412"/>
      <c r="CN82" s="412"/>
    </row>
    <row r="83" spans="1:92" x14ac:dyDescent="0.2">
      <c r="A83" s="567" t="s">
        <v>2</v>
      </c>
      <c r="B83" s="164">
        <f t="shared" ref="B83:G83" si="6">SUM(B75:B82)</f>
        <v>39</v>
      </c>
      <c r="C83" s="568">
        <f t="shared" si="6"/>
        <v>7</v>
      </c>
      <c r="D83" s="569">
        <f t="shared" si="6"/>
        <v>32</v>
      </c>
      <c r="E83" s="570">
        <f t="shared" si="6"/>
        <v>32</v>
      </c>
      <c r="F83" s="571">
        <f t="shared" si="6"/>
        <v>7</v>
      </c>
      <c r="G83" s="571">
        <f t="shared" si="6"/>
        <v>0</v>
      </c>
      <c r="H83" s="572"/>
      <c r="I83" s="468"/>
      <c r="J83" s="461"/>
      <c r="K83" s="448"/>
      <c r="L83" s="449"/>
      <c r="M83" s="473"/>
      <c r="BZ83" s="412"/>
      <c r="CA83" s="412"/>
      <c r="CB83" s="412"/>
      <c r="CC83" s="412"/>
      <c r="CD83" s="412"/>
      <c r="CE83" s="412"/>
      <c r="CF83" s="412"/>
      <c r="CG83" s="412"/>
      <c r="CH83" s="412"/>
      <c r="CI83" s="412"/>
      <c r="CJ83" s="412"/>
      <c r="CK83" s="412"/>
      <c r="CL83" s="412"/>
      <c r="CM83" s="412"/>
      <c r="CN83" s="412"/>
    </row>
    <row r="84" spans="1:92" x14ac:dyDescent="0.2">
      <c r="D84" s="473"/>
      <c r="BZ84" s="412"/>
      <c r="CA84" s="412"/>
      <c r="CB84" s="412"/>
      <c r="CC84" s="412"/>
      <c r="CD84" s="412"/>
      <c r="CE84" s="412"/>
      <c r="CF84" s="412"/>
      <c r="CG84" s="412"/>
      <c r="CH84" s="412"/>
      <c r="CI84" s="412"/>
      <c r="CJ84" s="412"/>
      <c r="CK84" s="412"/>
      <c r="CL84" s="412"/>
      <c r="CM84" s="412"/>
      <c r="CN84" s="412"/>
    </row>
    <row r="85" spans="1:92" x14ac:dyDescent="0.2">
      <c r="BZ85" s="412"/>
      <c r="CA85" s="412"/>
      <c r="CB85" s="412"/>
      <c r="CC85" s="412"/>
      <c r="CD85" s="412"/>
      <c r="CE85" s="412"/>
      <c r="CF85" s="412"/>
      <c r="CG85" s="412"/>
      <c r="CH85" s="412"/>
      <c r="CI85" s="412"/>
      <c r="CJ85" s="412"/>
      <c r="CK85" s="412"/>
      <c r="CL85" s="412"/>
      <c r="CM85" s="412"/>
      <c r="CN85" s="412"/>
    </row>
    <row r="86" spans="1:92" x14ac:dyDescent="0.2">
      <c r="BZ86" s="412"/>
      <c r="CA86" s="412"/>
      <c r="CB86" s="412"/>
      <c r="CC86" s="412"/>
      <c r="CD86" s="412"/>
      <c r="CE86" s="412"/>
      <c r="CF86" s="412"/>
      <c r="CG86" s="412"/>
      <c r="CH86" s="412"/>
      <c r="CI86" s="412"/>
      <c r="CJ86" s="412"/>
      <c r="CK86" s="412"/>
      <c r="CL86" s="412"/>
      <c r="CM86" s="412"/>
      <c r="CN86" s="412"/>
    </row>
    <row r="87" spans="1:92" x14ac:dyDescent="0.2">
      <c r="BZ87" s="412"/>
      <c r="CA87" s="412"/>
      <c r="CB87" s="412"/>
      <c r="CC87" s="412"/>
      <c r="CD87" s="412"/>
      <c r="CE87" s="412"/>
      <c r="CF87" s="412"/>
      <c r="CG87" s="412"/>
      <c r="CH87" s="412"/>
      <c r="CI87" s="412"/>
      <c r="CJ87" s="412"/>
      <c r="CK87" s="412"/>
      <c r="CL87" s="412"/>
      <c r="CM87" s="412"/>
      <c r="CN87" s="412"/>
    </row>
    <row r="88" spans="1:92" x14ac:dyDescent="0.2">
      <c r="BZ88" s="412"/>
      <c r="CA88" s="412"/>
      <c r="CB88" s="412"/>
      <c r="CC88" s="412"/>
      <c r="CD88" s="412"/>
      <c r="CE88" s="412"/>
      <c r="CF88" s="412"/>
      <c r="CG88" s="412"/>
      <c r="CH88" s="412"/>
      <c r="CI88" s="412"/>
      <c r="CJ88" s="412"/>
      <c r="CK88" s="412"/>
      <c r="CL88" s="412"/>
      <c r="CM88" s="412"/>
      <c r="CN88" s="412"/>
    </row>
    <row r="89" spans="1:92" x14ac:dyDescent="0.2">
      <c r="BZ89" s="412"/>
      <c r="CA89" s="412"/>
      <c r="CB89" s="412"/>
      <c r="CC89" s="412"/>
      <c r="CD89" s="412"/>
      <c r="CE89" s="412"/>
      <c r="CF89" s="412"/>
      <c r="CG89" s="412"/>
      <c r="CH89" s="412"/>
      <c r="CI89" s="412"/>
      <c r="CJ89" s="412"/>
      <c r="CK89" s="412"/>
      <c r="CL89" s="412"/>
      <c r="CM89" s="412"/>
      <c r="CN89" s="412"/>
    </row>
    <row r="90" spans="1:92" x14ac:dyDescent="0.2">
      <c r="BZ90" s="412"/>
      <c r="CA90" s="412"/>
      <c r="CB90" s="412"/>
      <c r="CC90" s="412"/>
      <c r="CD90" s="412"/>
      <c r="CE90" s="412"/>
      <c r="CF90" s="412"/>
      <c r="CG90" s="412"/>
      <c r="CH90" s="412"/>
      <c r="CI90" s="412"/>
      <c r="CJ90" s="412"/>
      <c r="CK90" s="412"/>
      <c r="CL90" s="412"/>
      <c r="CM90" s="412"/>
      <c r="CN90" s="412"/>
    </row>
    <row r="91" spans="1:92" x14ac:dyDescent="0.2">
      <c r="BZ91" s="412"/>
      <c r="CA91" s="412"/>
      <c r="CB91" s="412"/>
      <c r="CC91" s="412"/>
      <c r="CD91" s="412"/>
      <c r="CE91" s="412"/>
      <c r="CF91" s="412"/>
      <c r="CG91" s="412"/>
      <c r="CH91" s="412"/>
      <c r="CI91" s="412"/>
      <c r="CJ91" s="412"/>
      <c r="CK91" s="412"/>
      <c r="CL91" s="412"/>
      <c r="CM91" s="412"/>
      <c r="CN91" s="412"/>
    </row>
    <row r="92" spans="1:92" x14ac:dyDescent="0.2">
      <c r="BZ92" s="412"/>
      <c r="CA92" s="412"/>
      <c r="CB92" s="412"/>
      <c r="CC92" s="412"/>
      <c r="CD92" s="412"/>
      <c r="CE92" s="412"/>
      <c r="CF92" s="412"/>
      <c r="CG92" s="412"/>
      <c r="CH92" s="412"/>
      <c r="CI92" s="412"/>
      <c r="CJ92" s="412"/>
      <c r="CK92" s="412"/>
      <c r="CL92" s="412"/>
      <c r="CM92" s="412"/>
      <c r="CN92" s="412"/>
    </row>
    <row r="93" spans="1:92" x14ac:dyDescent="0.2">
      <c r="BZ93" s="412"/>
      <c r="CA93" s="412"/>
      <c r="CB93" s="412"/>
      <c r="CC93" s="412"/>
      <c r="CD93" s="412"/>
      <c r="CE93" s="412"/>
      <c r="CF93" s="412"/>
      <c r="CG93" s="412"/>
      <c r="CH93" s="412"/>
      <c r="CI93" s="412"/>
      <c r="CJ93" s="412"/>
      <c r="CK93" s="412"/>
      <c r="CL93" s="412"/>
      <c r="CM93" s="412"/>
      <c r="CN93" s="412"/>
    </row>
    <row r="94" spans="1:92" x14ac:dyDescent="0.2">
      <c r="BZ94" s="412"/>
      <c r="CA94" s="412"/>
      <c r="CB94" s="412"/>
      <c r="CC94" s="412"/>
      <c r="CD94" s="412"/>
      <c r="CE94" s="412"/>
      <c r="CF94" s="412"/>
      <c r="CG94" s="412"/>
      <c r="CH94" s="412"/>
      <c r="CI94" s="412"/>
      <c r="CJ94" s="412"/>
      <c r="CK94" s="412"/>
      <c r="CL94" s="412"/>
      <c r="CM94" s="412"/>
      <c r="CN94" s="412"/>
    </row>
    <row r="95" spans="1:92" x14ac:dyDescent="0.2">
      <c r="BZ95" s="412"/>
      <c r="CA95" s="412"/>
      <c r="CB95" s="412"/>
      <c r="CC95" s="412"/>
      <c r="CD95" s="412"/>
      <c r="CE95" s="412"/>
      <c r="CF95" s="412"/>
      <c r="CG95" s="412"/>
      <c r="CH95" s="412"/>
      <c r="CI95" s="412"/>
      <c r="CJ95" s="412"/>
      <c r="CK95" s="412"/>
      <c r="CL95" s="412"/>
      <c r="CM95" s="412"/>
      <c r="CN95" s="412"/>
    </row>
    <row r="96" spans="1:92" x14ac:dyDescent="0.2">
      <c r="BZ96" s="412"/>
      <c r="CA96" s="412"/>
      <c r="CB96" s="412"/>
      <c r="CC96" s="412"/>
      <c r="CD96" s="412"/>
      <c r="CE96" s="412"/>
      <c r="CF96" s="412"/>
      <c r="CG96" s="412"/>
      <c r="CH96" s="412"/>
      <c r="CI96" s="412"/>
      <c r="CJ96" s="412"/>
      <c r="CK96" s="412"/>
      <c r="CL96" s="412"/>
      <c r="CM96" s="412"/>
      <c r="CN96" s="412"/>
    </row>
    <row r="97" spans="78:92" x14ac:dyDescent="0.2">
      <c r="BZ97" s="412"/>
      <c r="CA97" s="412"/>
      <c r="CB97" s="412"/>
      <c r="CC97" s="412"/>
      <c r="CD97" s="412"/>
      <c r="CE97" s="412"/>
      <c r="CF97" s="412"/>
      <c r="CG97" s="412"/>
      <c r="CH97" s="412"/>
      <c r="CI97" s="412"/>
      <c r="CJ97" s="412"/>
      <c r="CK97" s="412"/>
      <c r="CL97" s="412"/>
      <c r="CM97" s="412"/>
      <c r="CN97" s="412"/>
    </row>
    <row r="98" spans="78:92" x14ac:dyDescent="0.2">
      <c r="BZ98" s="412"/>
      <c r="CA98" s="412"/>
      <c r="CB98" s="412"/>
      <c r="CC98" s="412"/>
      <c r="CD98" s="412"/>
      <c r="CE98" s="412"/>
      <c r="CF98" s="412"/>
      <c r="CG98" s="412"/>
      <c r="CH98" s="412"/>
      <c r="CI98" s="412"/>
      <c r="CJ98" s="412"/>
      <c r="CK98" s="412"/>
      <c r="CL98" s="412"/>
      <c r="CM98" s="412"/>
      <c r="CN98" s="412"/>
    </row>
    <row r="99" spans="78:92" x14ac:dyDescent="0.2">
      <c r="BZ99" s="412"/>
      <c r="CA99" s="412"/>
      <c r="CB99" s="412"/>
      <c r="CC99" s="412"/>
      <c r="CD99" s="412"/>
      <c r="CE99" s="412"/>
      <c r="CF99" s="412"/>
      <c r="CG99" s="412"/>
      <c r="CH99" s="412"/>
      <c r="CI99" s="412"/>
      <c r="CJ99" s="412"/>
      <c r="CK99" s="412"/>
      <c r="CL99" s="412"/>
      <c r="CM99" s="412"/>
      <c r="CN99" s="412"/>
    </row>
    <row r="195" spans="1:2" hidden="1" x14ac:dyDescent="0.2">
      <c r="A195" s="573">
        <f>SUM(B12:O12,B19:B23,B35,C50,B71:I71,B83:G83,B27:B32,B39:C42,B46:C47,C51:C54)</f>
        <v>14448</v>
      </c>
      <c r="B195" s="573">
        <f>SUM(CG3:CN99)</f>
        <v>0</v>
      </c>
    </row>
  </sheetData>
  <mergeCells count="22">
    <mergeCell ref="A72:G72"/>
    <mergeCell ref="A73:A74"/>
    <mergeCell ref="B73:G73"/>
    <mergeCell ref="D9:D11"/>
    <mergeCell ref="E9:E11"/>
    <mergeCell ref="G9:J10"/>
    <mergeCell ref="K9:O10"/>
    <mergeCell ref="A48:E48"/>
    <mergeCell ref="A9:A11"/>
    <mergeCell ref="B9:B11"/>
    <mergeCell ref="C9:C11"/>
    <mergeCell ref="F9:F11"/>
    <mergeCell ref="A50:B50"/>
    <mergeCell ref="A51:A52"/>
    <mergeCell ref="A53:A54"/>
    <mergeCell ref="A55:G55"/>
    <mergeCell ref="A56:A58"/>
    <mergeCell ref="B56:C57"/>
    <mergeCell ref="D56:E57"/>
    <mergeCell ref="F56:I56"/>
    <mergeCell ref="F57:G57"/>
    <mergeCell ref="H57:I57"/>
  </mergeCells>
  <dataValidations count="3">
    <dataValidation allowBlank="1" showInputMessage="1" showErrorMessage="1" errorTitle="ERROR" error="Por Favor ingrese solo Números. " sqref="E9:F11"/>
    <dataValidation type="decimal" allowBlank="1" showInputMessage="1" showErrorMessage="1" errorTitle="ERROR" error="Por Favor ingrese solo Números. " sqref="G12:O16 C12:D16">
      <formula1>0</formula1>
      <formula2>100000000</formula2>
    </dataValidation>
    <dataValidation type="whole" allowBlank="1" showInputMessage="1" showErrorMessage="1" errorTitle="ERROR" error="Por Favor ingrese solo Números. " sqref="G17:O1048576 P1:XFD1048576 G1:O11 E12:F1048576 E1:F8 A1:B1048576 C1:D11 C17:D1048576">
      <formula1>0</formula1>
      <formula2>100000000</formula2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582"/>
  <sheetViews>
    <sheetView tabSelected="1" workbookViewId="0">
      <selection sqref="A1:XFD1048576"/>
    </sheetView>
  </sheetViews>
  <sheetFormatPr baseColWidth="10" defaultColWidth="12.85546875" defaultRowHeight="10.5" x14ac:dyDescent="0.15"/>
  <cols>
    <col min="1" max="1" width="45.28515625" style="22" customWidth="1"/>
    <col min="2" max="9" width="13.7109375" style="22" customWidth="1"/>
    <col min="10" max="10" width="15.140625" style="17" customWidth="1"/>
    <col min="11" max="11" width="15.140625" style="80" customWidth="1"/>
    <col min="12" max="17" width="15.140625" style="17" customWidth="1"/>
    <col min="18" max="19" width="13.5703125" style="17" customWidth="1"/>
    <col min="20" max="21" width="13.5703125" style="17" hidden="1" customWidth="1"/>
    <col min="22" max="22" width="13.5703125" style="19" hidden="1" customWidth="1"/>
    <col min="23" max="23" width="13.5703125" style="17" hidden="1" customWidth="1"/>
    <col min="24" max="24" width="13.5703125" style="4" hidden="1" customWidth="1"/>
    <col min="25" max="26" width="12.42578125" style="17" hidden="1" customWidth="1"/>
    <col min="27" max="27" width="8" style="17" hidden="1" customWidth="1"/>
    <col min="28" max="28" width="7.28515625" style="17" hidden="1" customWidth="1"/>
    <col min="29" max="31" width="12.85546875" style="17" hidden="1" customWidth="1"/>
    <col min="32" max="32" width="12.85546875" style="17" customWidth="1"/>
    <col min="33" max="38" width="6.7109375" style="17" customWidth="1"/>
    <col min="39" max="47" width="5.85546875" style="17" customWidth="1"/>
    <col min="48" max="91" width="10.85546875" style="17" customWidth="1"/>
    <col min="92" max="256" width="12.85546875" style="17"/>
    <col min="257" max="257" width="45.28515625" style="17" customWidth="1"/>
    <col min="258" max="265" width="13.7109375" style="17" customWidth="1"/>
    <col min="266" max="273" width="15.140625" style="17" customWidth="1"/>
    <col min="274" max="275" width="13.5703125" style="17" customWidth="1"/>
    <col min="276" max="287" width="0" style="17" hidden="1" customWidth="1"/>
    <col min="288" max="288" width="12.85546875" style="17" customWidth="1"/>
    <col min="289" max="294" width="6.7109375" style="17" customWidth="1"/>
    <col min="295" max="303" width="5.85546875" style="17" customWidth="1"/>
    <col min="304" max="347" width="10.85546875" style="17" customWidth="1"/>
    <col min="348" max="512" width="12.85546875" style="17"/>
    <col min="513" max="513" width="45.28515625" style="17" customWidth="1"/>
    <col min="514" max="521" width="13.7109375" style="17" customWidth="1"/>
    <col min="522" max="529" width="15.140625" style="17" customWidth="1"/>
    <col min="530" max="531" width="13.5703125" style="17" customWidth="1"/>
    <col min="532" max="543" width="0" style="17" hidden="1" customWidth="1"/>
    <col min="544" max="544" width="12.85546875" style="17" customWidth="1"/>
    <col min="545" max="550" width="6.7109375" style="17" customWidth="1"/>
    <col min="551" max="559" width="5.85546875" style="17" customWidth="1"/>
    <col min="560" max="603" width="10.85546875" style="17" customWidth="1"/>
    <col min="604" max="768" width="12.85546875" style="17"/>
    <col min="769" max="769" width="45.28515625" style="17" customWidth="1"/>
    <col min="770" max="777" width="13.7109375" style="17" customWidth="1"/>
    <col min="778" max="785" width="15.140625" style="17" customWidth="1"/>
    <col min="786" max="787" width="13.5703125" style="17" customWidth="1"/>
    <col min="788" max="799" width="0" style="17" hidden="1" customWidth="1"/>
    <col min="800" max="800" width="12.85546875" style="17" customWidth="1"/>
    <col min="801" max="806" width="6.7109375" style="17" customWidth="1"/>
    <col min="807" max="815" width="5.85546875" style="17" customWidth="1"/>
    <col min="816" max="859" width="10.85546875" style="17" customWidth="1"/>
    <col min="860" max="1024" width="12.85546875" style="17"/>
    <col min="1025" max="1025" width="45.28515625" style="17" customWidth="1"/>
    <col min="1026" max="1033" width="13.7109375" style="17" customWidth="1"/>
    <col min="1034" max="1041" width="15.140625" style="17" customWidth="1"/>
    <col min="1042" max="1043" width="13.5703125" style="17" customWidth="1"/>
    <col min="1044" max="1055" width="0" style="17" hidden="1" customWidth="1"/>
    <col min="1056" max="1056" width="12.85546875" style="17" customWidth="1"/>
    <col min="1057" max="1062" width="6.7109375" style="17" customWidth="1"/>
    <col min="1063" max="1071" width="5.85546875" style="17" customWidth="1"/>
    <col min="1072" max="1115" width="10.85546875" style="17" customWidth="1"/>
    <col min="1116" max="1280" width="12.85546875" style="17"/>
    <col min="1281" max="1281" width="45.28515625" style="17" customWidth="1"/>
    <col min="1282" max="1289" width="13.7109375" style="17" customWidth="1"/>
    <col min="1290" max="1297" width="15.140625" style="17" customWidth="1"/>
    <col min="1298" max="1299" width="13.5703125" style="17" customWidth="1"/>
    <col min="1300" max="1311" width="0" style="17" hidden="1" customWidth="1"/>
    <col min="1312" max="1312" width="12.85546875" style="17" customWidth="1"/>
    <col min="1313" max="1318" width="6.7109375" style="17" customWidth="1"/>
    <col min="1319" max="1327" width="5.85546875" style="17" customWidth="1"/>
    <col min="1328" max="1371" width="10.85546875" style="17" customWidth="1"/>
    <col min="1372" max="1536" width="12.85546875" style="17"/>
    <col min="1537" max="1537" width="45.28515625" style="17" customWidth="1"/>
    <col min="1538" max="1545" width="13.7109375" style="17" customWidth="1"/>
    <col min="1546" max="1553" width="15.140625" style="17" customWidth="1"/>
    <col min="1554" max="1555" width="13.5703125" style="17" customWidth="1"/>
    <col min="1556" max="1567" width="0" style="17" hidden="1" customWidth="1"/>
    <col min="1568" max="1568" width="12.85546875" style="17" customWidth="1"/>
    <col min="1569" max="1574" width="6.7109375" style="17" customWidth="1"/>
    <col min="1575" max="1583" width="5.85546875" style="17" customWidth="1"/>
    <col min="1584" max="1627" width="10.85546875" style="17" customWidth="1"/>
    <col min="1628" max="1792" width="12.85546875" style="17"/>
    <col min="1793" max="1793" width="45.28515625" style="17" customWidth="1"/>
    <col min="1794" max="1801" width="13.7109375" style="17" customWidth="1"/>
    <col min="1802" max="1809" width="15.140625" style="17" customWidth="1"/>
    <col min="1810" max="1811" width="13.5703125" style="17" customWidth="1"/>
    <col min="1812" max="1823" width="0" style="17" hidden="1" customWidth="1"/>
    <col min="1824" max="1824" width="12.85546875" style="17" customWidth="1"/>
    <col min="1825" max="1830" width="6.7109375" style="17" customWidth="1"/>
    <col min="1831" max="1839" width="5.85546875" style="17" customWidth="1"/>
    <col min="1840" max="1883" width="10.85546875" style="17" customWidth="1"/>
    <col min="1884" max="2048" width="12.85546875" style="17"/>
    <col min="2049" max="2049" width="45.28515625" style="17" customWidth="1"/>
    <col min="2050" max="2057" width="13.7109375" style="17" customWidth="1"/>
    <col min="2058" max="2065" width="15.140625" style="17" customWidth="1"/>
    <col min="2066" max="2067" width="13.5703125" style="17" customWidth="1"/>
    <col min="2068" max="2079" width="0" style="17" hidden="1" customWidth="1"/>
    <col min="2080" max="2080" width="12.85546875" style="17" customWidth="1"/>
    <col min="2081" max="2086" width="6.7109375" style="17" customWidth="1"/>
    <col min="2087" max="2095" width="5.85546875" style="17" customWidth="1"/>
    <col min="2096" max="2139" width="10.85546875" style="17" customWidth="1"/>
    <col min="2140" max="2304" width="12.85546875" style="17"/>
    <col min="2305" max="2305" width="45.28515625" style="17" customWidth="1"/>
    <col min="2306" max="2313" width="13.7109375" style="17" customWidth="1"/>
    <col min="2314" max="2321" width="15.140625" style="17" customWidth="1"/>
    <col min="2322" max="2323" width="13.5703125" style="17" customWidth="1"/>
    <col min="2324" max="2335" width="0" style="17" hidden="1" customWidth="1"/>
    <col min="2336" max="2336" width="12.85546875" style="17" customWidth="1"/>
    <col min="2337" max="2342" width="6.7109375" style="17" customWidth="1"/>
    <col min="2343" max="2351" width="5.85546875" style="17" customWidth="1"/>
    <col min="2352" max="2395" width="10.85546875" style="17" customWidth="1"/>
    <col min="2396" max="2560" width="12.85546875" style="17"/>
    <col min="2561" max="2561" width="45.28515625" style="17" customWidth="1"/>
    <col min="2562" max="2569" width="13.7109375" style="17" customWidth="1"/>
    <col min="2570" max="2577" width="15.140625" style="17" customWidth="1"/>
    <col min="2578" max="2579" width="13.5703125" style="17" customWidth="1"/>
    <col min="2580" max="2591" width="0" style="17" hidden="1" customWidth="1"/>
    <col min="2592" max="2592" width="12.85546875" style="17" customWidth="1"/>
    <col min="2593" max="2598" width="6.7109375" style="17" customWidth="1"/>
    <col min="2599" max="2607" width="5.85546875" style="17" customWidth="1"/>
    <col min="2608" max="2651" width="10.85546875" style="17" customWidth="1"/>
    <col min="2652" max="2816" width="12.85546875" style="17"/>
    <col min="2817" max="2817" width="45.28515625" style="17" customWidth="1"/>
    <col min="2818" max="2825" width="13.7109375" style="17" customWidth="1"/>
    <col min="2826" max="2833" width="15.140625" style="17" customWidth="1"/>
    <col min="2834" max="2835" width="13.5703125" style="17" customWidth="1"/>
    <col min="2836" max="2847" width="0" style="17" hidden="1" customWidth="1"/>
    <col min="2848" max="2848" width="12.85546875" style="17" customWidth="1"/>
    <col min="2849" max="2854" width="6.7109375" style="17" customWidth="1"/>
    <col min="2855" max="2863" width="5.85546875" style="17" customWidth="1"/>
    <col min="2864" max="2907" width="10.85546875" style="17" customWidth="1"/>
    <col min="2908" max="3072" width="12.85546875" style="17"/>
    <col min="3073" max="3073" width="45.28515625" style="17" customWidth="1"/>
    <col min="3074" max="3081" width="13.7109375" style="17" customWidth="1"/>
    <col min="3082" max="3089" width="15.140625" style="17" customWidth="1"/>
    <col min="3090" max="3091" width="13.5703125" style="17" customWidth="1"/>
    <col min="3092" max="3103" width="0" style="17" hidden="1" customWidth="1"/>
    <col min="3104" max="3104" width="12.85546875" style="17" customWidth="1"/>
    <col min="3105" max="3110" width="6.7109375" style="17" customWidth="1"/>
    <col min="3111" max="3119" width="5.85546875" style="17" customWidth="1"/>
    <col min="3120" max="3163" width="10.85546875" style="17" customWidth="1"/>
    <col min="3164" max="3328" width="12.85546875" style="17"/>
    <col min="3329" max="3329" width="45.28515625" style="17" customWidth="1"/>
    <col min="3330" max="3337" width="13.7109375" style="17" customWidth="1"/>
    <col min="3338" max="3345" width="15.140625" style="17" customWidth="1"/>
    <col min="3346" max="3347" width="13.5703125" style="17" customWidth="1"/>
    <col min="3348" max="3359" width="0" style="17" hidden="1" customWidth="1"/>
    <col min="3360" max="3360" width="12.85546875" style="17" customWidth="1"/>
    <col min="3361" max="3366" width="6.7109375" style="17" customWidth="1"/>
    <col min="3367" max="3375" width="5.85546875" style="17" customWidth="1"/>
    <col min="3376" max="3419" width="10.85546875" style="17" customWidth="1"/>
    <col min="3420" max="3584" width="12.85546875" style="17"/>
    <col min="3585" max="3585" width="45.28515625" style="17" customWidth="1"/>
    <col min="3586" max="3593" width="13.7109375" style="17" customWidth="1"/>
    <col min="3594" max="3601" width="15.140625" style="17" customWidth="1"/>
    <col min="3602" max="3603" width="13.5703125" style="17" customWidth="1"/>
    <col min="3604" max="3615" width="0" style="17" hidden="1" customWidth="1"/>
    <col min="3616" max="3616" width="12.85546875" style="17" customWidth="1"/>
    <col min="3617" max="3622" width="6.7109375" style="17" customWidth="1"/>
    <col min="3623" max="3631" width="5.85546875" style="17" customWidth="1"/>
    <col min="3632" max="3675" width="10.85546875" style="17" customWidth="1"/>
    <col min="3676" max="3840" width="12.85546875" style="17"/>
    <col min="3841" max="3841" width="45.28515625" style="17" customWidth="1"/>
    <col min="3842" max="3849" width="13.7109375" style="17" customWidth="1"/>
    <col min="3850" max="3857" width="15.140625" style="17" customWidth="1"/>
    <col min="3858" max="3859" width="13.5703125" style="17" customWidth="1"/>
    <col min="3860" max="3871" width="0" style="17" hidden="1" customWidth="1"/>
    <col min="3872" max="3872" width="12.85546875" style="17" customWidth="1"/>
    <col min="3873" max="3878" width="6.7109375" style="17" customWidth="1"/>
    <col min="3879" max="3887" width="5.85546875" style="17" customWidth="1"/>
    <col min="3888" max="3931" width="10.85546875" style="17" customWidth="1"/>
    <col min="3932" max="4096" width="12.85546875" style="17"/>
    <col min="4097" max="4097" width="45.28515625" style="17" customWidth="1"/>
    <col min="4098" max="4105" width="13.7109375" style="17" customWidth="1"/>
    <col min="4106" max="4113" width="15.140625" style="17" customWidth="1"/>
    <col min="4114" max="4115" width="13.5703125" style="17" customWidth="1"/>
    <col min="4116" max="4127" width="0" style="17" hidden="1" customWidth="1"/>
    <col min="4128" max="4128" width="12.85546875" style="17" customWidth="1"/>
    <col min="4129" max="4134" width="6.7109375" style="17" customWidth="1"/>
    <col min="4135" max="4143" width="5.85546875" style="17" customWidth="1"/>
    <col min="4144" max="4187" width="10.85546875" style="17" customWidth="1"/>
    <col min="4188" max="4352" width="12.85546875" style="17"/>
    <col min="4353" max="4353" width="45.28515625" style="17" customWidth="1"/>
    <col min="4354" max="4361" width="13.7109375" style="17" customWidth="1"/>
    <col min="4362" max="4369" width="15.140625" style="17" customWidth="1"/>
    <col min="4370" max="4371" width="13.5703125" style="17" customWidth="1"/>
    <col min="4372" max="4383" width="0" style="17" hidden="1" customWidth="1"/>
    <col min="4384" max="4384" width="12.85546875" style="17" customWidth="1"/>
    <col min="4385" max="4390" width="6.7109375" style="17" customWidth="1"/>
    <col min="4391" max="4399" width="5.85546875" style="17" customWidth="1"/>
    <col min="4400" max="4443" width="10.85546875" style="17" customWidth="1"/>
    <col min="4444" max="4608" width="12.85546875" style="17"/>
    <col min="4609" max="4609" width="45.28515625" style="17" customWidth="1"/>
    <col min="4610" max="4617" width="13.7109375" style="17" customWidth="1"/>
    <col min="4618" max="4625" width="15.140625" style="17" customWidth="1"/>
    <col min="4626" max="4627" width="13.5703125" style="17" customWidth="1"/>
    <col min="4628" max="4639" width="0" style="17" hidden="1" customWidth="1"/>
    <col min="4640" max="4640" width="12.85546875" style="17" customWidth="1"/>
    <col min="4641" max="4646" width="6.7109375" style="17" customWidth="1"/>
    <col min="4647" max="4655" width="5.85546875" style="17" customWidth="1"/>
    <col min="4656" max="4699" width="10.85546875" style="17" customWidth="1"/>
    <col min="4700" max="4864" width="12.85546875" style="17"/>
    <col min="4865" max="4865" width="45.28515625" style="17" customWidth="1"/>
    <col min="4866" max="4873" width="13.7109375" style="17" customWidth="1"/>
    <col min="4874" max="4881" width="15.140625" style="17" customWidth="1"/>
    <col min="4882" max="4883" width="13.5703125" style="17" customWidth="1"/>
    <col min="4884" max="4895" width="0" style="17" hidden="1" customWidth="1"/>
    <col min="4896" max="4896" width="12.85546875" style="17" customWidth="1"/>
    <col min="4897" max="4902" width="6.7109375" style="17" customWidth="1"/>
    <col min="4903" max="4911" width="5.85546875" style="17" customWidth="1"/>
    <col min="4912" max="4955" width="10.85546875" style="17" customWidth="1"/>
    <col min="4956" max="5120" width="12.85546875" style="17"/>
    <col min="5121" max="5121" width="45.28515625" style="17" customWidth="1"/>
    <col min="5122" max="5129" width="13.7109375" style="17" customWidth="1"/>
    <col min="5130" max="5137" width="15.140625" style="17" customWidth="1"/>
    <col min="5138" max="5139" width="13.5703125" style="17" customWidth="1"/>
    <col min="5140" max="5151" width="0" style="17" hidden="1" customWidth="1"/>
    <col min="5152" max="5152" width="12.85546875" style="17" customWidth="1"/>
    <col min="5153" max="5158" width="6.7109375" style="17" customWidth="1"/>
    <col min="5159" max="5167" width="5.85546875" style="17" customWidth="1"/>
    <col min="5168" max="5211" width="10.85546875" style="17" customWidth="1"/>
    <col min="5212" max="5376" width="12.85546875" style="17"/>
    <col min="5377" max="5377" width="45.28515625" style="17" customWidth="1"/>
    <col min="5378" max="5385" width="13.7109375" style="17" customWidth="1"/>
    <col min="5386" max="5393" width="15.140625" style="17" customWidth="1"/>
    <col min="5394" max="5395" width="13.5703125" style="17" customWidth="1"/>
    <col min="5396" max="5407" width="0" style="17" hidden="1" customWidth="1"/>
    <col min="5408" max="5408" width="12.85546875" style="17" customWidth="1"/>
    <col min="5409" max="5414" width="6.7109375" style="17" customWidth="1"/>
    <col min="5415" max="5423" width="5.85546875" style="17" customWidth="1"/>
    <col min="5424" max="5467" width="10.85546875" style="17" customWidth="1"/>
    <col min="5468" max="5632" width="12.85546875" style="17"/>
    <col min="5633" max="5633" width="45.28515625" style="17" customWidth="1"/>
    <col min="5634" max="5641" width="13.7109375" style="17" customWidth="1"/>
    <col min="5642" max="5649" width="15.140625" style="17" customWidth="1"/>
    <col min="5650" max="5651" width="13.5703125" style="17" customWidth="1"/>
    <col min="5652" max="5663" width="0" style="17" hidden="1" customWidth="1"/>
    <col min="5664" max="5664" width="12.85546875" style="17" customWidth="1"/>
    <col min="5665" max="5670" width="6.7109375" style="17" customWidth="1"/>
    <col min="5671" max="5679" width="5.85546875" style="17" customWidth="1"/>
    <col min="5680" max="5723" width="10.85546875" style="17" customWidth="1"/>
    <col min="5724" max="5888" width="12.85546875" style="17"/>
    <col min="5889" max="5889" width="45.28515625" style="17" customWidth="1"/>
    <col min="5890" max="5897" width="13.7109375" style="17" customWidth="1"/>
    <col min="5898" max="5905" width="15.140625" style="17" customWidth="1"/>
    <col min="5906" max="5907" width="13.5703125" style="17" customWidth="1"/>
    <col min="5908" max="5919" width="0" style="17" hidden="1" customWidth="1"/>
    <col min="5920" max="5920" width="12.85546875" style="17" customWidth="1"/>
    <col min="5921" max="5926" width="6.7109375" style="17" customWidth="1"/>
    <col min="5927" max="5935" width="5.85546875" style="17" customWidth="1"/>
    <col min="5936" max="5979" width="10.85546875" style="17" customWidth="1"/>
    <col min="5980" max="6144" width="12.85546875" style="17"/>
    <col min="6145" max="6145" width="45.28515625" style="17" customWidth="1"/>
    <col min="6146" max="6153" width="13.7109375" style="17" customWidth="1"/>
    <col min="6154" max="6161" width="15.140625" style="17" customWidth="1"/>
    <col min="6162" max="6163" width="13.5703125" style="17" customWidth="1"/>
    <col min="6164" max="6175" width="0" style="17" hidden="1" customWidth="1"/>
    <col min="6176" max="6176" width="12.85546875" style="17" customWidth="1"/>
    <col min="6177" max="6182" width="6.7109375" style="17" customWidth="1"/>
    <col min="6183" max="6191" width="5.85546875" style="17" customWidth="1"/>
    <col min="6192" max="6235" width="10.85546875" style="17" customWidth="1"/>
    <col min="6236" max="6400" width="12.85546875" style="17"/>
    <col min="6401" max="6401" width="45.28515625" style="17" customWidth="1"/>
    <col min="6402" max="6409" width="13.7109375" style="17" customWidth="1"/>
    <col min="6410" max="6417" width="15.140625" style="17" customWidth="1"/>
    <col min="6418" max="6419" width="13.5703125" style="17" customWidth="1"/>
    <col min="6420" max="6431" width="0" style="17" hidden="1" customWidth="1"/>
    <col min="6432" max="6432" width="12.85546875" style="17" customWidth="1"/>
    <col min="6433" max="6438" width="6.7109375" style="17" customWidth="1"/>
    <col min="6439" max="6447" width="5.85546875" style="17" customWidth="1"/>
    <col min="6448" max="6491" width="10.85546875" style="17" customWidth="1"/>
    <col min="6492" max="6656" width="12.85546875" style="17"/>
    <col min="6657" max="6657" width="45.28515625" style="17" customWidth="1"/>
    <col min="6658" max="6665" width="13.7109375" style="17" customWidth="1"/>
    <col min="6666" max="6673" width="15.140625" style="17" customWidth="1"/>
    <col min="6674" max="6675" width="13.5703125" style="17" customWidth="1"/>
    <col min="6676" max="6687" width="0" style="17" hidden="1" customWidth="1"/>
    <col min="6688" max="6688" width="12.85546875" style="17" customWidth="1"/>
    <col min="6689" max="6694" width="6.7109375" style="17" customWidth="1"/>
    <col min="6695" max="6703" width="5.85546875" style="17" customWidth="1"/>
    <col min="6704" max="6747" width="10.85546875" style="17" customWidth="1"/>
    <col min="6748" max="6912" width="12.85546875" style="17"/>
    <col min="6913" max="6913" width="45.28515625" style="17" customWidth="1"/>
    <col min="6914" max="6921" width="13.7109375" style="17" customWidth="1"/>
    <col min="6922" max="6929" width="15.140625" style="17" customWidth="1"/>
    <col min="6930" max="6931" width="13.5703125" style="17" customWidth="1"/>
    <col min="6932" max="6943" width="0" style="17" hidden="1" customWidth="1"/>
    <col min="6944" max="6944" width="12.85546875" style="17" customWidth="1"/>
    <col min="6945" max="6950" width="6.7109375" style="17" customWidth="1"/>
    <col min="6951" max="6959" width="5.85546875" style="17" customWidth="1"/>
    <col min="6960" max="7003" width="10.85546875" style="17" customWidth="1"/>
    <col min="7004" max="7168" width="12.85546875" style="17"/>
    <col min="7169" max="7169" width="45.28515625" style="17" customWidth="1"/>
    <col min="7170" max="7177" width="13.7109375" style="17" customWidth="1"/>
    <col min="7178" max="7185" width="15.140625" style="17" customWidth="1"/>
    <col min="7186" max="7187" width="13.5703125" style="17" customWidth="1"/>
    <col min="7188" max="7199" width="0" style="17" hidden="1" customWidth="1"/>
    <col min="7200" max="7200" width="12.85546875" style="17" customWidth="1"/>
    <col min="7201" max="7206" width="6.7109375" style="17" customWidth="1"/>
    <col min="7207" max="7215" width="5.85546875" style="17" customWidth="1"/>
    <col min="7216" max="7259" width="10.85546875" style="17" customWidth="1"/>
    <col min="7260" max="7424" width="12.85546875" style="17"/>
    <col min="7425" max="7425" width="45.28515625" style="17" customWidth="1"/>
    <col min="7426" max="7433" width="13.7109375" style="17" customWidth="1"/>
    <col min="7434" max="7441" width="15.140625" style="17" customWidth="1"/>
    <col min="7442" max="7443" width="13.5703125" style="17" customWidth="1"/>
    <col min="7444" max="7455" width="0" style="17" hidden="1" customWidth="1"/>
    <col min="7456" max="7456" width="12.85546875" style="17" customWidth="1"/>
    <col min="7457" max="7462" width="6.7109375" style="17" customWidth="1"/>
    <col min="7463" max="7471" width="5.85546875" style="17" customWidth="1"/>
    <col min="7472" max="7515" width="10.85546875" style="17" customWidth="1"/>
    <col min="7516" max="7680" width="12.85546875" style="17"/>
    <col min="7681" max="7681" width="45.28515625" style="17" customWidth="1"/>
    <col min="7682" max="7689" width="13.7109375" style="17" customWidth="1"/>
    <col min="7690" max="7697" width="15.140625" style="17" customWidth="1"/>
    <col min="7698" max="7699" width="13.5703125" style="17" customWidth="1"/>
    <col min="7700" max="7711" width="0" style="17" hidden="1" customWidth="1"/>
    <col min="7712" max="7712" width="12.85546875" style="17" customWidth="1"/>
    <col min="7713" max="7718" width="6.7109375" style="17" customWidth="1"/>
    <col min="7719" max="7727" width="5.85546875" style="17" customWidth="1"/>
    <col min="7728" max="7771" width="10.85546875" style="17" customWidth="1"/>
    <col min="7772" max="7936" width="12.85546875" style="17"/>
    <col min="7937" max="7937" width="45.28515625" style="17" customWidth="1"/>
    <col min="7938" max="7945" width="13.7109375" style="17" customWidth="1"/>
    <col min="7946" max="7953" width="15.140625" style="17" customWidth="1"/>
    <col min="7954" max="7955" width="13.5703125" style="17" customWidth="1"/>
    <col min="7956" max="7967" width="0" style="17" hidden="1" customWidth="1"/>
    <col min="7968" max="7968" width="12.85546875" style="17" customWidth="1"/>
    <col min="7969" max="7974" width="6.7109375" style="17" customWidth="1"/>
    <col min="7975" max="7983" width="5.85546875" style="17" customWidth="1"/>
    <col min="7984" max="8027" width="10.85546875" style="17" customWidth="1"/>
    <col min="8028" max="8192" width="12.85546875" style="17"/>
    <col min="8193" max="8193" width="45.28515625" style="17" customWidth="1"/>
    <col min="8194" max="8201" width="13.7109375" style="17" customWidth="1"/>
    <col min="8202" max="8209" width="15.140625" style="17" customWidth="1"/>
    <col min="8210" max="8211" width="13.5703125" style="17" customWidth="1"/>
    <col min="8212" max="8223" width="0" style="17" hidden="1" customWidth="1"/>
    <col min="8224" max="8224" width="12.85546875" style="17" customWidth="1"/>
    <col min="8225" max="8230" width="6.7109375" style="17" customWidth="1"/>
    <col min="8231" max="8239" width="5.85546875" style="17" customWidth="1"/>
    <col min="8240" max="8283" width="10.85546875" style="17" customWidth="1"/>
    <col min="8284" max="8448" width="12.85546875" style="17"/>
    <col min="8449" max="8449" width="45.28515625" style="17" customWidth="1"/>
    <col min="8450" max="8457" width="13.7109375" style="17" customWidth="1"/>
    <col min="8458" max="8465" width="15.140625" style="17" customWidth="1"/>
    <col min="8466" max="8467" width="13.5703125" style="17" customWidth="1"/>
    <col min="8468" max="8479" width="0" style="17" hidden="1" customWidth="1"/>
    <col min="8480" max="8480" width="12.85546875" style="17" customWidth="1"/>
    <col min="8481" max="8486" width="6.7109375" style="17" customWidth="1"/>
    <col min="8487" max="8495" width="5.85546875" style="17" customWidth="1"/>
    <col min="8496" max="8539" width="10.85546875" style="17" customWidth="1"/>
    <col min="8540" max="8704" width="12.85546875" style="17"/>
    <col min="8705" max="8705" width="45.28515625" style="17" customWidth="1"/>
    <col min="8706" max="8713" width="13.7109375" style="17" customWidth="1"/>
    <col min="8714" max="8721" width="15.140625" style="17" customWidth="1"/>
    <col min="8722" max="8723" width="13.5703125" style="17" customWidth="1"/>
    <col min="8724" max="8735" width="0" style="17" hidden="1" customWidth="1"/>
    <col min="8736" max="8736" width="12.85546875" style="17" customWidth="1"/>
    <col min="8737" max="8742" width="6.7109375" style="17" customWidth="1"/>
    <col min="8743" max="8751" width="5.85546875" style="17" customWidth="1"/>
    <col min="8752" max="8795" width="10.85546875" style="17" customWidth="1"/>
    <col min="8796" max="8960" width="12.85546875" style="17"/>
    <col min="8961" max="8961" width="45.28515625" style="17" customWidth="1"/>
    <col min="8962" max="8969" width="13.7109375" style="17" customWidth="1"/>
    <col min="8970" max="8977" width="15.140625" style="17" customWidth="1"/>
    <col min="8978" max="8979" width="13.5703125" style="17" customWidth="1"/>
    <col min="8980" max="8991" width="0" style="17" hidden="1" customWidth="1"/>
    <col min="8992" max="8992" width="12.85546875" style="17" customWidth="1"/>
    <col min="8993" max="8998" width="6.7109375" style="17" customWidth="1"/>
    <col min="8999" max="9007" width="5.85546875" style="17" customWidth="1"/>
    <col min="9008" max="9051" width="10.85546875" style="17" customWidth="1"/>
    <col min="9052" max="9216" width="12.85546875" style="17"/>
    <col min="9217" max="9217" width="45.28515625" style="17" customWidth="1"/>
    <col min="9218" max="9225" width="13.7109375" style="17" customWidth="1"/>
    <col min="9226" max="9233" width="15.140625" style="17" customWidth="1"/>
    <col min="9234" max="9235" width="13.5703125" style="17" customWidth="1"/>
    <col min="9236" max="9247" width="0" style="17" hidden="1" customWidth="1"/>
    <col min="9248" max="9248" width="12.85546875" style="17" customWidth="1"/>
    <col min="9249" max="9254" width="6.7109375" style="17" customWidth="1"/>
    <col min="9255" max="9263" width="5.85546875" style="17" customWidth="1"/>
    <col min="9264" max="9307" width="10.85546875" style="17" customWidth="1"/>
    <col min="9308" max="9472" width="12.85546875" style="17"/>
    <col min="9473" max="9473" width="45.28515625" style="17" customWidth="1"/>
    <col min="9474" max="9481" width="13.7109375" style="17" customWidth="1"/>
    <col min="9482" max="9489" width="15.140625" style="17" customWidth="1"/>
    <col min="9490" max="9491" width="13.5703125" style="17" customWidth="1"/>
    <col min="9492" max="9503" width="0" style="17" hidden="1" customWidth="1"/>
    <col min="9504" max="9504" width="12.85546875" style="17" customWidth="1"/>
    <col min="9505" max="9510" width="6.7109375" style="17" customWidth="1"/>
    <col min="9511" max="9519" width="5.85546875" style="17" customWidth="1"/>
    <col min="9520" max="9563" width="10.85546875" style="17" customWidth="1"/>
    <col min="9564" max="9728" width="12.85546875" style="17"/>
    <col min="9729" max="9729" width="45.28515625" style="17" customWidth="1"/>
    <col min="9730" max="9737" width="13.7109375" style="17" customWidth="1"/>
    <col min="9738" max="9745" width="15.140625" style="17" customWidth="1"/>
    <col min="9746" max="9747" width="13.5703125" style="17" customWidth="1"/>
    <col min="9748" max="9759" width="0" style="17" hidden="1" customWidth="1"/>
    <col min="9760" max="9760" width="12.85546875" style="17" customWidth="1"/>
    <col min="9761" max="9766" width="6.7109375" style="17" customWidth="1"/>
    <col min="9767" max="9775" width="5.85546875" style="17" customWidth="1"/>
    <col min="9776" max="9819" width="10.85546875" style="17" customWidth="1"/>
    <col min="9820" max="9984" width="12.85546875" style="17"/>
    <col min="9985" max="9985" width="45.28515625" style="17" customWidth="1"/>
    <col min="9986" max="9993" width="13.7109375" style="17" customWidth="1"/>
    <col min="9994" max="10001" width="15.140625" style="17" customWidth="1"/>
    <col min="10002" max="10003" width="13.5703125" style="17" customWidth="1"/>
    <col min="10004" max="10015" width="0" style="17" hidden="1" customWidth="1"/>
    <col min="10016" max="10016" width="12.85546875" style="17" customWidth="1"/>
    <col min="10017" max="10022" width="6.7109375" style="17" customWidth="1"/>
    <col min="10023" max="10031" width="5.85546875" style="17" customWidth="1"/>
    <col min="10032" max="10075" width="10.85546875" style="17" customWidth="1"/>
    <col min="10076" max="10240" width="12.85546875" style="17"/>
    <col min="10241" max="10241" width="45.28515625" style="17" customWidth="1"/>
    <col min="10242" max="10249" width="13.7109375" style="17" customWidth="1"/>
    <col min="10250" max="10257" width="15.140625" style="17" customWidth="1"/>
    <col min="10258" max="10259" width="13.5703125" style="17" customWidth="1"/>
    <col min="10260" max="10271" width="0" style="17" hidden="1" customWidth="1"/>
    <col min="10272" max="10272" width="12.85546875" style="17" customWidth="1"/>
    <col min="10273" max="10278" width="6.7109375" style="17" customWidth="1"/>
    <col min="10279" max="10287" width="5.85546875" style="17" customWidth="1"/>
    <col min="10288" max="10331" width="10.85546875" style="17" customWidth="1"/>
    <col min="10332" max="10496" width="12.85546875" style="17"/>
    <col min="10497" max="10497" width="45.28515625" style="17" customWidth="1"/>
    <col min="10498" max="10505" width="13.7109375" style="17" customWidth="1"/>
    <col min="10506" max="10513" width="15.140625" style="17" customWidth="1"/>
    <col min="10514" max="10515" width="13.5703125" style="17" customWidth="1"/>
    <col min="10516" max="10527" width="0" style="17" hidden="1" customWidth="1"/>
    <col min="10528" max="10528" width="12.85546875" style="17" customWidth="1"/>
    <col min="10529" max="10534" width="6.7109375" style="17" customWidth="1"/>
    <col min="10535" max="10543" width="5.85546875" style="17" customWidth="1"/>
    <col min="10544" max="10587" width="10.85546875" style="17" customWidth="1"/>
    <col min="10588" max="10752" width="12.85546875" style="17"/>
    <col min="10753" max="10753" width="45.28515625" style="17" customWidth="1"/>
    <col min="10754" max="10761" width="13.7109375" style="17" customWidth="1"/>
    <col min="10762" max="10769" width="15.140625" style="17" customWidth="1"/>
    <col min="10770" max="10771" width="13.5703125" style="17" customWidth="1"/>
    <col min="10772" max="10783" width="0" style="17" hidden="1" customWidth="1"/>
    <col min="10784" max="10784" width="12.85546875" style="17" customWidth="1"/>
    <col min="10785" max="10790" width="6.7109375" style="17" customWidth="1"/>
    <col min="10791" max="10799" width="5.85546875" style="17" customWidth="1"/>
    <col min="10800" max="10843" width="10.85546875" style="17" customWidth="1"/>
    <col min="10844" max="11008" width="12.85546875" style="17"/>
    <col min="11009" max="11009" width="45.28515625" style="17" customWidth="1"/>
    <col min="11010" max="11017" width="13.7109375" style="17" customWidth="1"/>
    <col min="11018" max="11025" width="15.140625" style="17" customWidth="1"/>
    <col min="11026" max="11027" width="13.5703125" style="17" customWidth="1"/>
    <col min="11028" max="11039" width="0" style="17" hidden="1" customWidth="1"/>
    <col min="11040" max="11040" width="12.85546875" style="17" customWidth="1"/>
    <col min="11041" max="11046" width="6.7109375" style="17" customWidth="1"/>
    <col min="11047" max="11055" width="5.85546875" style="17" customWidth="1"/>
    <col min="11056" max="11099" width="10.85546875" style="17" customWidth="1"/>
    <col min="11100" max="11264" width="12.85546875" style="17"/>
    <col min="11265" max="11265" width="45.28515625" style="17" customWidth="1"/>
    <col min="11266" max="11273" width="13.7109375" style="17" customWidth="1"/>
    <col min="11274" max="11281" width="15.140625" style="17" customWidth="1"/>
    <col min="11282" max="11283" width="13.5703125" style="17" customWidth="1"/>
    <col min="11284" max="11295" width="0" style="17" hidden="1" customWidth="1"/>
    <col min="11296" max="11296" width="12.85546875" style="17" customWidth="1"/>
    <col min="11297" max="11302" width="6.7109375" style="17" customWidth="1"/>
    <col min="11303" max="11311" width="5.85546875" style="17" customWidth="1"/>
    <col min="11312" max="11355" width="10.85546875" style="17" customWidth="1"/>
    <col min="11356" max="11520" width="12.85546875" style="17"/>
    <col min="11521" max="11521" width="45.28515625" style="17" customWidth="1"/>
    <col min="11522" max="11529" width="13.7109375" style="17" customWidth="1"/>
    <col min="11530" max="11537" width="15.140625" style="17" customWidth="1"/>
    <col min="11538" max="11539" width="13.5703125" style="17" customWidth="1"/>
    <col min="11540" max="11551" width="0" style="17" hidden="1" customWidth="1"/>
    <col min="11552" max="11552" width="12.85546875" style="17" customWidth="1"/>
    <col min="11553" max="11558" width="6.7109375" style="17" customWidth="1"/>
    <col min="11559" max="11567" width="5.85546875" style="17" customWidth="1"/>
    <col min="11568" max="11611" width="10.85546875" style="17" customWidth="1"/>
    <col min="11612" max="11776" width="12.85546875" style="17"/>
    <col min="11777" max="11777" width="45.28515625" style="17" customWidth="1"/>
    <col min="11778" max="11785" width="13.7109375" style="17" customWidth="1"/>
    <col min="11786" max="11793" width="15.140625" style="17" customWidth="1"/>
    <col min="11794" max="11795" width="13.5703125" style="17" customWidth="1"/>
    <col min="11796" max="11807" width="0" style="17" hidden="1" customWidth="1"/>
    <col min="11808" max="11808" width="12.85546875" style="17" customWidth="1"/>
    <col min="11809" max="11814" width="6.7109375" style="17" customWidth="1"/>
    <col min="11815" max="11823" width="5.85546875" style="17" customWidth="1"/>
    <col min="11824" max="11867" width="10.85546875" style="17" customWidth="1"/>
    <col min="11868" max="12032" width="12.85546875" style="17"/>
    <col min="12033" max="12033" width="45.28515625" style="17" customWidth="1"/>
    <col min="12034" max="12041" width="13.7109375" style="17" customWidth="1"/>
    <col min="12042" max="12049" width="15.140625" style="17" customWidth="1"/>
    <col min="12050" max="12051" width="13.5703125" style="17" customWidth="1"/>
    <col min="12052" max="12063" width="0" style="17" hidden="1" customWidth="1"/>
    <col min="12064" max="12064" width="12.85546875" style="17" customWidth="1"/>
    <col min="12065" max="12070" width="6.7109375" style="17" customWidth="1"/>
    <col min="12071" max="12079" width="5.85546875" style="17" customWidth="1"/>
    <col min="12080" max="12123" width="10.85546875" style="17" customWidth="1"/>
    <col min="12124" max="12288" width="12.85546875" style="17"/>
    <col min="12289" max="12289" width="45.28515625" style="17" customWidth="1"/>
    <col min="12290" max="12297" width="13.7109375" style="17" customWidth="1"/>
    <col min="12298" max="12305" width="15.140625" style="17" customWidth="1"/>
    <col min="12306" max="12307" width="13.5703125" style="17" customWidth="1"/>
    <col min="12308" max="12319" width="0" style="17" hidden="1" customWidth="1"/>
    <col min="12320" max="12320" width="12.85546875" style="17" customWidth="1"/>
    <col min="12321" max="12326" width="6.7109375" style="17" customWidth="1"/>
    <col min="12327" max="12335" width="5.85546875" style="17" customWidth="1"/>
    <col min="12336" max="12379" width="10.85546875" style="17" customWidth="1"/>
    <col min="12380" max="12544" width="12.85546875" style="17"/>
    <col min="12545" max="12545" width="45.28515625" style="17" customWidth="1"/>
    <col min="12546" max="12553" width="13.7109375" style="17" customWidth="1"/>
    <col min="12554" max="12561" width="15.140625" style="17" customWidth="1"/>
    <col min="12562" max="12563" width="13.5703125" style="17" customWidth="1"/>
    <col min="12564" max="12575" width="0" style="17" hidden="1" customWidth="1"/>
    <col min="12576" max="12576" width="12.85546875" style="17" customWidth="1"/>
    <col min="12577" max="12582" width="6.7109375" style="17" customWidth="1"/>
    <col min="12583" max="12591" width="5.85546875" style="17" customWidth="1"/>
    <col min="12592" max="12635" width="10.85546875" style="17" customWidth="1"/>
    <col min="12636" max="12800" width="12.85546875" style="17"/>
    <col min="12801" max="12801" width="45.28515625" style="17" customWidth="1"/>
    <col min="12802" max="12809" width="13.7109375" style="17" customWidth="1"/>
    <col min="12810" max="12817" width="15.140625" style="17" customWidth="1"/>
    <col min="12818" max="12819" width="13.5703125" style="17" customWidth="1"/>
    <col min="12820" max="12831" width="0" style="17" hidden="1" customWidth="1"/>
    <col min="12832" max="12832" width="12.85546875" style="17" customWidth="1"/>
    <col min="12833" max="12838" width="6.7109375" style="17" customWidth="1"/>
    <col min="12839" max="12847" width="5.85546875" style="17" customWidth="1"/>
    <col min="12848" max="12891" width="10.85546875" style="17" customWidth="1"/>
    <col min="12892" max="13056" width="12.85546875" style="17"/>
    <col min="13057" max="13057" width="45.28515625" style="17" customWidth="1"/>
    <col min="13058" max="13065" width="13.7109375" style="17" customWidth="1"/>
    <col min="13066" max="13073" width="15.140625" style="17" customWidth="1"/>
    <col min="13074" max="13075" width="13.5703125" style="17" customWidth="1"/>
    <col min="13076" max="13087" width="0" style="17" hidden="1" customWidth="1"/>
    <col min="13088" max="13088" width="12.85546875" style="17" customWidth="1"/>
    <col min="13089" max="13094" width="6.7109375" style="17" customWidth="1"/>
    <col min="13095" max="13103" width="5.85546875" style="17" customWidth="1"/>
    <col min="13104" max="13147" width="10.85546875" style="17" customWidth="1"/>
    <col min="13148" max="13312" width="12.85546875" style="17"/>
    <col min="13313" max="13313" width="45.28515625" style="17" customWidth="1"/>
    <col min="13314" max="13321" width="13.7109375" style="17" customWidth="1"/>
    <col min="13322" max="13329" width="15.140625" style="17" customWidth="1"/>
    <col min="13330" max="13331" width="13.5703125" style="17" customWidth="1"/>
    <col min="13332" max="13343" width="0" style="17" hidden="1" customWidth="1"/>
    <col min="13344" max="13344" width="12.85546875" style="17" customWidth="1"/>
    <col min="13345" max="13350" width="6.7109375" style="17" customWidth="1"/>
    <col min="13351" max="13359" width="5.85546875" style="17" customWidth="1"/>
    <col min="13360" max="13403" width="10.85546875" style="17" customWidth="1"/>
    <col min="13404" max="13568" width="12.85546875" style="17"/>
    <col min="13569" max="13569" width="45.28515625" style="17" customWidth="1"/>
    <col min="13570" max="13577" width="13.7109375" style="17" customWidth="1"/>
    <col min="13578" max="13585" width="15.140625" style="17" customWidth="1"/>
    <col min="13586" max="13587" width="13.5703125" style="17" customWidth="1"/>
    <col min="13588" max="13599" width="0" style="17" hidden="1" customWidth="1"/>
    <col min="13600" max="13600" width="12.85546875" style="17" customWidth="1"/>
    <col min="13601" max="13606" width="6.7109375" style="17" customWidth="1"/>
    <col min="13607" max="13615" width="5.85546875" style="17" customWidth="1"/>
    <col min="13616" max="13659" width="10.85546875" style="17" customWidth="1"/>
    <col min="13660" max="13824" width="12.85546875" style="17"/>
    <col min="13825" max="13825" width="45.28515625" style="17" customWidth="1"/>
    <col min="13826" max="13833" width="13.7109375" style="17" customWidth="1"/>
    <col min="13834" max="13841" width="15.140625" style="17" customWidth="1"/>
    <col min="13842" max="13843" width="13.5703125" style="17" customWidth="1"/>
    <col min="13844" max="13855" width="0" style="17" hidden="1" customWidth="1"/>
    <col min="13856" max="13856" width="12.85546875" style="17" customWidth="1"/>
    <col min="13857" max="13862" width="6.7109375" style="17" customWidth="1"/>
    <col min="13863" max="13871" width="5.85546875" style="17" customWidth="1"/>
    <col min="13872" max="13915" width="10.85546875" style="17" customWidth="1"/>
    <col min="13916" max="14080" width="12.85546875" style="17"/>
    <col min="14081" max="14081" width="45.28515625" style="17" customWidth="1"/>
    <col min="14082" max="14089" width="13.7109375" style="17" customWidth="1"/>
    <col min="14090" max="14097" width="15.140625" style="17" customWidth="1"/>
    <col min="14098" max="14099" width="13.5703125" style="17" customWidth="1"/>
    <col min="14100" max="14111" width="0" style="17" hidden="1" customWidth="1"/>
    <col min="14112" max="14112" width="12.85546875" style="17" customWidth="1"/>
    <col min="14113" max="14118" width="6.7109375" style="17" customWidth="1"/>
    <col min="14119" max="14127" width="5.85546875" style="17" customWidth="1"/>
    <col min="14128" max="14171" width="10.85546875" style="17" customWidth="1"/>
    <col min="14172" max="14336" width="12.85546875" style="17"/>
    <col min="14337" max="14337" width="45.28515625" style="17" customWidth="1"/>
    <col min="14338" max="14345" width="13.7109375" style="17" customWidth="1"/>
    <col min="14346" max="14353" width="15.140625" style="17" customWidth="1"/>
    <col min="14354" max="14355" width="13.5703125" style="17" customWidth="1"/>
    <col min="14356" max="14367" width="0" style="17" hidden="1" customWidth="1"/>
    <col min="14368" max="14368" width="12.85546875" style="17" customWidth="1"/>
    <col min="14369" max="14374" width="6.7109375" style="17" customWidth="1"/>
    <col min="14375" max="14383" width="5.85546875" style="17" customWidth="1"/>
    <col min="14384" max="14427" width="10.85546875" style="17" customWidth="1"/>
    <col min="14428" max="14592" width="12.85546875" style="17"/>
    <col min="14593" max="14593" width="45.28515625" style="17" customWidth="1"/>
    <col min="14594" max="14601" width="13.7109375" style="17" customWidth="1"/>
    <col min="14602" max="14609" width="15.140625" style="17" customWidth="1"/>
    <col min="14610" max="14611" width="13.5703125" style="17" customWidth="1"/>
    <col min="14612" max="14623" width="0" style="17" hidden="1" customWidth="1"/>
    <col min="14624" max="14624" width="12.85546875" style="17" customWidth="1"/>
    <col min="14625" max="14630" width="6.7109375" style="17" customWidth="1"/>
    <col min="14631" max="14639" width="5.85546875" style="17" customWidth="1"/>
    <col min="14640" max="14683" width="10.85546875" style="17" customWidth="1"/>
    <col min="14684" max="14848" width="12.85546875" style="17"/>
    <col min="14849" max="14849" width="45.28515625" style="17" customWidth="1"/>
    <col min="14850" max="14857" width="13.7109375" style="17" customWidth="1"/>
    <col min="14858" max="14865" width="15.140625" style="17" customWidth="1"/>
    <col min="14866" max="14867" width="13.5703125" style="17" customWidth="1"/>
    <col min="14868" max="14879" width="0" style="17" hidden="1" customWidth="1"/>
    <col min="14880" max="14880" width="12.85546875" style="17" customWidth="1"/>
    <col min="14881" max="14886" width="6.7109375" style="17" customWidth="1"/>
    <col min="14887" max="14895" width="5.85546875" style="17" customWidth="1"/>
    <col min="14896" max="14939" width="10.85546875" style="17" customWidth="1"/>
    <col min="14940" max="15104" width="12.85546875" style="17"/>
    <col min="15105" max="15105" width="45.28515625" style="17" customWidth="1"/>
    <col min="15106" max="15113" width="13.7109375" style="17" customWidth="1"/>
    <col min="15114" max="15121" width="15.140625" style="17" customWidth="1"/>
    <col min="15122" max="15123" width="13.5703125" style="17" customWidth="1"/>
    <col min="15124" max="15135" width="0" style="17" hidden="1" customWidth="1"/>
    <col min="15136" max="15136" width="12.85546875" style="17" customWidth="1"/>
    <col min="15137" max="15142" width="6.7109375" style="17" customWidth="1"/>
    <col min="15143" max="15151" width="5.85546875" style="17" customWidth="1"/>
    <col min="15152" max="15195" width="10.85546875" style="17" customWidth="1"/>
    <col min="15196" max="15360" width="12.85546875" style="17"/>
    <col min="15361" max="15361" width="45.28515625" style="17" customWidth="1"/>
    <col min="15362" max="15369" width="13.7109375" style="17" customWidth="1"/>
    <col min="15370" max="15377" width="15.140625" style="17" customWidth="1"/>
    <col min="15378" max="15379" width="13.5703125" style="17" customWidth="1"/>
    <col min="15380" max="15391" width="0" style="17" hidden="1" customWidth="1"/>
    <col min="15392" max="15392" width="12.85546875" style="17" customWidth="1"/>
    <col min="15393" max="15398" width="6.7109375" style="17" customWidth="1"/>
    <col min="15399" max="15407" width="5.85546875" style="17" customWidth="1"/>
    <col min="15408" max="15451" width="10.85546875" style="17" customWidth="1"/>
    <col min="15452" max="15616" width="12.85546875" style="17"/>
    <col min="15617" max="15617" width="45.28515625" style="17" customWidth="1"/>
    <col min="15618" max="15625" width="13.7109375" style="17" customWidth="1"/>
    <col min="15626" max="15633" width="15.140625" style="17" customWidth="1"/>
    <col min="15634" max="15635" width="13.5703125" style="17" customWidth="1"/>
    <col min="15636" max="15647" width="0" style="17" hidden="1" customWidth="1"/>
    <col min="15648" max="15648" width="12.85546875" style="17" customWidth="1"/>
    <col min="15649" max="15654" width="6.7109375" style="17" customWidth="1"/>
    <col min="15655" max="15663" width="5.85546875" style="17" customWidth="1"/>
    <col min="15664" max="15707" width="10.85546875" style="17" customWidth="1"/>
    <col min="15708" max="15872" width="12.85546875" style="17"/>
    <col min="15873" max="15873" width="45.28515625" style="17" customWidth="1"/>
    <col min="15874" max="15881" width="13.7109375" style="17" customWidth="1"/>
    <col min="15882" max="15889" width="15.140625" style="17" customWidth="1"/>
    <col min="15890" max="15891" width="13.5703125" style="17" customWidth="1"/>
    <col min="15892" max="15903" width="0" style="17" hidden="1" customWidth="1"/>
    <col min="15904" max="15904" width="12.85546875" style="17" customWidth="1"/>
    <col min="15905" max="15910" width="6.7109375" style="17" customWidth="1"/>
    <col min="15911" max="15919" width="5.85546875" style="17" customWidth="1"/>
    <col min="15920" max="15963" width="10.85546875" style="17" customWidth="1"/>
    <col min="15964" max="16128" width="12.85546875" style="17"/>
    <col min="16129" max="16129" width="45.28515625" style="17" customWidth="1"/>
    <col min="16130" max="16137" width="13.7109375" style="17" customWidth="1"/>
    <col min="16138" max="16145" width="15.140625" style="17" customWidth="1"/>
    <col min="16146" max="16147" width="13.5703125" style="17" customWidth="1"/>
    <col min="16148" max="16159" width="0" style="17" hidden="1" customWidth="1"/>
    <col min="16160" max="16160" width="12.85546875" style="17" customWidth="1"/>
    <col min="16161" max="16166" width="6.7109375" style="17" customWidth="1"/>
    <col min="16167" max="16175" width="5.85546875" style="17" customWidth="1"/>
    <col min="16176" max="16219" width="10.85546875" style="17" customWidth="1"/>
    <col min="16220" max="16384" width="12.85546875" style="17"/>
  </cols>
  <sheetData>
    <row r="1" spans="1:27" s="11" customFormat="1" ht="11.1" customHeight="1" x14ac:dyDescent="0.15">
      <c r="A1" s="7"/>
      <c r="B1" s="8"/>
      <c r="C1" s="9"/>
      <c r="D1" s="9"/>
      <c r="E1" s="9"/>
      <c r="F1" s="9"/>
      <c r="G1" s="9"/>
      <c r="H1" s="9"/>
      <c r="I1" s="9"/>
      <c r="J1" s="10"/>
      <c r="K1" s="78"/>
      <c r="V1" s="12"/>
      <c r="W1" s="13"/>
      <c r="X1" s="13"/>
    </row>
    <row r="2" spans="1:27" s="11" customFormat="1" ht="11.1" customHeight="1" x14ac:dyDescent="0.15">
      <c r="A2" s="7"/>
      <c r="B2" s="8"/>
      <c r="C2" s="9"/>
      <c r="D2" s="9"/>
      <c r="E2" s="9"/>
      <c r="F2" s="9"/>
      <c r="G2" s="9"/>
      <c r="H2" s="9"/>
      <c r="I2" s="9"/>
      <c r="J2" s="10"/>
      <c r="K2" s="78"/>
      <c r="V2" s="12"/>
      <c r="W2" s="13"/>
      <c r="X2" s="13"/>
    </row>
    <row r="3" spans="1:27" s="11" customFormat="1" ht="11.1" customHeight="1" x14ac:dyDescent="0.2">
      <c r="A3" s="7"/>
      <c r="B3" s="8"/>
      <c r="C3" s="9"/>
      <c r="D3" s="14"/>
      <c r="E3" s="9"/>
      <c r="F3" s="9"/>
      <c r="G3" s="9"/>
      <c r="H3" s="9"/>
      <c r="I3" s="9"/>
      <c r="J3" s="10"/>
      <c r="K3" s="78"/>
      <c r="V3" s="12"/>
      <c r="W3" s="13"/>
      <c r="X3" s="13"/>
    </row>
    <row r="4" spans="1:27" s="11" customFormat="1" ht="11.1" customHeight="1" x14ac:dyDescent="0.15">
      <c r="A4" s="7"/>
      <c r="B4" s="8"/>
      <c r="C4" s="9"/>
      <c r="D4" s="9"/>
      <c r="E4" s="9"/>
      <c r="F4" s="9"/>
      <c r="G4" s="9"/>
      <c r="H4" s="9"/>
      <c r="I4" s="9"/>
      <c r="J4" s="10"/>
      <c r="K4" s="78"/>
      <c r="V4" s="12"/>
      <c r="W4" s="13"/>
      <c r="X4" s="13"/>
    </row>
    <row r="5" spans="1:27" s="11" customFormat="1" ht="11.25" x14ac:dyDescent="0.15">
      <c r="A5" s="6"/>
      <c r="B5" s="8"/>
      <c r="C5" s="9"/>
      <c r="D5" s="9"/>
      <c r="E5" s="9"/>
      <c r="F5" s="9"/>
      <c r="G5" s="9"/>
      <c r="H5" s="9"/>
      <c r="I5" s="9"/>
      <c r="J5" s="10"/>
      <c r="K5" s="78"/>
      <c r="V5" s="12"/>
      <c r="W5" s="13"/>
      <c r="X5" s="13"/>
    </row>
    <row r="6" spans="1:27" ht="44.1" customHeight="1" x14ac:dyDescent="0.15">
      <c r="A6" s="647"/>
      <c r="B6" s="647"/>
      <c r="C6" s="647"/>
      <c r="D6" s="647"/>
      <c r="E6" s="647"/>
      <c r="F6" s="647"/>
      <c r="G6" s="647"/>
      <c r="H6" s="647"/>
      <c r="I6" s="647"/>
      <c r="J6" s="15"/>
      <c r="K6" s="79"/>
      <c r="L6" s="15"/>
      <c r="M6" s="15"/>
      <c r="N6" s="15"/>
      <c r="O6" s="15"/>
      <c r="P6" s="15"/>
      <c r="Q6" s="15"/>
      <c r="R6" s="15"/>
      <c r="S6" s="15"/>
      <c r="T6" s="15"/>
      <c r="U6" s="15"/>
      <c r="V6" s="16"/>
      <c r="W6" s="15"/>
      <c r="X6" s="15"/>
      <c r="Y6" s="15"/>
      <c r="Z6" s="15"/>
      <c r="AA6" s="15"/>
    </row>
    <row r="7" spans="1:27" ht="21.95" customHeight="1" x14ac:dyDescent="0.15">
      <c r="A7" s="648"/>
      <c r="B7" s="648"/>
      <c r="C7" s="648"/>
      <c r="D7" s="648"/>
      <c r="E7" s="648"/>
      <c r="F7" s="648"/>
      <c r="G7" s="648"/>
      <c r="H7" s="648"/>
      <c r="I7" s="18"/>
      <c r="J7" s="18"/>
      <c r="X7" s="17"/>
    </row>
    <row r="8" spans="1:27" ht="36.75" customHeight="1" x14ac:dyDescent="0.2">
      <c r="A8" s="20"/>
      <c r="B8" s="21"/>
      <c r="C8" s="21"/>
      <c r="J8" s="22"/>
      <c r="X8" s="17"/>
    </row>
    <row r="9" spans="1:27" ht="15" customHeight="1" x14ac:dyDescent="0.15">
      <c r="A9" s="606"/>
      <c r="B9" s="596"/>
      <c r="C9" s="596"/>
      <c r="D9" s="652"/>
      <c r="E9" s="654"/>
      <c r="F9" s="596"/>
      <c r="G9" s="596"/>
      <c r="H9" s="606"/>
      <c r="I9" s="652"/>
      <c r="J9" s="599"/>
      <c r="K9" s="81"/>
      <c r="L9" s="22"/>
      <c r="X9" s="17"/>
    </row>
    <row r="10" spans="1:27" ht="10.5" customHeight="1" x14ac:dyDescent="0.15">
      <c r="A10" s="649"/>
      <c r="B10" s="595"/>
      <c r="C10" s="650"/>
      <c r="D10" s="655"/>
      <c r="E10" s="656"/>
      <c r="F10" s="595"/>
      <c r="G10" s="595"/>
      <c r="H10" s="607"/>
      <c r="I10" s="653"/>
      <c r="J10" s="601"/>
      <c r="K10" s="81"/>
      <c r="L10" s="22"/>
      <c r="X10" s="17"/>
    </row>
    <row r="11" spans="1:27" ht="40.5" customHeight="1" x14ac:dyDescent="0.15">
      <c r="A11" s="607"/>
      <c r="B11" s="597"/>
      <c r="C11" s="651"/>
      <c r="D11" s="23"/>
      <c r="E11" s="24"/>
      <c r="F11" s="597"/>
      <c r="G11" s="597"/>
      <c r="H11" s="25"/>
      <c r="I11" s="26"/>
      <c r="J11" s="175"/>
      <c r="K11" s="81"/>
      <c r="L11" s="22"/>
      <c r="X11" s="17"/>
    </row>
    <row r="12" spans="1:27" ht="15" customHeight="1" x14ac:dyDescent="0.2">
      <c r="A12" s="27"/>
      <c r="B12" s="164"/>
      <c r="C12" s="164"/>
      <c r="D12" s="156"/>
      <c r="E12" s="157"/>
      <c r="F12" s="158"/>
      <c r="G12" s="158"/>
      <c r="H12" s="156"/>
      <c r="I12" s="159"/>
      <c r="J12" s="157"/>
      <c r="K12" s="82"/>
      <c r="L12" s="22"/>
      <c r="T12" s="73"/>
      <c r="X12" s="28"/>
    </row>
    <row r="13" spans="1:27" ht="15" customHeight="1" x14ac:dyDescent="0.2">
      <c r="A13" s="29"/>
      <c r="B13" s="165"/>
      <c r="C13" s="165"/>
      <c r="D13" s="141"/>
      <c r="E13" s="142"/>
      <c r="F13" s="143"/>
      <c r="G13" s="143"/>
      <c r="H13" s="141"/>
      <c r="I13" s="144"/>
      <c r="J13" s="145"/>
      <c r="K13" s="83"/>
      <c r="L13" s="22"/>
      <c r="T13" s="86"/>
      <c r="U13" s="86"/>
      <c r="W13" s="19"/>
      <c r="X13" s="19"/>
      <c r="Y13" s="19"/>
      <c r="Z13" s="51"/>
      <c r="AA13" s="89"/>
    </row>
    <row r="14" spans="1:27" ht="15" customHeight="1" x14ac:dyDescent="0.2">
      <c r="A14" s="30"/>
      <c r="B14" s="166"/>
      <c r="C14" s="166"/>
      <c r="D14" s="146"/>
      <c r="E14" s="147"/>
      <c r="F14" s="148"/>
      <c r="G14" s="148"/>
      <c r="H14" s="146"/>
      <c r="I14" s="149"/>
      <c r="J14" s="150"/>
      <c r="K14" s="84"/>
      <c r="L14" s="22"/>
      <c r="T14" s="86"/>
      <c r="U14" s="86"/>
      <c r="W14" s="19"/>
      <c r="X14" s="19"/>
      <c r="Y14" s="19"/>
      <c r="Z14" s="51"/>
      <c r="AA14" s="89"/>
    </row>
    <row r="15" spans="1:27" ht="15" customHeight="1" x14ac:dyDescent="0.2">
      <c r="A15" s="30"/>
      <c r="B15" s="166"/>
      <c r="C15" s="166"/>
      <c r="D15" s="146"/>
      <c r="E15" s="147"/>
      <c r="F15" s="148"/>
      <c r="G15" s="148"/>
      <c r="H15" s="146"/>
      <c r="I15" s="149"/>
      <c r="J15" s="150"/>
      <c r="K15" s="84"/>
      <c r="L15" s="22"/>
      <c r="T15" s="86"/>
      <c r="U15" s="86"/>
      <c r="W15" s="19"/>
      <c r="X15" s="19"/>
      <c r="Y15" s="19"/>
      <c r="Z15" s="51"/>
      <c r="AA15" s="89"/>
    </row>
    <row r="16" spans="1:27" ht="15" customHeight="1" x14ac:dyDescent="0.2">
      <c r="A16" s="31"/>
      <c r="B16" s="167"/>
      <c r="C16" s="167"/>
      <c r="D16" s="151"/>
      <c r="E16" s="152"/>
      <c r="F16" s="153"/>
      <c r="G16" s="153"/>
      <c r="H16" s="151"/>
      <c r="I16" s="154"/>
      <c r="J16" s="155"/>
      <c r="K16" s="84"/>
      <c r="L16" s="22"/>
      <c r="T16" s="86"/>
      <c r="U16" s="86"/>
      <c r="W16" s="19"/>
      <c r="X16" s="19"/>
      <c r="Y16" s="19"/>
      <c r="Z16" s="51"/>
      <c r="AA16" s="89"/>
    </row>
    <row r="17" spans="1:24" ht="42.75" customHeight="1" x14ac:dyDescent="0.2">
      <c r="A17" s="32"/>
      <c r="B17" s="33"/>
      <c r="C17" s="33"/>
      <c r="D17" s="33"/>
      <c r="E17" s="33"/>
      <c r="F17" s="33"/>
      <c r="G17" s="33"/>
      <c r="H17" s="33"/>
      <c r="I17" s="33"/>
      <c r="J17" s="22"/>
      <c r="X17" s="17"/>
    </row>
    <row r="18" spans="1:24" ht="42" customHeight="1" x14ac:dyDescent="0.15">
      <c r="A18" s="173"/>
      <c r="B18" s="169"/>
      <c r="C18" s="34"/>
      <c r="D18" s="35"/>
      <c r="E18" s="35"/>
      <c r="F18" s="35"/>
      <c r="G18" s="36"/>
      <c r="H18" s="37"/>
      <c r="I18" s="17"/>
      <c r="X18" s="17"/>
    </row>
    <row r="19" spans="1:24" ht="15" customHeight="1" x14ac:dyDescent="0.15">
      <c r="A19" s="38"/>
      <c r="B19" s="124"/>
      <c r="C19" s="125"/>
      <c r="D19" s="126"/>
      <c r="E19" s="126"/>
      <c r="F19" s="126"/>
      <c r="G19" s="127"/>
      <c r="H19" s="74"/>
      <c r="I19" s="17"/>
      <c r="X19" s="17"/>
    </row>
    <row r="20" spans="1:24" ht="15" customHeight="1" x14ac:dyDescent="0.15">
      <c r="A20" s="30"/>
      <c r="B20" s="128"/>
      <c r="C20" s="129"/>
      <c r="D20" s="130"/>
      <c r="E20" s="130"/>
      <c r="F20" s="130"/>
      <c r="G20" s="131"/>
      <c r="H20" s="74"/>
      <c r="I20" s="17"/>
      <c r="X20" s="17"/>
    </row>
    <row r="21" spans="1:24" ht="15" customHeight="1" x14ac:dyDescent="0.15">
      <c r="A21" s="30"/>
      <c r="B21" s="128"/>
      <c r="C21" s="129"/>
      <c r="D21" s="130"/>
      <c r="E21" s="130"/>
      <c r="F21" s="130"/>
      <c r="G21" s="131"/>
      <c r="H21" s="74"/>
      <c r="I21" s="17"/>
      <c r="X21" s="17"/>
    </row>
    <row r="22" spans="1:24" ht="15" customHeight="1" x14ac:dyDescent="0.15">
      <c r="A22" s="30"/>
      <c r="B22" s="128"/>
      <c r="C22" s="129"/>
      <c r="D22" s="130"/>
      <c r="E22" s="130"/>
      <c r="F22" s="130"/>
      <c r="G22" s="131"/>
      <c r="H22" s="74"/>
      <c r="I22" s="17"/>
      <c r="J22" s="22"/>
      <c r="X22" s="17"/>
    </row>
    <row r="23" spans="1:24" ht="15" customHeight="1" x14ac:dyDescent="0.15">
      <c r="A23" s="39"/>
      <c r="B23" s="132"/>
      <c r="C23" s="133"/>
      <c r="D23" s="134"/>
      <c r="E23" s="134"/>
      <c r="F23" s="134"/>
      <c r="G23" s="135"/>
      <c r="H23" s="74"/>
      <c r="I23" s="17"/>
      <c r="X23" s="17"/>
    </row>
    <row r="24" spans="1:24" s="22" customFormat="1" ht="27.75" customHeight="1" x14ac:dyDescent="0.2">
      <c r="A24" s="32"/>
      <c r="B24" s="40"/>
      <c r="C24" s="40"/>
      <c r="D24" s="40"/>
      <c r="E24" s="40"/>
      <c r="F24" s="40"/>
      <c r="G24" s="40"/>
      <c r="H24" s="40"/>
      <c r="K24" s="81"/>
      <c r="V24" s="41"/>
    </row>
    <row r="25" spans="1:24" s="22" customFormat="1" ht="21.75" customHeight="1" x14ac:dyDescent="0.15">
      <c r="A25" s="32"/>
      <c r="K25" s="81"/>
      <c r="V25" s="41"/>
    </row>
    <row r="26" spans="1:24" ht="29.25" customHeight="1" x14ac:dyDescent="0.15">
      <c r="A26" s="42"/>
      <c r="B26" s="42"/>
      <c r="C26" s="17"/>
      <c r="D26" s="17"/>
      <c r="E26" s="17"/>
      <c r="F26" s="17"/>
      <c r="G26" s="17"/>
      <c r="H26" s="17"/>
      <c r="I26" s="17"/>
      <c r="X26" s="17"/>
    </row>
    <row r="27" spans="1:24" ht="15" customHeight="1" x14ac:dyDescent="0.15">
      <c r="A27" s="29"/>
      <c r="B27" s="93"/>
      <c r="C27" s="75"/>
      <c r="D27" s="17"/>
      <c r="E27" s="17"/>
      <c r="F27" s="17"/>
      <c r="G27" s="17"/>
      <c r="H27" s="17"/>
      <c r="I27" s="17"/>
      <c r="X27" s="17"/>
    </row>
    <row r="28" spans="1:24" ht="15" customHeight="1" x14ac:dyDescent="0.15">
      <c r="A28" s="30"/>
      <c r="B28" s="93"/>
      <c r="C28" s="75"/>
      <c r="D28" s="17"/>
      <c r="E28" s="17"/>
      <c r="F28" s="17"/>
      <c r="G28" s="17"/>
      <c r="H28" s="17"/>
      <c r="I28" s="17"/>
      <c r="X28" s="17"/>
    </row>
    <row r="29" spans="1:24" ht="15" customHeight="1" x14ac:dyDescent="0.15">
      <c r="A29" s="29"/>
      <c r="B29" s="93"/>
      <c r="C29" s="75"/>
      <c r="D29" s="17"/>
      <c r="E29" s="17"/>
      <c r="F29" s="17"/>
      <c r="G29" s="17"/>
      <c r="H29" s="17"/>
      <c r="I29" s="17"/>
      <c r="X29" s="17"/>
    </row>
    <row r="30" spans="1:24" ht="15" customHeight="1" x14ac:dyDescent="0.15">
      <c r="A30" s="29"/>
      <c r="B30" s="93"/>
      <c r="C30" s="75"/>
      <c r="D30" s="17"/>
      <c r="E30" s="17"/>
      <c r="F30" s="17"/>
      <c r="G30" s="17"/>
      <c r="H30" s="17"/>
      <c r="I30" s="17"/>
      <c r="J30" s="22"/>
      <c r="X30" s="17"/>
    </row>
    <row r="31" spans="1:24" ht="15" customHeight="1" x14ac:dyDescent="0.15">
      <c r="A31" s="43"/>
      <c r="B31" s="93"/>
      <c r="C31" s="75"/>
      <c r="D31" s="17"/>
      <c r="E31" s="17"/>
      <c r="F31" s="17"/>
      <c r="G31" s="17"/>
      <c r="H31" s="17"/>
      <c r="I31" s="17"/>
      <c r="X31" s="17"/>
    </row>
    <row r="32" spans="1:24" ht="15" customHeight="1" x14ac:dyDescent="0.15">
      <c r="A32" s="31"/>
      <c r="B32" s="123"/>
      <c r="C32" s="75"/>
      <c r="D32" s="17"/>
      <c r="E32" s="17"/>
      <c r="F32" s="17"/>
      <c r="G32" s="17"/>
      <c r="H32" s="17"/>
      <c r="I32" s="17"/>
      <c r="X32" s="17"/>
    </row>
    <row r="33" spans="1:27" ht="33" customHeight="1" x14ac:dyDescent="0.15">
      <c r="A33" s="32"/>
      <c r="B33" s="44"/>
      <c r="C33" s="17"/>
      <c r="D33" s="17"/>
      <c r="E33" s="17"/>
      <c r="F33" s="17"/>
      <c r="G33" s="17"/>
      <c r="H33" s="17"/>
      <c r="I33" s="17"/>
      <c r="X33" s="17"/>
    </row>
    <row r="34" spans="1:27" ht="43.5" customHeight="1" x14ac:dyDescent="0.15">
      <c r="A34" s="42"/>
      <c r="B34" s="42"/>
      <c r="C34" s="45"/>
      <c r="D34" s="46"/>
      <c r="E34" s="46"/>
      <c r="F34" s="47"/>
      <c r="G34" s="17"/>
      <c r="H34" s="17"/>
      <c r="I34" s="17"/>
      <c r="X34" s="17"/>
    </row>
    <row r="35" spans="1:27" ht="24" customHeight="1" x14ac:dyDescent="0.15">
      <c r="A35" s="48"/>
      <c r="B35" s="122"/>
      <c r="C35" s="1"/>
      <c r="D35" s="2"/>
      <c r="E35" s="2"/>
      <c r="F35" s="3"/>
      <c r="G35" s="76"/>
      <c r="H35" s="17"/>
      <c r="I35" s="17"/>
      <c r="X35" s="17"/>
    </row>
    <row r="36" spans="1:27" ht="23.25" customHeight="1" x14ac:dyDescent="0.15">
      <c r="A36" s="32"/>
      <c r="X36" s="17"/>
    </row>
    <row r="37" spans="1:27" ht="21.75" customHeight="1" x14ac:dyDescent="0.15">
      <c r="A37" s="32"/>
      <c r="X37" s="17"/>
    </row>
    <row r="38" spans="1:27" ht="27" customHeight="1" x14ac:dyDescent="0.15">
      <c r="A38" s="173"/>
      <c r="B38" s="169"/>
      <c r="C38" s="174"/>
      <c r="D38" s="80"/>
      <c r="E38" s="17"/>
      <c r="F38" s="17"/>
      <c r="G38" s="17"/>
      <c r="H38" s="17"/>
      <c r="I38" s="17"/>
      <c r="X38" s="17"/>
    </row>
    <row r="39" spans="1:27" ht="15" customHeight="1" x14ac:dyDescent="0.15">
      <c r="A39" s="49"/>
      <c r="B39" s="117"/>
      <c r="C39" s="118"/>
      <c r="D39" s="160"/>
      <c r="E39" s="17"/>
      <c r="F39" s="17"/>
      <c r="G39" s="17"/>
      <c r="H39" s="17"/>
      <c r="X39" s="17"/>
    </row>
    <row r="40" spans="1:27" ht="24" customHeight="1" x14ac:dyDescent="0.15">
      <c r="A40" s="50"/>
      <c r="B40" s="94"/>
      <c r="C40" s="119"/>
      <c r="D40" s="160"/>
      <c r="E40" s="17"/>
      <c r="F40" s="17"/>
      <c r="G40" s="17"/>
      <c r="H40" s="17"/>
      <c r="I40" s="17"/>
      <c r="T40" s="51"/>
      <c r="U40" s="51"/>
      <c r="W40" s="19"/>
      <c r="X40" s="19"/>
      <c r="Y40" s="19"/>
      <c r="Z40" s="85"/>
      <c r="AA40" s="85"/>
    </row>
    <row r="41" spans="1:27" ht="22.5" customHeight="1" x14ac:dyDescent="0.15">
      <c r="A41" s="50"/>
      <c r="B41" s="94"/>
      <c r="C41" s="119"/>
      <c r="D41" s="160"/>
      <c r="E41" s="17"/>
      <c r="F41" s="17"/>
      <c r="G41" s="17"/>
      <c r="H41" s="17"/>
      <c r="I41" s="17"/>
      <c r="T41" s="51"/>
      <c r="U41" s="51"/>
      <c r="W41" s="19"/>
      <c r="X41" s="19"/>
      <c r="Y41" s="19"/>
      <c r="Z41" s="85"/>
      <c r="AA41" s="85"/>
    </row>
    <row r="42" spans="1:27" ht="24.75" customHeight="1" x14ac:dyDescent="0.15">
      <c r="A42" s="52"/>
      <c r="B42" s="120"/>
      <c r="C42" s="121"/>
      <c r="D42" s="160"/>
      <c r="E42" s="17"/>
      <c r="F42" s="17"/>
      <c r="G42" s="17"/>
      <c r="H42" s="17"/>
      <c r="T42" s="51"/>
      <c r="U42" s="51"/>
      <c r="W42" s="19"/>
      <c r="X42" s="19"/>
      <c r="Y42" s="19"/>
      <c r="Z42" s="85"/>
      <c r="AA42" s="85"/>
    </row>
    <row r="43" spans="1:27" ht="24" customHeight="1" x14ac:dyDescent="0.15">
      <c r="A43" s="53"/>
      <c r="B43" s="54"/>
      <c r="C43" s="54"/>
      <c r="D43" s="161"/>
      <c r="E43" s="17"/>
      <c r="F43" s="17"/>
      <c r="G43" s="17"/>
      <c r="H43" s="17"/>
      <c r="I43" s="17"/>
      <c r="J43" s="22"/>
      <c r="W43" s="19"/>
      <c r="X43" s="19"/>
      <c r="Y43" s="19"/>
    </row>
    <row r="44" spans="1:27" ht="21.75" customHeight="1" x14ac:dyDescent="0.15">
      <c r="A44" s="32"/>
      <c r="D44" s="81"/>
      <c r="W44" s="19"/>
      <c r="X44" s="19"/>
      <c r="Y44" s="19"/>
    </row>
    <row r="45" spans="1:27" ht="24" customHeight="1" x14ac:dyDescent="0.15">
      <c r="A45" s="42"/>
      <c r="B45" s="55"/>
      <c r="C45" s="56"/>
      <c r="D45" s="162"/>
      <c r="E45" s="17"/>
      <c r="F45" s="17"/>
      <c r="G45" s="17"/>
      <c r="H45" s="17"/>
      <c r="W45" s="19"/>
      <c r="X45" s="19"/>
      <c r="Y45" s="19"/>
    </row>
    <row r="46" spans="1:27" ht="20.25" customHeight="1" x14ac:dyDescent="0.15">
      <c r="A46" s="57"/>
      <c r="B46" s="94"/>
      <c r="C46" s="119"/>
      <c r="D46" s="163"/>
      <c r="E46" s="17"/>
      <c r="F46" s="17"/>
      <c r="G46" s="17"/>
      <c r="H46" s="17"/>
      <c r="W46" s="19"/>
      <c r="X46" s="19"/>
      <c r="Y46" s="19"/>
    </row>
    <row r="47" spans="1:27" ht="24" customHeight="1" x14ac:dyDescent="0.15">
      <c r="A47" s="58"/>
      <c r="B47" s="120"/>
      <c r="C47" s="121"/>
      <c r="D47" s="160"/>
      <c r="E47" s="17"/>
      <c r="F47" s="17"/>
      <c r="G47" s="17"/>
      <c r="H47" s="17"/>
      <c r="T47" s="51"/>
      <c r="U47" s="51"/>
      <c r="W47" s="19"/>
      <c r="X47" s="19"/>
      <c r="Y47" s="19"/>
      <c r="Z47" s="85"/>
      <c r="AA47" s="85"/>
    </row>
    <row r="48" spans="1:27" ht="24" customHeight="1" x14ac:dyDescent="0.15">
      <c r="A48" s="59"/>
      <c r="B48" s="44"/>
      <c r="C48" s="44"/>
      <c r="D48" s="44"/>
      <c r="E48" s="17"/>
      <c r="F48" s="17"/>
      <c r="G48" s="17"/>
      <c r="H48" s="17"/>
      <c r="I48" s="17"/>
      <c r="J48" s="22"/>
      <c r="X48" s="17"/>
    </row>
    <row r="49" spans="1:31" ht="28.5" customHeight="1" x14ac:dyDescent="0.15">
      <c r="A49" s="645"/>
      <c r="B49" s="646"/>
      <c r="C49" s="646"/>
      <c r="D49" s="646"/>
      <c r="E49" s="646"/>
      <c r="J49" s="22"/>
      <c r="X49" s="17"/>
    </row>
    <row r="50" spans="1:31" ht="11.25" x14ac:dyDescent="0.15">
      <c r="A50" s="42"/>
      <c r="B50" s="172"/>
      <c r="C50" s="42"/>
      <c r="D50" s="60"/>
      <c r="E50" s="61"/>
      <c r="F50" s="62"/>
      <c r="G50" s="62"/>
      <c r="H50" s="62"/>
      <c r="I50" s="63"/>
      <c r="L50" s="22"/>
      <c r="X50" s="17"/>
    </row>
    <row r="51" spans="1:31" ht="15" customHeight="1" x14ac:dyDescent="0.15">
      <c r="A51" s="593"/>
      <c r="B51" s="594"/>
      <c r="C51" s="98"/>
      <c r="D51" s="99"/>
      <c r="E51" s="100"/>
      <c r="F51" s="100"/>
      <c r="G51" s="100"/>
      <c r="H51" s="100"/>
      <c r="I51" s="101"/>
      <c r="J51" s="160"/>
      <c r="L51" s="22"/>
      <c r="T51" s="51"/>
      <c r="U51" s="51"/>
      <c r="V51" s="51"/>
      <c r="W51" s="51"/>
      <c r="X51" s="51"/>
      <c r="Y51" s="51"/>
      <c r="Z51" s="85"/>
      <c r="AA51" s="85"/>
      <c r="AB51" s="85"/>
      <c r="AC51" s="85"/>
      <c r="AD51" s="85"/>
      <c r="AE51" s="85"/>
    </row>
    <row r="52" spans="1:31" ht="21" customHeight="1" x14ac:dyDescent="0.15">
      <c r="A52" s="608"/>
      <c r="B52" s="64"/>
      <c r="C52" s="102"/>
      <c r="D52" s="103"/>
      <c r="E52" s="104"/>
      <c r="F52" s="104"/>
      <c r="G52" s="104"/>
      <c r="H52" s="104"/>
      <c r="I52" s="105"/>
      <c r="J52" s="160"/>
      <c r="L52" s="22"/>
      <c r="T52" s="51"/>
      <c r="U52" s="51"/>
      <c r="V52" s="51"/>
      <c r="W52" s="51"/>
      <c r="X52" s="51"/>
      <c r="Y52" s="51"/>
      <c r="Z52" s="85"/>
      <c r="AA52" s="85"/>
      <c r="AB52" s="85"/>
      <c r="AC52" s="85"/>
      <c r="AD52" s="85"/>
      <c r="AE52" s="85"/>
    </row>
    <row r="53" spans="1:31" ht="11.25" x14ac:dyDescent="0.15">
      <c r="A53" s="608"/>
      <c r="B53" s="65"/>
      <c r="C53" s="106"/>
      <c r="D53" s="107"/>
      <c r="E53" s="108"/>
      <c r="F53" s="108"/>
      <c r="G53" s="108"/>
      <c r="H53" s="108"/>
      <c r="I53" s="109"/>
      <c r="J53" s="160"/>
      <c r="L53" s="22"/>
      <c r="T53" s="51"/>
      <c r="U53" s="51"/>
      <c r="V53" s="51"/>
      <c r="W53" s="51"/>
      <c r="X53" s="51"/>
      <c r="Y53" s="51"/>
      <c r="Z53" s="85"/>
      <c r="AA53" s="85"/>
      <c r="AB53" s="85"/>
      <c r="AC53" s="85"/>
      <c r="AD53" s="85"/>
      <c r="AE53" s="85"/>
    </row>
    <row r="54" spans="1:31" ht="24.95" customHeight="1" x14ac:dyDescent="0.15">
      <c r="A54" s="609"/>
      <c r="B54" s="66"/>
      <c r="C54" s="69"/>
      <c r="D54" s="110"/>
      <c r="E54" s="111"/>
      <c r="F54" s="111"/>
      <c r="G54" s="111"/>
      <c r="H54" s="111"/>
      <c r="I54" s="112"/>
      <c r="J54" s="160"/>
      <c r="K54" s="81"/>
      <c r="L54" s="22"/>
      <c r="T54" s="67"/>
      <c r="U54" s="67"/>
      <c r="V54" s="67"/>
      <c r="W54" s="67"/>
      <c r="X54" s="67"/>
      <c r="Y54" s="67"/>
      <c r="Z54" s="19"/>
      <c r="AA54" s="19"/>
      <c r="AB54" s="19"/>
      <c r="AC54" s="19"/>
      <c r="AD54" s="19"/>
      <c r="AE54" s="19"/>
    </row>
    <row r="55" spans="1:31" ht="33" customHeight="1" x14ac:dyDescent="0.15">
      <c r="A55" s="610"/>
      <c r="B55" s="68"/>
      <c r="C55" s="113"/>
      <c r="D55" s="114"/>
      <c r="E55" s="115"/>
      <c r="F55" s="115"/>
      <c r="G55" s="115"/>
      <c r="H55" s="115"/>
      <c r="I55" s="116"/>
      <c r="J55" s="160"/>
      <c r="K55" s="81"/>
      <c r="L55" s="22"/>
      <c r="T55" s="67"/>
      <c r="U55" s="67"/>
      <c r="V55" s="67"/>
      <c r="W55" s="67"/>
      <c r="X55" s="67"/>
      <c r="Y55" s="67"/>
      <c r="Z55" s="19"/>
      <c r="AA55" s="19"/>
      <c r="AB55" s="19"/>
      <c r="AC55" s="19"/>
      <c r="AD55" s="19"/>
      <c r="AE55" s="19"/>
    </row>
    <row r="56" spans="1:31" ht="34.5" customHeight="1" x14ac:dyDescent="0.15">
      <c r="A56" s="643"/>
      <c r="B56" s="643"/>
      <c r="C56" s="643"/>
      <c r="D56" s="643"/>
      <c r="E56" s="643"/>
      <c r="F56" s="643"/>
      <c r="J56" s="22"/>
      <c r="X56" s="17"/>
    </row>
    <row r="57" spans="1:31" ht="11.25" x14ac:dyDescent="0.15">
      <c r="A57" s="169"/>
      <c r="B57" s="577"/>
      <c r="C57" s="579"/>
      <c r="D57" s="641"/>
      <c r="E57" s="642"/>
      <c r="F57" s="168"/>
      <c r="J57" s="22"/>
      <c r="X57" s="17"/>
    </row>
    <row r="58" spans="1:31" ht="15" x14ac:dyDescent="0.25">
      <c r="A58" s="17"/>
      <c r="B58" s="171"/>
      <c r="C58" s="171"/>
      <c r="D58" s="171"/>
      <c r="E58" s="170"/>
      <c r="F58" s="17"/>
      <c r="G58" s="77"/>
      <c r="H58" s="5"/>
      <c r="I58" s="5"/>
      <c r="J58" s="5"/>
      <c r="X58" s="17"/>
    </row>
    <row r="59" spans="1:31" ht="15" customHeight="1" x14ac:dyDescent="0.25">
      <c r="A59" s="69"/>
      <c r="B59" s="136"/>
      <c r="C59" s="137"/>
      <c r="D59" s="137"/>
      <c r="E59" s="137"/>
      <c r="F59" s="83"/>
      <c r="H59" s="5"/>
      <c r="I59" s="5"/>
      <c r="J59" s="5"/>
      <c r="T59" s="87"/>
      <c r="X59" s="17"/>
      <c r="Z59" s="87"/>
    </row>
    <row r="60" spans="1:31" ht="15" customHeight="1" x14ac:dyDescent="0.15">
      <c r="A60" s="71"/>
      <c r="B60" s="138"/>
      <c r="C60" s="139"/>
      <c r="D60" s="139"/>
      <c r="E60" s="139"/>
      <c r="J60" s="22"/>
      <c r="X60" s="17"/>
    </row>
    <row r="61" spans="1:31" ht="15" customHeight="1" x14ac:dyDescent="0.15">
      <c r="A61" s="71"/>
      <c r="B61" s="138"/>
      <c r="C61" s="139"/>
      <c r="D61" s="139"/>
      <c r="E61" s="139"/>
      <c r="J61" s="22"/>
      <c r="X61" s="17"/>
    </row>
    <row r="62" spans="1:31" ht="15" customHeight="1" x14ac:dyDescent="0.15">
      <c r="A62" s="71"/>
      <c r="B62" s="138"/>
      <c r="C62" s="139"/>
      <c r="D62" s="139"/>
      <c r="E62" s="139"/>
      <c r="J62" s="22"/>
      <c r="X62" s="17"/>
    </row>
    <row r="63" spans="1:31" ht="15" customHeight="1" x14ac:dyDescent="0.15">
      <c r="A63" s="71"/>
      <c r="B63" s="138"/>
      <c r="C63" s="139"/>
      <c r="D63" s="139"/>
      <c r="E63" s="139"/>
      <c r="J63" s="22"/>
      <c r="X63" s="17"/>
    </row>
    <row r="64" spans="1:31" ht="15" customHeight="1" x14ac:dyDescent="0.15">
      <c r="A64" s="71"/>
      <c r="B64" s="138"/>
      <c r="C64" s="139"/>
      <c r="D64" s="139"/>
      <c r="E64" s="139"/>
      <c r="J64" s="22"/>
      <c r="X64" s="17"/>
    </row>
    <row r="65" spans="1:27" ht="15" customHeight="1" x14ac:dyDescent="0.15">
      <c r="A65" s="71"/>
      <c r="B65" s="138"/>
      <c r="C65" s="139"/>
      <c r="D65" s="139"/>
      <c r="E65" s="139"/>
      <c r="J65" s="22"/>
      <c r="X65" s="17"/>
    </row>
    <row r="66" spans="1:27" ht="15" customHeight="1" x14ac:dyDescent="0.15">
      <c r="A66" s="71"/>
      <c r="B66" s="138"/>
      <c r="C66" s="139"/>
      <c r="D66" s="139"/>
      <c r="E66" s="139"/>
      <c r="J66" s="22"/>
      <c r="X66" s="17"/>
    </row>
    <row r="67" spans="1:27" ht="15" customHeight="1" x14ac:dyDescent="0.15">
      <c r="A67" s="71"/>
      <c r="B67" s="138"/>
      <c r="C67" s="139"/>
      <c r="D67" s="139"/>
      <c r="E67" s="139"/>
      <c r="J67" s="22"/>
      <c r="X67" s="17"/>
    </row>
    <row r="68" spans="1:27" ht="15" customHeight="1" x14ac:dyDescent="0.15">
      <c r="A68" s="71"/>
      <c r="B68" s="138"/>
      <c r="C68" s="139"/>
      <c r="D68" s="139"/>
      <c r="E68" s="139"/>
      <c r="J68" s="22"/>
      <c r="X68" s="17"/>
    </row>
    <row r="69" spans="1:27" ht="15" customHeight="1" x14ac:dyDescent="0.15">
      <c r="A69" s="71"/>
      <c r="B69" s="138"/>
      <c r="C69" s="139"/>
      <c r="D69" s="139"/>
      <c r="E69" s="139"/>
      <c r="J69" s="22"/>
      <c r="X69" s="17"/>
    </row>
    <row r="70" spans="1:27" ht="15" customHeight="1" x14ac:dyDescent="0.15">
      <c r="A70" s="71"/>
      <c r="B70" s="138"/>
      <c r="C70" s="139"/>
      <c r="D70" s="139"/>
      <c r="E70" s="139"/>
      <c r="J70" s="22"/>
      <c r="X70" s="17"/>
    </row>
    <row r="71" spans="1:27" ht="15" customHeight="1" x14ac:dyDescent="0.15">
      <c r="A71" s="48"/>
      <c r="B71" s="140"/>
      <c r="C71" s="140"/>
      <c r="D71" s="140"/>
      <c r="E71" s="140"/>
      <c r="J71" s="22"/>
      <c r="X71" s="17"/>
    </row>
    <row r="72" spans="1:27" ht="39" customHeight="1" x14ac:dyDescent="0.15">
      <c r="A72" s="643"/>
      <c r="B72" s="643"/>
      <c r="C72" s="643"/>
      <c r="D72" s="643"/>
      <c r="E72" s="643"/>
      <c r="F72" s="643"/>
      <c r="J72" s="22"/>
      <c r="X72" s="17"/>
    </row>
    <row r="73" spans="1:27" x14ac:dyDescent="0.15">
      <c r="A73" s="596"/>
      <c r="B73" s="644"/>
      <c r="C73" s="644"/>
      <c r="D73" s="644"/>
      <c r="E73" s="644"/>
      <c r="J73" s="22"/>
      <c r="X73" s="17"/>
    </row>
    <row r="74" spans="1:27" x14ac:dyDescent="0.15">
      <c r="A74" s="595"/>
      <c r="B74" s="644"/>
      <c r="C74" s="644"/>
      <c r="D74" s="644"/>
      <c r="E74" s="644"/>
      <c r="J74" s="22"/>
      <c r="X74" s="17"/>
    </row>
    <row r="75" spans="1:27" x14ac:dyDescent="0.15">
      <c r="A75" s="597"/>
      <c r="B75" s="171"/>
      <c r="C75" s="171"/>
      <c r="D75" s="171"/>
      <c r="E75" s="170"/>
      <c r="G75" s="77"/>
      <c r="J75" s="22"/>
      <c r="X75" s="17"/>
    </row>
    <row r="76" spans="1:27" ht="15" customHeight="1" x14ac:dyDescent="0.15">
      <c r="A76" s="69"/>
      <c r="B76" s="92"/>
      <c r="C76" s="93"/>
      <c r="D76" s="93"/>
      <c r="E76" s="93"/>
      <c r="F76" s="84"/>
      <c r="J76" s="22"/>
      <c r="T76" s="22"/>
      <c r="U76" s="22"/>
      <c r="X76" s="17"/>
      <c r="Z76" s="22"/>
      <c r="AA76" s="22"/>
    </row>
    <row r="77" spans="1:27" ht="15" customHeight="1" x14ac:dyDescent="0.15">
      <c r="A77" s="70"/>
      <c r="B77" s="95"/>
      <c r="C77" s="96"/>
      <c r="D77" s="96"/>
      <c r="E77" s="96"/>
      <c r="F77" s="84"/>
      <c r="J77" s="22"/>
      <c r="T77" s="22"/>
      <c r="U77" s="22"/>
      <c r="X77" s="17"/>
      <c r="Z77" s="22"/>
      <c r="AA77" s="22"/>
    </row>
    <row r="78" spans="1:27" ht="15" customHeight="1" x14ac:dyDescent="0.15">
      <c r="A78" s="71"/>
      <c r="B78" s="95"/>
      <c r="C78" s="96"/>
      <c r="D78" s="96"/>
      <c r="E78" s="96"/>
      <c r="F78" s="84"/>
      <c r="J78" s="22"/>
      <c r="T78" s="22"/>
      <c r="U78" s="22"/>
      <c r="X78" s="17"/>
      <c r="Z78" s="22"/>
      <c r="AA78" s="22"/>
    </row>
    <row r="79" spans="1:27" ht="15" customHeight="1" x14ac:dyDescent="0.15">
      <c r="A79" s="71"/>
      <c r="B79" s="95"/>
      <c r="C79" s="96"/>
      <c r="D79" s="96"/>
      <c r="E79" s="96"/>
      <c r="F79" s="84"/>
      <c r="J79" s="22"/>
      <c r="T79" s="22"/>
      <c r="U79" s="22"/>
      <c r="X79" s="17"/>
      <c r="Z79" s="22"/>
      <c r="AA79" s="22"/>
    </row>
    <row r="80" spans="1:27" ht="15" customHeight="1" x14ac:dyDescent="0.15">
      <c r="A80" s="71"/>
      <c r="B80" s="95"/>
      <c r="C80" s="96"/>
      <c r="D80" s="96"/>
      <c r="E80" s="96"/>
      <c r="F80" s="84"/>
      <c r="J80" s="22"/>
      <c r="T80" s="22"/>
      <c r="U80" s="22"/>
      <c r="X80" s="17"/>
      <c r="Z80" s="22"/>
      <c r="AA80" s="22"/>
    </row>
    <row r="81" spans="1:27" ht="15" customHeight="1" x14ac:dyDescent="0.15">
      <c r="A81" s="71"/>
      <c r="B81" s="95"/>
      <c r="C81" s="96"/>
      <c r="D81" s="96"/>
      <c r="E81" s="96"/>
      <c r="F81" s="84"/>
      <c r="J81" s="22"/>
      <c r="T81" s="22"/>
      <c r="U81" s="22"/>
      <c r="X81" s="17"/>
      <c r="Z81" s="22"/>
      <c r="AA81" s="22"/>
    </row>
    <row r="82" spans="1:27" ht="15" customHeight="1" x14ac:dyDescent="0.15">
      <c r="A82" s="71"/>
      <c r="B82" s="95"/>
      <c r="C82" s="96"/>
      <c r="D82" s="96"/>
      <c r="E82" s="96"/>
      <c r="F82" s="84"/>
      <c r="J82" s="22"/>
      <c r="T82" s="22"/>
      <c r="U82" s="22"/>
      <c r="X82" s="17"/>
      <c r="Z82" s="22"/>
      <c r="AA82" s="22"/>
    </row>
    <row r="83" spans="1:27" ht="15" customHeight="1" x14ac:dyDescent="0.15">
      <c r="A83" s="71"/>
      <c r="B83" s="95"/>
      <c r="C83" s="96"/>
      <c r="D83" s="96"/>
      <c r="E83" s="96"/>
      <c r="F83" s="84"/>
      <c r="J83" s="22"/>
      <c r="T83" s="22"/>
      <c r="U83" s="22"/>
      <c r="X83" s="17"/>
      <c r="Z83" s="22"/>
      <c r="AA83" s="22"/>
    </row>
    <row r="84" spans="1:27" ht="15" customHeight="1" x14ac:dyDescent="0.15">
      <c r="A84" s="71"/>
      <c r="B84" s="95"/>
      <c r="C84" s="96"/>
      <c r="D84" s="96"/>
      <c r="E84" s="96"/>
      <c r="F84" s="84"/>
      <c r="J84" s="22"/>
      <c r="T84" s="22"/>
      <c r="U84" s="22"/>
      <c r="X84" s="17"/>
      <c r="Z84" s="22"/>
      <c r="AA84" s="22"/>
    </row>
    <row r="85" spans="1:27" ht="15" customHeight="1" x14ac:dyDescent="0.15">
      <c r="A85" s="71"/>
      <c r="B85" s="95"/>
      <c r="C85" s="96"/>
      <c r="D85" s="96"/>
      <c r="E85" s="96"/>
      <c r="F85" s="84"/>
      <c r="J85" s="22"/>
      <c r="T85" s="22"/>
      <c r="U85" s="22"/>
      <c r="X85" s="17"/>
      <c r="Z85" s="22"/>
      <c r="AA85" s="22"/>
    </row>
    <row r="86" spans="1:27" ht="15" customHeight="1" x14ac:dyDescent="0.15">
      <c r="A86" s="71"/>
      <c r="B86" s="95"/>
      <c r="C86" s="96"/>
      <c r="D86" s="96"/>
      <c r="E86" s="96"/>
      <c r="F86" s="84"/>
      <c r="J86" s="22"/>
      <c r="T86" s="22"/>
      <c r="U86" s="22"/>
      <c r="X86" s="17"/>
      <c r="Z86" s="22"/>
      <c r="AA86" s="22"/>
    </row>
    <row r="87" spans="1:27" ht="15" customHeight="1" x14ac:dyDescent="0.15">
      <c r="A87" s="72"/>
      <c r="B87" s="95"/>
      <c r="C87" s="96"/>
      <c r="D87" s="96"/>
      <c r="E87" s="96"/>
      <c r="F87" s="84"/>
      <c r="J87" s="22"/>
      <c r="T87" s="22"/>
      <c r="U87" s="22"/>
      <c r="X87" s="17"/>
      <c r="Z87" s="22"/>
      <c r="AA87" s="22"/>
    </row>
    <row r="88" spans="1:27" ht="15" customHeight="1" x14ac:dyDescent="0.15">
      <c r="A88" s="72"/>
      <c r="B88" s="97"/>
      <c r="C88" s="97"/>
      <c r="D88" s="97"/>
      <c r="E88" s="97"/>
      <c r="F88" s="84"/>
      <c r="J88" s="22"/>
      <c r="T88" s="22"/>
      <c r="U88" s="22"/>
      <c r="X88" s="17"/>
      <c r="Z88" s="22"/>
      <c r="AA88" s="22"/>
    </row>
    <row r="89" spans="1:27" ht="11.25" x14ac:dyDescent="0.15">
      <c r="F89" s="88"/>
      <c r="J89" s="22"/>
      <c r="X89" s="17"/>
    </row>
    <row r="90" spans="1:27" x14ac:dyDescent="0.15">
      <c r="J90" s="22"/>
      <c r="X90" s="17"/>
    </row>
    <row r="91" spans="1:27" x14ac:dyDescent="0.15">
      <c r="J91" s="22"/>
      <c r="X91" s="17"/>
    </row>
    <row r="92" spans="1:27" x14ac:dyDescent="0.15">
      <c r="J92" s="22"/>
      <c r="X92" s="17"/>
    </row>
    <row r="93" spans="1:27" x14ac:dyDescent="0.15">
      <c r="J93" s="22"/>
      <c r="X93" s="17"/>
    </row>
    <row r="94" spans="1:27" x14ac:dyDescent="0.15">
      <c r="J94" s="22"/>
      <c r="X94" s="17"/>
    </row>
    <row r="95" spans="1:27" x14ac:dyDescent="0.15">
      <c r="J95" s="22"/>
      <c r="X95" s="17"/>
    </row>
    <row r="96" spans="1:27" x14ac:dyDescent="0.15">
      <c r="J96" s="22"/>
      <c r="X96" s="17"/>
    </row>
    <row r="97" spans="10:24" x14ac:dyDescent="0.15">
      <c r="J97" s="22"/>
      <c r="X97" s="17"/>
    </row>
    <row r="98" spans="10:24" x14ac:dyDescent="0.15">
      <c r="J98" s="22"/>
      <c r="X98" s="17"/>
    </row>
    <row r="99" spans="10:24" x14ac:dyDescent="0.15">
      <c r="J99" s="22"/>
      <c r="X99" s="17"/>
    </row>
    <row r="100" spans="10:24" x14ac:dyDescent="0.15">
      <c r="J100" s="22"/>
      <c r="X100" s="17"/>
    </row>
    <row r="101" spans="10:24" x14ac:dyDescent="0.15">
      <c r="J101" s="22"/>
      <c r="X101" s="17"/>
    </row>
    <row r="102" spans="10:24" x14ac:dyDescent="0.15">
      <c r="J102" s="22"/>
      <c r="X102" s="17"/>
    </row>
    <row r="103" spans="10:24" x14ac:dyDescent="0.15">
      <c r="J103" s="22"/>
      <c r="X103" s="17"/>
    </row>
    <row r="104" spans="10:24" x14ac:dyDescent="0.15">
      <c r="J104" s="22"/>
      <c r="X104" s="17"/>
    </row>
    <row r="105" spans="10:24" x14ac:dyDescent="0.15">
      <c r="J105" s="22"/>
      <c r="X105" s="17"/>
    </row>
    <row r="106" spans="10:24" x14ac:dyDescent="0.15">
      <c r="J106" s="22"/>
      <c r="X106" s="17"/>
    </row>
    <row r="107" spans="10:24" x14ac:dyDescent="0.15">
      <c r="J107" s="22"/>
      <c r="X107" s="17"/>
    </row>
    <row r="108" spans="10:24" x14ac:dyDescent="0.15">
      <c r="J108" s="22"/>
      <c r="X108" s="17"/>
    </row>
    <row r="109" spans="10:24" x14ac:dyDescent="0.15">
      <c r="J109" s="22"/>
      <c r="X109" s="17"/>
    </row>
    <row r="110" spans="10:24" x14ac:dyDescent="0.15">
      <c r="J110" s="22"/>
      <c r="X110" s="17"/>
    </row>
    <row r="111" spans="10:24" x14ac:dyDescent="0.15">
      <c r="J111" s="22"/>
      <c r="X111" s="17"/>
    </row>
    <row r="112" spans="10:24" x14ac:dyDescent="0.15">
      <c r="J112" s="22"/>
      <c r="X112" s="17"/>
    </row>
    <row r="113" spans="10:24" x14ac:dyDescent="0.15">
      <c r="J113" s="22"/>
      <c r="X113" s="17"/>
    </row>
    <row r="114" spans="10:24" x14ac:dyDescent="0.15">
      <c r="J114" s="22"/>
      <c r="X114" s="17"/>
    </row>
    <row r="115" spans="10:24" x14ac:dyDescent="0.15">
      <c r="J115" s="22"/>
      <c r="X115" s="17"/>
    </row>
    <row r="116" spans="10:24" x14ac:dyDescent="0.15">
      <c r="J116" s="22"/>
      <c r="X116" s="17"/>
    </row>
    <row r="117" spans="10:24" x14ac:dyDescent="0.15">
      <c r="J117" s="22"/>
      <c r="X117" s="17"/>
    </row>
    <row r="118" spans="10:24" x14ac:dyDescent="0.15">
      <c r="J118" s="22"/>
      <c r="X118" s="17"/>
    </row>
    <row r="119" spans="10:24" x14ac:dyDescent="0.15">
      <c r="J119" s="22"/>
      <c r="X119" s="17"/>
    </row>
    <row r="120" spans="10:24" x14ac:dyDescent="0.15">
      <c r="J120" s="22"/>
      <c r="X120" s="17"/>
    </row>
    <row r="121" spans="10:24" x14ac:dyDescent="0.15">
      <c r="J121" s="22"/>
      <c r="X121" s="17"/>
    </row>
    <row r="122" spans="10:24" x14ac:dyDescent="0.15">
      <c r="J122" s="22"/>
      <c r="X122" s="17"/>
    </row>
    <row r="123" spans="10:24" x14ac:dyDescent="0.15">
      <c r="J123" s="22"/>
      <c r="X123" s="17"/>
    </row>
    <row r="124" spans="10:24" x14ac:dyDescent="0.15">
      <c r="J124" s="22"/>
      <c r="X124" s="17"/>
    </row>
    <row r="125" spans="10:24" x14ac:dyDescent="0.15">
      <c r="J125" s="22"/>
      <c r="X125" s="17"/>
    </row>
    <row r="126" spans="10:24" x14ac:dyDescent="0.15">
      <c r="J126" s="22"/>
      <c r="X126" s="17"/>
    </row>
    <row r="127" spans="10:24" x14ac:dyDescent="0.15">
      <c r="J127" s="22"/>
      <c r="X127" s="17"/>
    </row>
    <row r="128" spans="10:24" x14ac:dyDescent="0.15">
      <c r="J128" s="22"/>
      <c r="X128" s="17"/>
    </row>
    <row r="129" spans="10:24" x14ac:dyDescent="0.15">
      <c r="J129" s="22"/>
      <c r="X129" s="17"/>
    </row>
    <row r="130" spans="10:24" x14ac:dyDescent="0.15">
      <c r="J130" s="22"/>
      <c r="X130" s="17"/>
    </row>
    <row r="131" spans="10:24" x14ac:dyDescent="0.15">
      <c r="J131" s="22"/>
      <c r="X131" s="17"/>
    </row>
    <row r="132" spans="10:24" x14ac:dyDescent="0.15">
      <c r="J132" s="22"/>
      <c r="X132" s="17"/>
    </row>
    <row r="133" spans="10:24" x14ac:dyDescent="0.15">
      <c r="J133" s="22"/>
      <c r="X133" s="17"/>
    </row>
    <row r="134" spans="10:24" x14ac:dyDescent="0.15">
      <c r="X134" s="17"/>
    </row>
    <row r="135" spans="10:24" x14ac:dyDescent="0.15">
      <c r="X135" s="17"/>
    </row>
    <row r="136" spans="10:24" x14ac:dyDescent="0.15">
      <c r="X136" s="17"/>
    </row>
    <row r="137" spans="10:24" x14ac:dyDescent="0.15">
      <c r="X137" s="17"/>
    </row>
    <row r="138" spans="10:24" x14ac:dyDescent="0.15">
      <c r="X138" s="17"/>
    </row>
    <row r="139" spans="10:24" x14ac:dyDescent="0.15">
      <c r="X139" s="17"/>
    </row>
    <row r="140" spans="10:24" x14ac:dyDescent="0.15">
      <c r="X140" s="17"/>
    </row>
    <row r="141" spans="10:24" x14ac:dyDescent="0.15">
      <c r="X141" s="17"/>
    </row>
    <row r="142" spans="10:24" x14ac:dyDescent="0.15">
      <c r="X142" s="17"/>
    </row>
    <row r="143" spans="10:24" x14ac:dyDescent="0.15">
      <c r="X143" s="17"/>
    </row>
    <row r="144" spans="10:24" x14ac:dyDescent="0.15">
      <c r="X144" s="17"/>
    </row>
    <row r="145" spans="24:24" x14ac:dyDescent="0.15">
      <c r="X145" s="17"/>
    </row>
    <row r="146" spans="24:24" x14ac:dyDescent="0.15">
      <c r="X146" s="17"/>
    </row>
    <row r="147" spans="24:24" x14ac:dyDescent="0.15">
      <c r="X147" s="17"/>
    </row>
    <row r="148" spans="24:24" x14ac:dyDescent="0.15">
      <c r="X148" s="17"/>
    </row>
    <row r="149" spans="24:24" x14ac:dyDescent="0.15">
      <c r="X149" s="17"/>
    </row>
    <row r="150" spans="24:24" x14ac:dyDescent="0.15">
      <c r="X150" s="17"/>
    </row>
    <row r="151" spans="24:24" x14ac:dyDescent="0.15">
      <c r="X151" s="17"/>
    </row>
    <row r="152" spans="24:24" x14ac:dyDescent="0.15">
      <c r="X152" s="17"/>
    </row>
    <row r="153" spans="24:24" x14ac:dyDescent="0.15">
      <c r="X153" s="17"/>
    </row>
    <row r="154" spans="24:24" x14ac:dyDescent="0.15">
      <c r="X154" s="17"/>
    </row>
    <row r="155" spans="24:24" x14ac:dyDescent="0.15">
      <c r="X155" s="17"/>
    </row>
    <row r="156" spans="24:24" x14ac:dyDescent="0.15">
      <c r="X156" s="17"/>
    </row>
    <row r="157" spans="24:24" x14ac:dyDescent="0.15">
      <c r="X157" s="17"/>
    </row>
    <row r="158" spans="24:24" x14ac:dyDescent="0.15">
      <c r="X158" s="17"/>
    </row>
    <row r="159" spans="24:24" x14ac:dyDescent="0.15">
      <c r="X159" s="17"/>
    </row>
    <row r="160" spans="24:24" x14ac:dyDescent="0.15">
      <c r="X160" s="17"/>
    </row>
    <row r="161" spans="24:24" x14ac:dyDescent="0.15">
      <c r="X161" s="17"/>
    </row>
    <row r="162" spans="24:24" x14ac:dyDescent="0.15">
      <c r="X162" s="17"/>
    </row>
    <row r="163" spans="24:24" x14ac:dyDescent="0.15">
      <c r="X163" s="17"/>
    </row>
    <row r="164" spans="24:24" x14ac:dyDescent="0.15">
      <c r="X164" s="17"/>
    </row>
    <row r="165" spans="24:24" x14ac:dyDescent="0.15">
      <c r="X165" s="17"/>
    </row>
    <row r="166" spans="24:24" x14ac:dyDescent="0.15">
      <c r="X166" s="17"/>
    </row>
    <row r="167" spans="24:24" x14ac:dyDescent="0.15">
      <c r="X167" s="17"/>
    </row>
    <row r="168" spans="24:24" x14ac:dyDescent="0.15">
      <c r="X168" s="17"/>
    </row>
    <row r="169" spans="24:24" x14ac:dyDescent="0.15">
      <c r="X169" s="17"/>
    </row>
    <row r="170" spans="24:24" x14ac:dyDescent="0.15">
      <c r="X170" s="17"/>
    </row>
    <row r="171" spans="24:24" x14ac:dyDescent="0.15">
      <c r="X171" s="17"/>
    </row>
    <row r="172" spans="24:24" x14ac:dyDescent="0.15">
      <c r="X172" s="17"/>
    </row>
    <row r="173" spans="24:24" x14ac:dyDescent="0.15">
      <c r="X173" s="17"/>
    </row>
    <row r="174" spans="24:24" x14ac:dyDescent="0.15">
      <c r="X174" s="17"/>
    </row>
    <row r="175" spans="24:24" x14ac:dyDescent="0.15">
      <c r="X175" s="17"/>
    </row>
    <row r="176" spans="24:24" x14ac:dyDescent="0.15">
      <c r="X176" s="17"/>
    </row>
    <row r="177" spans="24:24" x14ac:dyDescent="0.15">
      <c r="X177" s="17"/>
    </row>
    <row r="178" spans="24:24" x14ac:dyDescent="0.15">
      <c r="X178" s="17"/>
    </row>
    <row r="179" spans="24:24" x14ac:dyDescent="0.15">
      <c r="X179" s="17"/>
    </row>
    <row r="180" spans="24:24" x14ac:dyDescent="0.15">
      <c r="X180" s="17"/>
    </row>
    <row r="181" spans="24:24" x14ac:dyDescent="0.15">
      <c r="X181" s="17"/>
    </row>
    <row r="182" spans="24:24" x14ac:dyDescent="0.15">
      <c r="X182" s="17"/>
    </row>
    <row r="183" spans="24:24" x14ac:dyDescent="0.15">
      <c r="X183" s="17"/>
    </row>
    <row r="184" spans="24:24" x14ac:dyDescent="0.15">
      <c r="X184" s="17"/>
    </row>
    <row r="185" spans="24:24" x14ac:dyDescent="0.15">
      <c r="X185" s="17"/>
    </row>
    <row r="186" spans="24:24" x14ac:dyDescent="0.15">
      <c r="X186" s="17"/>
    </row>
    <row r="187" spans="24:24" x14ac:dyDescent="0.15">
      <c r="X187" s="17"/>
    </row>
    <row r="188" spans="24:24" x14ac:dyDescent="0.15">
      <c r="X188" s="17"/>
    </row>
    <row r="189" spans="24:24" x14ac:dyDescent="0.15">
      <c r="X189" s="17"/>
    </row>
    <row r="190" spans="24:24" x14ac:dyDescent="0.15">
      <c r="X190" s="17"/>
    </row>
    <row r="191" spans="24:24" x14ac:dyDescent="0.15">
      <c r="X191" s="17"/>
    </row>
    <row r="192" spans="24:24" x14ac:dyDescent="0.15">
      <c r="X192" s="17"/>
    </row>
    <row r="193" spans="1:26" x14ac:dyDescent="0.15">
      <c r="X193" s="17"/>
    </row>
    <row r="194" spans="1:26" x14ac:dyDescent="0.15">
      <c r="X194" s="17"/>
    </row>
    <row r="195" spans="1:26" ht="13.5" hidden="1" customHeight="1" x14ac:dyDescent="0.15">
      <c r="X195" s="17"/>
    </row>
    <row r="196" spans="1:26" ht="13.5" hidden="1" customHeight="1" x14ac:dyDescent="0.15">
      <c r="A196" s="90"/>
      <c r="X196" s="17"/>
      <c r="Z196" s="91"/>
    </row>
    <row r="197" spans="1:26" ht="13.5" hidden="1" customHeight="1" x14ac:dyDescent="0.15">
      <c r="X197" s="17"/>
    </row>
    <row r="198" spans="1:26" x14ac:dyDescent="0.15">
      <c r="X198" s="17"/>
    </row>
    <row r="199" spans="1:26" x14ac:dyDescent="0.15">
      <c r="X199" s="17"/>
    </row>
    <row r="200" spans="1:26" x14ac:dyDescent="0.15">
      <c r="X200" s="17"/>
    </row>
    <row r="201" spans="1:26" x14ac:dyDescent="0.15">
      <c r="X201" s="17"/>
    </row>
    <row r="202" spans="1:26" x14ac:dyDescent="0.15">
      <c r="X202" s="17"/>
    </row>
    <row r="203" spans="1:26" x14ac:dyDescent="0.15">
      <c r="X203" s="17"/>
    </row>
    <row r="204" spans="1:26" x14ac:dyDescent="0.15">
      <c r="X204" s="17"/>
    </row>
    <row r="205" spans="1:26" x14ac:dyDescent="0.15">
      <c r="X205" s="17"/>
    </row>
    <row r="206" spans="1:26" x14ac:dyDescent="0.15">
      <c r="X206" s="17"/>
    </row>
    <row r="207" spans="1:26" x14ac:dyDescent="0.15">
      <c r="X207" s="17"/>
    </row>
    <row r="208" spans="1:26" x14ac:dyDescent="0.15">
      <c r="X208" s="17"/>
    </row>
    <row r="209" spans="24:24" x14ac:dyDescent="0.15">
      <c r="X209" s="17"/>
    </row>
    <row r="210" spans="24:24" x14ac:dyDescent="0.15">
      <c r="X210" s="17"/>
    </row>
    <row r="211" spans="24:24" x14ac:dyDescent="0.15">
      <c r="X211" s="17"/>
    </row>
    <row r="212" spans="24:24" x14ac:dyDescent="0.15">
      <c r="X212" s="17"/>
    </row>
    <row r="213" spans="24:24" x14ac:dyDescent="0.15">
      <c r="X213" s="17"/>
    </row>
    <row r="214" spans="24:24" x14ac:dyDescent="0.15">
      <c r="X214" s="17"/>
    </row>
    <row r="215" spans="24:24" x14ac:dyDescent="0.15">
      <c r="X215" s="17"/>
    </row>
    <row r="216" spans="24:24" x14ac:dyDescent="0.15">
      <c r="X216" s="17"/>
    </row>
    <row r="217" spans="24:24" x14ac:dyDescent="0.15">
      <c r="X217" s="17"/>
    </row>
    <row r="218" spans="24:24" x14ac:dyDescent="0.15">
      <c r="X218" s="17"/>
    </row>
    <row r="219" spans="24:24" x14ac:dyDescent="0.15">
      <c r="X219" s="17"/>
    </row>
    <row r="220" spans="24:24" x14ac:dyDescent="0.15">
      <c r="X220" s="17"/>
    </row>
    <row r="221" spans="24:24" x14ac:dyDescent="0.15">
      <c r="X221" s="17"/>
    </row>
    <row r="222" spans="24:24" x14ac:dyDescent="0.15">
      <c r="X222" s="17"/>
    </row>
    <row r="223" spans="24:24" x14ac:dyDescent="0.15">
      <c r="X223" s="17"/>
    </row>
    <row r="224" spans="24:24" x14ac:dyDescent="0.15">
      <c r="X224" s="17"/>
    </row>
    <row r="225" spans="24:24" x14ac:dyDescent="0.15">
      <c r="X225" s="17"/>
    </row>
    <row r="226" spans="24:24" x14ac:dyDescent="0.15">
      <c r="X226" s="17"/>
    </row>
    <row r="227" spans="24:24" x14ac:dyDescent="0.15">
      <c r="X227" s="17"/>
    </row>
    <row r="228" spans="24:24" x14ac:dyDescent="0.15">
      <c r="X228" s="17"/>
    </row>
    <row r="229" spans="24:24" x14ac:dyDescent="0.15">
      <c r="X229" s="17"/>
    </row>
    <row r="230" spans="24:24" x14ac:dyDescent="0.15">
      <c r="X230" s="17"/>
    </row>
    <row r="231" spans="24:24" x14ac:dyDescent="0.15">
      <c r="X231" s="17"/>
    </row>
    <row r="232" spans="24:24" x14ac:dyDescent="0.15">
      <c r="X232" s="17"/>
    </row>
    <row r="233" spans="24:24" x14ac:dyDescent="0.15">
      <c r="X233" s="17"/>
    </row>
    <row r="234" spans="24:24" x14ac:dyDescent="0.15">
      <c r="X234" s="17"/>
    </row>
    <row r="235" spans="24:24" x14ac:dyDescent="0.15">
      <c r="X235" s="17"/>
    </row>
    <row r="236" spans="24:24" x14ac:dyDescent="0.15">
      <c r="X236" s="17"/>
    </row>
    <row r="237" spans="24:24" x14ac:dyDescent="0.15">
      <c r="X237" s="17"/>
    </row>
    <row r="238" spans="24:24" x14ac:dyDescent="0.15">
      <c r="X238" s="17"/>
    </row>
    <row r="239" spans="24:24" x14ac:dyDescent="0.15">
      <c r="X239" s="17"/>
    </row>
    <row r="240" spans="24:24" x14ac:dyDescent="0.15">
      <c r="X240" s="17"/>
    </row>
    <row r="241" spans="24:24" x14ac:dyDescent="0.15">
      <c r="X241" s="17"/>
    </row>
    <row r="242" spans="24:24" x14ac:dyDescent="0.15">
      <c r="X242" s="17"/>
    </row>
    <row r="243" spans="24:24" x14ac:dyDescent="0.15">
      <c r="X243" s="17"/>
    </row>
    <row r="244" spans="24:24" x14ac:dyDescent="0.15">
      <c r="X244" s="17"/>
    </row>
    <row r="245" spans="24:24" x14ac:dyDescent="0.15">
      <c r="X245" s="17"/>
    </row>
    <row r="246" spans="24:24" x14ac:dyDescent="0.15">
      <c r="X246" s="17"/>
    </row>
    <row r="247" spans="24:24" x14ac:dyDescent="0.15">
      <c r="X247" s="17"/>
    </row>
    <row r="248" spans="24:24" x14ac:dyDescent="0.15">
      <c r="X248" s="17"/>
    </row>
    <row r="249" spans="24:24" x14ac:dyDescent="0.15">
      <c r="X249" s="17"/>
    </row>
    <row r="250" spans="24:24" x14ac:dyDescent="0.15">
      <c r="X250" s="17"/>
    </row>
    <row r="251" spans="24:24" x14ac:dyDescent="0.15">
      <c r="X251" s="17"/>
    </row>
    <row r="252" spans="24:24" x14ac:dyDescent="0.15">
      <c r="X252" s="17"/>
    </row>
    <row r="253" spans="24:24" x14ac:dyDescent="0.15">
      <c r="X253" s="17"/>
    </row>
    <row r="254" spans="24:24" x14ac:dyDescent="0.15">
      <c r="X254" s="17"/>
    </row>
    <row r="255" spans="24:24" x14ac:dyDescent="0.15">
      <c r="X255" s="17"/>
    </row>
    <row r="256" spans="24:24" x14ac:dyDescent="0.15">
      <c r="X256" s="17"/>
    </row>
    <row r="257" spans="24:24" x14ac:dyDescent="0.15">
      <c r="X257" s="17"/>
    </row>
    <row r="258" spans="24:24" x14ac:dyDescent="0.15">
      <c r="X258" s="17"/>
    </row>
    <row r="259" spans="24:24" x14ac:dyDescent="0.15">
      <c r="X259" s="17"/>
    </row>
    <row r="260" spans="24:24" x14ac:dyDescent="0.15">
      <c r="X260" s="17"/>
    </row>
    <row r="261" spans="24:24" x14ac:dyDescent="0.15">
      <c r="X261" s="17"/>
    </row>
    <row r="262" spans="24:24" x14ac:dyDescent="0.15">
      <c r="X262" s="17"/>
    </row>
    <row r="263" spans="24:24" x14ac:dyDescent="0.15">
      <c r="X263" s="17"/>
    </row>
    <row r="264" spans="24:24" x14ac:dyDescent="0.15">
      <c r="X264" s="17"/>
    </row>
    <row r="265" spans="24:24" x14ac:dyDescent="0.15">
      <c r="X265" s="17"/>
    </row>
    <row r="266" spans="24:24" x14ac:dyDescent="0.15">
      <c r="X266" s="17"/>
    </row>
    <row r="267" spans="24:24" x14ac:dyDescent="0.15">
      <c r="X267" s="17"/>
    </row>
    <row r="268" spans="24:24" x14ac:dyDescent="0.15">
      <c r="X268" s="17"/>
    </row>
    <row r="269" spans="24:24" x14ac:dyDescent="0.15">
      <c r="X269" s="17"/>
    </row>
    <row r="270" spans="24:24" x14ac:dyDescent="0.15">
      <c r="X270" s="17"/>
    </row>
    <row r="271" spans="24:24" x14ac:dyDescent="0.15">
      <c r="X271" s="17"/>
    </row>
    <row r="272" spans="24:24" x14ac:dyDescent="0.15">
      <c r="X272" s="17"/>
    </row>
    <row r="273" spans="24:24" x14ac:dyDescent="0.15">
      <c r="X273" s="17"/>
    </row>
    <row r="274" spans="24:24" x14ac:dyDescent="0.15">
      <c r="X274" s="17"/>
    </row>
    <row r="275" spans="24:24" x14ac:dyDescent="0.15">
      <c r="X275" s="17"/>
    </row>
    <row r="276" spans="24:24" x14ac:dyDescent="0.15">
      <c r="X276" s="17"/>
    </row>
    <row r="277" spans="24:24" x14ac:dyDescent="0.15">
      <c r="X277" s="17"/>
    </row>
    <row r="278" spans="24:24" x14ac:dyDescent="0.15">
      <c r="X278" s="17"/>
    </row>
    <row r="279" spans="24:24" x14ac:dyDescent="0.15">
      <c r="X279" s="17"/>
    </row>
    <row r="280" spans="24:24" x14ac:dyDescent="0.15">
      <c r="X280" s="17"/>
    </row>
    <row r="281" spans="24:24" x14ac:dyDescent="0.15">
      <c r="X281" s="17"/>
    </row>
    <row r="282" spans="24:24" x14ac:dyDescent="0.15">
      <c r="X282" s="17"/>
    </row>
    <row r="283" spans="24:24" x14ac:dyDescent="0.15">
      <c r="X283" s="17"/>
    </row>
    <row r="284" spans="24:24" x14ac:dyDescent="0.15">
      <c r="X284" s="17"/>
    </row>
    <row r="285" spans="24:24" x14ac:dyDescent="0.15">
      <c r="X285" s="17"/>
    </row>
    <row r="286" spans="24:24" x14ac:dyDescent="0.15">
      <c r="X286" s="17"/>
    </row>
    <row r="287" spans="24:24" x14ac:dyDescent="0.15">
      <c r="X287" s="17"/>
    </row>
    <row r="288" spans="24:24" x14ac:dyDescent="0.15">
      <c r="X288" s="17"/>
    </row>
    <row r="289" spans="24:24" x14ac:dyDescent="0.15">
      <c r="X289" s="17"/>
    </row>
    <row r="290" spans="24:24" x14ac:dyDescent="0.15">
      <c r="X290" s="17"/>
    </row>
    <row r="291" spans="24:24" x14ac:dyDescent="0.15">
      <c r="X291" s="17"/>
    </row>
    <row r="292" spans="24:24" x14ac:dyDescent="0.15">
      <c r="X292" s="17"/>
    </row>
    <row r="293" spans="24:24" x14ac:dyDescent="0.15">
      <c r="X293" s="17"/>
    </row>
    <row r="294" spans="24:24" x14ac:dyDescent="0.15">
      <c r="X294" s="17"/>
    </row>
    <row r="295" spans="24:24" x14ac:dyDescent="0.15">
      <c r="X295" s="17"/>
    </row>
    <row r="296" spans="24:24" x14ac:dyDescent="0.15">
      <c r="X296" s="17"/>
    </row>
    <row r="297" spans="24:24" x14ac:dyDescent="0.15">
      <c r="X297" s="17"/>
    </row>
    <row r="298" spans="24:24" x14ac:dyDescent="0.15">
      <c r="X298" s="17"/>
    </row>
    <row r="299" spans="24:24" x14ac:dyDescent="0.15">
      <c r="X299" s="17"/>
    </row>
    <row r="300" spans="24:24" x14ac:dyDescent="0.15">
      <c r="X300" s="17"/>
    </row>
    <row r="301" spans="24:24" x14ac:dyDescent="0.15">
      <c r="X301" s="17"/>
    </row>
    <row r="302" spans="24:24" x14ac:dyDescent="0.15">
      <c r="X302" s="17"/>
    </row>
    <row r="303" spans="24:24" x14ac:dyDescent="0.15">
      <c r="X303" s="17"/>
    </row>
    <row r="304" spans="24:24" x14ac:dyDescent="0.15">
      <c r="X304" s="17"/>
    </row>
    <row r="305" spans="24:24" x14ac:dyDescent="0.15">
      <c r="X305" s="17"/>
    </row>
    <row r="306" spans="24:24" x14ac:dyDescent="0.15">
      <c r="X306" s="17"/>
    </row>
    <row r="307" spans="24:24" x14ac:dyDescent="0.15">
      <c r="X307" s="17"/>
    </row>
    <row r="308" spans="24:24" x14ac:dyDescent="0.15">
      <c r="X308" s="17"/>
    </row>
    <row r="309" spans="24:24" x14ac:dyDescent="0.15">
      <c r="X309" s="17"/>
    </row>
    <row r="310" spans="24:24" x14ac:dyDescent="0.15">
      <c r="X310" s="17"/>
    </row>
    <row r="311" spans="24:24" x14ac:dyDescent="0.15">
      <c r="X311" s="17"/>
    </row>
    <row r="312" spans="24:24" x14ac:dyDescent="0.15">
      <c r="X312" s="17"/>
    </row>
    <row r="313" spans="24:24" x14ac:dyDescent="0.15">
      <c r="X313" s="17"/>
    </row>
    <row r="314" spans="24:24" x14ac:dyDescent="0.15">
      <c r="X314" s="17"/>
    </row>
    <row r="315" spans="24:24" x14ac:dyDescent="0.15">
      <c r="X315" s="17"/>
    </row>
    <row r="316" spans="24:24" x14ac:dyDescent="0.15">
      <c r="X316" s="17"/>
    </row>
    <row r="317" spans="24:24" x14ac:dyDescent="0.15">
      <c r="X317" s="17"/>
    </row>
    <row r="318" spans="24:24" x14ac:dyDescent="0.15">
      <c r="X318" s="17"/>
    </row>
    <row r="319" spans="24:24" x14ac:dyDescent="0.15">
      <c r="X319" s="17"/>
    </row>
    <row r="320" spans="24:24" x14ac:dyDescent="0.15">
      <c r="X320" s="17"/>
    </row>
    <row r="321" spans="24:24" x14ac:dyDescent="0.15">
      <c r="X321" s="17"/>
    </row>
    <row r="322" spans="24:24" x14ac:dyDescent="0.15">
      <c r="X322" s="17"/>
    </row>
    <row r="323" spans="24:24" x14ac:dyDescent="0.15">
      <c r="X323" s="17"/>
    </row>
    <row r="324" spans="24:24" x14ac:dyDescent="0.15">
      <c r="X324" s="17"/>
    </row>
    <row r="325" spans="24:24" x14ac:dyDescent="0.15">
      <c r="X325" s="17"/>
    </row>
    <row r="326" spans="24:24" x14ac:dyDescent="0.15">
      <c r="X326" s="17"/>
    </row>
    <row r="327" spans="24:24" x14ac:dyDescent="0.15">
      <c r="X327" s="17"/>
    </row>
    <row r="328" spans="24:24" x14ac:dyDescent="0.15">
      <c r="X328" s="17"/>
    </row>
    <row r="329" spans="24:24" x14ac:dyDescent="0.15">
      <c r="X329" s="17"/>
    </row>
    <row r="330" spans="24:24" x14ac:dyDescent="0.15">
      <c r="X330" s="17"/>
    </row>
    <row r="331" spans="24:24" x14ac:dyDescent="0.15">
      <c r="X331" s="17"/>
    </row>
    <row r="332" spans="24:24" x14ac:dyDescent="0.15">
      <c r="X332" s="17"/>
    </row>
    <row r="333" spans="24:24" x14ac:dyDescent="0.15">
      <c r="X333" s="17"/>
    </row>
    <row r="334" spans="24:24" x14ac:dyDescent="0.15">
      <c r="X334" s="17"/>
    </row>
    <row r="335" spans="24:24" x14ac:dyDescent="0.15">
      <c r="X335" s="17"/>
    </row>
    <row r="336" spans="24:24" x14ac:dyDescent="0.15">
      <c r="X336" s="17"/>
    </row>
    <row r="337" spans="24:24" x14ac:dyDescent="0.15">
      <c r="X337" s="17"/>
    </row>
    <row r="338" spans="24:24" x14ac:dyDescent="0.15">
      <c r="X338" s="17"/>
    </row>
    <row r="339" spans="24:24" x14ac:dyDescent="0.15">
      <c r="X339" s="17"/>
    </row>
    <row r="340" spans="24:24" x14ac:dyDescent="0.15">
      <c r="X340" s="17"/>
    </row>
    <row r="341" spans="24:24" x14ac:dyDescent="0.15">
      <c r="X341" s="17"/>
    </row>
    <row r="342" spans="24:24" x14ac:dyDescent="0.15">
      <c r="X342" s="17"/>
    </row>
    <row r="343" spans="24:24" x14ac:dyDescent="0.15">
      <c r="X343" s="17"/>
    </row>
    <row r="344" spans="24:24" x14ac:dyDescent="0.15">
      <c r="X344" s="17"/>
    </row>
    <row r="345" spans="24:24" x14ac:dyDescent="0.15">
      <c r="X345" s="17"/>
    </row>
    <row r="346" spans="24:24" x14ac:dyDescent="0.15">
      <c r="X346" s="17"/>
    </row>
    <row r="347" spans="24:24" x14ac:dyDescent="0.15">
      <c r="X347" s="17"/>
    </row>
    <row r="348" spans="24:24" x14ac:dyDescent="0.15">
      <c r="X348" s="17"/>
    </row>
    <row r="349" spans="24:24" x14ac:dyDescent="0.15">
      <c r="X349" s="17"/>
    </row>
    <row r="350" spans="24:24" x14ac:dyDescent="0.15">
      <c r="X350" s="17"/>
    </row>
    <row r="351" spans="24:24" x14ac:dyDescent="0.15">
      <c r="X351" s="17"/>
    </row>
    <row r="352" spans="24:24" x14ac:dyDescent="0.15">
      <c r="X352" s="17"/>
    </row>
    <row r="353" spans="24:24" x14ac:dyDescent="0.15">
      <c r="X353" s="17"/>
    </row>
    <row r="354" spans="24:24" x14ac:dyDescent="0.15">
      <c r="X354" s="17"/>
    </row>
    <row r="355" spans="24:24" x14ac:dyDescent="0.15">
      <c r="X355" s="17"/>
    </row>
    <row r="356" spans="24:24" x14ac:dyDescent="0.15">
      <c r="X356" s="17"/>
    </row>
    <row r="357" spans="24:24" x14ac:dyDescent="0.15">
      <c r="X357" s="17"/>
    </row>
    <row r="358" spans="24:24" x14ac:dyDescent="0.15">
      <c r="X358" s="17"/>
    </row>
    <row r="359" spans="24:24" x14ac:dyDescent="0.15">
      <c r="X359" s="17"/>
    </row>
    <row r="360" spans="24:24" x14ac:dyDescent="0.15">
      <c r="X360" s="17"/>
    </row>
    <row r="361" spans="24:24" x14ac:dyDescent="0.15">
      <c r="X361" s="17"/>
    </row>
    <row r="362" spans="24:24" x14ac:dyDescent="0.15">
      <c r="X362" s="17"/>
    </row>
    <row r="363" spans="24:24" x14ac:dyDescent="0.15">
      <c r="X363" s="17"/>
    </row>
    <row r="364" spans="24:24" x14ac:dyDescent="0.15">
      <c r="X364" s="17"/>
    </row>
    <row r="365" spans="24:24" x14ac:dyDescent="0.15">
      <c r="X365" s="17"/>
    </row>
    <row r="366" spans="24:24" x14ac:dyDescent="0.15">
      <c r="X366" s="17"/>
    </row>
    <row r="367" spans="24:24" x14ac:dyDescent="0.15">
      <c r="X367" s="17"/>
    </row>
    <row r="368" spans="24:24" x14ac:dyDescent="0.15">
      <c r="X368" s="17"/>
    </row>
    <row r="369" spans="24:24" x14ac:dyDescent="0.15">
      <c r="X369" s="17"/>
    </row>
    <row r="370" spans="24:24" x14ac:dyDescent="0.15">
      <c r="X370" s="17"/>
    </row>
    <row r="371" spans="24:24" x14ac:dyDescent="0.15">
      <c r="X371" s="17"/>
    </row>
    <row r="372" spans="24:24" x14ac:dyDescent="0.15">
      <c r="X372" s="17"/>
    </row>
    <row r="373" spans="24:24" x14ac:dyDescent="0.15">
      <c r="X373" s="17"/>
    </row>
    <row r="374" spans="24:24" x14ac:dyDescent="0.15">
      <c r="X374" s="17"/>
    </row>
    <row r="375" spans="24:24" x14ac:dyDescent="0.15">
      <c r="X375" s="17"/>
    </row>
    <row r="376" spans="24:24" x14ac:dyDescent="0.15">
      <c r="X376" s="17"/>
    </row>
    <row r="377" spans="24:24" x14ac:dyDescent="0.15">
      <c r="X377" s="17"/>
    </row>
    <row r="378" spans="24:24" x14ac:dyDescent="0.15">
      <c r="X378" s="17"/>
    </row>
    <row r="379" spans="24:24" x14ac:dyDescent="0.15">
      <c r="X379" s="17"/>
    </row>
    <row r="380" spans="24:24" x14ac:dyDescent="0.15">
      <c r="X380" s="17"/>
    </row>
    <row r="381" spans="24:24" x14ac:dyDescent="0.15">
      <c r="X381" s="17"/>
    </row>
    <row r="382" spans="24:24" x14ac:dyDescent="0.15">
      <c r="X382" s="17"/>
    </row>
    <row r="383" spans="24:24" x14ac:dyDescent="0.15">
      <c r="X383" s="17"/>
    </row>
    <row r="384" spans="24:24" x14ac:dyDescent="0.15">
      <c r="X384" s="17"/>
    </row>
    <row r="385" spans="24:24" x14ac:dyDescent="0.15">
      <c r="X385" s="17"/>
    </row>
    <row r="386" spans="24:24" x14ac:dyDescent="0.15">
      <c r="X386" s="17"/>
    </row>
    <row r="387" spans="24:24" x14ac:dyDescent="0.15">
      <c r="X387" s="17"/>
    </row>
    <row r="388" spans="24:24" x14ac:dyDescent="0.15">
      <c r="X388" s="17"/>
    </row>
    <row r="389" spans="24:24" x14ac:dyDescent="0.15">
      <c r="X389" s="17"/>
    </row>
    <row r="390" spans="24:24" x14ac:dyDescent="0.15">
      <c r="X390" s="17"/>
    </row>
    <row r="391" spans="24:24" x14ac:dyDescent="0.15">
      <c r="X391" s="17"/>
    </row>
    <row r="392" spans="24:24" x14ac:dyDescent="0.15">
      <c r="X392" s="17"/>
    </row>
    <row r="393" spans="24:24" x14ac:dyDescent="0.15">
      <c r="X393" s="17"/>
    </row>
    <row r="394" spans="24:24" x14ac:dyDescent="0.15">
      <c r="X394" s="17"/>
    </row>
    <row r="395" spans="24:24" x14ac:dyDescent="0.15">
      <c r="X395" s="17"/>
    </row>
    <row r="396" spans="24:24" x14ac:dyDescent="0.15">
      <c r="X396" s="17"/>
    </row>
    <row r="397" spans="24:24" x14ac:dyDescent="0.15">
      <c r="X397" s="17"/>
    </row>
    <row r="398" spans="24:24" x14ac:dyDescent="0.15">
      <c r="X398" s="17"/>
    </row>
    <row r="399" spans="24:24" x14ac:dyDescent="0.15">
      <c r="X399" s="17"/>
    </row>
    <row r="400" spans="24:24" x14ac:dyDescent="0.15">
      <c r="X400" s="17"/>
    </row>
    <row r="401" spans="24:24" x14ac:dyDescent="0.15">
      <c r="X401" s="17"/>
    </row>
    <row r="402" spans="24:24" x14ac:dyDescent="0.15">
      <c r="X402" s="17"/>
    </row>
    <row r="403" spans="24:24" x14ac:dyDescent="0.15">
      <c r="X403" s="17"/>
    </row>
    <row r="404" spans="24:24" x14ac:dyDescent="0.15">
      <c r="X404" s="17"/>
    </row>
    <row r="405" spans="24:24" x14ac:dyDescent="0.15">
      <c r="X405" s="17"/>
    </row>
    <row r="406" spans="24:24" x14ac:dyDescent="0.15">
      <c r="X406" s="17"/>
    </row>
    <row r="407" spans="24:24" x14ac:dyDescent="0.15">
      <c r="X407" s="17"/>
    </row>
    <row r="408" spans="24:24" x14ac:dyDescent="0.15">
      <c r="X408" s="17"/>
    </row>
    <row r="409" spans="24:24" x14ac:dyDescent="0.15">
      <c r="X409" s="17"/>
    </row>
    <row r="410" spans="24:24" x14ac:dyDescent="0.15">
      <c r="X410" s="17"/>
    </row>
    <row r="411" spans="24:24" x14ac:dyDescent="0.15">
      <c r="X411" s="17"/>
    </row>
    <row r="412" spans="24:24" x14ac:dyDescent="0.15">
      <c r="X412" s="17"/>
    </row>
    <row r="413" spans="24:24" x14ac:dyDescent="0.15">
      <c r="X413" s="17"/>
    </row>
    <row r="414" spans="24:24" x14ac:dyDescent="0.15">
      <c r="X414" s="17"/>
    </row>
    <row r="415" spans="24:24" x14ac:dyDescent="0.15">
      <c r="X415" s="17"/>
    </row>
    <row r="416" spans="24:24" x14ac:dyDescent="0.15">
      <c r="X416" s="17"/>
    </row>
    <row r="417" spans="24:24" x14ac:dyDescent="0.15">
      <c r="X417" s="17"/>
    </row>
    <row r="418" spans="24:24" x14ac:dyDescent="0.15">
      <c r="X418" s="17"/>
    </row>
    <row r="419" spans="24:24" x14ac:dyDescent="0.15">
      <c r="X419" s="17"/>
    </row>
    <row r="420" spans="24:24" x14ac:dyDescent="0.15">
      <c r="X420" s="17"/>
    </row>
    <row r="421" spans="24:24" x14ac:dyDescent="0.15">
      <c r="X421" s="17"/>
    </row>
    <row r="422" spans="24:24" x14ac:dyDescent="0.15">
      <c r="X422" s="17"/>
    </row>
    <row r="423" spans="24:24" x14ac:dyDescent="0.15">
      <c r="X423" s="17"/>
    </row>
    <row r="424" spans="24:24" x14ac:dyDescent="0.15">
      <c r="X424" s="17"/>
    </row>
    <row r="425" spans="24:24" x14ac:dyDescent="0.15">
      <c r="X425" s="17"/>
    </row>
    <row r="426" spans="24:24" x14ac:dyDescent="0.15">
      <c r="X426" s="17"/>
    </row>
    <row r="427" spans="24:24" x14ac:dyDescent="0.15">
      <c r="X427" s="17"/>
    </row>
    <row r="428" spans="24:24" x14ac:dyDescent="0.15">
      <c r="X428" s="17"/>
    </row>
    <row r="429" spans="24:24" x14ac:dyDescent="0.15">
      <c r="X429" s="17"/>
    </row>
    <row r="430" spans="24:24" x14ac:dyDescent="0.15">
      <c r="X430" s="17"/>
    </row>
    <row r="431" spans="24:24" x14ac:dyDescent="0.15">
      <c r="X431" s="17"/>
    </row>
    <row r="432" spans="24:24" x14ac:dyDescent="0.15">
      <c r="X432" s="17"/>
    </row>
    <row r="433" spans="24:24" x14ac:dyDescent="0.15">
      <c r="X433" s="17"/>
    </row>
    <row r="434" spans="24:24" x14ac:dyDescent="0.15">
      <c r="X434" s="17"/>
    </row>
    <row r="435" spans="24:24" x14ac:dyDescent="0.15">
      <c r="X435" s="17"/>
    </row>
    <row r="436" spans="24:24" x14ac:dyDescent="0.15">
      <c r="X436" s="17"/>
    </row>
    <row r="437" spans="24:24" x14ac:dyDescent="0.15">
      <c r="X437" s="17"/>
    </row>
    <row r="438" spans="24:24" x14ac:dyDescent="0.15">
      <c r="X438" s="17"/>
    </row>
    <row r="439" spans="24:24" x14ac:dyDescent="0.15">
      <c r="X439" s="17"/>
    </row>
    <row r="440" spans="24:24" x14ac:dyDescent="0.15">
      <c r="X440" s="17"/>
    </row>
    <row r="441" spans="24:24" x14ac:dyDescent="0.15">
      <c r="X441" s="17"/>
    </row>
    <row r="442" spans="24:24" x14ac:dyDescent="0.15">
      <c r="X442" s="17"/>
    </row>
    <row r="443" spans="24:24" x14ac:dyDescent="0.15">
      <c r="X443" s="17"/>
    </row>
    <row r="444" spans="24:24" x14ac:dyDescent="0.15">
      <c r="X444" s="17"/>
    </row>
    <row r="445" spans="24:24" x14ac:dyDescent="0.15">
      <c r="X445" s="17"/>
    </row>
    <row r="446" spans="24:24" x14ac:dyDescent="0.15">
      <c r="X446" s="17"/>
    </row>
    <row r="447" spans="24:24" x14ac:dyDescent="0.15">
      <c r="X447" s="17"/>
    </row>
    <row r="448" spans="24:24" x14ac:dyDescent="0.15">
      <c r="X448" s="17"/>
    </row>
    <row r="449" spans="24:24" x14ac:dyDescent="0.15">
      <c r="X449" s="17"/>
    </row>
    <row r="450" spans="24:24" x14ac:dyDescent="0.15">
      <c r="X450" s="17"/>
    </row>
    <row r="451" spans="24:24" x14ac:dyDescent="0.15">
      <c r="X451" s="17"/>
    </row>
    <row r="452" spans="24:24" x14ac:dyDescent="0.15">
      <c r="X452" s="17"/>
    </row>
    <row r="453" spans="24:24" x14ac:dyDescent="0.15">
      <c r="X453" s="17"/>
    </row>
    <row r="454" spans="24:24" x14ac:dyDescent="0.15">
      <c r="X454" s="17"/>
    </row>
    <row r="455" spans="24:24" x14ac:dyDescent="0.15">
      <c r="X455" s="17"/>
    </row>
    <row r="456" spans="24:24" x14ac:dyDescent="0.15">
      <c r="X456" s="17"/>
    </row>
    <row r="457" spans="24:24" x14ac:dyDescent="0.15">
      <c r="X457" s="17"/>
    </row>
    <row r="458" spans="24:24" x14ac:dyDescent="0.15">
      <c r="X458" s="17"/>
    </row>
    <row r="459" spans="24:24" x14ac:dyDescent="0.15">
      <c r="X459" s="17"/>
    </row>
    <row r="460" spans="24:24" x14ac:dyDescent="0.15">
      <c r="X460" s="17"/>
    </row>
    <row r="461" spans="24:24" x14ac:dyDescent="0.15">
      <c r="X461" s="17"/>
    </row>
    <row r="462" spans="24:24" x14ac:dyDescent="0.15">
      <c r="X462" s="17"/>
    </row>
    <row r="463" spans="24:24" x14ac:dyDescent="0.15">
      <c r="X463" s="17"/>
    </row>
    <row r="464" spans="24:24" x14ac:dyDescent="0.15">
      <c r="X464" s="17"/>
    </row>
    <row r="465" spans="24:24" x14ac:dyDescent="0.15">
      <c r="X465" s="17"/>
    </row>
    <row r="466" spans="24:24" x14ac:dyDescent="0.15">
      <c r="X466" s="17"/>
    </row>
    <row r="467" spans="24:24" x14ac:dyDescent="0.15">
      <c r="X467" s="17"/>
    </row>
    <row r="468" spans="24:24" x14ac:dyDescent="0.15">
      <c r="X468" s="17"/>
    </row>
    <row r="469" spans="24:24" x14ac:dyDescent="0.15">
      <c r="X469" s="17"/>
    </row>
    <row r="470" spans="24:24" x14ac:dyDescent="0.15">
      <c r="X470" s="17"/>
    </row>
    <row r="471" spans="24:24" x14ac:dyDescent="0.15">
      <c r="X471" s="17"/>
    </row>
    <row r="472" spans="24:24" x14ac:dyDescent="0.15">
      <c r="X472" s="17"/>
    </row>
    <row r="473" spans="24:24" x14ac:dyDescent="0.15">
      <c r="X473" s="17"/>
    </row>
    <row r="474" spans="24:24" x14ac:dyDescent="0.15">
      <c r="X474" s="17"/>
    </row>
    <row r="475" spans="24:24" x14ac:dyDescent="0.15">
      <c r="X475" s="17"/>
    </row>
    <row r="476" spans="24:24" x14ac:dyDescent="0.15">
      <c r="X476" s="17"/>
    </row>
    <row r="477" spans="24:24" x14ac:dyDescent="0.15">
      <c r="X477" s="17"/>
    </row>
    <row r="478" spans="24:24" x14ac:dyDescent="0.15">
      <c r="X478" s="17"/>
    </row>
    <row r="479" spans="24:24" x14ac:dyDescent="0.15">
      <c r="X479" s="17"/>
    </row>
    <row r="480" spans="24:24" x14ac:dyDescent="0.15">
      <c r="X480" s="17"/>
    </row>
    <row r="481" spans="24:24" x14ac:dyDescent="0.15">
      <c r="X481" s="17"/>
    </row>
    <row r="482" spans="24:24" x14ac:dyDescent="0.15">
      <c r="X482" s="17"/>
    </row>
    <row r="483" spans="24:24" x14ac:dyDescent="0.15">
      <c r="X483" s="17"/>
    </row>
    <row r="484" spans="24:24" x14ac:dyDescent="0.15">
      <c r="X484" s="17"/>
    </row>
    <row r="485" spans="24:24" x14ac:dyDescent="0.15">
      <c r="X485" s="17"/>
    </row>
    <row r="486" spans="24:24" x14ac:dyDescent="0.15">
      <c r="X486" s="17"/>
    </row>
    <row r="487" spans="24:24" x14ac:dyDescent="0.15">
      <c r="X487" s="17"/>
    </row>
    <row r="488" spans="24:24" x14ac:dyDescent="0.15">
      <c r="X488" s="17"/>
    </row>
    <row r="489" spans="24:24" x14ac:dyDescent="0.15">
      <c r="X489" s="17"/>
    </row>
    <row r="490" spans="24:24" x14ac:dyDescent="0.15">
      <c r="X490" s="17"/>
    </row>
    <row r="491" spans="24:24" x14ac:dyDescent="0.15">
      <c r="X491" s="17"/>
    </row>
    <row r="492" spans="24:24" x14ac:dyDescent="0.15">
      <c r="X492" s="17"/>
    </row>
    <row r="493" spans="24:24" x14ac:dyDescent="0.15">
      <c r="X493" s="17"/>
    </row>
    <row r="494" spans="24:24" x14ac:dyDescent="0.15">
      <c r="X494" s="17"/>
    </row>
    <row r="495" spans="24:24" x14ac:dyDescent="0.15">
      <c r="X495" s="17"/>
    </row>
    <row r="496" spans="24:24" x14ac:dyDescent="0.15">
      <c r="X496" s="17"/>
    </row>
    <row r="497" spans="24:24" x14ac:dyDescent="0.15">
      <c r="X497" s="17"/>
    </row>
    <row r="498" spans="24:24" x14ac:dyDescent="0.15">
      <c r="X498" s="17"/>
    </row>
    <row r="499" spans="24:24" x14ac:dyDescent="0.15">
      <c r="X499" s="17"/>
    </row>
    <row r="500" spans="24:24" x14ac:dyDescent="0.15">
      <c r="X500" s="17"/>
    </row>
    <row r="501" spans="24:24" x14ac:dyDescent="0.15">
      <c r="X501" s="17"/>
    </row>
    <row r="502" spans="24:24" x14ac:dyDescent="0.15">
      <c r="X502" s="17"/>
    </row>
    <row r="503" spans="24:24" x14ac:dyDescent="0.15">
      <c r="X503" s="17"/>
    </row>
    <row r="504" spans="24:24" x14ac:dyDescent="0.15">
      <c r="X504" s="17"/>
    </row>
    <row r="505" spans="24:24" x14ac:dyDescent="0.15">
      <c r="X505" s="17"/>
    </row>
    <row r="506" spans="24:24" x14ac:dyDescent="0.15">
      <c r="X506" s="17"/>
    </row>
    <row r="507" spans="24:24" x14ac:dyDescent="0.15">
      <c r="X507" s="17"/>
    </row>
    <row r="508" spans="24:24" x14ac:dyDescent="0.15">
      <c r="X508" s="17"/>
    </row>
    <row r="509" spans="24:24" x14ac:dyDescent="0.15">
      <c r="X509" s="17"/>
    </row>
    <row r="510" spans="24:24" x14ac:dyDescent="0.15">
      <c r="X510" s="17"/>
    </row>
    <row r="511" spans="24:24" x14ac:dyDescent="0.15">
      <c r="X511" s="17"/>
    </row>
    <row r="512" spans="24:24" x14ac:dyDescent="0.15">
      <c r="X512" s="17"/>
    </row>
    <row r="513" spans="24:24" x14ac:dyDescent="0.15">
      <c r="X513" s="17"/>
    </row>
    <row r="514" spans="24:24" x14ac:dyDescent="0.15">
      <c r="X514" s="17"/>
    </row>
    <row r="515" spans="24:24" x14ac:dyDescent="0.15">
      <c r="X515" s="17"/>
    </row>
    <row r="516" spans="24:24" x14ac:dyDescent="0.15">
      <c r="X516" s="17"/>
    </row>
    <row r="517" spans="24:24" x14ac:dyDescent="0.15">
      <c r="X517" s="17"/>
    </row>
    <row r="518" spans="24:24" x14ac:dyDescent="0.15">
      <c r="X518" s="17"/>
    </row>
    <row r="519" spans="24:24" x14ac:dyDescent="0.15">
      <c r="X519" s="17"/>
    </row>
    <row r="520" spans="24:24" x14ac:dyDescent="0.15">
      <c r="X520" s="17"/>
    </row>
    <row r="521" spans="24:24" x14ac:dyDescent="0.15">
      <c r="X521" s="17"/>
    </row>
    <row r="522" spans="24:24" x14ac:dyDescent="0.15">
      <c r="X522" s="17"/>
    </row>
    <row r="523" spans="24:24" x14ac:dyDescent="0.15">
      <c r="X523" s="17"/>
    </row>
    <row r="524" spans="24:24" x14ac:dyDescent="0.15">
      <c r="X524" s="17"/>
    </row>
    <row r="525" spans="24:24" x14ac:dyDescent="0.15">
      <c r="X525" s="17"/>
    </row>
    <row r="526" spans="24:24" x14ac:dyDescent="0.15">
      <c r="X526" s="17"/>
    </row>
    <row r="527" spans="24:24" x14ac:dyDescent="0.15">
      <c r="X527" s="17"/>
    </row>
    <row r="528" spans="24:24" x14ac:dyDescent="0.15">
      <c r="X528" s="17"/>
    </row>
    <row r="529" spans="24:24" x14ac:dyDescent="0.15">
      <c r="X529" s="17"/>
    </row>
    <row r="530" spans="24:24" x14ac:dyDescent="0.15">
      <c r="X530" s="17"/>
    </row>
    <row r="531" spans="24:24" x14ac:dyDescent="0.15">
      <c r="X531" s="17"/>
    </row>
    <row r="532" spans="24:24" x14ac:dyDescent="0.15">
      <c r="X532" s="17"/>
    </row>
    <row r="533" spans="24:24" x14ac:dyDescent="0.15">
      <c r="X533" s="17"/>
    </row>
    <row r="534" spans="24:24" x14ac:dyDescent="0.15">
      <c r="X534" s="17"/>
    </row>
    <row r="535" spans="24:24" x14ac:dyDescent="0.15">
      <c r="X535" s="17"/>
    </row>
    <row r="536" spans="24:24" x14ac:dyDescent="0.15">
      <c r="X536" s="17"/>
    </row>
    <row r="537" spans="24:24" x14ac:dyDescent="0.15">
      <c r="X537" s="17"/>
    </row>
    <row r="538" spans="24:24" x14ac:dyDescent="0.15">
      <c r="X538" s="17"/>
    </row>
    <row r="539" spans="24:24" x14ac:dyDescent="0.15">
      <c r="X539" s="17"/>
    </row>
    <row r="540" spans="24:24" x14ac:dyDescent="0.15">
      <c r="X540" s="17"/>
    </row>
    <row r="541" spans="24:24" x14ac:dyDescent="0.15">
      <c r="X541" s="17"/>
    </row>
    <row r="542" spans="24:24" x14ac:dyDescent="0.15">
      <c r="X542" s="17"/>
    </row>
    <row r="543" spans="24:24" x14ac:dyDescent="0.15">
      <c r="X543" s="17"/>
    </row>
    <row r="544" spans="24:24" x14ac:dyDescent="0.15">
      <c r="X544" s="17"/>
    </row>
    <row r="545" spans="24:24" x14ac:dyDescent="0.15">
      <c r="X545" s="17"/>
    </row>
    <row r="546" spans="24:24" x14ac:dyDescent="0.15">
      <c r="X546" s="17"/>
    </row>
    <row r="547" spans="24:24" x14ac:dyDescent="0.15">
      <c r="X547" s="17"/>
    </row>
    <row r="548" spans="24:24" x14ac:dyDescent="0.15">
      <c r="X548" s="17"/>
    </row>
    <row r="549" spans="24:24" x14ac:dyDescent="0.15">
      <c r="X549" s="17"/>
    </row>
    <row r="550" spans="24:24" x14ac:dyDescent="0.15">
      <c r="X550" s="17"/>
    </row>
    <row r="551" spans="24:24" x14ac:dyDescent="0.15">
      <c r="X551" s="17"/>
    </row>
    <row r="552" spans="24:24" x14ac:dyDescent="0.15">
      <c r="X552" s="17"/>
    </row>
    <row r="553" spans="24:24" x14ac:dyDescent="0.15">
      <c r="X553" s="17"/>
    </row>
    <row r="554" spans="24:24" x14ac:dyDescent="0.15">
      <c r="X554" s="17"/>
    </row>
    <row r="555" spans="24:24" x14ac:dyDescent="0.15">
      <c r="X555" s="17"/>
    </row>
    <row r="556" spans="24:24" x14ac:dyDescent="0.15">
      <c r="X556" s="17"/>
    </row>
    <row r="557" spans="24:24" x14ac:dyDescent="0.15">
      <c r="X557" s="17"/>
    </row>
    <row r="558" spans="24:24" x14ac:dyDescent="0.15">
      <c r="X558" s="17"/>
    </row>
    <row r="559" spans="24:24" x14ac:dyDescent="0.15">
      <c r="X559" s="17"/>
    </row>
    <row r="560" spans="24:24" x14ac:dyDescent="0.15">
      <c r="X560" s="17"/>
    </row>
    <row r="561" spans="24:24" x14ac:dyDescent="0.15">
      <c r="X561" s="17"/>
    </row>
    <row r="562" spans="24:24" x14ac:dyDescent="0.15">
      <c r="X562" s="17"/>
    </row>
    <row r="563" spans="24:24" x14ac:dyDescent="0.15">
      <c r="X563" s="17"/>
    </row>
    <row r="564" spans="24:24" x14ac:dyDescent="0.15">
      <c r="X564" s="17"/>
    </row>
    <row r="565" spans="24:24" x14ac:dyDescent="0.15">
      <c r="X565" s="17"/>
    </row>
    <row r="566" spans="24:24" x14ac:dyDescent="0.15">
      <c r="X566" s="17"/>
    </row>
    <row r="567" spans="24:24" x14ac:dyDescent="0.15">
      <c r="X567" s="17"/>
    </row>
    <row r="568" spans="24:24" x14ac:dyDescent="0.15">
      <c r="X568" s="17"/>
    </row>
    <row r="569" spans="24:24" x14ac:dyDescent="0.15">
      <c r="X569" s="17"/>
    </row>
    <row r="570" spans="24:24" x14ac:dyDescent="0.15">
      <c r="X570" s="17"/>
    </row>
    <row r="571" spans="24:24" x14ac:dyDescent="0.15">
      <c r="X571" s="17"/>
    </row>
    <row r="572" spans="24:24" x14ac:dyDescent="0.15">
      <c r="X572" s="17"/>
    </row>
    <row r="573" spans="24:24" x14ac:dyDescent="0.15">
      <c r="X573" s="17"/>
    </row>
    <row r="574" spans="24:24" x14ac:dyDescent="0.15">
      <c r="X574" s="17"/>
    </row>
    <row r="575" spans="24:24" x14ac:dyDescent="0.15">
      <c r="X575" s="17"/>
    </row>
    <row r="576" spans="24:24" x14ac:dyDescent="0.15">
      <c r="X576" s="17"/>
    </row>
    <row r="577" spans="24:24" x14ac:dyDescent="0.15">
      <c r="X577" s="17"/>
    </row>
    <row r="578" spans="24:24" x14ac:dyDescent="0.15">
      <c r="X578" s="17"/>
    </row>
    <row r="579" spans="24:24" x14ac:dyDescent="0.15">
      <c r="X579" s="17"/>
    </row>
    <row r="580" spans="24:24" x14ac:dyDescent="0.15">
      <c r="X580" s="17"/>
    </row>
    <row r="581" spans="24:24" x14ac:dyDescent="0.15">
      <c r="X581" s="17"/>
    </row>
    <row r="582" spans="24:24" x14ac:dyDescent="0.15">
      <c r="X582" s="17"/>
    </row>
  </sheetData>
  <mergeCells count="21">
    <mergeCell ref="A6:I6"/>
    <mergeCell ref="A7:H7"/>
    <mergeCell ref="A9:A11"/>
    <mergeCell ref="B9:B11"/>
    <mergeCell ref="C9:C11"/>
    <mergeCell ref="H9:J10"/>
    <mergeCell ref="D9:E10"/>
    <mergeCell ref="A54:A55"/>
    <mergeCell ref="F9:F11"/>
    <mergeCell ref="G9:G11"/>
    <mergeCell ref="A52:A53"/>
    <mergeCell ref="A51:B51"/>
    <mergeCell ref="A49:E49"/>
    <mergeCell ref="D57:E57"/>
    <mergeCell ref="A56:F56"/>
    <mergeCell ref="B57:C57"/>
    <mergeCell ref="A72:F72"/>
    <mergeCell ref="A73:A75"/>
    <mergeCell ref="B73:E73"/>
    <mergeCell ref="B74:C74"/>
    <mergeCell ref="D74:E74"/>
  </mergeCells>
  <dataValidations count="2">
    <dataValidation type="decimal" allowBlank="1" showInputMessage="1" showErrorMessage="1" errorTitle="Error" error="Por favor ingrese números enteros" sqref="D12:J16 IZ12:JF16 SV12:TB16 ACR12:ACX16 AMN12:AMT16 AWJ12:AWP16 BGF12:BGL16 BQB12:BQH16 BZX12:CAD16 CJT12:CJZ16 CTP12:CTV16 DDL12:DDR16 DNH12:DNN16 DXD12:DXJ16 EGZ12:EHF16 EQV12:ERB16 FAR12:FAX16 FKN12:FKT16 FUJ12:FUP16 GEF12:GEL16 GOB12:GOH16 GXX12:GYD16 HHT12:HHZ16 HRP12:HRV16 IBL12:IBR16 ILH12:ILN16 IVD12:IVJ16 JEZ12:JFF16 JOV12:JPB16 JYR12:JYX16 KIN12:KIT16 KSJ12:KSP16 LCF12:LCL16 LMB12:LMH16 LVX12:LWD16 MFT12:MFZ16 MPP12:MPV16 MZL12:MZR16 NJH12:NJN16 NTD12:NTJ16 OCZ12:ODF16 OMV12:ONB16 OWR12:OWX16 PGN12:PGT16 PQJ12:PQP16 QAF12:QAL16 QKB12:QKH16 QTX12:QUD16 RDT12:RDZ16 RNP12:RNV16 RXL12:RXR16 SHH12:SHN16 SRD12:SRJ16 TAZ12:TBF16 TKV12:TLB16 TUR12:TUX16 UEN12:UET16 UOJ12:UOP16 UYF12:UYL16 VIB12:VIH16 VRX12:VSD16 WBT12:WBZ16 WLP12:WLV16 WVL12:WVR16 D65548:J65552 IZ65548:JF65552 SV65548:TB65552 ACR65548:ACX65552 AMN65548:AMT65552 AWJ65548:AWP65552 BGF65548:BGL65552 BQB65548:BQH65552 BZX65548:CAD65552 CJT65548:CJZ65552 CTP65548:CTV65552 DDL65548:DDR65552 DNH65548:DNN65552 DXD65548:DXJ65552 EGZ65548:EHF65552 EQV65548:ERB65552 FAR65548:FAX65552 FKN65548:FKT65552 FUJ65548:FUP65552 GEF65548:GEL65552 GOB65548:GOH65552 GXX65548:GYD65552 HHT65548:HHZ65552 HRP65548:HRV65552 IBL65548:IBR65552 ILH65548:ILN65552 IVD65548:IVJ65552 JEZ65548:JFF65552 JOV65548:JPB65552 JYR65548:JYX65552 KIN65548:KIT65552 KSJ65548:KSP65552 LCF65548:LCL65552 LMB65548:LMH65552 LVX65548:LWD65552 MFT65548:MFZ65552 MPP65548:MPV65552 MZL65548:MZR65552 NJH65548:NJN65552 NTD65548:NTJ65552 OCZ65548:ODF65552 OMV65548:ONB65552 OWR65548:OWX65552 PGN65548:PGT65552 PQJ65548:PQP65552 QAF65548:QAL65552 QKB65548:QKH65552 QTX65548:QUD65552 RDT65548:RDZ65552 RNP65548:RNV65552 RXL65548:RXR65552 SHH65548:SHN65552 SRD65548:SRJ65552 TAZ65548:TBF65552 TKV65548:TLB65552 TUR65548:TUX65552 UEN65548:UET65552 UOJ65548:UOP65552 UYF65548:UYL65552 VIB65548:VIH65552 VRX65548:VSD65552 WBT65548:WBZ65552 WLP65548:WLV65552 WVL65548:WVR65552 D131084:J131088 IZ131084:JF131088 SV131084:TB131088 ACR131084:ACX131088 AMN131084:AMT131088 AWJ131084:AWP131088 BGF131084:BGL131088 BQB131084:BQH131088 BZX131084:CAD131088 CJT131084:CJZ131088 CTP131084:CTV131088 DDL131084:DDR131088 DNH131084:DNN131088 DXD131084:DXJ131088 EGZ131084:EHF131088 EQV131084:ERB131088 FAR131084:FAX131088 FKN131084:FKT131088 FUJ131084:FUP131088 GEF131084:GEL131088 GOB131084:GOH131088 GXX131084:GYD131088 HHT131084:HHZ131088 HRP131084:HRV131088 IBL131084:IBR131088 ILH131084:ILN131088 IVD131084:IVJ131088 JEZ131084:JFF131088 JOV131084:JPB131088 JYR131084:JYX131088 KIN131084:KIT131088 KSJ131084:KSP131088 LCF131084:LCL131088 LMB131084:LMH131088 LVX131084:LWD131088 MFT131084:MFZ131088 MPP131084:MPV131088 MZL131084:MZR131088 NJH131084:NJN131088 NTD131084:NTJ131088 OCZ131084:ODF131088 OMV131084:ONB131088 OWR131084:OWX131088 PGN131084:PGT131088 PQJ131084:PQP131088 QAF131084:QAL131088 QKB131084:QKH131088 QTX131084:QUD131088 RDT131084:RDZ131088 RNP131084:RNV131088 RXL131084:RXR131088 SHH131084:SHN131088 SRD131084:SRJ131088 TAZ131084:TBF131088 TKV131084:TLB131088 TUR131084:TUX131088 UEN131084:UET131088 UOJ131084:UOP131088 UYF131084:UYL131088 VIB131084:VIH131088 VRX131084:VSD131088 WBT131084:WBZ131088 WLP131084:WLV131088 WVL131084:WVR131088 D196620:J196624 IZ196620:JF196624 SV196620:TB196624 ACR196620:ACX196624 AMN196620:AMT196624 AWJ196620:AWP196624 BGF196620:BGL196624 BQB196620:BQH196624 BZX196620:CAD196624 CJT196620:CJZ196624 CTP196620:CTV196624 DDL196620:DDR196624 DNH196620:DNN196624 DXD196620:DXJ196624 EGZ196620:EHF196624 EQV196620:ERB196624 FAR196620:FAX196624 FKN196620:FKT196624 FUJ196620:FUP196624 GEF196620:GEL196624 GOB196620:GOH196624 GXX196620:GYD196624 HHT196620:HHZ196624 HRP196620:HRV196624 IBL196620:IBR196624 ILH196620:ILN196624 IVD196620:IVJ196624 JEZ196620:JFF196624 JOV196620:JPB196624 JYR196620:JYX196624 KIN196620:KIT196624 KSJ196620:KSP196624 LCF196620:LCL196624 LMB196620:LMH196624 LVX196620:LWD196624 MFT196620:MFZ196624 MPP196620:MPV196624 MZL196620:MZR196624 NJH196620:NJN196624 NTD196620:NTJ196624 OCZ196620:ODF196624 OMV196620:ONB196624 OWR196620:OWX196624 PGN196620:PGT196624 PQJ196620:PQP196624 QAF196620:QAL196624 QKB196620:QKH196624 QTX196620:QUD196624 RDT196620:RDZ196624 RNP196620:RNV196624 RXL196620:RXR196624 SHH196620:SHN196624 SRD196620:SRJ196624 TAZ196620:TBF196624 TKV196620:TLB196624 TUR196620:TUX196624 UEN196620:UET196624 UOJ196620:UOP196624 UYF196620:UYL196624 VIB196620:VIH196624 VRX196620:VSD196624 WBT196620:WBZ196624 WLP196620:WLV196624 WVL196620:WVR196624 D262156:J262160 IZ262156:JF262160 SV262156:TB262160 ACR262156:ACX262160 AMN262156:AMT262160 AWJ262156:AWP262160 BGF262156:BGL262160 BQB262156:BQH262160 BZX262156:CAD262160 CJT262156:CJZ262160 CTP262156:CTV262160 DDL262156:DDR262160 DNH262156:DNN262160 DXD262156:DXJ262160 EGZ262156:EHF262160 EQV262156:ERB262160 FAR262156:FAX262160 FKN262156:FKT262160 FUJ262156:FUP262160 GEF262156:GEL262160 GOB262156:GOH262160 GXX262156:GYD262160 HHT262156:HHZ262160 HRP262156:HRV262160 IBL262156:IBR262160 ILH262156:ILN262160 IVD262156:IVJ262160 JEZ262156:JFF262160 JOV262156:JPB262160 JYR262156:JYX262160 KIN262156:KIT262160 KSJ262156:KSP262160 LCF262156:LCL262160 LMB262156:LMH262160 LVX262156:LWD262160 MFT262156:MFZ262160 MPP262156:MPV262160 MZL262156:MZR262160 NJH262156:NJN262160 NTD262156:NTJ262160 OCZ262156:ODF262160 OMV262156:ONB262160 OWR262156:OWX262160 PGN262156:PGT262160 PQJ262156:PQP262160 QAF262156:QAL262160 QKB262156:QKH262160 QTX262156:QUD262160 RDT262156:RDZ262160 RNP262156:RNV262160 RXL262156:RXR262160 SHH262156:SHN262160 SRD262156:SRJ262160 TAZ262156:TBF262160 TKV262156:TLB262160 TUR262156:TUX262160 UEN262156:UET262160 UOJ262156:UOP262160 UYF262156:UYL262160 VIB262156:VIH262160 VRX262156:VSD262160 WBT262156:WBZ262160 WLP262156:WLV262160 WVL262156:WVR262160 D327692:J327696 IZ327692:JF327696 SV327692:TB327696 ACR327692:ACX327696 AMN327692:AMT327696 AWJ327692:AWP327696 BGF327692:BGL327696 BQB327692:BQH327696 BZX327692:CAD327696 CJT327692:CJZ327696 CTP327692:CTV327696 DDL327692:DDR327696 DNH327692:DNN327696 DXD327692:DXJ327696 EGZ327692:EHF327696 EQV327692:ERB327696 FAR327692:FAX327696 FKN327692:FKT327696 FUJ327692:FUP327696 GEF327692:GEL327696 GOB327692:GOH327696 GXX327692:GYD327696 HHT327692:HHZ327696 HRP327692:HRV327696 IBL327692:IBR327696 ILH327692:ILN327696 IVD327692:IVJ327696 JEZ327692:JFF327696 JOV327692:JPB327696 JYR327692:JYX327696 KIN327692:KIT327696 KSJ327692:KSP327696 LCF327692:LCL327696 LMB327692:LMH327696 LVX327692:LWD327696 MFT327692:MFZ327696 MPP327692:MPV327696 MZL327692:MZR327696 NJH327692:NJN327696 NTD327692:NTJ327696 OCZ327692:ODF327696 OMV327692:ONB327696 OWR327692:OWX327696 PGN327692:PGT327696 PQJ327692:PQP327696 QAF327692:QAL327696 QKB327692:QKH327696 QTX327692:QUD327696 RDT327692:RDZ327696 RNP327692:RNV327696 RXL327692:RXR327696 SHH327692:SHN327696 SRD327692:SRJ327696 TAZ327692:TBF327696 TKV327692:TLB327696 TUR327692:TUX327696 UEN327692:UET327696 UOJ327692:UOP327696 UYF327692:UYL327696 VIB327692:VIH327696 VRX327692:VSD327696 WBT327692:WBZ327696 WLP327692:WLV327696 WVL327692:WVR327696 D393228:J393232 IZ393228:JF393232 SV393228:TB393232 ACR393228:ACX393232 AMN393228:AMT393232 AWJ393228:AWP393232 BGF393228:BGL393232 BQB393228:BQH393232 BZX393228:CAD393232 CJT393228:CJZ393232 CTP393228:CTV393232 DDL393228:DDR393232 DNH393228:DNN393232 DXD393228:DXJ393232 EGZ393228:EHF393232 EQV393228:ERB393232 FAR393228:FAX393232 FKN393228:FKT393232 FUJ393228:FUP393232 GEF393228:GEL393232 GOB393228:GOH393232 GXX393228:GYD393232 HHT393228:HHZ393232 HRP393228:HRV393232 IBL393228:IBR393232 ILH393228:ILN393232 IVD393228:IVJ393232 JEZ393228:JFF393232 JOV393228:JPB393232 JYR393228:JYX393232 KIN393228:KIT393232 KSJ393228:KSP393232 LCF393228:LCL393232 LMB393228:LMH393232 LVX393228:LWD393232 MFT393228:MFZ393232 MPP393228:MPV393232 MZL393228:MZR393232 NJH393228:NJN393232 NTD393228:NTJ393232 OCZ393228:ODF393232 OMV393228:ONB393232 OWR393228:OWX393232 PGN393228:PGT393232 PQJ393228:PQP393232 QAF393228:QAL393232 QKB393228:QKH393232 QTX393228:QUD393232 RDT393228:RDZ393232 RNP393228:RNV393232 RXL393228:RXR393232 SHH393228:SHN393232 SRD393228:SRJ393232 TAZ393228:TBF393232 TKV393228:TLB393232 TUR393228:TUX393232 UEN393228:UET393232 UOJ393228:UOP393232 UYF393228:UYL393232 VIB393228:VIH393232 VRX393228:VSD393232 WBT393228:WBZ393232 WLP393228:WLV393232 WVL393228:WVR393232 D458764:J458768 IZ458764:JF458768 SV458764:TB458768 ACR458764:ACX458768 AMN458764:AMT458768 AWJ458764:AWP458768 BGF458764:BGL458768 BQB458764:BQH458768 BZX458764:CAD458768 CJT458764:CJZ458768 CTP458764:CTV458768 DDL458764:DDR458768 DNH458764:DNN458768 DXD458764:DXJ458768 EGZ458764:EHF458768 EQV458764:ERB458768 FAR458764:FAX458768 FKN458764:FKT458768 FUJ458764:FUP458768 GEF458764:GEL458768 GOB458764:GOH458768 GXX458764:GYD458768 HHT458764:HHZ458768 HRP458764:HRV458768 IBL458764:IBR458768 ILH458764:ILN458768 IVD458764:IVJ458768 JEZ458764:JFF458768 JOV458764:JPB458768 JYR458764:JYX458768 KIN458764:KIT458768 KSJ458764:KSP458768 LCF458764:LCL458768 LMB458764:LMH458768 LVX458764:LWD458768 MFT458764:MFZ458768 MPP458764:MPV458768 MZL458764:MZR458768 NJH458764:NJN458768 NTD458764:NTJ458768 OCZ458764:ODF458768 OMV458764:ONB458768 OWR458764:OWX458768 PGN458764:PGT458768 PQJ458764:PQP458768 QAF458764:QAL458768 QKB458764:QKH458768 QTX458764:QUD458768 RDT458764:RDZ458768 RNP458764:RNV458768 RXL458764:RXR458768 SHH458764:SHN458768 SRD458764:SRJ458768 TAZ458764:TBF458768 TKV458764:TLB458768 TUR458764:TUX458768 UEN458764:UET458768 UOJ458764:UOP458768 UYF458764:UYL458768 VIB458764:VIH458768 VRX458764:VSD458768 WBT458764:WBZ458768 WLP458764:WLV458768 WVL458764:WVR458768 D524300:J524304 IZ524300:JF524304 SV524300:TB524304 ACR524300:ACX524304 AMN524300:AMT524304 AWJ524300:AWP524304 BGF524300:BGL524304 BQB524300:BQH524304 BZX524300:CAD524304 CJT524300:CJZ524304 CTP524300:CTV524304 DDL524300:DDR524304 DNH524300:DNN524304 DXD524300:DXJ524304 EGZ524300:EHF524304 EQV524300:ERB524304 FAR524300:FAX524304 FKN524300:FKT524304 FUJ524300:FUP524304 GEF524300:GEL524304 GOB524300:GOH524304 GXX524300:GYD524304 HHT524300:HHZ524304 HRP524300:HRV524304 IBL524300:IBR524304 ILH524300:ILN524304 IVD524300:IVJ524304 JEZ524300:JFF524304 JOV524300:JPB524304 JYR524300:JYX524304 KIN524300:KIT524304 KSJ524300:KSP524304 LCF524300:LCL524304 LMB524300:LMH524304 LVX524300:LWD524304 MFT524300:MFZ524304 MPP524300:MPV524304 MZL524300:MZR524304 NJH524300:NJN524304 NTD524300:NTJ524304 OCZ524300:ODF524304 OMV524300:ONB524304 OWR524300:OWX524304 PGN524300:PGT524304 PQJ524300:PQP524304 QAF524300:QAL524304 QKB524300:QKH524304 QTX524300:QUD524304 RDT524300:RDZ524304 RNP524300:RNV524304 RXL524300:RXR524304 SHH524300:SHN524304 SRD524300:SRJ524304 TAZ524300:TBF524304 TKV524300:TLB524304 TUR524300:TUX524304 UEN524300:UET524304 UOJ524300:UOP524304 UYF524300:UYL524304 VIB524300:VIH524304 VRX524300:VSD524304 WBT524300:WBZ524304 WLP524300:WLV524304 WVL524300:WVR524304 D589836:J589840 IZ589836:JF589840 SV589836:TB589840 ACR589836:ACX589840 AMN589836:AMT589840 AWJ589836:AWP589840 BGF589836:BGL589840 BQB589836:BQH589840 BZX589836:CAD589840 CJT589836:CJZ589840 CTP589836:CTV589840 DDL589836:DDR589840 DNH589836:DNN589840 DXD589836:DXJ589840 EGZ589836:EHF589840 EQV589836:ERB589840 FAR589836:FAX589840 FKN589836:FKT589840 FUJ589836:FUP589840 GEF589836:GEL589840 GOB589836:GOH589840 GXX589836:GYD589840 HHT589836:HHZ589840 HRP589836:HRV589840 IBL589836:IBR589840 ILH589836:ILN589840 IVD589836:IVJ589840 JEZ589836:JFF589840 JOV589836:JPB589840 JYR589836:JYX589840 KIN589836:KIT589840 KSJ589836:KSP589840 LCF589836:LCL589840 LMB589836:LMH589840 LVX589836:LWD589840 MFT589836:MFZ589840 MPP589836:MPV589840 MZL589836:MZR589840 NJH589836:NJN589840 NTD589836:NTJ589840 OCZ589836:ODF589840 OMV589836:ONB589840 OWR589836:OWX589840 PGN589836:PGT589840 PQJ589836:PQP589840 QAF589836:QAL589840 QKB589836:QKH589840 QTX589836:QUD589840 RDT589836:RDZ589840 RNP589836:RNV589840 RXL589836:RXR589840 SHH589836:SHN589840 SRD589836:SRJ589840 TAZ589836:TBF589840 TKV589836:TLB589840 TUR589836:TUX589840 UEN589836:UET589840 UOJ589836:UOP589840 UYF589836:UYL589840 VIB589836:VIH589840 VRX589836:VSD589840 WBT589836:WBZ589840 WLP589836:WLV589840 WVL589836:WVR589840 D655372:J655376 IZ655372:JF655376 SV655372:TB655376 ACR655372:ACX655376 AMN655372:AMT655376 AWJ655372:AWP655376 BGF655372:BGL655376 BQB655372:BQH655376 BZX655372:CAD655376 CJT655372:CJZ655376 CTP655372:CTV655376 DDL655372:DDR655376 DNH655372:DNN655376 DXD655372:DXJ655376 EGZ655372:EHF655376 EQV655372:ERB655376 FAR655372:FAX655376 FKN655372:FKT655376 FUJ655372:FUP655376 GEF655372:GEL655376 GOB655372:GOH655376 GXX655372:GYD655376 HHT655372:HHZ655376 HRP655372:HRV655376 IBL655372:IBR655376 ILH655372:ILN655376 IVD655372:IVJ655376 JEZ655372:JFF655376 JOV655372:JPB655376 JYR655372:JYX655376 KIN655372:KIT655376 KSJ655372:KSP655376 LCF655372:LCL655376 LMB655372:LMH655376 LVX655372:LWD655376 MFT655372:MFZ655376 MPP655372:MPV655376 MZL655372:MZR655376 NJH655372:NJN655376 NTD655372:NTJ655376 OCZ655372:ODF655376 OMV655372:ONB655376 OWR655372:OWX655376 PGN655372:PGT655376 PQJ655372:PQP655376 QAF655372:QAL655376 QKB655372:QKH655376 QTX655372:QUD655376 RDT655372:RDZ655376 RNP655372:RNV655376 RXL655372:RXR655376 SHH655372:SHN655376 SRD655372:SRJ655376 TAZ655372:TBF655376 TKV655372:TLB655376 TUR655372:TUX655376 UEN655372:UET655376 UOJ655372:UOP655376 UYF655372:UYL655376 VIB655372:VIH655376 VRX655372:VSD655376 WBT655372:WBZ655376 WLP655372:WLV655376 WVL655372:WVR655376 D720908:J720912 IZ720908:JF720912 SV720908:TB720912 ACR720908:ACX720912 AMN720908:AMT720912 AWJ720908:AWP720912 BGF720908:BGL720912 BQB720908:BQH720912 BZX720908:CAD720912 CJT720908:CJZ720912 CTP720908:CTV720912 DDL720908:DDR720912 DNH720908:DNN720912 DXD720908:DXJ720912 EGZ720908:EHF720912 EQV720908:ERB720912 FAR720908:FAX720912 FKN720908:FKT720912 FUJ720908:FUP720912 GEF720908:GEL720912 GOB720908:GOH720912 GXX720908:GYD720912 HHT720908:HHZ720912 HRP720908:HRV720912 IBL720908:IBR720912 ILH720908:ILN720912 IVD720908:IVJ720912 JEZ720908:JFF720912 JOV720908:JPB720912 JYR720908:JYX720912 KIN720908:KIT720912 KSJ720908:KSP720912 LCF720908:LCL720912 LMB720908:LMH720912 LVX720908:LWD720912 MFT720908:MFZ720912 MPP720908:MPV720912 MZL720908:MZR720912 NJH720908:NJN720912 NTD720908:NTJ720912 OCZ720908:ODF720912 OMV720908:ONB720912 OWR720908:OWX720912 PGN720908:PGT720912 PQJ720908:PQP720912 QAF720908:QAL720912 QKB720908:QKH720912 QTX720908:QUD720912 RDT720908:RDZ720912 RNP720908:RNV720912 RXL720908:RXR720912 SHH720908:SHN720912 SRD720908:SRJ720912 TAZ720908:TBF720912 TKV720908:TLB720912 TUR720908:TUX720912 UEN720908:UET720912 UOJ720908:UOP720912 UYF720908:UYL720912 VIB720908:VIH720912 VRX720908:VSD720912 WBT720908:WBZ720912 WLP720908:WLV720912 WVL720908:WVR720912 D786444:J786448 IZ786444:JF786448 SV786444:TB786448 ACR786444:ACX786448 AMN786444:AMT786448 AWJ786444:AWP786448 BGF786444:BGL786448 BQB786444:BQH786448 BZX786444:CAD786448 CJT786444:CJZ786448 CTP786444:CTV786448 DDL786444:DDR786448 DNH786444:DNN786448 DXD786444:DXJ786448 EGZ786444:EHF786448 EQV786444:ERB786448 FAR786444:FAX786448 FKN786444:FKT786448 FUJ786444:FUP786448 GEF786444:GEL786448 GOB786444:GOH786448 GXX786444:GYD786448 HHT786444:HHZ786448 HRP786444:HRV786448 IBL786444:IBR786448 ILH786444:ILN786448 IVD786444:IVJ786448 JEZ786444:JFF786448 JOV786444:JPB786448 JYR786444:JYX786448 KIN786444:KIT786448 KSJ786444:KSP786448 LCF786444:LCL786448 LMB786444:LMH786448 LVX786444:LWD786448 MFT786444:MFZ786448 MPP786444:MPV786448 MZL786444:MZR786448 NJH786444:NJN786448 NTD786444:NTJ786448 OCZ786444:ODF786448 OMV786444:ONB786448 OWR786444:OWX786448 PGN786444:PGT786448 PQJ786444:PQP786448 QAF786444:QAL786448 QKB786444:QKH786448 QTX786444:QUD786448 RDT786444:RDZ786448 RNP786444:RNV786448 RXL786444:RXR786448 SHH786444:SHN786448 SRD786444:SRJ786448 TAZ786444:TBF786448 TKV786444:TLB786448 TUR786444:TUX786448 UEN786444:UET786448 UOJ786444:UOP786448 UYF786444:UYL786448 VIB786444:VIH786448 VRX786444:VSD786448 WBT786444:WBZ786448 WLP786444:WLV786448 WVL786444:WVR786448 D851980:J851984 IZ851980:JF851984 SV851980:TB851984 ACR851980:ACX851984 AMN851980:AMT851984 AWJ851980:AWP851984 BGF851980:BGL851984 BQB851980:BQH851984 BZX851980:CAD851984 CJT851980:CJZ851984 CTP851980:CTV851984 DDL851980:DDR851984 DNH851980:DNN851984 DXD851980:DXJ851984 EGZ851980:EHF851984 EQV851980:ERB851984 FAR851980:FAX851984 FKN851980:FKT851984 FUJ851980:FUP851984 GEF851980:GEL851984 GOB851980:GOH851984 GXX851980:GYD851984 HHT851980:HHZ851984 HRP851980:HRV851984 IBL851980:IBR851984 ILH851980:ILN851984 IVD851980:IVJ851984 JEZ851980:JFF851984 JOV851980:JPB851984 JYR851980:JYX851984 KIN851980:KIT851984 KSJ851980:KSP851984 LCF851980:LCL851984 LMB851980:LMH851984 LVX851980:LWD851984 MFT851980:MFZ851984 MPP851980:MPV851984 MZL851980:MZR851984 NJH851980:NJN851984 NTD851980:NTJ851984 OCZ851980:ODF851984 OMV851980:ONB851984 OWR851980:OWX851984 PGN851980:PGT851984 PQJ851980:PQP851984 QAF851980:QAL851984 QKB851980:QKH851984 QTX851980:QUD851984 RDT851980:RDZ851984 RNP851980:RNV851984 RXL851980:RXR851984 SHH851980:SHN851984 SRD851980:SRJ851984 TAZ851980:TBF851984 TKV851980:TLB851984 TUR851980:TUX851984 UEN851980:UET851984 UOJ851980:UOP851984 UYF851980:UYL851984 VIB851980:VIH851984 VRX851980:VSD851984 WBT851980:WBZ851984 WLP851980:WLV851984 WVL851980:WVR851984 D917516:J917520 IZ917516:JF917520 SV917516:TB917520 ACR917516:ACX917520 AMN917516:AMT917520 AWJ917516:AWP917520 BGF917516:BGL917520 BQB917516:BQH917520 BZX917516:CAD917520 CJT917516:CJZ917520 CTP917516:CTV917520 DDL917516:DDR917520 DNH917516:DNN917520 DXD917516:DXJ917520 EGZ917516:EHF917520 EQV917516:ERB917520 FAR917516:FAX917520 FKN917516:FKT917520 FUJ917516:FUP917520 GEF917516:GEL917520 GOB917516:GOH917520 GXX917516:GYD917520 HHT917516:HHZ917520 HRP917516:HRV917520 IBL917516:IBR917520 ILH917516:ILN917520 IVD917516:IVJ917520 JEZ917516:JFF917520 JOV917516:JPB917520 JYR917516:JYX917520 KIN917516:KIT917520 KSJ917516:KSP917520 LCF917516:LCL917520 LMB917516:LMH917520 LVX917516:LWD917520 MFT917516:MFZ917520 MPP917516:MPV917520 MZL917516:MZR917520 NJH917516:NJN917520 NTD917516:NTJ917520 OCZ917516:ODF917520 OMV917516:ONB917520 OWR917516:OWX917520 PGN917516:PGT917520 PQJ917516:PQP917520 QAF917516:QAL917520 QKB917516:QKH917520 QTX917516:QUD917520 RDT917516:RDZ917520 RNP917516:RNV917520 RXL917516:RXR917520 SHH917516:SHN917520 SRD917516:SRJ917520 TAZ917516:TBF917520 TKV917516:TLB917520 TUR917516:TUX917520 UEN917516:UET917520 UOJ917516:UOP917520 UYF917516:UYL917520 VIB917516:VIH917520 VRX917516:VSD917520 WBT917516:WBZ917520 WLP917516:WLV917520 WVL917516:WVR917520 D983052:J983056 IZ983052:JF983056 SV983052:TB983056 ACR983052:ACX983056 AMN983052:AMT983056 AWJ983052:AWP983056 BGF983052:BGL983056 BQB983052:BQH983056 BZX983052:CAD983056 CJT983052:CJZ983056 CTP983052:CTV983056 DDL983052:DDR983056 DNH983052:DNN983056 DXD983052:DXJ983056 EGZ983052:EHF983056 EQV983052:ERB983056 FAR983052:FAX983056 FKN983052:FKT983056 FUJ983052:FUP983056 GEF983052:GEL983056 GOB983052:GOH983056 GXX983052:GYD983056 HHT983052:HHZ983056 HRP983052:HRV983056 IBL983052:IBR983056 ILH983052:ILN983056 IVD983052:IVJ983056 JEZ983052:JFF983056 JOV983052:JPB983056 JYR983052:JYX983056 KIN983052:KIT983056 KSJ983052:KSP983056 LCF983052:LCL983056 LMB983052:LMH983056 LVX983052:LWD983056 MFT983052:MFZ983056 MPP983052:MPV983056 MZL983052:MZR983056 NJH983052:NJN983056 NTD983052:NTJ983056 OCZ983052:ODF983056 OMV983052:ONB983056 OWR983052:OWX983056 PGN983052:PGT983056 PQJ983052:PQP983056 QAF983052:QAL983056 QKB983052:QKH983056 QTX983052:QUD983056 RDT983052:RDZ983056 RNP983052:RNV983056 RXL983052:RXR983056 SHH983052:SHN983056 SRD983052:SRJ983056 TAZ983052:TBF983056 TKV983052:TLB983056 TUR983052:TUX983056 UEN983052:UET983056 UOJ983052:UOP983056 UYF983052:UYL983056 VIB983052:VIH983056 VRX983052:VSD983056 WBT983052:WBZ983056 WLP983052:WLV983056 WVL983052:WVR983056 B12:C12 IX12:IY12 ST12:SU12 ACP12:ACQ12 AML12:AMM12 AWH12:AWI12 BGD12:BGE12 BPZ12:BQA12 BZV12:BZW12 CJR12:CJS12 CTN12:CTO12 DDJ12:DDK12 DNF12:DNG12 DXB12:DXC12 EGX12:EGY12 EQT12:EQU12 FAP12:FAQ12 FKL12:FKM12 FUH12:FUI12 GED12:GEE12 GNZ12:GOA12 GXV12:GXW12 HHR12:HHS12 HRN12:HRO12 IBJ12:IBK12 ILF12:ILG12 IVB12:IVC12 JEX12:JEY12 JOT12:JOU12 JYP12:JYQ12 KIL12:KIM12 KSH12:KSI12 LCD12:LCE12 LLZ12:LMA12 LVV12:LVW12 MFR12:MFS12 MPN12:MPO12 MZJ12:MZK12 NJF12:NJG12 NTB12:NTC12 OCX12:OCY12 OMT12:OMU12 OWP12:OWQ12 PGL12:PGM12 PQH12:PQI12 QAD12:QAE12 QJZ12:QKA12 QTV12:QTW12 RDR12:RDS12 RNN12:RNO12 RXJ12:RXK12 SHF12:SHG12 SRB12:SRC12 TAX12:TAY12 TKT12:TKU12 TUP12:TUQ12 UEL12:UEM12 UOH12:UOI12 UYD12:UYE12 VHZ12:VIA12 VRV12:VRW12 WBR12:WBS12 WLN12:WLO12 WVJ12:WVK12 B65548:C65548 IX65548:IY65548 ST65548:SU65548 ACP65548:ACQ65548 AML65548:AMM65548 AWH65548:AWI65548 BGD65548:BGE65548 BPZ65548:BQA65548 BZV65548:BZW65548 CJR65548:CJS65548 CTN65548:CTO65548 DDJ65548:DDK65548 DNF65548:DNG65548 DXB65548:DXC65548 EGX65548:EGY65548 EQT65548:EQU65548 FAP65548:FAQ65548 FKL65548:FKM65548 FUH65548:FUI65548 GED65548:GEE65548 GNZ65548:GOA65548 GXV65548:GXW65548 HHR65548:HHS65548 HRN65548:HRO65548 IBJ65548:IBK65548 ILF65548:ILG65548 IVB65548:IVC65548 JEX65548:JEY65548 JOT65548:JOU65548 JYP65548:JYQ65548 KIL65548:KIM65548 KSH65548:KSI65548 LCD65548:LCE65548 LLZ65548:LMA65548 LVV65548:LVW65548 MFR65548:MFS65548 MPN65548:MPO65548 MZJ65548:MZK65548 NJF65548:NJG65548 NTB65548:NTC65548 OCX65548:OCY65548 OMT65548:OMU65548 OWP65548:OWQ65548 PGL65548:PGM65548 PQH65548:PQI65548 QAD65548:QAE65548 QJZ65548:QKA65548 QTV65548:QTW65548 RDR65548:RDS65548 RNN65548:RNO65548 RXJ65548:RXK65548 SHF65548:SHG65548 SRB65548:SRC65548 TAX65548:TAY65548 TKT65548:TKU65548 TUP65548:TUQ65548 UEL65548:UEM65548 UOH65548:UOI65548 UYD65548:UYE65548 VHZ65548:VIA65548 VRV65548:VRW65548 WBR65548:WBS65548 WLN65548:WLO65548 WVJ65548:WVK65548 B131084:C131084 IX131084:IY131084 ST131084:SU131084 ACP131084:ACQ131084 AML131084:AMM131084 AWH131084:AWI131084 BGD131084:BGE131084 BPZ131084:BQA131084 BZV131084:BZW131084 CJR131084:CJS131084 CTN131084:CTO131084 DDJ131084:DDK131084 DNF131084:DNG131084 DXB131084:DXC131084 EGX131084:EGY131084 EQT131084:EQU131084 FAP131084:FAQ131084 FKL131084:FKM131084 FUH131084:FUI131084 GED131084:GEE131084 GNZ131084:GOA131084 GXV131084:GXW131084 HHR131084:HHS131084 HRN131084:HRO131084 IBJ131084:IBK131084 ILF131084:ILG131084 IVB131084:IVC131084 JEX131084:JEY131084 JOT131084:JOU131084 JYP131084:JYQ131084 KIL131084:KIM131084 KSH131084:KSI131084 LCD131084:LCE131084 LLZ131084:LMA131084 LVV131084:LVW131084 MFR131084:MFS131084 MPN131084:MPO131084 MZJ131084:MZK131084 NJF131084:NJG131084 NTB131084:NTC131084 OCX131084:OCY131084 OMT131084:OMU131084 OWP131084:OWQ131084 PGL131084:PGM131084 PQH131084:PQI131084 QAD131084:QAE131084 QJZ131084:QKA131084 QTV131084:QTW131084 RDR131084:RDS131084 RNN131084:RNO131084 RXJ131084:RXK131084 SHF131084:SHG131084 SRB131084:SRC131084 TAX131084:TAY131084 TKT131084:TKU131084 TUP131084:TUQ131084 UEL131084:UEM131084 UOH131084:UOI131084 UYD131084:UYE131084 VHZ131084:VIA131084 VRV131084:VRW131084 WBR131084:WBS131084 WLN131084:WLO131084 WVJ131084:WVK131084 B196620:C196620 IX196620:IY196620 ST196620:SU196620 ACP196620:ACQ196620 AML196620:AMM196620 AWH196620:AWI196620 BGD196620:BGE196620 BPZ196620:BQA196620 BZV196620:BZW196620 CJR196620:CJS196620 CTN196620:CTO196620 DDJ196620:DDK196620 DNF196620:DNG196620 DXB196620:DXC196620 EGX196620:EGY196620 EQT196620:EQU196620 FAP196620:FAQ196620 FKL196620:FKM196620 FUH196620:FUI196620 GED196620:GEE196620 GNZ196620:GOA196620 GXV196620:GXW196620 HHR196620:HHS196620 HRN196620:HRO196620 IBJ196620:IBK196620 ILF196620:ILG196620 IVB196620:IVC196620 JEX196620:JEY196620 JOT196620:JOU196620 JYP196620:JYQ196620 KIL196620:KIM196620 KSH196620:KSI196620 LCD196620:LCE196620 LLZ196620:LMA196620 LVV196620:LVW196620 MFR196620:MFS196620 MPN196620:MPO196620 MZJ196620:MZK196620 NJF196620:NJG196620 NTB196620:NTC196620 OCX196620:OCY196620 OMT196620:OMU196620 OWP196620:OWQ196620 PGL196620:PGM196620 PQH196620:PQI196620 QAD196620:QAE196620 QJZ196620:QKA196620 QTV196620:QTW196620 RDR196620:RDS196620 RNN196620:RNO196620 RXJ196620:RXK196620 SHF196620:SHG196620 SRB196620:SRC196620 TAX196620:TAY196620 TKT196620:TKU196620 TUP196620:TUQ196620 UEL196620:UEM196620 UOH196620:UOI196620 UYD196620:UYE196620 VHZ196620:VIA196620 VRV196620:VRW196620 WBR196620:WBS196620 WLN196620:WLO196620 WVJ196620:WVK196620 B262156:C262156 IX262156:IY262156 ST262156:SU262156 ACP262156:ACQ262156 AML262156:AMM262156 AWH262156:AWI262156 BGD262156:BGE262156 BPZ262156:BQA262156 BZV262156:BZW262156 CJR262156:CJS262156 CTN262156:CTO262156 DDJ262156:DDK262156 DNF262156:DNG262156 DXB262156:DXC262156 EGX262156:EGY262156 EQT262156:EQU262156 FAP262156:FAQ262156 FKL262156:FKM262156 FUH262156:FUI262156 GED262156:GEE262156 GNZ262156:GOA262156 GXV262156:GXW262156 HHR262156:HHS262156 HRN262156:HRO262156 IBJ262156:IBK262156 ILF262156:ILG262156 IVB262156:IVC262156 JEX262156:JEY262156 JOT262156:JOU262156 JYP262156:JYQ262156 KIL262156:KIM262156 KSH262156:KSI262156 LCD262156:LCE262156 LLZ262156:LMA262156 LVV262156:LVW262156 MFR262156:MFS262156 MPN262156:MPO262156 MZJ262156:MZK262156 NJF262156:NJG262156 NTB262156:NTC262156 OCX262156:OCY262156 OMT262156:OMU262156 OWP262156:OWQ262156 PGL262156:PGM262156 PQH262156:PQI262156 QAD262156:QAE262156 QJZ262156:QKA262156 QTV262156:QTW262156 RDR262156:RDS262156 RNN262156:RNO262156 RXJ262156:RXK262156 SHF262156:SHG262156 SRB262156:SRC262156 TAX262156:TAY262156 TKT262156:TKU262156 TUP262156:TUQ262156 UEL262156:UEM262156 UOH262156:UOI262156 UYD262156:UYE262156 VHZ262156:VIA262156 VRV262156:VRW262156 WBR262156:WBS262156 WLN262156:WLO262156 WVJ262156:WVK262156 B327692:C327692 IX327692:IY327692 ST327692:SU327692 ACP327692:ACQ327692 AML327692:AMM327692 AWH327692:AWI327692 BGD327692:BGE327692 BPZ327692:BQA327692 BZV327692:BZW327692 CJR327692:CJS327692 CTN327692:CTO327692 DDJ327692:DDK327692 DNF327692:DNG327692 DXB327692:DXC327692 EGX327692:EGY327692 EQT327692:EQU327692 FAP327692:FAQ327692 FKL327692:FKM327692 FUH327692:FUI327692 GED327692:GEE327692 GNZ327692:GOA327692 GXV327692:GXW327692 HHR327692:HHS327692 HRN327692:HRO327692 IBJ327692:IBK327692 ILF327692:ILG327692 IVB327692:IVC327692 JEX327692:JEY327692 JOT327692:JOU327692 JYP327692:JYQ327692 KIL327692:KIM327692 KSH327692:KSI327692 LCD327692:LCE327692 LLZ327692:LMA327692 LVV327692:LVW327692 MFR327692:MFS327692 MPN327692:MPO327692 MZJ327692:MZK327692 NJF327692:NJG327692 NTB327692:NTC327692 OCX327692:OCY327692 OMT327692:OMU327692 OWP327692:OWQ327692 PGL327692:PGM327692 PQH327692:PQI327692 QAD327692:QAE327692 QJZ327692:QKA327692 QTV327692:QTW327692 RDR327692:RDS327692 RNN327692:RNO327692 RXJ327692:RXK327692 SHF327692:SHG327692 SRB327692:SRC327692 TAX327692:TAY327692 TKT327692:TKU327692 TUP327692:TUQ327692 UEL327692:UEM327692 UOH327692:UOI327692 UYD327692:UYE327692 VHZ327692:VIA327692 VRV327692:VRW327692 WBR327692:WBS327692 WLN327692:WLO327692 WVJ327692:WVK327692 B393228:C393228 IX393228:IY393228 ST393228:SU393228 ACP393228:ACQ393228 AML393228:AMM393228 AWH393228:AWI393228 BGD393228:BGE393228 BPZ393228:BQA393228 BZV393228:BZW393228 CJR393228:CJS393228 CTN393228:CTO393228 DDJ393228:DDK393228 DNF393228:DNG393228 DXB393228:DXC393228 EGX393228:EGY393228 EQT393228:EQU393228 FAP393228:FAQ393228 FKL393228:FKM393228 FUH393228:FUI393228 GED393228:GEE393228 GNZ393228:GOA393228 GXV393228:GXW393228 HHR393228:HHS393228 HRN393228:HRO393228 IBJ393228:IBK393228 ILF393228:ILG393228 IVB393228:IVC393228 JEX393228:JEY393228 JOT393228:JOU393228 JYP393228:JYQ393228 KIL393228:KIM393228 KSH393228:KSI393228 LCD393228:LCE393228 LLZ393228:LMA393228 LVV393228:LVW393228 MFR393228:MFS393228 MPN393228:MPO393228 MZJ393228:MZK393228 NJF393228:NJG393228 NTB393228:NTC393228 OCX393228:OCY393228 OMT393228:OMU393228 OWP393228:OWQ393228 PGL393228:PGM393228 PQH393228:PQI393228 QAD393228:QAE393228 QJZ393228:QKA393228 QTV393228:QTW393228 RDR393228:RDS393228 RNN393228:RNO393228 RXJ393228:RXK393228 SHF393228:SHG393228 SRB393228:SRC393228 TAX393228:TAY393228 TKT393228:TKU393228 TUP393228:TUQ393228 UEL393228:UEM393228 UOH393228:UOI393228 UYD393228:UYE393228 VHZ393228:VIA393228 VRV393228:VRW393228 WBR393228:WBS393228 WLN393228:WLO393228 WVJ393228:WVK393228 B458764:C458764 IX458764:IY458764 ST458764:SU458764 ACP458764:ACQ458764 AML458764:AMM458764 AWH458764:AWI458764 BGD458764:BGE458764 BPZ458764:BQA458764 BZV458764:BZW458764 CJR458764:CJS458764 CTN458764:CTO458764 DDJ458764:DDK458764 DNF458764:DNG458764 DXB458764:DXC458764 EGX458764:EGY458764 EQT458764:EQU458764 FAP458764:FAQ458764 FKL458764:FKM458764 FUH458764:FUI458764 GED458764:GEE458764 GNZ458764:GOA458764 GXV458764:GXW458764 HHR458764:HHS458764 HRN458764:HRO458764 IBJ458764:IBK458764 ILF458764:ILG458764 IVB458764:IVC458764 JEX458764:JEY458764 JOT458764:JOU458764 JYP458764:JYQ458764 KIL458764:KIM458764 KSH458764:KSI458764 LCD458764:LCE458764 LLZ458764:LMA458764 LVV458764:LVW458764 MFR458764:MFS458764 MPN458764:MPO458764 MZJ458764:MZK458764 NJF458764:NJG458764 NTB458764:NTC458764 OCX458764:OCY458764 OMT458764:OMU458764 OWP458764:OWQ458764 PGL458764:PGM458764 PQH458764:PQI458764 QAD458764:QAE458764 QJZ458764:QKA458764 QTV458764:QTW458764 RDR458764:RDS458764 RNN458764:RNO458764 RXJ458764:RXK458764 SHF458764:SHG458764 SRB458764:SRC458764 TAX458764:TAY458764 TKT458764:TKU458764 TUP458764:TUQ458764 UEL458764:UEM458764 UOH458764:UOI458764 UYD458764:UYE458764 VHZ458764:VIA458764 VRV458764:VRW458764 WBR458764:WBS458764 WLN458764:WLO458764 WVJ458764:WVK458764 B524300:C524300 IX524300:IY524300 ST524300:SU524300 ACP524300:ACQ524300 AML524300:AMM524300 AWH524300:AWI524300 BGD524300:BGE524300 BPZ524300:BQA524300 BZV524300:BZW524300 CJR524300:CJS524300 CTN524300:CTO524300 DDJ524300:DDK524300 DNF524300:DNG524300 DXB524300:DXC524300 EGX524300:EGY524300 EQT524300:EQU524300 FAP524300:FAQ524300 FKL524300:FKM524300 FUH524300:FUI524300 GED524300:GEE524300 GNZ524300:GOA524300 GXV524300:GXW524300 HHR524300:HHS524300 HRN524300:HRO524300 IBJ524300:IBK524300 ILF524300:ILG524300 IVB524300:IVC524300 JEX524300:JEY524300 JOT524300:JOU524300 JYP524300:JYQ524300 KIL524300:KIM524300 KSH524300:KSI524300 LCD524300:LCE524300 LLZ524300:LMA524300 LVV524300:LVW524300 MFR524300:MFS524300 MPN524300:MPO524300 MZJ524300:MZK524300 NJF524300:NJG524300 NTB524300:NTC524300 OCX524300:OCY524300 OMT524300:OMU524300 OWP524300:OWQ524300 PGL524300:PGM524300 PQH524300:PQI524300 QAD524300:QAE524300 QJZ524300:QKA524300 QTV524300:QTW524300 RDR524300:RDS524300 RNN524300:RNO524300 RXJ524300:RXK524300 SHF524300:SHG524300 SRB524300:SRC524300 TAX524300:TAY524300 TKT524300:TKU524300 TUP524300:TUQ524300 UEL524300:UEM524300 UOH524300:UOI524300 UYD524300:UYE524300 VHZ524300:VIA524300 VRV524300:VRW524300 WBR524300:WBS524300 WLN524300:WLO524300 WVJ524300:WVK524300 B589836:C589836 IX589836:IY589836 ST589836:SU589836 ACP589836:ACQ589836 AML589836:AMM589836 AWH589836:AWI589836 BGD589836:BGE589836 BPZ589836:BQA589836 BZV589836:BZW589836 CJR589836:CJS589836 CTN589836:CTO589836 DDJ589836:DDK589836 DNF589836:DNG589836 DXB589836:DXC589836 EGX589836:EGY589836 EQT589836:EQU589836 FAP589836:FAQ589836 FKL589836:FKM589836 FUH589836:FUI589836 GED589836:GEE589836 GNZ589836:GOA589836 GXV589836:GXW589836 HHR589836:HHS589836 HRN589836:HRO589836 IBJ589836:IBK589836 ILF589836:ILG589836 IVB589836:IVC589836 JEX589836:JEY589836 JOT589836:JOU589836 JYP589836:JYQ589836 KIL589836:KIM589836 KSH589836:KSI589836 LCD589836:LCE589836 LLZ589836:LMA589836 LVV589836:LVW589836 MFR589836:MFS589836 MPN589836:MPO589836 MZJ589836:MZK589836 NJF589836:NJG589836 NTB589836:NTC589836 OCX589836:OCY589836 OMT589836:OMU589836 OWP589836:OWQ589836 PGL589836:PGM589836 PQH589836:PQI589836 QAD589836:QAE589836 QJZ589836:QKA589836 QTV589836:QTW589836 RDR589836:RDS589836 RNN589836:RNO589836 RXJ589836:RXK589836 SHF589836:SHG589836 SRB589836:SRC589836 TAX589836:TAY589836 TKT589836:TKU589836 TUP589836:TUQ589836 UEL589836:UEM589836 UOH589836:UOI589836 UYD589836:UYE589836 VHZ589836:VIA589836 VRV589836:VRW589836 WBR589836:WBS589836 WLN589836:WLO589836 WVJ589836:WVK589836 B655372:C655372 IX655372:IY655372 ST655372:SU655372 ACP655372:ACQ655372 AML655372:AMM655372 AWH655372:AWI655372 BGD655372:BGE655372 BPZ655372:BQA655372 BZV655372:BZW655372 CJR655372:CJS655372 CTN655372:CTO655372 DDJ655372:DDK655372 DNF655372:DNG655372 DXB655372:DXC655372 EGX655372:EGY655372 EQT655372:EQU655372 FAP655372:FAQ655372 FKL655372:FKM655372 FUH655372:FUI655372 GED655372:GEE655372 GNZ655372:GOA655372 GXV655372:GXW655372 HHR655372:HHS655372 HRN655372:HRO655372 IBJ655372:IBK655372 ILF655372:ILG655372 IVB655372:IVC655372 JEX655372:JEY655372 JOT655372:JOU655372 JYP655372:JYQ655372 KIL655372:KIM655372 KSH655372:KSI655372 LCD655372:LCE655372 LLZ655372:LMA655372 LVV655372:LVW655372 MFR655372:MFS655372 MPN655372:MPO655372 MZJ655372:MZK655372 NJF655372:NJG655372 NTB655372:NTC655372 OCX655372:OCY655372 OMT655372:OMU655372 OWP655372:OWQ655372 PGL655372:PGM655372 PQH655372:PQI655372 QAD655372:QAE655372 QJZ655372:QKA655372 QTV655372:QTW655372 RDR655372:RDS655372 RNN655372:RNO655372 RXJ655372:RXK655372 SHF655372:SHG655372 SRB655372:SRC655372 TAX655372:TAY655372 TKT655372:TKU655372 TUP655372:TUQ655372 UEL655372:UEM655372 UOH655372:UOI655372 UYD655372:UYE655372 VHZ655372:VIA655372 VRV655372:VRW655372 WBR655372:WBS655372 WLN655372:WLO655372 WVJ655372:WVK655372 B720908:C720908 IX720908:IY720908 ST720908:SU720908 ACP720908:ACQ720908 AML720908:AMM720908 AWH720908:AWI720908 BGD720908:BGE720908 BPZ720908:BQA720908 BZV720908:BZW720908 CJR720908:CJS720908 CTN720908:CTO720908 DDJ720908:DDK720908 DNF720908:DNG720908 DXB720908:DXC720908 EGX720908:EGY720908 EQT720908:EQU720908 FAP720908:FAQ720908 FKL720908:FKM720908 FUH720908:FUI720908 GED720908:GEE720908 GNZ720908:GOA720908 GXV720908:GXW720908 HHR720908:HHS720908 HRN720908:HRO720908 IBJ720908:IBK720908 ILF720908:ILG720908 IVB720908:IVC720908 JEX720908:JEY720908 JOT720908:JOU720908 JYP720908:JYQ720908 KIL720908:KIM720908 KSH720908:KSI720908 LCD720908:LCE720908 LLZ720908:LMA720908 LVV720908:LVW720908 MFR720908:MFS720908 MPN720908:MPO720908 MZJ720908:MZK720908 NJF720908:NJG720908 NTB720908:NTC720908 OCX720908:OCY720908 OMT720908:OMU720908 OWP720908:OWQ720908 PGL720908:PGM720908 PQH720908:PQI720908 QAD720908:QAE720908 QJZ720908:QKA720908 QTV720908:QTW720908 RDR720908:RDS720908 RNN720908:RNO720908 RXJ720908:RXK720908 SHF720908:SHG720908 SRB720908:SRC720908 TAX720908:TAY720908 TKT720908:TKU720908 TUP720908:TUQ720908 UEL720908:UEM720908 UOH720908:UOI720908 UYD720908:UYE720908 VHZ720908:VIA720908 VRV720908:VRW720908 WBR720908:WBS720908 WLN720908:WLO720908 WVJ720908:WVK720908 B786444:C786444 IX786444:IY786444 ST786444:SU786444 ACP786444:ACQ786444 AML786444:AMM786444 AWH786444:AWI786444 BGD786444:BGE786444 BPZ786444:BQA786444 BZV786444:BZW786444 CJR786444:CJS786444 CTN786444:CTO786444 DDJ786444:DDK786444 DNF786444:DNG786444 DXB786444:DXC786444 EGX786444:EGY786444 EQT786444:EQU786444 FAP786444:FAQ786444 FKL786444:FKM786444 FUH786444:FUI786444 GED786444:GEE786444 GNZ786444:GOA786444 GXV786444:GXW786444 HHR786444:HHS786444 HRN786444:HRO786444 IBJ786444:IBK786444 ILF786444:ILG786444 IVB786444:IVC786444 JEX786444:JEY786444 JOT786444:JOU786444 JYP786444:JYQ786444 KIL786444:KIM786444 KSH786444:KSI786444 LCD786444:LCE786444 LLZ786444:LMA786444 LVV786444:LVW786444 MFR786444:MFS786444 MPN786444:MPO786444 MZJ786444:MZK786444 NJF786444:NJG786444 NTB786444:NTC786444 OCX786444:OCY786444 OMT786444:OMU786444 OWP786444:OWQ786444 PGL786444:PGM786444 PQH786444:PQI786444 QAD786444:QAE786444 QJZ786444:QKA786444 QTV786444:QTW786444 RDR786444:RDS786444 RNN786444:RNO786444 RXJ786444:RXK786444 SHF786444:SHG786444 SRB786444:SRC786444 TAX786444:TAY786444 TKT786444:TKU786444 TUP786444:TUQ786444 UEL786444:UEM786444 UOH786444:UOI786444 UYD786444:UYE786444 VHZ786444:VIA786444 VRV786444:VRW786444 WBR786444:WBS786444 WLN786444:WLO786444 WVJ786444:WVK786444 B851980:C851980 IX851980:IY851980 ST851980:SU851980 ACP851980:ACQ851980 AML851980:AMM851980 AWH851980:AWI851980 BGD851980:BGE851980 BPZ851980:BQA851980 BZV851980:BZW851980 CJR851980:CJS851980 CTN851980:CTO851980 DDJ851980:DDK851980 DNF851980:DNG851980 DXB851980:DXC851980 EGX851980:EGY851980 EQT851980:EQU851980 FAP851980:FAQ851980 FKL851980:FKM851980 FUH851980:FUI851980 GED851980:GEE851980 GNZ851980:GOA851980 GXV851980:GXW851980 HHR851980:HHS851980 HRN851980:HRO851980 IBJ851980:IBK851980 ILF851980:ILG851980 IVB851980:IVC851980 JEX851980:JEY851980 JOT851980:JOU851980 JYP851980:JYQ851980 KIL851980:KIM851980 KSH851980:KSI851980 LCD851980:LCE851980 LLZ851980:LMA851980 LVV851980:LVW851980 MFR851980:MFS851980 MPN851980:MPO851980 MZJ851980:MZK851980 NJF851980:NJG851980 NTB851980:NTC851980 OCX851980:OCY851980 OMT851980:OMU851980 OWP851980:OWQ851980 PGL851980:PGM851980 PQH851980:PQI851980 QAD851980:QAE851980 QJZ851980:QKA851980 QTV851980:QTW851980 RDR851980:RDS851980 RNN851980:RNO851980 RXJ851980:RXK851980 SHF851980:SHG851980 SRB851980:SRC851980 TAX851980:TAY851980 TKT851980:TKU851980 TUP851980:TUQ851980 UEL851980:UEM851980 UOH851980:UOI851980 UYD851980:UYE851980 VHZ851980:VIA851980 VRV851980:VRW851980 WBR851980:WBS851980 WLN851980:WLO851980 WVJ851980:WVK851980 B917516:C917516 IX917516:IY917516 ST917516:SU917516 ACP917516:ACQ917516 AML917516:AMM917516 AWH917516:AWI917516 BGD917516:BGE917516 BPZ917516:BQA917516 BZV917516:BZW917516 CJR917516:CJS917516 CTN917516:CTO917516 DDJ917516:DDK917516 DNF917516:DNG917516 DXB917516:DXC917516 EGX917516:EGY917516 EQT917516:EQU917516 FAP917516:FAQ917516 FKL917516:FKM917516 FUH917516:FUI917516 GED917516:GEE917516 GNZ917516:GOA917516 GXV917516:GXW917516 HHR917516:HHS917516 HRN917516:HRO917516 IBJ917516:IBK917516 ILF917516:ILG917516 IVB917516:IVC917516 JEX917516:JEY917516 JOT917516:JOU917516 JYP917516:JYQ917516 KIL917516:KIM917516 KSH917516:KSI917516 LCD917516:LCE917516 LLZ917516:LMA917516 LVV917516:LVW917516 MFR917516:MFS917516 MPN917516:MPO917516 MZJ917516:MZK917516 NJF917516:NJG917516 NTB917516:NTC917516 OCX917516:OCY917516 OMT917516:OMU917516 OWP917516:OWQ917516 PGL917516:PGM917516 PQH917516:PQI917516 QAD917516:QAE917516 QJZ917516:QKA917516 QTV917516:QTW917516 RDR917516:RDS917516 RNN917516:RNO917516 RXJ917516:RXK917516 SHF917516:SHG917516 SRB917516:SRC917516 TAX917516:TAY917516 TKT917516:TKU917516 TUP917516:TUQ917516 UEL917516:UEM917516 UOH917516:UOI917516 UYD917516:UYE917516 VHZ917516:VIA917516 VRV917516:VRW917516 WBR917516:WBS917516 WLN917516:WLO917516 WVJ917516:WVK917516 B983052:C983052 IX983052:IY983052 ST983052:SU983052 ACP983052:ACQ983052 AML983052:AMM983052 AWH983052:AWI983052 BGD983052:BGE983052 BPZ983052:BQA983052 BZV983052:BZW983052 CJR983052:CJS983052 CTN983052:CTO983052 DDJ983052:DDK983052 DNF983052:DNG983052 DXB983052:DXC983052 EGX983052:EGY983052 EQT983052:EQU983052 FAP983052:FAQ983052 FKL983052:FKM983052 FUH983052:FUI983052 GED983052:GEE983052 GNZ983052:GOA983052 GXV983052:GXW983052 HHR983052:HHS983052 HRN983052:HRO983052 IBJ983052:IBK983052 ILF983052:ILG983052 IVB983052:IVC983052 JEX983052:JEY983052 JOT983052:JOU983052 JYP983052:JYQ983052 KIL983052:KIM983052 KSH983052:KSI983052 LCD983052:LCE983052 LLZ983052:LMA983052 LVV983052:LVW983052 MFR983052:MFS983052 MPN983052:MPO983052 MZJ983052:MZK983052 NJF983052:NJG983052 NTB983052:NTC983052 OCX983052:OCY983052 OMT983052:OMU983052 OWP983052:OWQ983052 PGL983052:PGM983052 PQH983052:PQI983052 QAD983052:QAE983052 QJZ983052:QKA983052 QTV983052:QTW983052 RDR983052:RDS983052 RNN983052:RNO983052 RXJ983052:RXK983052 SHF983052:SHG983052 SRB983052:SRC983052 TAX983052:TAY983052 TKT983052:TKU983052 TUP983052:TUQ983052 UEL983052:UEM983052 UOH983052:UOI983052 UYD983052:UYE983052 VHZ983052:VIA983052 VRV983052:VRW983052 WBR983052:WBS983052 WLN983052:WLO983052 WVJ983052:WVK983052">
      <formula1>0</formula1>
      <formula2>10000000000</formula2>
    </dataValidation>
    <dataValidation type="whole" allowBlank="1" showInputMessage="1" showErrorMessage="1" errorTitle="Error" error="Por favor ingrese números enteros" sqref="B13:C16 IX13:IY16 ST13:SU16 ACP13:ACQ16 AML13:AMM16 AWH13:AWI16 BGD13:BGE16 BPZ13:BQA16 BZV13:BZW16 CJR13:CJS16 CTN13:CTO16 DDJ13:DDK16 DNF13:DNG16 DXB13:DXC16 EGX13:EGY16 EQT13:EQU16 FAP13:FAQ16 FKL13:FKM16 FUH13:FUI16 GED13:GEE16 GNZ13:GOA16 GXV13:GXW16 HHR13:HHS16 HRN13:HRO16 IBJ13:IBK16 ILF13:ILG16 IVB13:IVC16 JEX13:JEY16 JOT13:JOU16 JYP13:JYQ16 KIL13:KIM16 KSH13:KSI16 LCD13:LCE16 LLZ13:LMA16 LVV13:LVW16 MFR13:MFS16 MPN13:MPO16 MZJ13:MZK16 NJF13:NJG16 NTB13:NTC16 OCX13:OCY16 OMT13:OMU16 OWP13:OWQ16 PGL13:PGM16 PQH13:PQI16 QAD13:QAE16 QJZ13:QKA16 QTV13:QTW16 RDR13:RDS16 RNN13:RNO16 RXJ13:RXK16 SHF13:SHG16 SRB13:SRC16 TAX13:TAY16 TKT13:TKU16 TUP13:TUQ16 UEL13:UEM16 UOH13:UOI16 UYD13:UYE16 VHZ13:VIA16 VRV13:VRW16 WBR13:WBS16 WLN13:WLO16 WVJ13:WVK16 B65549:C65552 IX65549:IY65552 ST65549:SU65552 ACP65549:ACQ65552 AML65549:AMM65552 AWH65549:AWI65552 BGD65549:BGE65552 BPZ65549:BQA65552 BZV65549:BZW65552 CJR65549:CJS65552 CTN65549:CTO65552 DDJ65549:DDK65552 DNF65549:DNG65552 DXB65549:DXC65552 EGX65549:EGY65552 EQT65549:EQU65552 FAP65549:FAQ65552 FKL65549:FKM65552 FUH65549:FUI65552 GED65549:GEE65552 GNZ65549:GOA65552 GXV65549:GXW65552 HHR65549:HHS65552 HRN65549:HRO65552 IBJ65549:IBK65552 ILF65549:ILG65552 IVB65549:IVC65552 JEX65549:JEY65552 JOT65549:JOU65552 JYP65549:JYQ65552 KIL65549:KIM65552 KSH65549:KSI65552 LCD65549:LCE65552 LLZ65549:LMA65552 LVV65549:LVW65552 MFR65549:MFS65552 MPN65549:MPO65552 MZJ65549:MZK65552 NJF65549:NJG65552 NTB65549:NTC65552 OCX65549:OCY65552 OMT65549:OMU65552 OWP65549:OWQ65552 PGL65549:PGM65552 PQH65549:PQI65552 QAD65549:QAE65552 QJZ65549:QKA65552 QTV65549:QTW65552 RDR65549:RDS65552 RNN65549:RNO65552 RXJ65549:RXK65552 SHF65549:SHG65552 SRB65549:SRC65552 TAX65549:TAY65552 TKT65549:TKU65552 TUP65549:TUQ65552 UEL65549:UEM65552 UOH65549:UOI65552 UYD65549:UYE65552 VHZ65549:VIA65552 VRV65549:VRW65552 WBR65549:WBS65552 WLN65549:WLO65552 WVJ65549:WVK65552 B131085:C131088 IX131085:IY131088 ST131085:SU131088 ACP131085:ACQ131088 AML131085:AMM131088 AWH131085:AWI131088 BGD131085:BGE131088 BPZ131085:BQA131088 BZV131085:BZW131088 CJR131085:CJS131088 CTN131085:CTO131088 DDJ131085:DDK131088 DNF131085:DNG131088 DXB131085:DXC131088 EGX131085:EGY131088 EQT131085:EQU131088 FAP131085:FAQ131088 FKL131085:FKM131088 FUH131085:FUI131088 GED131085:GEE131088 GNZ131085:GOA131088 GXV131085:GXW131088 HHR131085:HHS131088 HRN131085:HRO131088 IBJ131085:IBK131088 ILF131085:ILG131088 IVB131085:IVC131088 JEX131085:JEY131088 JOT131085:JOU131088 JYP131085:JYQ131088 KIL131085:KIM131088 KSH131085:KSI131088 LCD131085:LCE131088 LLZ131085:LMA131088 LVV131085:LVW131088 MFR131085:MFS131088 MPN131085:MPO131088 MZJ131085:MZK131088 NJF131085:NJG131088 NTB131085:NTC131088 OCX131085:OCY131088 OMT131085:OMU131088 OWP131085:OWQ131088 PGL131085:PGM131088 PQH131085:PQI131088 QAD131085:QAE131088 QJZ131085:QKA131088 QTV131085:QTW131088 RDR131085:RDS131088 RNN131085:RNO131088 RXJ131085:RXK131088 SHF131085:SHG131088 SRB131085:SRC131088 TAX131085:TAY131088 TKT131085:TKU131088 TUP131085:TUQ131088 UEL131085:UEM131088 UOH131085:UOI131088 UYD131085:UYE131088 VHZ131085:VIA131088 VRV131085:VRW131088 WBR131085:WBS131088 WLN131085:WLO131088 WVJ131085:WVK131088 B196621:C196624 IX196621:IY196624 ST196621:SU196624 ACP196621:ACQ196624 AML196621:AMM196624 AWH196621:AWI196624 BGD196621:BGE196624 BPZ196621:BQA196624 BZV196621:BZW196624 CJR196621:CJS196624 CTN196621:CTO196624 DDJ196621:DDK196624 DNF196621:DNG196624 DXB196621:DXC196624 EGX196621:EGY196624 EQT196621:EQU196624 FAP196621:FAQ196624 FKL196621:FKM196624 FUH196621:FUI196624 GED196621:GEE196624 GNZ196621:GOA196624 GXV196621:GXW196624 HHR196621:HHS196624 HRN196621:HRO196624 IBJ196621:IBK196624 ILF196621:ILG196624 IVB196621:IVC196624 JEX196621:JEY196624 JOT196621:JOU196624 JYP196621:JYQ196624 KIL196621:KIM196624 KSH196621:KSI196624 LCD196621:LCE196624 LLZ196621:LMA196624 LVV196621:LVW196624 MFR196621:MFS196624 MPN196621:MPO196624 MZJ196621:MZK196624 NJF196621:NJG196624 NTB196621:NTC196624 OCX196621:OCY196624 OMT196621:OMU196624 OWP196621:OWQ196624 PGL196621:PGM196624 PQH196621:PQI196624 QAD196621:QAE196624 QJZ196621:QKA196624 QTV196621:QTW196624 RDR196621:RDS196624 RNN196621:RNO196624 RXJ196621:RXK196624 SHF196621:SHG196624 SRB196621:SRC196624 TAX196621:TAY196624 TKT196621:TKU196624 TUP196621:TUQ196624 UEL196621:UEM196624 UOH196621:UOI196624 UYD196621:UYE196624 VHZ196621:VIA196624 VRV196621:VRW196624 WBR196621:WBS196624 WLN196621:WLO196624 WVJ196621:WVK196624 B262157:C262160 IX262157:IY262160 ST262157:SU262160 ACP262157:ACQ262160 AML262157:AMM262160 AWH262157:AWI262160 BGD262157:BGE262160 BPZ262157:BQA262160 BZV262157:BZW262160 CJR262157:CJS262160 CTN262157:CTO262160 DDJ262157:DDK262160 DNF262157:DNG262160 DXB262157:DXC262160 EGX262157:EGY262160 EQT262157:EQU262160 FAP262157:FAQ262160 FKL262157:FKM262160 FUH262157:FUI262160 GED262157:GEE262160 GNZ262157:GOA262160 GXV262157:GXW262160 HHR262157:HHS262160 HRN262157:HRO262160 IBJ262157:IBK262160 ILF262157:ILG262160 IVB262157:IVC262160 JEX262157:JEY262160 JOT262157:JOU262160 JYP262157:JYQ262160 KIL262157:KIM262160 KSH262157:KSI262160 LCD262157:LCE262160 LLZ262157:LMA262160 LVV262157:LVW262160 MFR262157:MFS262160 MPN262157:MPO262160 MZJ262157:MZK262160 NJF262157:NJG262160 NTB262157:NTC262160 OCX262157:OCY262160 OMT262157:OMU262160 OWP262157:OWQ262160 PGL262157:PGM262160 PQH262157:PQI262160 QAD262157:QAE262160 QJZ262157:QKA262160 QTV262157:QTW262160 RDR262157:RDS262160 RNN262157:RNO262160 RXJ262157:RXK262160 SHF262157:SHG262160 SRB262157:SRC262160 TAX262157:TAY262160 TKT262157:TKU262160 TUP262157:TUQ262160 UEL262157:UEM262160 UOH262157:UOI262160 UYD262157:UYE262160 VHZ262157:VIA262160 VRV262157:VRW262160 WBR262157:WBS262160 WLN262157:WLO262160 WVJ262157:WVK262160 B327693:C327696 IX327693:IY327696 ST327693:SU327696 ACP327693:ACQ327696 AML327693:AMM327696 AWH327693:AWI327696 BGD327693:BGE327696 BPZ327693:BQA327696 BZV327693:BZW327696 CJR327693:CJS327696 CTN327693:CTO327696 DDJ327693:DDK327696 DNF327693:DNG327696 DXB327693:DXC327696 EGX327693:EGY327696 EQT327693:EQU327696 FAP327693:FAQ327696 FKL327693:FKM327696 FUH327693:FUI327696 GED327693:GEE327696 GNZ327693:GOA327696 GXV327693:GXW327696 HHR327693:HHS327696 HRN327693:HRO327696 IBJ327693:IBK327696 ILF327693:ILG327696 IVB327693:IVC327696 JEX327693:JEY327696 JOT327693:JOU327696 JYP327693:JYQ327696 KIL327693:KIM327696 KSH327693:KSI327696 LCD327693:LCE327696 LLZ327693:LMA327696 LVV327693:LVW327696 MFR327693:MFS327696 MPN327693:MPO327696 MZJ327693:MZK327696 NJF327693:NJG327696 NTB327693:NTC327696 OCX327693:OCY327696 OMT327693:OMU327696 OWP327693:OWQ327696 PGL327693:PGM327696 PQH327693:PQI327696 QAD327693:QAE327696 QJZ327693:QKA327696 QTV327693:QTW327696 RDR327693:RDS327696 RNN327693:RNO327696 RXJ327693:RXK327696 SHF327693:SHG327696 SRB327693:SRC327696 TAX327693:TAY327696 TKT327693:TKU327696 TUP327693:TUQ327696 UEL327693:UEM327696 UOH327693:UOI327696 UYD327693:UYE327696 VHZ327693:VIA327696 VRV327693:VRW327696 WBR327693:WBS327696 WLN327693:WLO327696 WVJ327693:WVK327696 B393229:C393232 IX393229:IY393232 ST393229:SU393232 ACP393229:ACQ393232 AML393229:AMM393232 AWH393229:AWI393232 BGD393229:BGE393232 BPZ393229:BQA393232 BZV393229:BZW393232 CJR393229:CJS393232 CTN393229:CTO393232 DDJ393229:DDK393232 DNF393229:DNG393232 DXB393229:DXC393232 EGX393229:EGY393232 EQT393229:EQU393232 FAP393229:FAQ393232 FKL393229:FKM393232 FUH393229:FUI393232 GED393229:GEE393232 GNZ393229:GOA393232 GXV393229:GXW393232 HHR393229:HHS393232 HRN393229:HRO393232 IBJ393229:IBK393232 ILF393229:ILG393232 IVB393229:IVC393232 JEX393229:JEY393232 JOT393229:JOU393232 JYP393229:JYQ393232 KIL393229:KIM393232 KSH393229:KSI393232 LCD393229:LCE393232 LLZ393229:LMA393232 LVV393229:LVW393232 MFR393229:MFS393232 MPN393229:MPO393232 MZJ393229:MZK393232 NJF393229:NJG393232 NTB393229:NTC393232 OCX393229:OCY393232 OMT393229:OMU393232 OWP393229:OWQ393232 PGL393229:PGM393232 PQH393229:PQI393232 QAD393229:QAE393232 QJZ393229:QKA393232 QTV393229:QTW393232 RDR393229:RDS393232 RNN393229:RNO393232 RXJ393229:RXK393232 SHF393229:SHG393232 SRB393229:SRC393232 TAX393229:TAY393232 TKT393229:TKU393232 TUP393229:TUQ393232 UEL393229:UEM393232 UOH393229:UOI393232 UYD393229:UYE393232 VHZ393229:VIA393232 VRV393229:VRW393232 WBR393229:WBS393232 WLN393229:WLO393232 WVJ393229:WVK393232 B458765:C458768 IX458765:IY458768 ST458765:SU458768 ACP458765:ACQ458768 AML458765:AMM458768 AWH458765:AWI458768 BGD458765:BGE458768 BPZ458765:BQA458768 BZV458765:BZW458768 CJR458765:CJS458768 CTN458765:CTO458768 DDJ458765:DDK458768 DNF458765:DNG458768 DXB458765:DXC458768 EGX458765:EGY458768 EQT458765:EQU458768 FAP458765:FAQ458768 FKL458765:FKM458768 FUH458765:FUI458768 GED458765:GEE458768 GNZ458765:GOA458768 GXV458765:GXW458768 HHR458765:HHS458768 HRN458765:HRO458768 IBJ458765:IBK458768 ILF458765:ILG458768 IVB458765:IVC458768 JEX458765:JEY458768 JOT458765:JOU458768 JYP458765:JYQ458768 KIL458765:KIM458768 KSH458765:KSI458768 LCD458765:LCE458768 LLZ458765:LMA458768 LVV458765:LVW458768 MFR458765:MFS458768 MPN458765:MPO458768 MZJ458765:MZK458768 NJF458765:NJG458768 NTB458765:NTC458768 OCX458765:OCY458768 OMT458765:OMU458768 OWP458765:OWQ458768 PGL458765:PGM458768 PQH458765:PQI458768 QAD458765:QAE458768 QJZ458765:QKA458768 QTV458765:QTW458768 RDR458765:RDS458768 RNN458765:RNO458768 RXJ458765:RXK458768 SHF458765:SHG458768 SRB458765:SRC458768 TAX458765:TAY458768 TKT458765:TKU458768 TUP458765:TUQ458768 UEL458765:UEM458768 UOH458765:UOI458768 UYD458765:UYE458768 VHZ458765:VIA458768 VRV458765:VRW458768 WBR458765:WBS458768 WLN458765:WLO458768 WVJ458765:WVK458768 B524301:C524304 IX524301:IY524304 ST524301:SU524304 ACP524301:ACQ524304 AML524301:AMM524304 AWH524301:AWI524304 BGD524301:BGE524304 BPZ524301:BQA524304 BZV524301:BZW524304 CJR524301:CJS524304 CTN524301:CTO524304 DDJ524301:DDK524304 DNF524301:DNG524304 DXB524301:DXC524304 EGX524301:EGY524304 EQT524301:EQU524304 FAP524301:FAQ524304 FKL524301:FKM524304 FUH524301:FUI524304 GED524301:GEE524304 GNZ524301:GOA524304 GXV524301:GXW524304 HHR524301:HHS524304 HRN524301:HRO524304 IBJ524301:IBK524304 ILF524301:ILG524304 IVB524301:IVC524304 JEX524301:JEY524304 JOT524301:JOU524304 JYP524301:JYQ524304 KIL524301:KIM524304 KSH524301:KSI524304 LCD524301:LCE524304 LLZ524301:LMA524304 LVV524301:LVW524304 MFR524301:MFS524304 MPN524301:MPO524304 MZJ524301:MZK524304 NJF524301:NJG524304 NTB524301:NTC524304 OCX524301:OCY524304 OMT524301:OMU524304 OWP524301:OWQ524304 PGL524301:PGM524304 PQH524301:PQI524304 QAD524301:QAE524304 QJZ524301:QKA524304 QTV524301:QTW524304 RDR524301:RDS524304 RNN524301:RNO524304 RXJ524301:RXK524304 SHF524301:SHG524304 SRB524301:SRC524304 TAX524301:TAY524304 TKT524301:TKU524304 TUP524301:TUQ524304 UEL524301:UEM524304 UOH524301:UOI524304 UYD524301:UYE524304 VHZ524301:VIA524304 VRV524301:VRW524304 WBR524301:WBS524304 WLN524301:WLO524304 WVJ524301:WVK524304 B589837:C589840 IX589837:IY589840 ST589837:SU589840 ACP589837:ACQ589840 AML589837:AMM589840 AWH589837:AWI589840 BGD589837:BGE589840 BPZ589837:BQA589840 BZV589837:BZW589840 CJR589837:CJS589840 CTN589837:CTO589840 DDJ589837:DDK589840 DNF589837:DNG589840 DXB589837:DXC589840 EGX589837:EGY589840 EQT589837:EQU589840 FAP589837:FAQ589840 FKL589837:FKM589840 FUH589837:FUI589840 GED589837:GEE589840 GNZ589837:GOA589840 GXV589837:GXW589840 HHR589837:HHS589840 HRN589837:HRO589840 IBJ589837:IBK589840 ILF589837:ILG589840 IVB589837:IVC589840 JEX589837:JEY589840 JOT589837:JOU589840 JYP589837:JYQ589840 KIL589837:KIM589840 KSH589837:KSI589840 LCD589837:LCE589840 LLZ589837:LMA589840 LVV589837:LVW589840 MFR589837:MFS589840 MPN589837:MPO589840 MZJ589837:MZK589840 NJF589837:NJG589840 NTB589837:NTC589840 OCX589837:OCY589840 OMT589837:OMU589840 OWP589837:OWQ589840 PGL589837:PGM589840 PQH589837:PQI589840 QAD589837:QAE589840 QJZ589837:QKA589840 QTV589837:QTW589840 RDR589837:RDS589840 RNN589837:RNO589840 RXJ589837:RXK589840 SHF589837:SHG589840 SRB589837:SRC589840 TAX589837:TAY589840 TKT589837:TKU589840 TUP589837:TUQ589840 UEL589837:UEM589840 UOH589837:UOI589840 UYD589837:UYE589840 VHZ589837:VIA589840 VRV589837:VRW589840 WBR589837:WBS589840 WLN589837:WLO589840 WVJ589837:WVK589840 B655373:C655376 IX655373:IY655376 ST655373:SU655376 ACP655373:ACQ655376 AML655373:AMM655376 AWH655373:AWI655376 BGD655373:BGE655376 BPZ655373:BQA655376 BZV655373:BZW655376 CJR655373:CJS655376 CTN655373:CTO655376 DDJ655373:DDK655376 DNF655373:DNG655376 DXB655373:DXC655376 EGX655373:EGY655376 EQT655373:EQU655376 FAP655373:FAQ655376 FKL655373:FKM655376 FUH655373:FUI655376 GED655373:GEE655376 GNZ655373:GOA655376 GXV655373:GXW655376 HHR655373:HHS655376 HRN655373:HRO655376 IBJ655373:IBK655376 ILF655373:ILG655376 IVB655373:IVC655376 JEX655373:JEY655376 JOT655373:JOU655376 JYP655373:JYQ655376 KIL655373:KIM655376 KSH655373:KSI655376 LCD655373:LCE655376 LLZ655373:LMA655376 LVV655373:LVW655376 MFR655373:MFS655376 MPN655373:MPO655376 MZJ655373:MZK655376 NJF655373:NJG655376 NTB655373:NTC655376 OCX655373:OCY655376 OMT655373:OMU655376 OWP655373:OWQ655376 PGL655373:PGM655376 PQH655373:PQI655376 QAD655373:QAE655376 QJZ655373:QKA655376 QTV655373:QTW655376 RDR655373:RDS655376 RNN655373:RNO655376 RXJ655373:RXK655376 SHF655373:SHG655376 SRB655373:SRC655376 TAX655373:TAY655376 TKT655373:TKU655376 TUP655373:TUQ655376 UEL655373:UEM655376 UOH655373:UOI655376 UYD655373:UYE655376 VHZ655373:VIA655376 VRV655373:VRW655376 WBR655373:WBS655376 WLN655373:WLO655376 WVJ655373:WVK655376 B720909:C720912 IX720909:IY720912 ST720909:SU720912 ACP720909:ACQ720912 AML720909:AMM720912 AWH720909:AWI720912 BGD720909:BGE720912 BPZ720909:BQA720912 BZV720909:BZW720912 CJR720909:CJS720912 CTN720909:CTO720912 DDJ720909:DDK720912 DNF720909:DNG720912 DXB720909:DXC720912 EGX720909:EGY720912 EQT720909:EQU720912 FAP720909:FAQ720912 FKL720909:FKM720912 FUH720909:FUI720912 GED720909:GEE720912 GNZ720909:GOA720912 GXV720909:GXW720912 HHR720909:HHS720912 HRN720909:HRO720912 IBJ720909:IBK720912 ILF720909:ILG720912 IVB720909:IVC720912 JEX720909:JEY720912 JOT720909:JOU720912 JYP720909:JYQ720912 KIL720909:KIM720912 KSH720909:KSI720912 LCD720909:LCE720912 LLZ720909:LMA720912 LVV720909:LVW720912 MFR720909:MFS720912 MPN720909:MPO720912 MZJ720909:MZK720912 NJF720909:NJG720912 NTB720909:NTC720912 OCX720909:OCY720912 OMT720909:OMU720912 OWP720909:OWQ720912 PGL720909:PGM720912 PQH720909:PQI720912 QAD720909:QAE720912 QJZ720909:QKA720912 QTV720909:QTW720912 RDR720909:RDS720912 RNN720909:RNO720912 RXJ720909:RXK720912 SHF720909:SHG720912 SRB720909:SRC720912 TAX720909:TAY720912 TKT720909:TKU720912 TUP720909:TUQ720912 UEL720909:UEM720912 UOH720909:UOI720912 UYD720909:UYE720912 VHZ720909:VIA720912 VRV720909:VRW720912 WBR720909:WBS720912 WLN720909:WLO720912 WVJ720909:WVK720912 B786445:C786448 IX786445:IY786448 ST786445:SU786448 ACP786445:ACQ786448 AML786445:AMM786448 AWH786445:AWI786448 BGD786445:BGE786448 BPZ786445:BQA786448 BZV786445:BZW786448 CJR786445:CJS786448 CTN786445:CTO786448 DDJ786445:DDK786448 DNF786445:DNG786448 DXB786445:DXC786448 EGX786445:EGY786448 EQT786445:EQU786448 FAP786445:FAQ786448 FKL786445:FKM786448 FUH786445:FUI786448 GED786445:GEE786448 GNZ786445:GOA786448 GXV786445:GXW786448 HHR786445:HHS786448 HRN786445:HRO786448 IBJ786445:IBK786448 ILF786445:ILG786448 IVB786445:IVC786448 JEX786445:JEY786448 JOT786445:JOU786448 JYP786445:JYQ786448 KIL786445:KIM786448 KSH786445:KSI786448 LCD786445:LCE786448 LLZ786445:LMA786448 LVV786445:LVW786448 MFR786445:MFS786448 MPN786445:MPO786448 MZJ786445:MZK786448 NJF786445:NJG786448 NTB786445:NTC786448 OCX786445:OCY786448 OMT786445:OMU786448 OWP786445:OWQ786448 PGL786445:PGM786448 PQH786445:PQI786448 QAD786445:QAE786448 QJZ786445:QKA786448 QTV786445:QTW786448 RDR786445:RDS786448 RNN786445:RNO786448 RXJ786445:RXK786448 SHF786445:SHG786448 SRB786445:SRC786448 TAX786445:TAY786448 TKT786445:TKU786448 TUP786445:TUQ786448 UEL786445:UEM786448 UOH786445:UOI786448 UYD786445:UYE786448 VHZ786445:VIA786448 VRV786445:VRW786448 WBR786445:WBS786448 WLN786445:WLO786448 WVJ786445:WVK786448 B851981:C851984 IX851981:IY851984 ST851981:SU851984 ACP851981:ACQ851984 AML851981:AMM851984 AWH851981:AWI851984 BGD851981:BGE851984 BPZ851981:BQA851984 BZV851981:BZW851984 CJR851981:CJS851984 CTN851981:CTO851984 DDJ851981:DDK851984 DNF851981:DNG851984 DXB851981:DXC851984 EGX851981:EGY851984 EQT851981:EQU851984 FAP851981:FAQ851984 FKL851981:FKM851984 FUH851981:FUI851984 GED851981:GEE851984 GNZ851981:GOA851984 GXV851981:GXW851984 HHR851981:HHS851984 HRN851981:HRO851984 IBJ851981:IBK851984 ILF851981:ILG851984 IVB851981:IVC851984 JEX851981:JEY851984 JOT851981:JOU851984 JYP851981:JYQ851984 KIL851981:KIM851984 KSH851981:KSI851984 LCD851981:LCE851984 LLZ851981:LMA851984 LVV851981:LVW851984 MFR851981:MFS851984 MPN851981:MPO851984 MZJ851981:MZK851984 NJF851981:NJG851984 NTB851981:NTC851984 OCX851981:OCY851984 OMT851981:OMU851984 OWP851981:OWQ851984 PGL851981:PGM851984 PQH851981:PQI851984 QAD851981:QAE851984 QJZ851981:QKA851984 QTV851981:QTW851984 RDR851981:RDS851984 RNN851981:RNO851984 RXJ851981:RXK851984 SHF851981:SHG851984 SRB851981:SRC851984 TAX851981:TAY851984 TKT851981:TKU851984 TUP851981:TUQ851984 UEL851981:UEM851984 UOH851981:UOI851984 UYD851981:UYE851984 VHZ851981:VIA851984 VRV851981:VRW851984 WBR851981:WBS851984 WLN851981:WLO851984 WVJ851981:WVK851984 B917517:C917520 IX917517:IY917520 ST917517:SU917520 ACP917517:ACQ917520 AML917517:AMM917520 AWH917517:AWI917520 BGD917517:BGE917520 BPZ917517:BQA917520 BZV917517:BZW917520 CJR917517:CJS917520 CTN917517:CTO917520 DDJ917517:DDK917520 DNF917517:DNG917520 DXB917517:DXC917520 EGX917517:EGY917520 EQT917517:EQU917520 FAP917517:FAQ917520 FKL917517:FKM917520 FUH917517:FUI917520 GED917517:GEE917520 GNZ917517:GOA917520 GXV917517:GXW917520 HHR917517:HHS917520 HRN917517:HRO917520 IBJ917517:IBK917520 ILF917517:ILG917520 IVB917517:IVC917520 JEX917517:JEY917520 JOT917517:JOU917520 JYP917517:JYQ917520 KIL917517:KIM917520 KSH917517:KSI917520 LCD917517:LCE917520 LLZ917517:LMA917520 LVV917517:LVW917520 MFR917517:MFS917520 MPN917517:MPO917520 MZJ917517:MZK917520 NJF917517:NJG917520 NTB917517:NTC917520 OCX917517:OCY917520 OMT917517:OMU917520 OWP917517:OWQ917520 PGL917517:PGM917520 PQH917517:PQI917520 QAD917517:QAE917520 QJZ917517:QKA917520 QTV917517:QTW917520 RDR917517:RDS917520 RNN917517:RNO917520 RXJ917517:RXK917520 SHF917517:SHG917520 SRB917517:SRC917520 TAX917517:TAY917520 TKT917517:TKU917520 TUP917517:TUQ917520 UEL917517:UEM917520 UOH917517:UOI917520 UYD917517:UYE917520 VHZ917517:VIA917520 VRV917517:VRW917520 WBR917517:WBS917520 WLN917517:WLO917520 WVJ917517:WVK917520 B983053:C983056 IX983053:IY983056 ST983053:SU983056 ACP983053:ACQ983056 AML983053:AMM983056 AWH983053:AWI983056 BGD983053:BGE983056 BPZ983053:BQA983056 BZV983053:BZW983056 CJR983053:CJS983056 CTN983053:CTO983056 DDJ983053:DDK983056 DNF983053:DNG983056 DXB983053:DXC983056 EGX983053:EGY983056 EQT983053:EQU983056 FAP983053:FAQ983056 FKL983053:FKM983056 FUH983053:FUI983056 GED983053:GEE983056 GNZ983053:GOA983056 GXV983053:GXW983056 HHR983053:HHS983056 HRN983053:HRO983056 IBJ983053:IBK983056 ILF983053:ILG983056 IVB983053:IVC983056 JEX983053:JEY983056 JOT983053:JOU983056 JYP983053:JYQ983056 KIL983053:KIM983056 KSH983053:KSI983056 LCD983053:LCE983056 LLZ983053:LMA983056 LVV983053:LVW983056 MFR983053:MFS983056 MPN983053:MPO983056 MZJ983053:MZK983056 NJF983053:NJG983056 NTB983053:NTC983056 OCX983053:OCY983056 OMT983053:OMU983056 OWP983053:OWQ983056 PGL983053:PGM983056 PQH983053:PQI983056 QAD983053:QAE983056 QJZ983053:QKA983056 QTV983053:QTW983056 RDR983053:RDS983056 RNN983053:RNO983056 RXJ983053:RXK983056 SHF983053:SHG983056 SRB983053:SRC983056 TAX983053:TAY983056 TKT983053:TKU983056 TUP983053:TUQ983056 UEL983053:UEM983056 UOH983053:UOI983056 UYD983053:UYE983056 VHZ983053:VIA983056 VRV983053:VRW983056 WBR983053:WBS983056 WLN983053:WLO983056 WVJ983053:WVK983056 A17:I88 IW17:JE88 SS17:TA88 ACO17:ACW88 AMK17:AMS88 AWG17:AWO88 BGC17:BGK88 BPY17:BQG88 BZU17:CAC88 CJQ17:CJY88 CTM17:CTU88 DDI17:DDQ88 DNE17:DNM88 DXA17:DXI88 EGW17:EHE88 EQS17:ERA88 FAO17:FAW88 FKK17:FKS88 FUG17:FUO88 GEC17:GEK88 GNY17:GOG88 GXU17:GYC88 HHQ17:HHY88 HRM17:HRU88 IBI17:IBQ88 ILE17:ILM88 IVA17:IVI88 JEW17:JFE88 JOS17:JPA88 JYO17:JYW88 KIK17:KIS88 KSG17:KSO88 LCC17:LCK88 LLY17:LMG88 LVU17:LWC88 MFQ17:MFY88 MPM17:MPU88 MZI17:MZQ88 NJE17:NJM88 NTA17:NTI88 OCW17:ODE88 OMS17:ONA88 OWO17:OWW88 PGK17:PGS88 PQG17:PQO88 QAC17:QAK88 QJY17:QKG88 QTU17:QUC88 RDQ17:RDY88 RNM17:RNU88 RXI17:RXQ88 SHE17:SHM88 SRA17:SRI88 TAW17:TBE88 TKS17:TLA88 TUO17:TUW88 UEK17:UES88 UOG17:UOO88 UYC17:UYK88 VHY17:VIG88 VRU17:VSC88 WBQ17:WBY88 WLM17:WLU88 WVI17:WVQ88 A65553:I65624 IW65553:JE65624 SS65553:TA65624 ACO65553:ACW65624 AMK65553:AMS65624 AWG65553:AWO65624 BGC65553:BGK65624 BPY65553:BQG65624 BZU65553:CAC65624 CJQ65553:CJY65624 CTM65553:CTU65624 DDI65553:DDQ65624 DNE65553:DNM65624 DXA65553:DXI65624 EGW65553:EHE65624 EQS65553:ERA65624 FAO65553:FAW65624 FKK65553:FKS65624 FUG65553:FUO65624 GEC65553:GEK65624 GNY65553:GOG65624 GXU65553:GYC65624 HHQ65553:HHY65624 HRM65553:HRU65624 IBI65553:IBQ65624 ILE65553:ILM65624 IVA65553:IVI65624 JEW65553:JFE65624 JOS65553:JPA65624 JYO65553:JYW65624 KIK65553:KIS65624 KSG65553:KSO65624 LCC65553:LCK65624 LLY65553:LMG65624 LVU65553:LWC65624 MFQ65553:MFY65624 MPM65553:MPU65624 MZI65553:MZQ65624 NJE65553:NJM65624 NTA65553:NTI65624 OCW65553:ODE65624 OMS65553:ONA65624 OWO65553:OWW65624 PGK65553:PGS65624 PQG65553:PQO65624 QAC65553:QAK65624 QJY65553:QKG65624 QTU65553:QUC65624 RDQ65553:RDY65624 RNM65553:RNU65624 RXI65553:RXQ65624 SHE65553:SHM65624 SRA65553:SRI65624 TAW65553:TBE65624 TKS65553:TLA65624 TUO65553:TUW65624 UEK65553:UES65624 UOG65553:UOO65624 UYC65553:UYK65624 VHY65553:VIG65624 VRU65553:VSC65624 WBQ65553:WBY65624 WLM65553:WLU65624 WVI65553:WVQ65624 A131089:I131160 IW131089:JE131160 SS131089:TA131160 ACO131089:ACW131160 AMK131089:AMS131160 AWG131089:AWO131160 BGC131089:BGK131160 BPY131089:BQG131160 BZU131089:CAC131160 CJQ131089:CJY131160 CTM131089:CTU131160 DDI131089:DDQ131160 DNE131089:DNM131160 DXA131089:DXI131160 EGW131089:EHE131160 EQS131089:ERA131160 FAO131089:FAW131160 FKK131089:FKS131160 FUG131089:FUO131160 GEC131089:GEK131160 GNY131089:GOG131160 GXU131089:GYC131160 HHQ131089:HHY131160 HRM131089:HRU131160 IBI131089:IBQ131160 ILE131089:ILM131160 IVA131089:IVI131160 JEW131089:JFE131160 JOS131089:JPA131160 JYO131089:JYW131160 KIK131089:KIS131160 KSG131089:KSO131160 LCC131089:LCK131160 LLY131089:LMG131160 LVU131089:LWC131160 MFQ131089:MFY131160 MPM131089:MPU131160 MZI131089:MZQ131160 NJE131089:NJM131160 NTA131089:NTI131160 OCW131089:ODE131160 OMS131089:ONA131160 OWO131089:OWW131160 PGK131089:PGS131160 PQG131089:PQO131160 QAC131089:QAK131160 QJY131089:QKG131160 QTU131089:QUC131160 RDQ131089:RDY131160 RNM131089:RNU131160 RXI131089:RXQ131160 SHE131089:SHM131160 SRA131089:SRI131160 TAW131089:TBE131160 TKS131089:TLA131160 TUO131089:TUW131160 UEK131089:UES131160 UOG131089:UOO131160 UYC131089:UYK131160 VHY131089:VIG131160 VRU131089:VSC131160 WBQ131089:WBY131160 WLM131089:WLU131160 WVI131089:WVQ131160 A196625:I196696 IW196625:JE196696 SS196625:TA196696 ACO196625:ACW196696 AMK196625:AMS196696 AWG196625:AWO196696 BGC196625:BGK196696 BPY196625:BQG196696 BZU196625:CAC196696 CJQ196625:CJY196696 CTM196625:CTU196696 DDI196625:DDQ196696 DNE196625:DNM196696 DXA196625:DXI196696 EGW196625:EHE196696 EQS196625:ERA196696 FAO196625:FAW196696 FKK196625:FKS196696 FUG196625:FUO196696 GEC196625:GEK196696 GNY196625:GOG196696 GXU196625:GYC196696 HHQ196625:HHY196696 HRM196625:HRU196696 IBI196625:IBQ196696 ILE196625:ILM196696 IVA196625:IVI196696 JEW196625:JFE196696 JOS196625:JPA196696 JYO196625:JYW196696 KIK196625:KIS196696 KSG196625:KSO196696 LCC196625:LCK196696 LLY196625:LMG196696 LVU196625:LWC196696 MFQ196625:MFY196696 MPM196625:MPU196696 MZI196625:MZQ196696 NJE196625:NJM196696 NTA196625:NTI196696 OCW196625:ODE196696 OMS196625:ONA196696 OWO196625:OWW196696 PGK196625:PGS196696 PQG196625:PQO196696 QAC196625:QAK196696 QJY196625:QKG196696 QTU196625:QUC196696 RDQ196625:RDY196696 RNM196625:RNU196696 RXI196625:RXQ196696 SHE196625:SHM196696 SRA196625:SRI196696 TAW196625:TBE196696 TKS196625:TLA196696 TUO196625:TUW196696 UEK196625:UES196696 UOG196625:UOO196696 UYC196625:UYK196696 VHY196625:VIG196696 VRU196625:VSC196696 WBQ196625:WBY196696 WLM196625:WLU196696 WVI196625:WVQ196696 A262161:I262232 IW262161:JE262232 SS262161:TA262232 ACO262161:ACW262232 AMK262161:AMS262232 AWG262161:AWO262232 BGC262161:BGK262232 BPY262161:BQG262232 BZU262161:CAC262232 CJQ262161:CJY262232 CTM262161:CTU262232 DDI262161:DDQ262232 DNE262161:DNM262232 DXA262161:DXI262232 EGW262161:EHE262232 EQS262161:ERA262232 FAO262161:FAW262232 FKK262161:FKS262232 FUG262161:FUO262232 GEC262161:GEK262232 GNY262161:GOG262232 GXU262161:GYC262232 HHQ262161:HHY262232 HRM262161:HRU262232 IBI262161:IBQ262232 ILE262161:ILM262232 IVA262161:IVI262232 JEW262161:JFE262232 JOS262161:JPA262232 JYO262161:JYW262232 KIK262161:KIS262232 KSG262161:KSO262232 LCC262161:LCK262232 LLY262161:LMG262232 LVU262161:LWC262232 MFQ262161:MFY262232 MPM262161:MPU262232 MZI262161:MZQ262232 NJE262161:NJM262232 NTA262161:NTI262232 OCW262161:ODE262232 OMS262161:ONA262232 OWO262161:OWW262232 PGK262161:PGS262232 PQG262161:PQO262232 QAC262161:QAK262232 QJY262161:QKG262232 QTU262161:QUC262232 RDQ262161:RDY262232 RNM262161:RNU262232 RXI262161:RXQ262232 SHE262161:SHM262232 SRA262161:SRI262232 TAW262161:TBE262232 TKS262161:TLA262232 TUO262161:TUW262232 UEK262161:UES262232 UOG262161:UOO262232 UYC262161:UYK262232 VHY262161:VIG262232 VRU262161:VSC262232 WBQ262161:WBY262232 WLM262161:WLU262232 WVI262161:WVQ262232 A327697:I327768 IW327697:JE327768 SS327697:TA327768 ACO327697:ACW327768 AMK327697:AMS327768 AWG327697:AWO327768 BGC327697:BGK327768 BPY327697:BQG327768 BZU327697:CAC327768 CJQ327697:CJY327768 CTM327697:CTU327768 DDI327697:DDQ327768 DNE327697:DNM327768 DXA327697:DXI327768 EGW327697:EHE327768 EQS327697:ERA327768 FAO327697:FAW327768 FKK327697:FKS327768 FUG327697:FUO327768 GEC327697:GEK327768 GNY327697:GOG327768 GXU327697:GYC327768 HHQ327697:HHY327768 HRM327697:HRU327768 IBI327697:IBQ327768 ILE327697:ILM327768 IVA327697:IVI327768 JEW327697:JFE327768 JOS327697:JPA327768 JYO327697:JYW327768 KIK327697:KIS327768 KSG327697:KSO327768 LCC327697:LCK327768 LLY327697:LMG327768 LVU327697:LWC327768 MFQ327697:MFY327768 MPM327697:MPU327768 MZI327697:MZQ327768 NJE327697:NJM327768 NTA327697:NTI327768 OCW327697:ODE327768 OMS327697:ONA327768 OWO327697:OWW327768 PGK327697:PGS327768 PQG327697:PQO327768 QAC327697:QAK327768 QJY327697:QKG327768 QTU327697:QUC327768 RDQ327697:RDY327768 RNM327697:RNU327768 RXI327697:RXQ327768 SHE327697:SHM327768 SRA327697:SRI327768 TAW327697:TBE327768 TKS327697:TLA327768 TUO327697:TUW327768 UEK327697:UES327768 UOG327697:UOO327768 UYC327697:UYK327768 VHY327697:VIG327768 VRU327697:VSC327768 WBQ327697:WBY327768 WLM327697:WLU327768 WVI327697:WVQ327768 A393233:I393304 IW393233:JE393304 SS393233:TA393304 ACO393233:ACW393304 AMK393233:AMS393304 AWG393233:AWO393304 BGC393233:BGK393304 BPY393233:BQG393304 BZU393233:CAC393304 CJQ393233:CJY393304 CTM393233:CTU393304 DDI393233:DDQ393304 DNE393233:DNM393304 DXA393233:DXI393304 EGW393233:EHE393304 EQS393233:ERA393304 FAO393233:FAW393304 FKK393233:FKS393304 FUG393233:FUO393304 GEC393233:GEK393304 GNY393233:GOG393304 GXU393233:GYC393304 HHQ393233:HHY393304 HRM393233:HRU393304 IBI393233:IBQ393304 ILE393233:ILM393304 IVA393233:IVI393304 JEW393233:JFE393304 JOS393233:JPA393304 JYO393233:JYW393304 KIK393233:KIS393304 KSG393233:KSO393304 LCC393233:LCK393304 LLY393233:LMG393304 LVU393233:LWC393304 MFQ393233:MFY393304 MPM393233:MPU393304 MZI393233:MZQ393304 NJE393233:NJM393304 NTA393233:NTI393304 OCW393233:ODE393304 OMS393233:ONA393304 OWO393233:OWW393304 PGK393233:PGS393304 PQG393233:PQO393304 QAC393233:QAK393304 QJY393233:QKG393304 QTU393233:QUC393304 RDQ393233:RDY393304 RNM393233:RNU393304 RXI393233:RXQ393304 SHE393233:SHM393304 SRA393233:SRI393304 TAW393233:TBE393304 TKS393233:TLA393304 TUO393233:TUW393304 UEK393233:UES393304 UOG393233:UOO393304 UYC393233:UYK393304 VHY393233:VIG393304 VRU393233:VSC393304 WBQ393233:WBY393304 WLM393233:WLU393304 WVI393233:WVQ393304 A458769:I458840 IW458769:JE458840 SS458769:TA458840 ACO458769:ACW458840 AMK458769:AMS458840 AWG458769:AWO458840 BGC458769:BGK458840 BPY458769:BQG458840 BZU458769:CAC458840 CJQ458769:CJY458840 CTM458769:CTU458840 DDI458769:DDQ458840 DNE458769:DNM458840 DXA458769:DXI458840 EGW458769:EHE458840 EQS458769:ERA458840 FAO458769:FAW458840 FKK458769:FKS458840 FUG458769:FUO458840 GEC458769:GEK458840 GNY458769:GOG458840 GXU458769:GYC458840 HHQ458769:HHY458840 HRM458769:HRU458840 IBI458769:IBQ458840 ILE458769:ILM458840 IVA458769:IVI458840 JEW458769:JFE458840 JOS458769:JPA458840 JYO458769:JYW458840 KIK458769:KIS458840 KSG458769:KSO458840 LCC458769:LCK458840 LLY458769:LMG458840 LVU458769:LWC458840 MFQ458769:MFY458840 MPM458769:MPU458840 MZI458769:MZQ458840 NJE458769:NJM458840 NTA458769:NTI458840 OCW458769:ODE458840 OMS458769:ONA458840 OWO458769:OWW458840 PGK458769:PGS458840 PQG458769:PQO458840 QAC458769:QAK458840 QJY458769:QKG458840 QTU458769:QUC458840 RDQ458769:RDY458840 RNM458769:RNU458840 RXI458769:RXQ458840 SHE458769:SHM458840 SRA458769:SRI458840 TAW458769:TBE458840 TKS458769:TLA458840 TUO458769:TUW458840 UEK458769:UES458840 UOG458769:UOO458840 UYC458769:UYK458840 VHY458769:VIG458840 VRU458769:VSC458840 WBQ458769:WBY458840 WLM458769:WLU458840 WVI458769:WVQ458840 A524305:I524376 IW524305:JE524376 SS524305:TA524376 ACO524305:ACW524376 AMK524305:AMS524376 AWG524305:AWO524376 BGC524305:BGK524376 BPY524305:BQG524376 BZU524305:CAC524376 CJQ524305:CJY524376 CTM524305:CTU524376 DDI524305:DDQ524376 DNE524305:DNM524376 DXA524305:DXI524376 EGW524305:EHE524376 EQS524305:ERA524376 FAO524305:FAW524376 FKK524305:FKS524376 FUG524305:FUO524376 GEC524305:GEK524376 GNY524305:GOG524376 GXU524305:GYC524376 HHQ524305:HHY524376 HRM524305:HRU524376 IBI524305:IBQ524376 ILE524305:ILM524376 IVA524305:IVI524376 JEW524305:JFE524376 JOS524305:JPA524376 JYO524305:JYW524376 KIK524305:KIS524376 KSG524305:KSO524376 LCC524305:LCK524376 LLY524305:LMG524376 LVU524305:LWC524376 MFQ524305:MFY524376 MPM524305:MPU524376 MZI524305:MZQ524376 NJE524305:NJM524376 NTA524305:NTI524376 OCW524305:ODE524376 OMS524305:ONA524376 OWO524305:OWW524376 PGK524305:PGS524376 PQG524305:PQO524376 QAC524305:QAK524376 QJY524305:QKG524376 QTU524305:QUC524376 RDQ524305:RDY524376 RNM524305:RNU524376 RXI524305:RXQ524376 SHE524305:SHM524376 SRA524305:SRI524376 TAW524305:TBE524376 TKS524305:TLA524376 TUO524305:TUW524376 UEK524305:UES524376 UOG524305:UOO524376 UYC524305:UYK524376 VHY524305:VIG524376 VRU524305:VSC524376 WBQ524305:WBY524376 WLM524305:WLU524376 WVI524305:WVQ524376 A589841:I589912 IW589841:JE589912 SS589841:TA589912 ACO589841:ACW589912 AMK589841:AMS589912 AWG589841:AWO589912 BGC589841:BGK589912 BPY589841:BQG589912 BZU589841:CAC589912 CJQ589841:CJY589912 CTM589841:CTU589912 DDI589841:DDQ589912 DNE589841:DNM589912 DXA589841:DXI589912 EGW589841:EHE589912 EQS589841:ERA589912 FAO589841:FAW589912 FKK589841:FKS589912 FUG589841:FUO589912 GEC589841:GEK589912 GNY589841:GOG589912 GXU589841:GYC589912 HHQ589841:HHY589912 HRM589841:HRU589912 IBI589841:IBQ589912 ILE589841:ILM589912 IVA589841:IVI589912 JEW589841:JFE589912 JOS589841:JPA589912 JYO589841:JYW589912 KIK589841:KIS589912 KSG589841:KSO589912 LCC589841:LCK589912 LLY589841:LMG589912 LVU589841:LWC589912 MFQ589841:MFY589912 MPM589841:MPU589912 MZI589841:MZQ589912 NJE589841:NJM589912 NTA589841:NTI589912 OCW589841:ODE589912 OMS589841:ONA589912 OWO589841:OWW589912 PGK589841:PGS589912 PQG589841:PQO589912 QAC589841:QAK589912 QJY589841:QKG589912 QTU589841:QUC589912 RDQ589841:RDY589912 RNM589841:RNU589912 RXI589841:RXQ589912 SHE589841:SHM589912 SRA589841:SRI589912 TAW589841:TBE589912 TKS589841:TLA589912 TUO589841:TUW589912 UEK589841:UES589912 UOG589841:UOO589912 UYC589841:UYK589912 VHY589841:VIG589912 VRU589841:VSC589912 WBQ589841:WBY589912 WLM589841:WLU589912 WVI589841:WVQ589912 A655377:I655448 IW655377:JE655448 SS655377:TA655448 ACO655377:ACW655448 AMK655377:AMS655448 AWG655377:AWO655448 BGC655377:BGK655448 BPY655377:BQG655448 BZU655377:CAC655448 CJQ655377:CJY655448 CTM655377:CTU655448 DDI655377:DDQ655448 DNE655377:DNM655448 DXA655377:DXI655448 EGW655377:EHE655448 EQS655377:ERA655448 FAO655377:FAW655448 FKK655377:FKS655448 FUG655377:FUO655448 GEC655377:GEK655448 GNY655377:GOG655448 GXU655377:GYC655448 HHQ655377:HHY655448 HRM655377:HRU655448 IBI655377:IBQ655448 ILE655377:ILM655448 IVA655377:IVI655448 JEW655377:JFE655448 JOS655377:JPA655448 JYO655377:JYW655448 KIK655377:KIS655448 KSG655377:KSO655448 LCC655377:LCK655448 LLY655377:LMG655448 LVU655377:LWC655448 MFQ655377:MFY655448 MPM655377:MPU655448 MZI655377:MZQ655448 NJE655377:NJM655448 NTA655377:NTI655448 OCW655377:ODE655448 OMS655377:ONA655448 OWO655377:OWW655448 PGK655377:PGS655448 PQG655377:PQO655448 QAC655377:QAK655448 QJY655377:QKG655448 QTU655377:QUC655448 RDQ655377:RDY655448 RNM655377:RNU655448 RXI655377:RXQ655448 SHE655377:SHM655448 SRA655377:SRI655448 TAW655377:TBE655448 TKS655377:TLA655448 TUO655377:TUW655448 UEK655377:UES655448 UOG655377:UOO655448 UYC655377:UYK655448 VHY655377:VIG655448 VRU655377:VSC655448 WBQ655377:WBY655448 WLM655377:WLU655448 WVI655377:WVQ655448 A720913:I720984 IW720913:JE720984 SS720913:TA720984 ACO720913:ACW720984 AMK720913:AMS720984 AWG720913:AWO720984 BGC720913:BGK720984 BPY720913:BQG720984 BZU720913:CAC720984 CJQ720913:CJY720984 CTM720913:CTU720984 DDI720913:DDQ720984 DNE720913:DNM720984 DXA720913:DXI720984 EGW720913:EHE720984 EQS720913:ERA720984 FAO720913:FAW720984 FKK720913:FKS720984 FUG720913:FUO720984 GEC720913:GEK720984 GNY720913:GOG720984 GXU720913:GYC720984 HHQ720913:HHY720984 HRM720913:HRU720984 IBI720913:IBQ720984 ILE720913:ILM720984 IVA720913:IVI720984 JEW720913:JFE720984 JOS720913:JPA720984 JYO720913:JYW720984 KIK720913:KIS720984 KSG720913:KSO720984 LCC720913:LCK720984 LLY720913:LMG720984 LVU720913:LWC720984 MFQ720913:MFY720984 MPM720913:MPU720984 MZI720913:MZQ720984 NJE720913:NJM720984 NTA720913:NTI720984 OCW720913:ODE720984 OMS720913:ONA720984 OWO720913:OWW720984 PGK720913:PGS720984 PQG720913:PQO720984 QAC720913:QAK720984 QJY720913:QKG720984 QTU720913:QUC720984 RDQ720913:RDY720984 RNM720913:RNU720984 RXI720913:RXQ720984 SHE720913:SHM720984 SRA720913:SRI720984 TAW720913:TBE720984 TKS720913:TLA720984 TUO720913:TUW720984 UEK720913:UES720984 UOG720913:UOO720984 UYC720913:UYK720984 VHY720913:VIG720984 VRU720913:VSC720984 WBQ720913:WBY720984 WLM720913:WLU720984 WVI720913:WVQ720984 A786449:I786520 IW786449:JE786520 SS786449:TA786520 ACO786449:ACW786520 AMK786449:AMS786520 AWG786449:AWO786520 BGC786449:BGK786520 BPY786449:BQG786520 BZU786449:CAC786520 CJQ786449:CJY786520 CTM786449:CTU786520 DDI786449:DDQ786520 DNE786449:DNM786520 DXA786449:DXI786520 EGW786449:EHE786520 EQS786449:ERA786520 FAO786449:FAW786520 FKK786449:FKS786520 FUG786449:FUO786520 GEC786449:GEK786520 GNY786449:GOG786520 GXU786449:GYC786520 HHQ786449:HHY786520 HRM786449:HRU786520 IBI786449:IBQ786520 ILE786449:ILM786520 IVA786449:IVI786520 JEW786449:JFE786520 JOS786449:JPA786520 JYO786449:JYW786520 KIK786449:KIS786520 KSG786449:KSO786520 LCC786449:LCK786520 LLY786449:LMG786520 LVU786449:LWC786520 MFQ786449:MFY786520 MPM786449:MPU786520 MZI786449:MZQ786520 NJE786449:NJM786520 NTA786449:NTI786520 OCW786449:ODE786520 OMS786449:ONA786520 OWO786449:OWW786520 PGK786449:PGS786520 PQG786449:PQO786520 QAC786449:QAK786520 QJY786449:QKG786520 QTU786449:QUC786520 RDQ786449:RDY786520 RNM786449:RNU786520 RXI786449:RXQ786520 SHE786449:SHM786520 SRA786449:SRI786520 TAW786449:TBE786520 TKS786449:TLA786520 TUO786449:TUW786520 UEK786449:UES786520 UOG786449:UOO786520 UYC786449:UYK786520 VHY786449:VIG786520 VRU786449:VSC786520 WBQ786449:WBY786520 WLM786449:WLU786520 WVI786449:WVQ786520 A851985:I852056 IW851985:JE852056 SS851985:TA852056 ACO851985:ACW852056 AMK851985:AMS852056 AWG851985:AWO852056 BGC851985:BGK852056 BPY851985:BQG852056 BZU851985:CAC852056 CJQ851985:CJY852056 CTM851985:CTU852056 DDI851985:DDQ852056 DNE851985:DNM852056 DXA851985:DXI852056 EGW851985:EHE852056 EQS851985:ERA852056 FAO851985:FAW852056 FKK851985:FKS852056 FUG851985:FUO852056 GEC851985:GEK852056 GNY851985:GOG852056 GXU851985:GYC852056 HHQ851985:HHY852056 HRM851985:HRU852056 IBI851985:IBQ852056 ILE851985:ILM852056 IVA851985:IVI852056 JEW851985:JFE852056 JOS851985:JPA852056 JYO851985:JYW852056 KIK851985:KIS852056 KSG851985:KSO852056 LCC851985:LCK852056 LLY851985:LMG852056 LVU851985:LWC852056 MFQ851985:MFY852056 MPM851985:MPU852056 MZI851985:MZQ852056 NJE851985:NJM852056 NTA851985:NTI852056 OCW851985:ODE852056 OMS851985:ONA852056 OWO851985:OWW852056 PGK851985:PGS852056 PQG851985:PQO852056 QAC851985:QAK852056 QJY851985:QKG852056 QTU851985:QUC852056 RDQ851985:RDY852056 RNM851985:RNU852056 RXI851985:RXQ852056 SHE851985:SHM852056 SRA851985:SRI852056 TAW851985:TBE852056 TKS851985:TLA852056 TUO851985:TUW852056 UEK851985:UES852056 UOG851985:UOO852056 UYC851985:UYK852056 VHY851985:VIG852056 VRU851985:VSC852056 WBQ851985:WBY852056 WLM851985:WLU852056 WVI851985:WVQ852056 A917521:I917592 IW917521:JE917592 SS917521:TA917592 ACO917521:ACW917592 AMK917521:AMS917592 AWG917521:AWO917592 BGC917521:BGK917592 BPY917521:BQG917592 BZU917521:CAC917592 CJQ917521:CJY917592 CTM917521:CTU917592 DDI917521:DDQ917592 DNE917521:DNM917592 DXA917521:DXI917592 EGW917521:EHE917592 EQS917521:ERA917592 FAO917521:FAW917592 FKK917521:FKS917592 FUG917521:FUO917592 GEC917521:GEK917592 GNY917521:GOG917592 GXU917521:GYC917592 HHQ917521:HHY917592 HRM917521:HRU917592 IBI917521:IBQ917592 ILE917521:ILM917592 IVA917521:IVI917592 JEW917521:JFE917592 JOS917521:JPA917592 JYO917521:JYW917592 KIK917521:KIS917592 KSG917521:KSO917592 LCC917521:LCK917592 LLY917521:LMG917592 LVU917521:LWC917592 MFQ917521:MFY917592 MPM917521:MPU917592 MZI917521:MZQ917592 NJE917521:NJM917592 NTA917521:NTI917592 OCW917521:ODE917592 OMS917521:ONA917592 OWO917521:OWW917592 PGK917521:PGS917592 PQG917521:PQO917592 QAC917521:QAK917592 QJY917521:QKG917592 QTU917521:QUC917592 RDQ917521:RDY917592 RNM917521:RNU917592 RXI917521:RXQ917592 SHE917521:SHM917592 SRA917521:SRI917592 TAW917521:TBE917592 TKS917521:TLA917592 TUO917521:TUW917592 UEK917521:UES917592 UOG917521:UOO917592 UYC917521:UYK917592 VHY917521:VIG917592 VRU917521:VSC917592 WBQ917521:WBY917592 WLM917521:WLU917592 WVI917521:WVQ917592 A983057:I983128 IW983057:JE983128 SS983057:TA983128 ACO983057:ACW983128 AMK983057:AMS983128 AWG983057:AWO983128 BGC983057:BGK983128 BPY983057:BQG983128 BZU983057:CAC983128 CJQ983057:CJY983128 CTM983057:CTU983128 DDI983057:DDQ983128 DNE983057:DNM983128 DXA983057:DXI983128 EGW983057:EHE983128 EQS983057:ERA983128 FAO983057:FAW983128 FKK983057:FKS983128 FUG983057:FUO983128 GEC983057:GEK983128 GNY983057:GOG983128 GXU983057:GYC983128 HHQ983057:HHY983128 HRM983057:HRU983128 IBI983057:IBQ983128 ILE983057:ILM983128 IVA983057:IVI983128 JEW983057:JFE983128 JOS983057:JPA983128 JYO983057:JYW983128 KIK983057:KIS983128 KSG983057:KSO983128 LCC983057:LCK983128 LLY983057:LMG983128 LVU983057:LWC983128 MFQ983057:MFY983128 MPM983057:MPU983128 MZI983057:MZQ983128 NJE983057:NJM983128 NTA983057:NTI983128 OCW983057:ODE983128 OMS983057:ONA983128 OWO983057:OWW983128 PGK983057:PGS983128 PQG983057:PQO983128 QAC983057:QAK983128 QJY983057:QKG983128 QTU983057:QUC983128 RDQ983057:RDY983128 RNM983057:RNU983128 RXI983057:RXQ983128 SHE983057:SHM983128 SRA983057:SRI983128 TAW983057:TBE983128 TKS983057:TLA983128 TUO983057:TUW983128 UEK983057:UES983128 UOG983057:UOO983128 UYC983057:UYK983128 VHY983057:VIG983128 VRU983057:VSC983128 WBQ983057:WBY983128 WLM983057:WLU983128 WVI983057:WVQ983128">
      <formula1>0</formula1>
      <formula2>10000000000</formula2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582"/>
  <sheetViews>
    <sheetView topLeftCell="A67" workbookViewId="0">
      <selection activeCell="A67" sqref="A1:XFD1048576"/>
    </sheetView>
  </sheetViews>
  <sheetFormatPr baseColWidth="10" defaultColWidth="12.85546875" defaultRowHeight="10.5" x14ac:dyDescent="0.15"/>
  <cols>
    <col min="1" max="1" width="45.28515625" style="22" customWidth="1"/>
    <col min="2" max="9" width="13.7109375" style="22" customWidth="1"/>
    <col min="10" max="10" width="15.140625" style="17" customWidth="1"/>
    <col min="11" max="11" width="15.140625" style="80" customWidth="1"/>
    <col min="12" max="17" width="15.140625" style="17" customWidth="1"/>
    <col min="18" max="19" width="13.5703125" style="17" customWidth="1"/>
    <col min="20" max="21" width="13.5703125" style="17" hidden="1" customWidth="1"/>
    <col min="22" max="22" width="13.5703125" style="19" hidden="1" customWidth="1"/>
    <col min="23" max="23" width="13.5703125" style="17" hidden="1" customWidth="1"/>
    <col min="24" max="24" width="13.5703125" style="4" hidden="1" customWidth="1"/>
    <col min="25" max="26" width="12.42578125" style="17" hidden="1" customWidth="1"/>
    <col min="27" max="27" width="8" style="17" hidden="1" customWidth="1"/>
    <col min="28" max="28" width="7.28515625" style="17" hidden="1" customWidth="1"/>
    <col min="29" max="31" width="12.85546875" style="17" hidden="1" customWidth="1"/>
    <col min="32" max="32" width="12.85546875" style="17" customWidth="1"/>
    <col min="33" max="38" width="6.7109375" style="17" customWidth="1"/>
    <col min="39" max="47" width="5.85546875" style="17" customWidth="1"/>
    <col min="48" max="91" width="10.85546875" style="17" customWidth="1"/>
    <col min="92" max="256" width="12.85546875" style="17"/>
    <col min="257" max="257" width="45.28515625" style="17" customWidth="1"/>
    <col min="258" max="265" width="13.7109375" style="17" customWidth="1"/>
    <col min="266" max="273" width="15.140625" style="17" customWidth="1"/>
    <col min="274" max="275" width="13.5703125" style="17" customWidth="1"/>
    <col min="276" max="287" width="0" style="17" hidden="1" customWidth="1"/>
    <col min="288" max="288" width="12.85546875" style="17" customWidth="1"/>
    <col min="289" max="294" width="6.7109375" style="17" customWidth="1"/>
    <col min="295" max="303" width="5.85546875" style="17" customWidth="1"/>
    <col min="304" max="347" width="10.85546875" style="17" customWidth="1"/>
    <col min="348" max="512" width="12.85546875" style="17"/>
    <col min="513" max="513" width="45.28515625" style="17" customWidth="1"/>
    <col min="514" max="521" width="13.7109375" style="17" customWidth="1"/>
    <col min="522" max="529" width="15.140625" style="17" customWidth="1"/>
    <col min="530" max="531" width="13.5703125" style="17" customWidth="1"/>
    <col min="532" max="543" width="0" style="17" hidden="1" customWidth="1"/>
    <col min="544" max="544" width="12.85546875" style="17" customWidth="1"/>
    <col min="545" max="550" width="6.7109375" style="17" customWidth="1"/>
    <col min="551" max="559" width="5.85546875" style="17" customWidth="1"/>
    <col min="560" max="603" width="10.85546875" style="17" customWidth="1"/>
    <col min="604" max="768" width="12.85546875" style="17"/>
    <col min="769" max="769" width="45.28515625" style="17" customWidth="1"/>
    <col min="770" max="777" width="13.7109375" style="17" customWidth="1"/>
    <col min="778" max="785" width="15.140625" style="17" customWidth="1"/>
    <col min="786" max="787" width="13.5703125" style="17" customWidth="1"/>
    <col min="788" max="799" width="0" style="17" hidden="1" customWidth="1"/>
    <col min="800" max="800" width="12.85546875" style="17" customWidth="1"/>
    <col min="801" max="806" width="6.7109375" style="17" customWidth="1"/>
    <col min="807" max="815" width="5.85546875" style="17" customWidth="1"/>
    <col min="816" max="859" width="10.85546875" style="17" customWidth="1"/>
    <col min="860" max="1024" width="12.85546875" style="17"/>
    <col min="1025" max="1025" width="45.28515625" style="17" customWidth="1"/>
    <col min="1026" max="1033" width="13.7109375" style="17" customWidth="1"/>
    <col min="1034" max="1041" width="15.140625" style="17" customWidth="1"/>
    <col min="1042" max="1043" width="13.5703125" style="17" customWidth="1"/>
    <col min="1044" max="1055" width="0" style="17" hidden="1" customWidth="1"/>
    <col min="1056" max="1056" width="12.85546875" style="17" customWidth="1"/>
    <col min="1057" max="1062" width="6.7109375" style="17" customWidth="1"/>
    <col min="1063" max="1071" width="5.85546875" style="17" customWidth="1"/>
    <col min="1072" max="1115" width="10.85546875" style="17" customWidth="1"/>
    <col min="1116" max="1280" width="12.85546875" style="17"/>
    <col min="1281" max="1281" width="45.28515625" style="17" customWidth="1"/>
    <col min="1282" max="1289" width="13.7109375" style="17" customWidth="1"/>
    <col min="1290" max="1297" width="15.140625" style="17" customWidth="1"/>
    <col min="1298" max="1299" width="13.5703125" style="17" customWidth="1"/>
    <col min="1300" max="1311" width="0" style="17" hidden="1" customWidth="1"/>
    <col min="1312" max="1312" width="12.85546875" style="17" customWidth="1"/>
    <col min="1313" max="1318" width="6.7109375" style="17" customWidth="1"/>
    <col min="1319" max="1327" width="5.85546875" style="17" customWidth="1"/>
    <col min="1328" max="1371" width="10.85546875" style="17" customWidth="1"/>
    <col min="1372" max="1536" width="12.85546875" style="17"/>
    <col min="1537" max="1537" width="45.28515625" style="17" customWidth="1"/>
    <col min="1538" max="1545" width="13.7109375" style="17" customWidth="1"/>
    <col min="1546" max="1553" width="15.140625" style="17" customWidth="1"/>
    <col min="1554" max="1555" width="13.5703125" style="17" customWidth="1"/>
    <col min="1556" max="1567" width="0" style="17" hidden="1" customWidth="1"/>
    <col min="1568" max="1568" width="12.85546875" style="17" customWidth="1"/>
    <col min="1569" max="1574" width="6.7109375" style="17" customWidth="1"/>
    <col min="1575" max="1583" width="5.85546875" style="17" customWidth="1"/>
    <col min="1584" max="1627" width="10.85546875" style="17" customWidth="1"/>
    <col min="1628" max="1792" width="12.85546875" style="17"/>
    <col min="1793" max="1793" width="45.28515625" style="17" customWidth="1"/>
    <col min="1794" max="1801" width="13.7109375" style="17" customWidth="1"/>
    <col min="1802" max="1809" width="15.140625" style="17" customWidth="1"/>
    <col min="1810" max="1811" width="13.5703125" style="17" customWidth="1"/>
    <col min="1812" max="1823" width="0" style="17" hidden="1" customWidth="1"/>
    <col min="1824" max="1824" width="12.85546875" style="17" customWidth="1"/>
    <col min="1825" max="1830" width="6.7109375" style="17" customWidth="1"/>
    <col min="1831" max="1839" width="5.85546875" style="17" customWidth="1"/>
    <col min="1840" max="1883" width="10.85546875" style="17" customWidth="1"/>
    <col min="1884" max="2048" width="12.85546875" style="17"/>
    <col min="2049" max="2049" width="45.28515625" style="17" customWidth="1"/>
    <col min="2050" max="2057" width="13.7109375" style="17" customWidth="1"/>
    <col min="2058" max="2065" width="15.140625" style="17" customWidth="1"/>
    <col min="2066" max="2067" width="13.5703125" style="17" customWidth="1"/>
    <col min="2068" max="2079" width="0" style="17" hidden="1" customWidth="1"/>
    <col min="2080" max="2080" width="12.85546875" style="17" customWidth="1"/>
    <col min="2081" max="2086" width="6.7109375" style="17" customWidth="1"/>
    <col min="2087" max="2095" width="5.85546875" style="17" customWidth="1"/>
    <col min="2096" max="2139" width="10.85546875" style="17" customWidth="1"/>
    <col min="2140" max="2304" width="12.85546875" style="17"/>
    <col min="2305" max="2305" width="45.28515625" style="17" customWidth="1"/>
    <col min="2306" max="2313" width="13.7109375" style="17" customWidth="1"/>
    <col min="2314" max="2321" width="15.140625" style="17" customWidth="1"/>
    <col min="2322" max="2323" width="13.5703125" style="17" customWidth="1"/>
    <col min="2324" max="2335" width="0" style="17" hidden="1" customWidth="1"/>
    <col min="2336" max="2336" width="12.85546875" style="17" customWidth="1"/>
    <col min="2337" max="2342" width="6.7109375" style="17" customWidth="1"/>
    <col min="2343" max="2351" width="5.85546875" style="17" customWidth="1"/>
    <col min="2352" max="2395" width="10.85546875" style="17" customWidth="1"/>
    <col min="2396" max="2560" width="12.85546875" style="17"/>
    <col min="2561" max="2561" width="45.28515625" style="17" customWidth="1"/>
    <col min="2562" max="2569" width="13.7109375" style="17" customWidth="1"/>
    <col min="2570" max="2577" width="15.140625" style="17" customWidth="1"/>
    <col min="2578" max="2579" width="13.5703125" style="17" customWidth="1"/>
    <col min="2580" max="2591" width="0" style="17" hidden="1" customWidth="1"/>
    <col min="2592" max="2592" width="12.85546875" style="17" customWidth="1"/>
    <col min="2593" max="2598" width="6.7109375" style="17" customWidth="1"/>
    <col min="2599" max="2607" width="5.85546875" style="17" customWidth="1"/>
    <col min="2608" max="2651" width="10.85546875" style="17" customWidth="1"/>
    <col min="2652" max="2816" width="12.85546875" style="17"/>
    <col min="2817" max="2817" width="45.28515625" style="17" customWidth="1"/>
    <col min="2818" max="2825" width="13.7109375" style="17" customWidth="1"/>
    <col min="2826" max="2833" width="15.140625" style="17" customWidth="1"/>
    <col min="2834" max="2835" width="13.5703125" style="17" customWidth="1"/>
    <col min="2836" max="2847" width="0" style="17" hidden="1" customWidth="1"/>
    <col min="2848" max="2848" width="12.85546875" style="17" customWidth="1"/>
    <col min="2849" max="2854" width="6.7109375" style="17" customWidth="1"/>
    <col min="2855" max="2863" width="5.85546875" style="17" customWidth="1"/>
    <col min="2864" max="2907" width="10.85546875" style="17" customWidth="1"/>
    <col min="2908" max="3072" width="12.85546875" style="17"/>
    <col min="3073" max="3073" width="45.28515625" style="17" customWidth="1"/>
    <col min="3074" max="3081" width="13.7109375" style="17" customWidth="1"/>
    <col min="3082" max="3089" width="15.140625" style="17" customWidth="1"/>
    <col min="3090" max="3091" width="13.5703125" style="17" customWidth="1"/>
    <col min="3092" max="3103" width="0" style="17" hidden="1" customWidth="1"/>
    <col min="3104" max="3104" width="12.85546875" style="17" customWidth="1"/>
    <col min="3105" max="3110" width="6.7109375" style="17" customWidth="1"/>
    <col min="3111" max="3119" width="5.85546875" style="17" customWidth="1"/>
    <col min="3120" max="3163" width="10.85546875" style="17" customWidth="1"/>
    <col min="3164" max="3328" width="12.85546875" style="17"/>
    <col min="3329" max="3329" width="45.28515625" style="17" customWidth="1"/>
    <col min="3330" max="3337" width="13.7109375" style="17" customWidth="1"/>
    <col min="3338" max="3345" width="15.140625" style="17" customWidth="1"/>
    <col min="3346" max="3347" width="13.5703125" style="17" customWidth="1"/>
    <col min="3348" max="3359" width="0" style="17" hidden="1" customWidth="1"/>
    <col min="3360" max="3360" width="12.85546875" style="17" customWidth="1"/>
    <col min="3361" max="3366" width="6.7109375" style="17" customWidth="1"/>
    <col min="3367" max="3375" width="5.85546875" style="17" customWidth="1"/>
    <col min="3376" max="3419" width="10.85546875" style="17" customWidth="1"/>
    <col min="3420" max="3584" width="12.85546875" style="17"/>
    <col min="3585" max="3585" width="45.28515625" style="17" customWidth="1"/>
    <col min="3586" max="3593" width="13.7109375" style="17" customWidth="1"/>
    <col min="3594" max="3601" width="15.140625" style="17" customWidth="1"/>
    <col min="3602" max="3603" width="13.5703125" style="17" customWidth="1"/>
    <col min="3604" max="3615" width="0" style="17" hidden="1" customWidth="1"/>
    <col min="3616" max="3616" width="12.85546875" style="17" customWidth="1"/>
    <col min="3617" max="3622" width="6.7109375" style="17" customWidth="1"/>
    <col min="3623" max="3631" width="5.85546875" style="17" customWidth="1"/>
    <col min="3632" max="3675" width="10.85546875" style="17" customWidth="1"/>
    <col min="3676" max="3840" width="12.85546875" style="17"/>
    <col min="3841" max="3841" width="45.28515625" style="17" customWidth="1"/>
    <col min="3842" max="3849" width="13.7109375" style="17" customWidth="1"/>
    <col min="3850" max="3857" width="15.140625" style="17" customWidth="1"/>
    <col min="3858" max="3859" width="13.5703125" style="17" customWidth="1"/>
    <col min="3860" max="3871" width="0" style="17" hidden="1" customWidth="1"/>
    <col min="3872" max="3872" width="12.85546875" style="17" customWidth="1"/>
    <col min="3873" max="3878" width="6.7109375" style="17" customWidth="1"/>
    <col min="3879" max="3887" width="5.85546875" style="17" customWidth="1"/>
    <col min="3888" max="3931" width="10.85546875" style="17" customWidth="1"/>
    <col min="3932" max="4096" width="12.85546875" style="17"/>
    <col min="4097" max="4097" width="45.28515625" style="17" customWidth="1"/>
    <col min="4098" max="4105" width="13.7109375" style="17" customWidth="1"/>
    <col min="4106" max="4113" width="15.140625" style="17" customWidth="1"/>
    <col min="4114" max="4115" width="13.5703125" style="17" customWidth="1"/>
    <col min="4116" max="4127" width="0" style="17" hidden="1" customWidth="1"/>
    <col min="4128" max="4128" width="12.85546875" style="17" customWidth="1"/>
    <col min="4129" max="4134" width="6.7109375" style="17" customWidth="1"/>
    <col min="4135" max="4143" width="5.85546875" style="17" customWidth="1"/>
    <col min="4144" max="4187" width="10.85546875" style="17" customWidth="1"/>
    <col min="4188" max="4352" width="12.85546875" style="17"/>
    <col min="4353" max="4353" width="45.28515625" style="17" customWidth="1"/>
    <col min="4354" max="4361" width="13.7109375" style="17" customWidth="1"/>
    <col min="4362" max="4369" width="15.140625" style="17" customWidth="1"/>
    <col min="4370" max="4371" width="13.5703125" style="17" customWidth="1"/>
    <col min="4372" max="4383" width="0" style="17" hidden="1" customWidth="1"/>
    <col min="4384" max="4384" width="12.85546875" style="17" customWidth="1"/>
    <col min="4385" max="4390" width="6.7109375" style="17" customWidth="1"/>
    <col min="4391" max="4399" width="5.85546875" style="17" customWidth="1"/>
    <col min="4400" max="4443" width="10.85546875" style="17" customWidth="1"/>
    <col min="4444" max="4608" width="12.85546875" style="17"/>
    <col min="4609" max="4609" width="45.28515625" style="17" customWidth="1"/>
    <col min="4610" max="4617" width="13.7109375" style="17" customWidth="1"/>
    <col min="4618" max="4625" width="15.140625" style="17" customWidth="1"/>
    <col min="4626" max="4627" width="13.5703125" style="17" customWidth="1"/>
    <col min="4628" max="4639" width="0" style="17" hidden="1" customWidth="1"/>
    <col min="4640" max="4640" width="12.85546875" style="17" customWidth="1"/>
    <col min="4641" max="4646" width="6.7109375" style="17" customWidth="1"/>
    <col min="4647" max="4655" width="5.85546875" style="17" customWidth="1"/>
    <col min="4656" max="4699" width="10.85546875" style="17" customWidth="1"/>
    <col min="4700" max="4864" width="12.85546875" style="17"/>
    <col min="4865" max="4865" width="45.28515625" style="17" customWidth="1"/>
    <col min="4866" max="4873" width="13.7109375" style="17" customWidth="1"/>
    <col min="4874" max="4881" width="15.140625" style="17" customWidth="1"/>
    <col min="4882" max="4883" width="13.5703125" style="17" customWidth="1"/>
    <col min="4884" max="4895" width="0" style="17" hidden="1" customWidth="1"/>
    <col min="4896" max="4896" width="12.85546875" style="17" customWidth="1"/>
    <col min="4897" max="4902" width="6.7109375" style="17" customWidth="1"/>
    <col min="4903" max="4911" width="5.85546875" style="17" customWidth="1"/>
    <col min="4912" max="4955" width="10.85546875" style="17" customWidth="1"/>
    <col min="4956" max="5120" width="12.85546875" style="17"/>
    <col min="5121" max="5121" width="45.28515625" style="17" customWidth="1"/>
    <col min="5122" max="5129" width="13.7109375" style="17" customWidth="1"/>
    <col min="5130" max="5137" width="15.140625" style="17" customWidth="1"/>
    <col min="5138" max="5139" width="13.5703125" style="17" customWidth="1"/>
    <col min="5140" max="5151" width="0" style="17" hidden="1" customWidth="1"/>
    <col min="5152" max="5152" width="12.85546875" style="17" customWidth="1"/>
    <col min="5153" max="5158" width="6.7109375" style="17" customWidth="1"/>
    <col min="5159" max="5167" width="5.85546875" style="17" customWidth="1"/>
    <col min="5168" max="5211" width="10.85546875" style="17" customWidth="1"/>
    <col min="5212" max="5376" width="12.85546875" style="17"/>
    <col min="5377" max="5377" width="45.28515625" style="17" customWidth="1"/>
    <col min="5378" max="5385" width="13.7109375" style="17" customWidth="1"/>
    <col min="5386" max="5393" width="15.140625" style="17" customWidth="1"/>
    <col min="5394" max="5395" width="13.5703125" style="17" customWidth="1"/>
    <col min="5396" max="5407" width="0" style="17" hidden="1" customWidth="1"/>
    <col min="5408" max="5408" width="12.85546875" style="17" customWidth="1"/>
    <col min="5409" max="5414" width="6.7109375" style="17" customWidth="1"/>
    <col min="5415" max="5423" width="5.85546875" style="17" customWidth="1"/>
    <col min="5424" max="5467" width="10.85546875" style="17" customWidth="1"/>
    <col min="5468" max="5632" width="12.85546875" style="17"/>
    <col min="5633" max="5633" width="45.28515625" style="17" customWidth="1"/>
    <col min="5634" max="5641" width="13.7109375" style="17" customWidth="1"/>
    <col min="5642" max="5649" width="15.140625" style="17" customWidth="1"/>
    <col min="5650" max="5651" width="13.5703125" style="17" customWidth="1"/>
    <col min="5652" max="5663" width="0" style="17" hidden="1" customWidth="1"/>
    <col min="5664" max="5664" width="12.85546875" style="17" customWidth="1"/>
    <col min="5665" max="5670" width="6.7109375" style="17" customWidth="1"/>
    <col min="5671" max="5679" width="5.85546875" style="17" customWidth="1"/>
    <col min="5680" max="5723" width="10.85546875" style="17" customWidth="1"/>
    <col min="5724" max="5888" width="12.85546875" style="17"/>
    <col min="5889" max="5889" width="45.28515625" style="17" customWidth="1"/>
    <col min="5890" max="5897" width="13.7109375" style="17" customWidth="1"/>
    <col min="5898" max="5905" width="15.140625" style="17" customWidth="1"/>
    <col min="5906" max="5907" width="13.5703125" style="17" customWidth="1"/>
    <col min="5908" max="5919" width="0" style="17" hidden="1" customWidth="1"/>
    <col min="5920" max="5920" width="12.85546875" style="17" customWidth="1"/>
    <col min="5921" max="5926" width="6.7109375" style="17" customWidth="1"/>
    <col min="5927" max="5935" width="5.85546875" style="17" customWidth="1"/>
    <col min="5936" max="5979" width="10.85546875" style="17" customWidth="1"/>
    <col min="5980" max="6144" width="12.85546875" style="17"/>
    <col min="6145" max="6145" width="45.28515625" style="17" customWidth="1"/>
    <col min="6146" max="6153" width="13.7109375" style="17" customWidth="1"/>
    <col min="6154" max="6161" width="15.140625" style="17" customWidth="1"/>
    <col min="6162" max="6163" width="13.5703125" style="17" customWidth="1"/>
    <col min="6164" max="6175" width="0" style="17" hidden="1" customWidth="1"/>
    <col min="6176" max="6176" width="12.85546875" style="17" customWidth="1"/>
    <col min="6177" max="6182" width="6.7109375" style="17" customWidth="1"/>
    <col min="6183" max="6191" width="5.85546875" style="17" customWidth="1"/>
    <col min="6192" max="6235" width="10.85546875" style="17" customWidth="1"/>
    <col min="6236" max="6400" width="12.85546875" style="17"/>
    <col min="6401" max="6401" width="45.28515625" style="17" customWidth="1"/>
    <col min="6402" max="6409" width="13.7109375" style="17" customWidth="1"/>
    <col min="6410" max="6417" width="15.140625" style="17" customWidth="1"/>
    <col min="6418" max="6419" width="13.5703125" style="17" customWidth="1"/>
    <col min="6420" max="6431" width="0" style="17" hidden="1" customWidth="1"/>
    <col min="6432" max="6432" width="12.85546875" style="17" customWidth="1"/>
    <col min="6433" max="6438" width="6.7109375" style="17" customWidth="1"/>
    <col min="6439" max="6447" width="5.85546875" style="17" customWidth="1"/>
    <col min="6448" max="6491" width="10.85546875" style="17" customWidth="1"/>
    <col min="6492" max="6656" width="12.85546875" style="17"/>
    <col min="6657" max="6657" width="45.28515625" style="17" customWidth="1"/>
    <col min="6658" max="6665" width="13.7109375" style="17" customWidth="1"/>
    <col min="6666" max="6673" width="15.140625" style="17" customWidth="1"/>
    <col min="6674" max="6675" width="13.5703125" style="17" customWidth="1"/>
    <col min="6676" max="6687" width="0" style="17" hidden="1" customWidth="1"/>
    <col min="6688" max="6688" width="12.85546875" style="17" customWidth="1"/>
    <col min="6689" max="6694" width="6.7109375" style="17" customWidth="1"/>
    <col min="6695" max="6703" width="5.85546875" style="17" customWidth="1"/>
    <col min="6704" max="6747" width="10.85546875" style="17" customWidth="1"/>
    <col min="6748" max="6912" width="12.85546875" style="17"/>
    <col min="6913" max="6913" width="45.28515625" style="17" customWidth="1"/>
    <col min="6914" max="6921" width="13.7109375" style="17" customWidth="1"/>
    <col min="6922" max="6929" width="15.140625" style="17" customWidth="1"/>
    <col min="6930" max="6931" width="13.5703125" style="17" customWidth="1"/>
    <col min="6932" max="6943" width="0" style="17" hidden="1" customWidth="1"/>
    <col min="6944" max="6944" width="12.85546875" style="17" customWidth="1"/>
    <col min="6945" max="6950" width="6.7109375" style="17" customWidth="1"/>
    <col min="6951" max="6959" width="5.85546875" style="17" customWidth="1"/>
    <col min="6960" max="7003" width="10.85546875" style="17" customWidth="1"/>
    <col min="7004" max="7168" width="12.85546875" style="17"/>
    <col min="7169" max="7169" width="45.28515625" style="17" customWidth="1"/>
    <col min="7170" max="7177" width="13.7109375" style="17" customWidth="1"/>
    <col min="7178" max="7185" width="15.140625" style="17" customWidth="1"/>
    <col min="7186" max="7187" width="13.5703125" style="17" customWidth="1"/>
    <col min="7188" max="7199" width="0" style="17" hidden="1" customWidth="1"/>
    <col min="7200" max="7200" width="12.85546875" style="17" customWidth="1"/>
    <col min="7201" max="7206" width="6.7109375" style="17" customWidth="1"/>
    <col min="7207" max="7215" width="5.85546875" style="17" customWidth="1"/>
    <col min="7216" max="7259" width="10.85546875" style="17" customWidth="1"/>
    <col min="7260" max="7424" width="12.85546875" style="17"/>
    <col min="7425" max="7425" width="45.28515625" style="17" customWidth="1"/>
    <col min="7426" max="7433" width="13.7109375" style="17" customWidth="1"/>
    <col min="7434" max="7441" width="15.140625" style="17" customWidth="1"/>
    <col min="7442" max="7443" width="13.5703125" style="17" customWidth="1"/>
    <col min="7444" max="7455" width="0" style="17" hidden="1" customWidth="1"/>
    <col min="7456" max="7456" width="12.85546875" style="17" customWidth="1"/>
    <col min="7457" max="7462" width="6.7109375" style="17" customWidth="1"/>
    <col min="7463" max="7471" width="5.85546875" style="17" customWidth="1"/>
    <col min="7472" max="7515" width="10.85546875" style="17" customWidth="1"/>
    <col min="7516" max="7680" width="12.85546875" style="17"/>
    <col min="7681" max="7681" width="45.28515625" style="17" customWidth="1"/>
    <col min="7682" max="7689" width="13.7109375" style="17" customWidth="1"/>
    <col min="7690" max="7697" width="15.140625" style="17" customWidth="1"/>
    <col min="7698" max="7699" width="13.5703125" style="17" customWidth="1"/>
    <col min="7700" max="7711" width="0" style="17" hidden="1" customWidth="1"/>
    <col min="7712" max="7712" width="12.85546875" style="17" customWidth="1"/>
    <col min="7713" max="7718" width="6.7109375" style="17" customWidth="1"/>
    <col min="7719" max="7727" width="5.85546875" style="17" customWidth="1"/>
    <col min="7728" max="7771" width="10.85546875" style="17" customWidth="1"/>
    <col min="7772" max="7936" width="12.85546875" style="17"/>
    <col min="7937" max="7937" width="45.28515625" style="17" customWidth="1"/>
    <col min="7938" max="7945" width="13.7109375" style="17" customWidth="1"/>
    <col min="7946" max="7953" width="15.140625" style="17" customWidth="1"/>
    <col min="7954" max="7955" width="13.5703125" style="17" customWidth="1"/>
    <col min="7956" max="7967" width="0" style="17" hidden="1" customWidth="1"/>
    <col min="7968" max="7968" width="12.85546875" style="17" customWidth="1"/>
    <col min="7969" max="7974" width="6.7109375" style="17" customWidth="1"/>
    <col min="7975" max="7983" width="5.85546875" style="17" customWidth="1"/>
    <col min="7984" max="8027" width="10.85546875" style="17" customWidth="1"/>
    <col min="8028" max="8192" width="12.85546875" style="17"/>
    <col min="8193" max="8193" width="45.28515625" style="17" customWidth="1"/>
    <col min="8194" max="8201" width="13.7109375" style="17" customWidth="1"/>
    <col min="8202" max="8209" width="15.140625" style="17" customWidth="1"/>
    <col min="8210" max="8211" width="13.5703125" style="17" customWidth="1"/>
    <col min="8212" max="8223" width="0" style="17" hidden="1" customWidth="1"/>
    <col min="8224" max="8224" width="12.85546875" style="17" customWidth="1"/>
    <col min="8225" max="8230" width="6.7109375" style="17" customWidth="1"/>
    <col min="8231" max="8239" width="5.85546875" style="17" customWidth="1"/>
    <col min="8240" max="8283" width="10.85546875" style="17" customWidth="1"/>
    <col min="8284" max="8448" width="12.85546875" style="17"/>
    <col min="8449" max="8449" width="45.28515625" style="17" customWidth="1"/>
    <col min="8450" max="8457" width="13.7109375" style="17" customWidth="1"/>
    <col min="8458" max="8465" width="15.140625" style="17" customWidth="1"/>
    <col min="8466" max="8467" width="13.5703125" style="17" customWidth="1"/>
    <col min="8468" max="8479" width="0" style="17" hidden="1" customWidth="1"/>
    <col min="8480" max="8480" width="12.85546875" style="17" customWidth="1"/>
    <col min="8481" max="8486" width="6.7109375" style="17" customWidth="1"/>
    <col min="8487" max="8495" width="5.85546875" style="17" customWidth="1"/>
    <col min="8496" max="8539" width="10.85546875" style="17" customWidth="1"/>
    <col min="8540" max="8704" width="12.85546875" style="17"/>
    <col min="8705" max="8705" width="45.28515625" style="17" customWidth="1"/>
    <col min="8706" max="8713" width="13.7109375" style="17" customWidth="1"/>
    <col min="8714" max="8721" width="15.140625" style="17" customWidth="1"/>
    <col min="8722" max="8723" width="13.5703125" style="17" customWidth="1"/>
    <col min="8724" max="8735" width="0" style="17" hidden="1" customWidth="1"/>
    <col min="8736" max="8736" width="12.85546875" style="17" customWidth="1"/>
    <col min="8737" max="8742" width="6.7109375" style="17" customWidth="1"/>
    <col min="8743" max="8751" width="5.85546875" style="17" customWidth="1"/>
    <col min="8752" max="8795" width="10.85546875" style="17" customWidth="1"/>
    <col min="8796" max="8960" width="12.85546875" style="17"/>
    <col min="8961" max="8961" width="45.28515625" style="17" customWidth="1"/>
    <col min="8962" max="8969" width="13.7109375" style="17" customWidth="1"/>
    <col min="8970" max="8977" width="15.140625" style="17" customWidth="1"/>
    <col min="8978" max="8979" width="13.5703125" style="17" customWidth="1"/>
    <col min="8980" max="8991" width="0" style="17" hidden="1" customWidth="1"/>
    <col min="8992" max="8992" width="12.85546875" style="17" customWidth="1"/>
    <col min="8993" max="8998" width="6.7109375" style="17" customWidth="1"/>
    <col min="8999" max="9007" width="5.85546875" style="17" customWidth="1"/>
    <col min="9008" max="9051" width="10.85546875" style="17" customWidth="1"/>
    <col min="9052" max="9216" width="12.85546875" style="17"/>
    <col min="9217" max="9217" width="45.28515625" style="17" customWidth="1"/>
    <col min="9218" max="9225" width="13.7109375" style="17" customWidth="1"/>
    <col min="9226" max="9233" width="15.140625" style="17" customWidth="1"/>
    <col min="9234" max="9235" width="13.5703125" style="17" customWidth="1"/>
    <col min="9236" max="9247" width="0" style="17" hidden="1" customWidth="1"/>
    <col min="9248" max="9248" width="12.85546875" style="17" customWidth="1"/>
    <col min="9249" max="9254" width="6.7109375" style="17" customWidth="1"/>
    <col min="9255" max="9263" width="5.85546875" style="17" customWidth="1"/>
    <col min="9264" max="9307" width="10.85546875" style="17" customWidth="1"/>
    <col min="9308" max="9472" width="12.85546875" style="17"/>
    <col min="9473" max="9473" width="45.28515625" style="17" customWidth="1"/>
    <col min="9474" max="9481" width="13.7109375" style="17" customWidth="1"/>
    <col min="9482" max="9489" width="15.140625" style="17" customWidth="1"/>
    <col min="9490" max="9491" width="13.5703125" style="17" customWidth="1"/>
    <col min="9492" max="9503" width="0" style="17" hidden="1" customWidth="1"/>
    <col min="9504" max="9504" width="12.85546875" style="17" customWidth="1"/>
    <col min="9505" max="9510" width="6.7109375" style="17" customWidth="1"/>
    <col min="9511" max="9519" width="5.85546875" style="17" customWidth="1"/>
    <col min="9520" max="9563" width="10.85546875" style="17" customWidth="1"/>
    <col min="9564" max="9728" width="12.85546875" style="17"/>
    <col min="9729" max="9729" width="45.28515625" style="17" customWidth="1"/>
    <col min="9730" max="9737" width="13.7109375" style="17" customWidth="1"/>
    <col min="9738" max="9745" width="15.140625" style="17" customWidth="1"/>
    <col min="9746" max="9747" width="13.5703125" style="17" customWidth="1"/>
    <col min="9748" max="9759" width="0" style="17" hidden="1" customWidth="1"/>
    <col min="9760" max="9760" width="12.85546875" style="17" customWidth="1"/>
    <col min="9761" max="9766" width="6.7109375" style="17" customWidth="1"/>
    <col min="9767" max="9775" width="5.85546875" style="17" customWidth="1"/>
    <col min="9776" max="9819" width="10.85546875" style="17" customWidth="1"/>
    <col min="9820" max="9984" width="12.85546875" style="17"/>
    <col min="9985" max="9985" width="45.28515625" style="17" customWidth="1"/>
    <col min="9986" max="9993" width="13.7109375" style="17" customWidth="1"/>
    <col min="9994" max="10001" width="15.140625" style="17" customWidth="1"/>
    <col min="10002" max="10003" width="13.5703125" style="17" customWidth="1"/>
    <col min="10004" max="10015" width="0" style="17" hidden="1" customWidth="1"/>
    <col min="10016" max="10016" width="12.85546875" style="17" customWidth="1"/>
    <col min="10017" max="10022" width="6.7109375" style="17" customWidth="1"/>
    <col min="10023" max="10031" width="5.85546875" style="17" customWidth="1"/>
    <col min="10032" max="10075" width="10.85546875" style="17" customWidth="1"/>
    <col min="10076" max="10240" width="12.85546875" style="17"/>
    <col min="10241" max="10241" width="45.28515625" style="17" customWidth="1"/>
    <col min="10242" max="10249" width="13.7109375" style="17" customWidth="1"/>
    <col min="10250" max="10257" width="15.140625" style="17" customWidth="1"/>
    <col min="10258" max="10259" width="13.5703125" style="17" customWidth="1"/>
    <col min="10260" max="10271" width="0" style="17" hidden="1" customWidth="1"/>
    <col min="10272" max="10272" width="12.85546875" style="17" customWidth="1"/>
    <col min="10273" max="10278" width="6.7109375" style="17" customWidth="1"/>
    <col min="10279" max="10287" width="5.85546875" style="17" customWidth="1"/>
    <col min="10288" max="10331" width="10.85546875" style="17" customWidth="1"/>
    <col min="10332" max="10496" width="12.85546875" style="17"/>
    <col min="10497" max="10497" width="45.28515625" style="17" customWidth="1"/>
    <col min="10498" max="10505" width="13.7109375" style="17" customWidth="1"/>
    <col min="10506" max="10513" width="15.140625" style="17" customWidth="1"/>
    <col min="10514" max="10515" width="13.5703125" style="17" customWidth="1"/>
    <col min="10516" max="10527" width="0" style="17" hidden="1" customWidth="1"/>
    <col min="10528" max="10528" width="12.85546875" style="17" customWidth="1"/>
    <col min="10529" max="10534" width="6.7109375" style="17" customWidth="1"/>
    <col min="10535" max="10543" width="5.85546875" style="17" customWidth="1"/>
    <col min="10544" max="10587" width="10.85546875" style="17" customWidth="1"/>
    <col min="10588" max="10752" width="12.85546875" style="17"/>
    <col min="10753" max="10753" width="45.28515625" style="17" customWidth="1"/>
    <col min="10754" max="10761" width="13.7109375" style="17" customWidth="1"/>
    <col min="10762" max="10769" width="15.140625" style="17" customWidth="1"/>
    <col min="10770" max="10771" width="13.5703125" style="17" customWidth="1"/>
    <col min="10772" max="10783" width="0" style="17" hidden="1" customWidth="1"/>
    <col min="10784" max="10784" width="12.85546875" style="17" customWidth="1"/>
    <col min="10785" max="10790" width="6.7109375" style="17" customWidth="1"/>
    <col min="10791" max="10799" width="5.85546875" style="17" customWidth="1"/>
    <col min="10800" max="10843" width="10.85546875" style="17" customWidth="1"/>
    <col min="10844" max="11008" width="12.85546875" style="17"/>
    <col min="11009" max="11009" width="45.28515625" style="17" customWidth="1"/>
    <col min="11010" max="11017" width="13.7109375" style="17" customWidth="1"/>
    <col min="11018" max="11025" width="15.140625" style="17" customWidth="1"/>
    <col min="11026" max="11027" width="13.5703125" style="17" customWidth="1"/>
    <col min="11028" max="11039" width="0" style="17" hidden="1" customWidth="1"/>
    <col min="11040" max="11040" width="12.85546875" style="17" customWidth="1"/>
    <col min="11041" max="11046" width="6.7109375" style="17" customWidth="1"/>
    <col min="11047" max="11055" width="5.85546875" style="17" customWidth="1"/>
    <col min="11056" max="11099" width="10.85546875" style="17" customWidth="1"/>
    <col min="11100" max="11264" width="12.85546875" style="17"/>
    <col min="11265" max="11265" width="45.28515625" style="17" customWidth="1"/>
    <col min="11266" max="11273" width="13.7109375" style="17" customWidth="1"/>
    <col min="11274" max="11281" width="15.140625" style="17" customWidth="1"/>
    <col min="11282" max="11283" width="13.5703125" style="17" customWidth="1"/>
    <col min="11284" max="11295" width="0" style="17" hidden="1" customWidth="1"/>
    <col min="11296" max="11296" width="12.85546875" style="17" customWidth="1"/>
    <col min="11297" max="11302" width="6.7109375" style="17" customWidth="1"/>
    <col min="11303" max="11311" width="5.85546875" style="17" customWidth="1"/>
    <col min="11312" max="11355" width="10.85546875" style="17" customWidth="1"/>
    <col min="11356" max="11520" width="12.85546875" style="17"/>
    <col min="11521" max="11521" width="45.28515625" style="17" customWidth="1"/>
    <col min="11522" max="11529" width="13.7109375" style="17" customWidth="1"/>
    <col min="11530" max="11537" width="15.140625" style="17" customWidth="1"/>
    <col min="11538" max="11539" width="13.5703125" style="17" customWidth="1"/>
    <col min="11540" max="11551" width="0" style="17" hidden="1" customWidth="1"/>
    <col min="11552" max="11552" width="12.85546875" style="17" customWidth="1"/>
    <col min="11553" max="11558" width="6.7109375" style="17" customWidth="1"/>
    <col min="11559" max="11567" width="5.85546875" style="17" customWidth="1"/>
    <col min="11568" max="11611" width="10.85546875" style="17" customWidth="1"/>
    <col min="11612" max="11776" width="12.85546875" style="17"/>
    <col min="11777" max="11777" width="45.28515625" style="17" customWidth="1"/>
    <col min="11778" max="11785" width="13.7109375" style="17" customWidth="1"/>
    <col min="11786" max="11793" width="15.140625" style="17" customWidth="1"/>
    <col min="11794" max="11795" width="13.5703125" style="17" customWidth="1"/>
    <col min="11796" max="11807" width="0" style="17" hidden="1" customWidth="1"/>
    <col min="11808" max="11808" width="12.85546875" style="17" customWidth="1"/>
    <col min="11809" max="11814" width="6.7109375" style="17" customWidth="1"/>
    <col min="11815" max="11823" width="5.85546875" style="17" customWidth="1"/>
    <col min="11824" max="11867" width="10.85546875" style="17" customWidth="1"/>
    <col min="11868" max="12032" width="12.85546875" style="17"/>
    <col min="12033" max="12033" width="45.28515625" style="17" customWidth="1"/>
    <col min="12034" max="12041" width="13.7109375" style="17" customWidth="1"/>
    <col min="12042" max="12049" width="15.140625" style="17" customWidth="1"/>
    <col min="12050" max="12051" width="13.5703125" style="17" customWidth="1"/>
    <col min="12052" max="12063" width="0" style="17" hidden="1" customWidth="1"/>
    <col min="12064" max="12064" width="12.85546875" style="17" customWidth="1"/>
    <col min="12065" max="12070" width="6.7109375" style="17" customWidth="1"/>
    <col min="12071" max="12079" width="5.85546875" style="17" customWidth="1"/>
    <col min="12080" max="12123" width="10.85546875" style="17" customWidth="1"/>
    <col min="12124" max="12288" width="12.85546875" style="17"/>
    <col min="12289" max="12289" width="45.28515625" style="17" customWidth="1"/>
    <col min="12290" max="12297" width="13.7109375" style="17" customWidth="1"/>
    <col min="12298" max="12305" width="15.140625" style="17" customWidth="1"/>
    <col min="12306" max="12307" width="13.5703125" style="17" customWidth="1"/>
    <col min="12308" max="12319" width="0" style="17" hidden="1" customWidth="1"/>
    <col min="12320" max="12320" width="12.85546875" style="17" customWidth="1"/>
    <col min="12321" max="12326" width="6.7109375" style="17" customWidth="1"/>
    <col min="12327" max="12335" width="5.85546875" style="17" customWidth="1"/>
    <col min="12336" max="12379" width="10.85546875" style="17" customWidth="1"/>
    <col min="12380" max="12544" width="12.85546875" style="17"/>
    <col min="12545" max="12545" width="45.28515625" style="17" customWidth="1"/>
    <col min="12546" max="12553" width="13.7109375" style="17" customWidth="1"/>
    <col min="12554" max="12561" width="15.140625" style="17" customWidth="1"/>
    <col min="12562" max="12563" width="13.5703125" style="17" customWidth="1"/>
    <col min="12564" max="12575" width="0" style="17" hidden="1" customWidth="1"/>
    <col min="12576" max="12576" width="12.85546875" style="17" customWidth="1"/>
    <col min="12577" max="12582" width="6.7109375" style="17" customWidth="1"/>
    <col min="12583" max="12591" width="5.85546875" style="17" customWidth="1"/>
    <col min="12592" max="12635" width="10.85546875" style="17" customWidth="1"/>
    <col min="12636" max="12800" width="12.85546875" style="17"/>
    <col min="12801" max="12801" width="45.28515625" style="17" customWidth="1"/>
    <col min="12802" max="12809" width="13.7109375" style="17" customWidth="1"/>
    <col min="12810" max="12817" width="15.140625" style="17" customWidth="1"/>
    <col min="12818" max="12819" width="13.5703125" style="17" customWidth="1"/>
    <col min="12820" max="12831" width="0" style="17" hidden="1" customWidth="1"/>
    <col min="12832" max="12832" width="12.85546875" style="17" customWidth="1"/>
    <col min="12833" max="12838" width="6.7109375" style="17" customWidth="1"/>
    <col min="12839" max="12847" width="5.85546875" style="17" customWidth="1"/>
    <col min="12848" max="12891" width="10.85546875" style="17" customWidth="1"/>
    <col min="12892" max="13056" width="12.85546875" style="17"/>
    <col min="13057" max="13057" width="45.28515625" style="17" customWidth="1"/>
    <col min="13058" max="13065" width="13.7109375" style="17" customWidth="1"/>
    <col min="13066" max="13073" width="15.140625" style="17" customWidth="1"/>
    <col min="13074" max="13075" width="13.5703125" style="17" customWidth="1"/>
    <col min="13076" max="13087" width="0" style="17" hidden="1" customWidth="1"/>
    <col min="13088" max="13088" width="12.85546875" style="17" customWidth="1"/>
    <col min="13089" max="13094" width="6.7109375" style="17" customWidth="1"/>
    <col min="13095" max="13103" width="5.85546875" style="17" customWidth="1"/>
    <col min="13104" max="13147" width="10.85546875" style="17" customWidth="1"/>
    <col min="13148" max="13312" width="12.85546875" style="17"/>
    <col min="13313" max="13313" width="45.28515625" style="17" customWidth="1"/>
    <col min="13314" max="13321" width="13.7109375" style="17" customWidth="1"/>
    <col min="13322" max="13329" width="15.140625" style="17" customWidth="1"/>
    <col min="13330" max="13331" width="13.5703125" style="17" customWidth="1"/>
    <col min="13332" max="13343" width="0" style="17" hidden="1" customWidth="1"/>
    <col min="13344" max="13344" width="12.85546875" style="17" customWidth="1"/>
    <col min="13345" max="13350" width="6.7109375" style="17" customWidth="1"/>
    <col min="13351" max="13359" width="5.85546875" style="17" customWidth="1"/>
    <col min="13360" max="13403" width="10.85546875" style="17" customWidth="1"/>
    <col min="13404" max="13568" width="12.85546875" style="17"/>
    <col min="13569" max="13569" width="45.28515625" style="17" customWidth="1"/>
    <col min="13570" max="13577" width="13.7109375" style="17" customWidth="1"/>
    <col min="13578" max="13585" width="15.140625" style="17" customWidth="1"/>
    <col min="13586" max="13587" width="13.5703125" style="17" customWidth="1"/>
    <col min="13588" max="13599" width="0" style="17" hidden="1" customWidth="1"/>
    <col min="13600" max="13600" width="12.85546875" style="17" customWidth="1"/>
    <col min="13601" max="13606" width="6.7109375" style="17" customWidth="1"/>
    <col min="13607" max="13615" width="5.85546875" style="17" customWidth="1"/>
    <col min="13616" max="13659" width="10.85546875" style="17" customWidth="1"/>
    <col min="13660" max="13824" width="12.85546875" style="17"/>
    <col min="13825" max="13825" width="45.28515625" style="17" customWidth="1"/>
    <col min="13826" max="13833" width="13.7109375" style="17" customWidth="1"/>
    <col min="13834" max="13841" width="15.140625" style="17" customWidth="1"/>
    <col min="13842" max="13843" width="13.5703125" style="17" customWidth="1"/>
    <col min="13844" max="13855" width="0" style="17" hidden="1" customWidth="1"/>
    <col min="13856" max="13856" width="12.85546875" style="17" customWidth="1"/>
    <col min="13857" max="13862" width="6.7109375" style="17" customWidth="1"/>
    <col min="13863" max="13871" width="5.85546875" style="17" customWidth="1"/>
    <col min="13872" max="13915" width="10.85546875" style="17" customWidth="1"/>
    <col min="13916" max="14080" width="12.85546875" style="17"/>
    <col min="14081" max="14081" width="45.28515625" style="17" customWidth="1"/>
    <col min="14082" max="14089" width="13.7109375" style="17" customWidth="1"/>
    <col min="14090" max="14097" width="15.140625" style="17" customWidth="1"/>
    <col min="14098" max="14099" width="13.5703125" style="17" customWidth="1"/>
    <col min="14100" max="14111" width="0" style="17" hidden="1" customWidth="1"/>
    <col min="14112" max="14112" width="12.85546875" style="17" customWidth="1"/>
    <col min="14113" max="14118" width="6.7109375" style="17" customWidth="1"/>
    <col min="14119" max="14127" width="5.85546875" style="17" customWidth="1"/>
    <col min="14128" max="14171" width="10.85546875" style="17" customWidth="1"/>
    <col min="14172" max="14336" width="12.85546875" style="17"/>
    <col min="14337" max="14337" width="45.28515625" style="17" customWidth="1"/>
    <col min="14338" max="14345" width="13.7109375" style="17" customWidth="1"/>
    <col min="14346" max="14353" width="15.140625" style="17" customWidth="1"/>
    <col min="14354" max="14355" width="13.5703125" style="17" customWidth="1"/>
    <col min="14356" max="14367" width="0" style="17" hidden="1" customWidth="1"/>
    <col min="14368" max="14368" width="12.85546875" style="17" customWidth="1"/>
    <col min="14369" max="14374" width="6.7109375" style="17" customWidth="1"/>
    <col min="14375" max="14383" width="5.85546875" style="17" customWidth="1"/>
    <col min="14384" max="14427" width="10.85546875" style="17" customWidth="1"/>
    <col min="14428" max="14592" width="12.85546875" style="17"/>
    <col min="14593" max="14593" width="45.28515625" style="17" customWidth="1"/>
    <col min="14594" max="14601" width="13.7109375" style="17" customWidth="1"/>
    <col min="14602" max="14609" width="15.140625" style="17" customWidth="1"/>
    <col min="14610" max="14611" width="13.5703125" style="17" customWidth="1"/>
    <col min="14612" max="14623" width="0" style="17" hidden="1" customWidth="1"/>
    <col min="14624" max="14624" width="12.85546875" style="17" customWidth="1"/>
    <col min="14625" max="14630" width="6.7109375" style="17" customWidth="1"/>
    <col min="14631" max="14639" width="5.85546875" style="17" customWidth="1"/>
    <col min="14640" max="14683" width="10.85546875" style="17" customWidth="1"/>
    <col min="14684" max="14848" width="12.85546875" style="17"/>
    <col min="14849" max="14849" width="45.28515625" style="17" customWidth="1"/>
    <col min="14850" max="14857" width="13.7109375" style="17" customWidth="1"/>
    <col min="14858" max="14865" width="15.140625" style="17" customWidth="1"/>
    <col min="14866" max="14867" width="13.5703125" style="17" customWidth="1"/>
    <col min="14868" max="14879" width="0" style="17" hidden="1" customWidth="1"/>
    <col min="14880" max="14880" width="12.85546875" style="17" customWidth="1"/>
    <col min="14881" max="14886" width="6.7109375" style="17" customWidth="1"/>
    <col min="14887" max="14895" width="5.85546875" style="17" customWidth="1"/>
    <col min="14896" max="14939" width="10.85546875" style="17" customWidth="1"/>
    <col min="14940" max="15104" width="12.85546875" style="17"/>
    <col min="15105" max="15105" width="45.28515625" style="17" customWidth="1"/>
    <col min="15106" max="15113" width="13.7109375" style="17" customWidth="1"/>
    <col min="15114" max="15121" width="15.140625" style="17" customWidth="1"/>
    <col min="15122" max="15123" width="13.5703125" style="17" customWidth="1"/>
    <col min="15124" max="15135" width="0" style="17" hidden="1" customWidth="1"/>
    <col min="15136" max="15136" width="12.85546875" style="17" customWidth="1"/>
    <col min="15137" max="15142" width="6.7109375" style="17" customWidth="1"/>
    <col min="15143" max="15151" width="5.85546875" style="17" customWidth="1"/>
    <col min="15152" max="15195" width="10.85546875" style="17" customWidth="1"/>
    <col min="15196" max="15360" width="12.85546875" style="17"/>
    <col min="15361" max="15361" width="45.28515625" style="17" customWidth="1"/>
    <col min="15362" max="15369" width="13.7109375" style="17" customWidth="1"/>
    <col min="15370" max="15377" width="15.140625" style="17" customWidth="1"/>
    <col min="15378" max="15379" width="13.5703125" style="17" customWidth="1"/>
    <col min="15380" max="15391" width="0" style="17" hidden="1" customWidth="1"/>
    <col min="15392" max="15392" width="12.85546875" style="17" customWidth="1"/>
    <col min="15393" max="15398" width="6.7109375" style="17" customWidth="1"/>
    <col min="15399" max="15407" width="5.85546875" style="17" customWidth="1"/>
    <col min="15408" max="15451" width="10.85546875" style="17" customWidth="1"/>
    <col min="15452" max="15616" width="12.85546875" style="17"/>
    <col min="15617" max="15617" width="45.28515625" style="17" customWidth="1"/>
    <col min="15618" max="15625" width="13.7109375" style="17" customWidth="1"/>
    <col min="15626" max="15633" width="15.140625" style="17" customWidth="1"/>
    <col min="15634" max="15635" width="13.5703125" style="17" customWidth="1"/>
    <col min="15636" max="15647" width="0" style="17" hidden="1" customWidth="1"/>
    <col min="15648" max="15648" width="12.85546875" style="17" customWidth="1"/>
    <col min="15649" max="15654" width="6.7109375" style="17" customWidth="1"/>
    <col min="15655" max="15663" width="5.85546875" style="17" customWidth="1"/>
    <col min="15664" max="15707" width="10.85546875" style="17" customWidth="1"/>
    <col min="15708" max="15872" width="12.85546875" style="17"/>
    <col min="15873" max="15873" width="45.28515625" style="17" customWidth="1"/>
    <col min="15874" max="15881" width="13.7109375" style="17" customWidth="1"/>
    <col min="15882" max="15889" width="15.140625" style="17" customWidth="1"/>
    <col min="15890" max="15891" width="13.5703125" style="17" customWidth="1"/>
    <col min="15892" max="15903" width="0" style="17" hidden="1" customWidth="1"/>
    <col min="15904" max="15904" width="12.85546875" style="17" customWidth="1"/>
    <col min="15905" max="15910" width="6.7109375" style="17" customWidth="1"/>
    <col min="15911" max="15919" width="5.85546875" style="17" customWidth="1"/>
    <col min="15920" max="15963" width="10.85546875" style="17" customWidth="1"/>
    <col min="15964" max="16128" width="12.85546875" style="17"/>
    <col min="16129" max="16129" width="45.28515625" style="17" customWidth="1"/>
    <col min="16130" max="16137" width="13.7109375" style="17" customWidth="1"/>
    <col min="16138" max="16145" width="15.140625" style="17" customWidth="1"/>
    <col min="16146" max="16147" width="13.5703125" style="17" customWidth="1"/>
    <col min="16148" max="16159" width="0" style="17" hidden="1" customWidth="1"/>
    <col min="16160" max="16160" width="12.85546875" style="17" customWidth="1"/>
    <col min="16161" max="16166" width="6.7109375" style="17" customWidth="1"/>
    <col min="16167" max="16175" width="5.85546875" style="17" customWidth="1"/>
    <col min="16176" max="16219" width="10.85546875" style="17" customWidth="1"/>
    <col min="16220" max="16384" width="12.85546875" style="17"/>
  </cols>
  <sheetData>
    <row r="1" spans="1:27" s="11" customFormat="1" ht="11.1" customHeight="1" x14ac:dyDescent="0.15">
      <c r="A1" s="7"/>
      <c r="B1" s="8"/>
      <c r="C1" s="9"/>
      <c r="D1" s="9"/>
      <c r="E1" s="9"/>
      <c r="F1" s="9"/>
      <c r="G1" s="9"/>
      <c r="H1" s="9"/>
      <c r="I1" s="9"/>
      <c r="J1" s="10"/>
      <c r="K1" s="78"/>
      <c r="V1" s="12"/>
      <c r="W1" s="13"/>
      <c r="X1" s="13"/>
    </row>
    <row r="2" spans="1:27" s="11" customFormat="1" ht="11.1" customHeight="1" x14ac:dyDescent="0.15">
      <c r="A2" s="7"/>
      <c r="B2" s="8"/>
      <c r="C2" s="9"/>
      <c r="D2" s="9"/>
      <c r="E2" s="9"/>
      <c r="F2" s="9"/>
      <c r="G2" s="9"/>
      <c r="H2" s="9"/>
      <c r="I2" s="9"/>
      <c r="J2" s="10"/>
      <c r="K2" s="78"/>
      <c r="V2" s="12"/>
      <c r="W2" s="13"/>
      <c r="X2" s="13"/>
    </row>
    <row r="3" spans="1:27" s="11" customFormat="1" ht="11.1" customHeight="1" x14ac:dyDescent="0.2">
      <c r="A3" s="7"/>
      <c r="B3" s="8"/>
      <c r="C3" s="9"/>
      <c r="D3" s="14"/>
      <c r="E3" s="9"/>
      <c r="F3" s="9"/>
      <c r="G3" s="9"/>
      <c r="H3" s="9"/>
      <c r="I3" s="9"/>
      <c r="J3" s="10"/>
      <c r="K3" s="78"/>
      <c r="V3" s="12"/>
      <c r="W3" s="13"/>
      <c r="X3" s="13"/>
    </row>
    <row r="4" spans="1:27" s="11" customFormat="1" ht="11.1" customHeight="1" x14ac:dyDescent="0.15">
      <c r="A4" s="7"/>
      <c r="B4" s="8"/>
      <c r="C4" s="9"/>
      <c r="D4" s="9"/>
      <c r="E4" s="9"/>
      <c r="F4" s="9"/>
      <c r="G4" s="9"/>
      <c r="H4" s="9"/>
      <c r="I4" s="9"/>
      <c r="J4" s="10"/>
      <c r="K4" s="78"/>
      <c r="V4" s="12"/>
      <c r="W4" s="13"/>
      <c r="X4" s="13"/>
    </row>
    <row r="5" spans="1:27" s="11" customFormat="1" ht="11.25" x14ac:dyDescent="0.15">
      <c r="A5" s="6"/>
      <c r="B5" s="8"/>
      <c r="C5" s="9"/>
      <c r="D5" s="9"/>
      <c r="E5" s="9"/>
      <c r="F5" s="9"/>
      <c r="G5" s="9"/>
      <c r="H5" s="9"/>
      <c r="I5" s="9"/>
      <c r="J5" s="10"/>
      <c r="K5" s="78"/>
      <c r="V5" s="12"/>
      <c r="W5" s="13"/>
      <c r="X5" s="13"/>
    </row>
    <row r="6" spans="1:27" ht="44.1" customHeight="1" x14ac:dyDescent="0.15">
      <c r="A6" s="647"/>
      <c r="B6" s="647"/>
      <c r="C6" s="647"/>
      <c r="D6" s="647"/>
      <c r="E6" s="647"/>
      <c r="F6" s="647"/>
      <c r="G6" s="647"/>
      <c r="H6" s="647"/>
      <c r="I6" s="647"/>
      <c r="J6" s="15"/>
      <c r="K6" s="79"/>
      <c r="L6" s="15"/>
      <c r="M6" s="15"/>
      <c r="N6" s="15"/>
      <c r="O6" s="15"/>
      <c r="P6" s="15"/>
      <c r="Q6" s="15"/>
      <c r="R6" s="15"/>
      <c r="S6" s="15"/>
      <c r="T6" s="15"/>
      <c r="U6" s="15"/>
      <c r="V6" s="16"/>
      <c r="W6" s="15"/>
      <c r="X6" s="15"/>
      <c r="Y6" s="15"/>
      <c r="Z6" s="15"/>
      <c r="AA6" s="15"/>
    </row>
    <row r="7" spans="1:27" ht="21.95" customHeight="1" x14ac:dyDescent="0.15">
      <c r="A7" s="648"/>
      <c r="B7" s="648"/>
      <c r="C7" s="648"/>
      <c r="D7" s="648"/>
      <c r="E7" s="648"/>
      <c r="F7" s="648"/>
      <c r="G7" s="648"/>
      <c r="H7" s="648"/>
      <c r="I7" s="18"/>
      <c r="J7" s="18"/>
      <c r="X7" s="17"/>
    </row>
    <row r="8" spans="1:27" ht="36.75" customHeight="1" x14ac:dyDescent="0.2">
      <c r="A8" s="20"/>
      <c r="B8" s="21"/>
      <c r="C8" s="21"/>
      <c r="J8" s="22"/>
      <c r="X8" s="17"/>
    </row>
    <row r="9" spans="1:27" ht="15" customHeight="1" x14ac:dyDescent="0.15">
      <c r="A9" s="606"/>
      <c r="B9" s="596"/>
      <c r="C9" s="596"/>
      <c r="D9" s="652"/>
      <c r="E9" s="654"/>
      <c r="F9" s="596"/>
      <c r="G9" s="596"/>
      <c r="H9" s="606"/>
      <c r="I9" s="652"/>
      <c r="J9" s="599"/>
      <c r="K9" s="81"/>
      <c r="L9" s="22"/>
      <c r="X9" s="17"/>
    </row>
    <row r="10" spans="1:27" ht="10.5" customHeight="1" x14ac:dyDescent="0.15">
      <c r="A10" s="649"/>
      <c r="B10" s="595"/>
      <c r="C10" s="650"/>
      <c r="D10" s="655"/>
      <c r="E10" s="656"/>
      <c r="F10" s="595"/>
      <c r="G10" s="595"/>
      <c r="H10" s="607"/>
      <c r="I10" s="653"/>
      <c r="J10" s="601"/>
      <c r="K10" s="81"/>
      <c r="L10" s="22"/>
      <c r="X10" s="17"/>
    </row>
    <row r="11" spans="1:27" ht="40.5" customHeight="1" x14ac:dyDescent="0.15">
      <c r="A11" s="607"/>
      <c r="B11" s="597"/>
      <c r="C11" s="651"/>
      <c r="D11" s="23"/>
      <c r="E11" s="24"/>
      <c r="F11" s="597"/>
      <c r="G11" s="597"/>
      <c r="H11" s="25"/>
      <c r="I11" s="26"/>
      <c r="J11" s="181"/>
      <c r="K11" s="81"/>
      <c r="L11" s="22"/>
      <c r="X11" s="17"/>
    </row>
    <row r="12" spans="1:27" ht="15" customHeight="1" x14ac:dyDescent="0.2">
      <c r="A12" s="27"/>
      <c r="B12" s="164"/>
      <c r="C12" s="164"/>
      <c r="D12" s="156"/>
      <c r="E12" s="157"/>
      <c r="F12" s="158"/>
      <c r="G12" s="158"/>
      <c r="H12" s="156"/>
      <c r="I12" s="159"/>
      <c r="J12" s="157"/>
      <c r="K12" s="82"/>
      <c r="L12" s="22"/>
      <c r="T12" s="73"/>
      <c r="X12" s="28"/>
    </row>
    <row r="13" spans="1:27" ht="15" customHeight="1" x14ac:dyDescent="0.2">
      <c r="A13" s="29"/>
      <c r="B13" s="165"/>
      <c r="C13" s="165"/>
      <c r="D13" s="141"/>
      <c r="E13" s="142"/>
      <c r="F13" s="143"/>
      <c r="G13" s="143"/>
      <c r="H13" s="141"/>
      <c r="I13" s="144"/>
      <c r="J13" s="145"/>
      <c r="K13" s="83"/>
      <c r="L13" s="22"/>
      <c r="T13" s="86"/>
      <c r="U13" s="86"/>
      <c r="W13" s="19"/>
      <c r="X13" s="19"/>
      <c r="Y13" s="19"/>
      <c r="Z13" s="51"/>
      <c r="AA13" s="89"/>
    </row>
    <row r="14" spans="1:27" ht="15" customHeight="1" x14ac:dyDescent="0.2">
      <c r="A14" s="30"/>
      <c r="B14" s="166"/>
      <c r="C14" s="166"/>
      <c r="D14" s="146"/>
      <c r="E14" s="147"/>
      <c r="F14" s="148"/>
      <c r="G14" s="148"/>
      <c r="H14" s="146"/>
      <c r="I14" s="149"/>
      <c r="J14" s="150"/>
      <c r="K14" s="84"/>
      <c r="L14" s="22"/>
      <c r="T14" s="86"/>
      <c r="U14" s="86"/>
      <c r="W14" s="19"/>
      <c r="X14" s="19"/>
      <c r="Y14" s="19"/>
      <c r="Z14" s="51"/>
      <c r="AA14" s="89"/>
    </row>
    <row r="15" spans="1:27" ht="15" customHeight="1" x14ac:dyDescent="0.2">
      <c r="A15" s="30"/>
      <c r="B15" s="166"/>
      <c r="C15" s="166"/>
      <c r="D15" s="146"/>
      <c r="E15" s="147"/>
      <c r="F15" s="148"/>
      <c r="G15" s="148"/>
      <c r="H15" s="146"/>
      <c r="I15" s="149"/>
      <c r="J15" s="150"/>
      <c r="K15" s="84"/>
      <c r="L15" s="22"/>
      <c r="T15" s="86"/>
      <c r="U15" s="86"/>
      <c r="W15" s="19"/>
      <c r="X15" s="19"/>
      <c r="Y15" s="19"/>
      <c r="Z15" s="51"/>
      <c r="AA15" s="89"/>
    </row>
    <row r="16" spans="1:27" ht="15" customHeight="1" x14ac:dyDescent="0.2">
      <c r="A16" s="31"/>
      <c r="B16" s="167"/>
      <c r="C16" s="167"/>
      <c r="D16" s="151"/>
      <c r="E16" s="152"/>
      <c r="F16" s="153"/>
      <c r="G16" s="153"/>
      <c r="H16" s="151"/>
      <c r="I16" s="154"/>
      <c r="J16" s="155"/>
      <c r="K16" s="84"/>
      <c r="L16" s="22"/>
      <c r="T16" s="86"/>
      <c r="U16" s="86"/>
      <c r="W16" s="19"/>
      <c r="X16" s="19"/>
      <c r="Y16" s="19"/>
      <c r="Z16" s="51"/>
      <c r="AA16" s="89"/>
    </row>
    <row r="17" spans="1:24" ht="42.75" customHeight="1" x14ac:dyDescent="0.2">
      <c r="A17" s="32"/>
      <c r="B17" s="33"/>
      <c r="C17" s="33"/>
      <c r="D17" s="33"/>
      <c r="E17" s="33"/>
      <c r="F17" s="33"/>
      <c r="G17" s="33"/>
      <c r="H17" s="33"/>
      <c r="I17" s="33"/>
      <c r="J17" s="22"/>
      <c r="X17" s="17"/>
    </row>
    <row r="18" spans="1:24" ht="42" customHeight="1" x14ac:dyDescent="0.15">
      <c r="A18" s="178"/>
      <c r="B18" s="179"/>
      <c r="C18" s="34"/>
      <c r="D18" s="35"/>
      <c r="E18" s="35"/>
      <c r="F18" s="35"/>
      <c r="G18" s="36"/>
      <c r="H18" s="37"/>
      <c r="I18" s="17"/>
      <c r="X18" s="17"/>
    </row>
    <row r="19" spans="1:24" ht="15" customHeight="1" x14ac:dyDescent="0.15">
      <c r="A19" s="38"/>
      <c r="B19" s="124"/>
      <c r="C19" s="125"/>
      <c r="D19" s="126"/>
      <c r="E19" s="126"/>
      <c r="F19" s="126"/>
      <c r="G19" s="127"/>
      <c r="H19" s="74"/>
      <c r="I19" s="17"/>
      <c r="X19" s="17"/>
    </row>
    <row r="20" spans="1:24" ht="15" customHeight="1" x14ac:dyDescent="0.15">
      <c r="A20" s="30"/>
      <c r="B20" s="128"/>
      <c r="C20" s="129"/>
      <c r="D20" s="130"/>
      <c r="E20" s="130"/>
      <c r="F20" s="130"/>
      <c r="G20" s="131"/>
      <c r="H20" s="74"/>
      <c r="I20" s="17"/>
      <c r="X20" s="17"/>
    </row>
    <row r="21" spans="1:24" ht="15" customHeight="1" x14ac:dyDescent="0.15">
      <c r="A21" s="30"/>
      <c r="B21" s="128"/>
      <c r="C21" s="129"/>
      <c r="D21" s="130"/>
      <c r="E21" s="130"/>
      <c r="F21" s="130"/>
      <c r="G21" s="131"/>
      <c r="H21" s="74"/>
      <c r="I21" s="17"/>
      <c r="X21" s="17"/>
    </row>
    <row r="22" spans="1:24" ht="15" customHeight="1" x14ac:dyDescent="0.15">
      <c r="A22" s="30"/>
      <c r="B22" s="128"/>
      <c r="C22" s="129"/>
      <c r="D22" s="130"/>
      <c r="E22" s="130"/>
      <c r="F22" s="130"/>
      <c r="G22" s="131"/>
      <c r="H22" s="74"/>
      <c r="I22" s="17"/>
      <c r="J22" s="22"/>
      <c r="X22" s="17"/>
    </row>
    <row r="23" spans="1:24" ht="15" customHeight="1" x14ac:dyDescent="0.15">
      <c r="A23" s="39"/>
      <c r="B23" s="132"/>
      <c r="C23" s="133"/>
      <c r="D23" s="134"/>
      <c r="E23" s="134"/>
      <c r="F23" s="134"/>
      <c r="G23" s="135"/>
      <c r="H23" s="74"/>
      <c r="I23" s="17"/>
      <c r="X23" s="17"/>
    </row>
    <row r="24" spans="1:24" s="22" customFormat="1" ht="27.75" customHeight="1" x14ac:dyDescent="0.2">
      <c r="A24" s="32"/>
      <c r="B24" s="40"/>
      <c r="C24" s="40"/>
      <c r="D24" s="40"/>
      <c r="E24" s="40"/>
      <c r="F24" s="40"/>
      <c r="G24" s="40"/>
      <c r="H24" s="40"/>
      <c r="K24" s="81"/>
      <c r="V24" s="41"/>
    </row>
    <row r="25" spans="1:24" s="22" customFormat="1" ht="21.75" customHeight="1" x14ac:dyDescent="0.15">
      <c r="A25" s="32"/>
      <c r="K25" s="81"/>
      <c r="V25" s="41"/>
    </row>
    <row r="26" spans="1:24" ht="29.25" customHeight="1" x14ac:dyDescent="0.15">
      <c r="A26" s="42"/>
      <c r="B26" s="42"/>
      <c r="C26" s="17"/>
      <c r="D26" s="17"/>
      <c r="E26" s="17"/>
      <c r="F26" s="17"/>
      <c r="G26" s="17"/>
      <c r="H26" s="17"/>
      <c r="I26" s="17"/>
      <c r="X26" s="17"/>
    </row>
    <row r="27" spans="1:24" ht="15" customHeight="1" x14ac:dyDescent="0.15">
      <c r="A27" s="29"/>
      <c r="B27" s="93"/>
      <c r="C27" s="75"/>
      <c r="D27" s="17"/>
      <c r="E27" s="17"/>
      <c r="F27" s="17"/>
      <c r="G27" s="17"/>
      <c r="H27" s="17"/>
      <c r="I27" s="17"/>
      <c r="X27" s="17"/>
    </row>
    <row r="28" spans="1:24" ht="15" customHeight="1" x14ac:dyDescent="0.15">
      <c r="A28" s="30"/>
      <c r="B28" s="93"/>
      <c r="C28" s="75"/>
      <c r="D28" s="17"/>
      <c r="E28" s="17"/>
      <c r="F28" s="17"/>
      <c r="G28" s="17"/>
      <c r="H28" s="17"/>
      <c r="I28" s="17"/>
      <c r="X28" s="17"/>
    </row>
    <row r="29" spans="1:24" ht="15" customHeight="1" x14ac:dyDescent="0.15">
      <c r="A29" s="29"/>
      <c r="B29" s="93"/>
      <c r="C29" s="75"/>
      <c r="D29" s="17"/>
      <c r="E29" s="17"/>
      <c r="F29" s="17"/>
      <c r="G29" s="17"/>
      <c r="H29" s="17"/>
      <c r="I29" s="17"/>
      <c r="X29" s="17"/>
    </row>
    <row r="30" spans="1:24" ht="15" customHeight="1" x14ac:dyDescent="0.15">
      <c r="A30" s="29"/>
      <c r="B30" s="93"/>
      <c r="C30" s="75"/>
      <c r="D30" s="17"/>
      <c r="E30" s="17"/>
      <c r="F30" s="17"/>
      <c r="G30" s="17"/>
      <c r="H30" s="17"/>
      <c r="I30" s="17"/>
      <c r="J30" s="22"/>
      <c r="X30" s="17"/>
    </row>
    <row r="31" spans="1:24" ht="15" customHeight="1" x14ac:dyDescent="0.15">
      <c r="A31" s="43"/>
      <c r="B31" s="93"/>
      <c r="C31" s="75"/>
      <c r="D31" s="17"/>
      <c r="E31" s="17"/>
      <c r="F31" s="17"/>
      <c r="G31" s="17"/>
      <c r="H31" s="17"/>
      <c r="I31" s="17"/>
      <c r="X31" s="17"/>
    </row>
    <row r="32" spans="1:24" ht="15" customHeight="1" x14ac:dyDescent="0.15">
      <c r="A32" s="31"/>
      <c r="B32" s="123"/>
      <c r="C32" s="75"/>
      <c r="D32" s="17"/>
      <c r="E32" s="17"/>
      <c r="F32" s="17"/>
      <c r="G32" s="17"/>
      <c r="H32" s="17"/>
      <c r="I32" s="17"/>
      <c r="X32" s="17"/>
    </row>
    <row r="33" spans="1:27" ht="33" customHeight="1" x14ac:dyDescent="0.15">
      <c r="A33" s="32"/>
      <c r="B33" s="44"/>
      <c r="C33" s="17"/>
      <c r="D33" s="17"/>
      <c r="E33" s="17"/>
      <c r="F33" s="17"/>
      <c r="G33" s="17"/>
      <c r="H33" s="17"/>
      <c r="I33" s="17"/>
      <c r="X33" s="17"/>
    </row>
    <row r="34" spans="1:27" ht="43.5" customHeight="1" x14ac:dyDescent="0.15">
      <c r="A34" s="42"/>
      <c r="B34" s="42"/>
      <c r="C34" s="45"/>
      <c r="D34" s="46"/>
      <c r="E34" s="46"/>
      <c r="F34" s="47"/>
      <c r="G34" s="17"/>
      <c r="H34" s="17"/>
      <c r="I34" s="17"/>
      <c r="X34" s="17"/>
    </row>
    <row r="35" spans="1:27" ht="24" customHeight="1" x14ac:dyDescent="0.15">
      <c r="A35" s="48"/>
      <c r="B35" s="122"/>
      <c r="C35" s="1"/>
      <c r="D35" s="2"/>
      <c r="E35" s="2"/>
      <c r="F35" s="3"/>
      <c r="G35" s="76"/>
      <c r="H35" s="17"/>
      <c r="I35" s="17"/>
      <c r="X35" s="17"/>
    </row>
    <row r="36" spans="1:27" ht="23.25" customHeight="1" x14ac:dyDescent="0.15">
      <c r="A36" s="32"/>
      <c r="X36" s="17"/>
    </row>
    <row r="37" spans="1:27" ht="21.75" customHeight="1" x14ac:dyDescent="0.15">
      <c r="A37" s="32"/>
      <c r="X37" s="17"/>
    </row>
    <row r="38" spans="1:27" ht="27" customHeight="1" x14ac:dyDescent="0.15">
      <c r="A38" s="178"/>
      <c r="B38" s="179"/>
      <c r="C38" s="180"/>
      <c r="D38" s="80"/>
      <c r="E38" s="17"/>
      <c r="F38" s="17"/>
      <c r="G38" s="17"/>
      <c r="H38" s="17"/>
      <c r="I38" s="17"/>
      <c r="X38" s="17"/>
    </row>
    <row r="39" spans="1:27" ht="15" customHeight="1" x14ac:dyDescent="0.15">
      <c r="A39" s="49"/>
      <c r="B39" s="117"/>
      <c r="C39" s="118"/>
      <c r="D39" s="160"/>
      <c r="E39" s="17"/>
      <c r="F39" s="17"/>
      <c r="G39" s="17"/>
      <c r="H39" s="17"/>
      <c r="X39" s="17"/>
    </row>
    <row r="40" spans="1:27" ht="24" customHeight="1" x14ac:dyDescent="0.15">
      <c r="A40" s="50"/>
      <c r="B40" s="94"/>
      <c r="C40" s="119"/>
      <c r="D40" s="160"/>
      <c r="E40" s="17"/>
      <c r="F40" s="17"/>
      <c r="G40" s="17"/>
      <c r="H40" s="17"/>
      <c r="I40" s="17"/>
      <c r="T40" s="51"/>
      <c r="U40" s="51"/>
      <c r="W40" s="19"/>
      <c r="X40" s="19"/>
      <c r="Y40" s="19"/>
      <c r="Z40" s="85"/>
      <c r="AA40" s="85"/>
    </row>
    <row r="41" spans="1:27" ht="22.5" customHeight="1" x14ac:dyDescent="0.15">
      <c r="A41" s="50"/>
      <c r="B41" s="94"/>
      <c r="C41" s="119"/>
      <c r="D41" s="160"/>
      <c r="E41" s="17"/>
      <c r="F41" s="17"/>
      <c r="G41" s="17"/>
      <c r="H41" s="17"/>
      <c r="I41" s="17"/>
      <c r="T41" s="51"/>
      <c r="U41" s="51"/>
      <c r="W41" s="19"/>
      <c r="X41" s="19"/>
      <c r="Y41" s="19"/>
      <c r="Z41" s="85"/>
      <c r="AA41" s="85"/>
    </row>
    <row r="42" spans="1:27" ht="24.75" customHeight="1" x14ac:dyDescent="0.15">
      <c r="A42" s="52"/>
      <c r="B42" s="120"/>
      <c r="C42" s="121"/>
      <c r="D42" s="160"/>
      <c r="E42" s="17"/>
      <c r="F42" s="17"/>
      <c r="G42" s="17"/>
      <c r="H42" s="17"/>
      <c r="T42" s="51"/>
      <c r="U42" s="51"/>
      <c r="W42" s="19"/>
      <c r="X42" s="19"/>
      <c r="Y42" s="19"/>
      <c r="Z42" s="85"/>
      <c r="AA42" s="85"/>
    </row>
    <row r="43" spans="1:27" ht="24" customHeight="1" x14ac:dyDescent="0.15">
      <c r="A43" s="53"/>
      <c r="B43" s="54"/>
      <c r="C43" s="54"/>
      <c r="D43" s="161"/>
      <c r="E43" s="17"/>
      <c r="F43" s="17"/>
      <c r="G43" s="17"/>
      <c r="H43" s="17"/>
      <c r="I43" s="17"/>
      <c r="J43" s="22"/>
      <c r="W43" s="19"/>
      <c r="X43" s="19"/>
      <c r="Y43" s="19"/>
    </row>
    <row r="44" spans="1:27" ht="21.75" customHeight="1" x14ac:dyDescent="0.15">
      <c r="A44" s="32"/>
      <c r="D44" s="81"/>
      <c r="W44" s="19"/>
      <c r="X44" s="19"/>
      <c r="Y44" s="19"/>
    </row>
    <row r="45" spans="1:27" ht="24" customHeight="1" x14ac:dyDescent="0.15">
      <c r="A45" s="42"/>
      <c r="B45" s="55"/>
      <c r="C45" s="56"/>
      <c r="D45" s="162"/>
      <c r="E45" s="17"/>
      <c r="F45" s="17"/>
      <c r="G45" s="17"/>
      <c r="H45" s="17"/>
      <c r="W45" s="19"/>
      <c r="X45" s="19"/>
      <c r="Y45" s="19"/>
    </row>
    <row r="46" spans="1:27" ht="20.25" customHeight="1" x14ac:dyDescent="0.15">
      <c r="A46" s="57"/>
      <c r="B46" s="94"/>
      <c r="C46" s="119"/>
      <c r="D46" s="163"/>
      <c r="E46" s="17"/>
      <c r="F46" s="17"/>
      <c r="G46" s="17"/>
      <c r="H46" s="17"/>
      <c r="W46" s="19"/>
      <c r="X46" s="19"/>
      <c r="Y46" s="19"/>
    </row>
    <row r="47" spans="1:27" ht="24" customHeight="1" x14ac:dyDescent="0.15">
      <c r="A47" s="58"/>
      <c r="B47" s="120"/>
      <c r="C47" s="121"/>
      <c r="D47" s="160"/>
      <c r="E47" s="17"/>
      <c r="F47" s="17"/>
      <c r="G47" s="17"/>
      <c r="H47" s="17"/>
      <c r="T47" s="51"/>
      <c r="U47" s="51"/>
      <c r="W47" s="19"/>
      <c r="X47" s="19"/>
      <c r="Y47" s="19"/>
      <c r="Z47" s="85"/>
      <c r="AA47" s="85"/>
    </row>
    <row r="48" spans="1:27" ht="24" customHeight="1" x14ac:dyDescent="0.15">
      <c r="A48" s="59"/>
      <c r="B48" s="44"/>
      <c r="C48" s="44"/>
      <c r="D48" s="44"/>
      <c r="E48" s="17"/>
      <c r="F48" s="17"/>
      <c r="G48" s="17"/>
      <c r="H48" s="17"/>
      <c r="I48" s="17"/>
      <c r="J48" s="22"/>
      <c r="X48" s="17"/>
    </row>
    <row r="49" spans="1:31" ht="28.5" customHeight="1" x14ac:dyDescent="0.15">
      <c r="A49" s="645"/>
      <c r="B49" s="646"/>
      <c r="C49" s="646"/>
      <c r="D49" s="646"/>
      <c r="E49" s="646"/>
      <c r="J49" s="22"/>
      <c r="X49" s="17"/>
    </row>
    <row r="50" spans="1:31" ht="11.25" x14ac:dyDescent="0.15">
      <c r="A50" s="42"/>
      <c r="B50" s="177"/>
      <c r="C50" s="42"/>
      <c r="D50" s="60"/>
      <c r="E50" s="61"/>
      <c r="F50" s="62"/>
      <c r="G50" s="62"/>
      <c r="H50" s="62"/>
      <c r="I50" s="63"/>
      <c r="L50" s="22"/>
      <c r="X50" s="17"/>
    </row>
    <row r="51" spans="1:31" ht="15" customHeight="1" x14ac:dyDescent="0.15">
      <c r="A51" s="593"/>
      <c r="B51" s="594"/>
      <c r="C51" s="98"/>
      <c r="D51" s="99"/>
      <c r="E51" s="100"/>
      <c r="F51" s="100"/>
      <c r="G51" s="100"/>
      <c r="H51" s="100"/>
      <c r="I51" s="101"/>
      <c r="J51" s="160"/>
      <c r="L51" s="22"/>
      <c r="T51" s="51"/>
      <c r="U51" s="51"/>
      <c r="V51" s="51"/>
      <c r="W51" s="51"/>
      <c r="X51" s="51"/>
      <c r="Y51" s="51"/>
      <c r="Z51" s="85"/>
      <c r="AA51" s="85"/>
      <c r="AB51" s="85"/>
      <c r="AC51" s="85"/>
      <c r="AD51" s="85"/>
      <c r="AE51" s="85"/>
    </row>
    <row r="52" spans="1:31" ht="21" customHeight="1" x14ac:dyDescent="0.15">
      <c r="A52" s="608"/>
      <c r="B52" s="64"/>
      <c r="C52" s="102"/>
      <c r="D52" s="103"/>
      <c r="E52" s="104"/>
      <c r="F52" s="104"/>
      <c r="G52" s="104"/>
      <c r="H52" s="104"/>
      <c r="I52" s="105"/>
      <c r="J52" s="160"/>
      <c r="L52" s="22"/>
      <c r="T52" s="51"/>
      <c r="U52" s="51"/>
      <c r="V52" s="51"/>
      <c r="W52" s="51"/>
      <c r="X52" s="51"/>
      <c r="Y52" s="51"/>
      <c r="Z52" s="85"/>
      <c r="AA52" s="85"/>
      <c r="AB52" s="85"/>
      <c r="AC52" s="85"/>
      <c r="AD52" s="85"/>
      <c r="AE52" s="85"/>
    </row>
    <row r="53" spans="1:31" ht="11.25" x14ac:dyDescent="0.15">
      <c r="A53" s="608"/>
      <c r="B53" s="65"/>
      <c r="C53" s="106"/>
      <c r="D53" s="107"/>
      <c r="E53" s="108"/>
      <c r="F53" s="108"/>
      <c r="G53" s="108"/>
      <c r="H53" s="108"/>
      <c r="I53" s="109"/>
      <c r="J53" s="160"/>
      <c r="L53" s="22"/>
      <c r="T53" s="51"/>
      <c r="U53" s="51"/>
      <c r="V53" s="51"/>
      <c r="W53" s="51"/>
      <c r="X53" s="51"/>
      <c r="Y53" s="51"/>
      <c r="Z53" s="85"/>
      <c r="AA53" s="85"/>
      <c r="AB53" s="85"/>
      <c r="AC53" s="85"/>
      <c r="AD53" s="85"/>
      <c r="AE53" s="85"/>
    </row>
    <row r="54" spans="1:31" ht="24.95" customHeight="1" x14ac:dyDescent="0.15">
      <c r="A54" s="609"/>
      <c r="B54" s="66"/>
      <c r="C54" s="69"/>
      <c r="D54" s="110"/>
      <c r="E54" s="111"/>
      <c r="F54" s="111"/>
      <c r="G54" s="111"/>
      <c r="H54" s="111"/>
      <c r="I54" s="112"/>
      <c r="J54" s="160"/>
      <c r="K54" s="81"/>
      <c r="L54" s="22"/>
      <c r="T54" s="67"/>
      <c r="U54" s="67"/>
      <c r="V54" s="67"/>
      <c r="W54" s="67"/>
      <c r="X54" s="67"/>
      <c r="Y54" s="67"/>
      <c r="Z54" s="19"/>
      <c r="AA54" s="19"/>
      <c r="AB54" s="19"/>
      <c r="AC54" s="19"/>
      <c r="AD54" s="19"/>
      <c r="AE54" s="19"/>
    </row>
    <row r="55" spans="1:31" ht="33" customHeight="1" x14ac:dyDescent="0.15">
      <c r="A55" s="610"/>
      <c r="B55" s="68"/>
      <c r="C55" s="113"/>
      <c r="D55" s="114"/>
      <c r="E55" s="115"/>
      <c r="F55" s="115"/>
      <c r="G55" s="115"/>
      <c r="H55" s="115"/>
      <c r="I55" s="116"/>
      <c r="J55" s="160"/>
      <c r="K55" s="81"/>
      <c r="L55" s="22"/>
      <c r="T55" s="67"/>
      <c r="U55" s="67"/>
      <c r="V55" s="67"/>
      <c r="W55" s="67"/>
      <c r="X55" s="67"/>
      <c r="Y55" s="67"/>
      <c r="Z55" s="19"/>
      <c r="AA55" s="19"/>
      <c r="AB55" s="19"/>
      <c r="AC55" s="19"/>
      <c r="AD55" s="19"/>
      <c r="AE55" s="19"/>
    </row>
    <row r="56" spans="1:31" ht="34.5" customHeight="1" x14ac:dyDescent="0.15">
      <c r="A56" s="643"/>
      <c r="B56" s="643"/>
      <c r="C56" s="643"/>
      <c r="D56" s="643"/>
      <c r="E56" s="643"/>
      <c r="F56" s="643"/>
      <c r="J56" s="22"/>
      <c r="X56" s="17"/>
    </row>
    <row r="57" spans="1:31" ht="11.25" x14ac:dyDescent="0.15">
      <c r="A57" s="179"/>
      <c r="B57" s="577"/>
      <c r="C57" s="579"/>
      <c r="D57" s="641"/>
      <c r="E57" s="642"/>
      <c r="F57" s="182"/>
      <c r="J57" s="22"/>
      <c r="X57" s="17"/>
    </row>
    <row r="58" spans="1:31" ht="15" x14ac:dyDescent="0.25">
      <c r="A58" s="17"/>
      <c r="B58" s="176"/>
      <c r="C58" s="176"/>
      <c r="D58" s="176"/>
      <c r="E58" s="183"/>
      <c r="F58" s="17"/>
      <c r="G58" s="77"/>
      <c r="H58" s="5"/>
      <c r="I58" s="5"/>
      <c r="J58" s="5"/>
      <c r="X58" s="17"/>
    </row>
    <row r="59" spans="1:31" ht="15" customHeight="1" x14ac:dyDescent="0.25">
      <c r="A59" s="69"/>
      <c r="B59" s="136"/>
      <c r="C59" s="137"/>
      <c r="D59" s="137"/>
      <c r="E59" s="137"/>
      <c r="F59" s="83"/>
      <c r="H59" s="5"/>
      <c r="I59" s="5"/>
      <c r="J59" s="5"/>
      <c r="T59" s="87"/>
      <c r="X59" s="17"/>
      <c r="Z59" s="87"/>
    </row>
    <row r="60" spans="1:31" ht="15" customHeight="1" x14ac:dyDescent="0.15">
      <c r="A60" s="71"/>
      <c r="B60" s="138"/>
      <c r="C60" s="139"/>
      <c r="D60" s="139"/>
      <c r="E60" s="139"/>
      <c r="J60" s="22"/>
      <c r="X60" s="17"/>
    </row>
    <row r="61" spans="1:31" ht="15" customHeight="1" x14ac:dyDescent="0.15">
      <c r="A61" s="71"/>
      <c r="B61" s="138"/>
      <c r="C61" s="139"/>
      <c r="D61" s="139"/>
      <c r="E61" s="139"/>
      <c r="J61" s="22"/>
      <c r="X61" s="17"/>
    </row>
    <row r="62" spans="1:31" ht="15" customHeight="1" x14ac:dyDescent="0.15">
      <c r="A62" s="71"/>
      <c r="B62" s="138"/>
      <c r="C62" s="139"/>
      <c r="D62" s="139"/>
      <c r="E62" s="139"/>
      <c r="J62" s="22"/>
      <c r="X62" s="17"/>
    </row>
    <row r="63" spans="1:31" ht="15" customHeight="1" x14ac:dyDescent="0.15">
      <c r="A63" s="71"/>
      <c r="B63" s="138"/>
      <c r="C63" s="139"/>
      <c r="D63" s="139"/>
      <c r="E63" s="139"/>
      <c r="J63" s="22"/>
      <c r="X63" s="17"/>
    </row>
    <row r="64" spans="1:31" ht="15" customHeight="1" x14ac:dyDescent="0.15">
      <c r="A64" s="71"/>
      <c r="B64" s="138"/>
      <c r="C64" s="139"/>
      <c r="D64" s="139"/>
      <c r="E64" s="139"/>
      <c r="J64" s="22"/>
      <c r="X64" s="17"/>
    </row>
    <row r="65" spans="1:27" ht="15" customHeight="1" x14ac:dyDescent="0.15">
      <c r="A65" s="71"/>
      <c r="B65" s="138"/>
      <c r="C65" s="139"/>
      <c r="D65" s="139"/>
      <c r="E65" s="139"/>
      <c r="J65" s="22"/>
      <c r="X65" s="17"/>
    </row>
    <row r="66" spans="1:27" ht="15" customHeight="1" x14ac:dyDescent="0.15">
      <c r="A66" s="71"/>
      <c r="B66" s="138"/>
      <c r="C66" s="139"/>
      <c r="D66" s="139"/>
      <c r="E66" s="139"/>
      <c r="J66" s="22"/>
      <c r="X66" s="17"/>
    </row>
    <row r="67" spans="1:27" ht="15" customHeight="1" x14ac:dyDescent="0.15">
      <c r="A67" s="71"/>
      <c r="B67" s="138"/>
      <c r="C67" s="139"/>
      <c r="D67" s="139"/>
      <c r="E67" s="139"/>
      <c r="J67" s="22"/>
      <c r="X67" s="17"/>
    </row>
    <row r="68" spans="1:27" ht="15" customHeight="1" x14ac:dyDescent="0.15">
      <c r="A68" s="71"/>
      <c r="B68" s="138"/>
      <c r="C68" s="139"/>
      <c r="D68" s="139"/>
      <c r="E68" s="139"/>
      <c r="J68" s="22"/>
      <c r="X68" s="17"/>
    </row>
    <row r="69" spans="1:27" ht="15" customHeight="1" x14ac:dyDescent="0.15">
      <c r="A69" s="71"/>
      <c r="B69" s="138"/>
      <c r="C69" s="139"/>
      <c r="D69" s="139"/>
      <c r="E69" s="139"/>
      <c r="J69" s="22"/>
      <c r="X69" s="17"/>
    </row>
    <row r="70" spans="1:27" ht="15" customHeight="1" x14ac:dyDescent="0.15">
      <c r="A70" s="71"/>
      <c r="B70" s="138"/>
      <c r="C70" s="139"/>
      <c r="D70" s="139"/>
      <c r="E70" s="139"/>
      <c r="J70" s="22"/>
      <c r="X70" s="17"/>
    </row>
    <row r="71" spans="1:27" ht="15" customHeight="1" x14ac:dyDescent="0.15">
      <c r="A71" s="48"/>
      <c r="B71" s="140"/>
      <c r="C71" s="140"/>
      <c r="D71" s="140"/>
      <c r="E71" s="140"/>
      <c r="J71" s="22"/>
      <c r="X71" s="17"/>
    </row>
    <row r="72" spans="1:27" ht="39" customHeight="1" x14ac:dyDescent="0.15">
      <c r="A72" s="643"/>
      <c r="B72" s="643"/>
      <c r="C72" s="643"/>
      <c r="D72" s="643"/>
      <c r="E72" s="643"/>
      <c r="F72" s="643"/>
      <c r="J72" s="22"/>
      <c r="X72" s="17"/>
    </row>
    <row r="73" spans="1:27" x14ac:dyDescent="0.15">
      <c r="A73" s="596"/>
      <c r="B73" s="644"/>
      <c r="C73" s="644"/>
      <c r="D73" s="644"/>
      <c r="E73" s="644"/>
      <c r="J73" s="22"/>
      <c r="X73" s="17"/>
    </row>
    <row r="74" spans="1:27" x14ac:dyDescent="0.15">
      <c r="A74" s="595"/>
      <c r="B74" s="644"/>
      <c r="C74" s="644"/>
      <c r="D74" s="644"/>
      <c r="E74" s="644"/>
      <c r="J74" s="22"/>
      <c r="X74" s="17"/>
    </row>
    <row r="75" spans="1:27" x14ac:dyDescent="0.15">
      <c r="A75" s="597"/>
      <c r="B75" s="176"/>
      <c r="C75" s="176"/>
      <c r="D75" s="176"/>
      <c r="E75" s="183"/>
      <c r="G75" s="77"/>
      <c r="J75" s="22"/>
      <c r="X75" s="17"/>
    </row>
    <row r="76" spans="1:27" ht="15" customHeight="1" x14ac:dyDescent="0.15">
      <c r="A76" s="69"/>
      <c r="B76" s="92"/>
      <c r="C76" s="93"/>
      <c r="D76" s="93"/>
      <c r="E76" s="93"/>
      <c r="F76" s="84"/>
      <c r="J76" s="22"/>
      <c r="T76" s="22"/>
      <c r="U76" s="22"/>
      <c r="X76" s="17"/>
      <c r="Z76" s="22"/>
      <c r="AA76" s="22"/>
    </row>
    <row r="77" spans="1:27" ht="15" customHeight="1" x14ac:dyDescent="0.15">
      <c r="A77" s="70"/>
      <c r="B77" s="95"/>
      <c r="C77" s="96"/>
      <c r="D77" s="96"/>
      <c r="E77" s="96"/>
      <c r="F77" s="84"/>
      <c r="J77" s="22"/>
      <c r="T77" s="22"/>
      <c r="U77" s="22"/>
      <c r="X77" s="17"/>
      <c r="Z77" s="22"/>
      <c r="AA77" s="22"/>
    </row>
    <row r="78" spans="1:27" ht="15" customHeight="1" x14ac:dyDescent="0.15">
      <c r="A78" s="71"/>
      <c r="B78" s="95"/>
      <c r="C78" s="96"/>
      <c r="D78" s="96"/>
      <c r="E78" s="96"/>
      <c r="F78" s="84"/>
      <c r="J78" s="22"/>
      <c r="T78" s="22"/>
      <c r="U78" s="22"/>
      <c r="X78" s="17"/>
      <c r="Z78" s="22"/>
      <c r="AA78" s="22"/>
    </row>
    <row r="79" spans="1:27" ht="15" customHeight="1" x14ac:dyDescent="0.15">
      <c r="A79" s="71"/>
      <c r="B79" s="95"/>
      <c r="C79" s="96"/>
      <c r="D79" s="96"/>
      <c r="E79" s="96"/>
      <c r="F79" s="84"/>
      <c r="J79" s="22"/>
      <c r="T79" s="22"/>
      <c r="U79" s="22"/>
      <c r="X79" s="17"/>
      <c r="Z79" s="22"/>
      <c r="AA79" s="22"/>
    </row>
    <row r="80" spans="1:27" ht="15" customHeight="1" x14ac:dyDescent="0.15">
      <c r="A80" s="71"/>
      <c r="B80" s="95"/>
      <c r="C80" s="96"/>
      <c r="D80" s="96"/>
      <c r="E80" s="96"/>
      <c r="F80" s="84"/>
      <c r="J80" s="22"/>
      <c r="T80" s="22"/>
      <c r="U80" s="22"/>
      <c r="X80" s="17"/>
      <c r="Z80" s="22"/>
      <c r="AA80" s="22"/>
    </row>
    <row r="81" spans="1:27" ht="15" customHeight="1" x14ac:dyDescent="0.15">
      <c r="A81" s="71"/>
      <c r="B81" s="95"/>
      <c r="C81" s="96"/>
      <c r="D81" s="96"/>
      <c r="E81" s="96"/>
      <c r="F81" s="84"/>
      <c r="J81" s="22"/>
      <c r="T81" s="22"/>
      <c r="U81" s="22"/>
      <c r="X81" s="17"/>
      <c r="Z81" s="22"/>
      <c r="AA81" s="22"/>
    </row>
    <row r="82" spans="1:27" ht="15" customHeight="1" x14ac:dyDescent="0.15">
      <c r="A82" s="71"/>
      <c r="B82" s="95"/>
      <c r="C82" s="96"/>
      <c r="D82" s="96"/>
      <c r="E82" s="96"/>
      <c r="F82" s="84"/>
      <c r="J82" s="22"/>
      <c r="T82" s="22"/>
      <c r="U82" s="22"/>
      <c r="X82" s="17"/>
      <c r="Z82" s="22"/>
      <c r="AA82" s="22"/>
    </row>
    <row r="83" spans="1:27" ht="15" customHeight="1" x14ac:dyDescent="0.15">
      <c r="A83" s="71"/>
      <c r="B83" s="95"/>
      <c r="C83" s="96"/>
      <c r="D83" s="96"/>
      <c r="E83" s="96"/>
      <c r="F83" s="84"/>
      <c r="J83" s="22"/>
      <c r="T83" s="22"/>
      <c r="U83" s="22"/>
      <c r="X83" s="17"/>
      <c r="Z83" s="22"/>
      <c r="AA83" s="22"/>
    </row>
    <row r="84" spans="1:27" ht="15" customHeight="1" x14ac:dyDescent="0.15">
      <c r="A84" s="71"/>
      <c r="B84" s="95"/>
      <c r="C84" s="96"/>
      <c r="D84" s="96"/>
      <c r="E84" s="96"/>
      <c r="F84" s="84"/>
      <c r="J84" s="22"/>
      <c r="T84" s="22"/>
      <c r="U84" s="22"/>
      <c r="X84" s="17"/>
      <c r="Z84" s="22"/>
      <c r="AA84" s="22"/>
    </row>
    <row r="85" spans="1:27" ht="15" customHeight="1" x14ac:dyDescent="0.15">
      <c r="A85" s="71"/>
      <c r="B85" s="95"/>
      <c r="C85" s="96"/>
      <c r="D85" s="96"/>
      <c r="E85" s="96"/>
      <c r="F85" s="84"/>
      <c r="J85" s="22"/>
      <c r="T85" s="22"/>
      <c r="U85" s="22"/>
      <c r="X85" s="17"/>
      <c r="Z85" s="22"/>
      <c r="AA85" s="22"/>
    </row>
    <row r="86" spans="1:27" ht="15" customHeight="1" x14ac:dyDescent="0.15">
      <c r="A86" s="71"/>
      <c r="B86" s="95"/>
      <c r="C86" s="96"/>
      <c r="D86" s="96"/>
      <c r="E86" s="96"/>
      <c r="F86" s="84"/>
      <c r="J86" s="22"/>
      <c r="T86" s="22"/>
      <c r="U86" s="22"/>
      <c r="X86" s="17"/>
      <c r="Z86" s="22"/>
      <c r="AA86" s="22"/>
    </row>
    <row r="87" spans="1:27" ht="15" customHeight="1" x14ac:dyDescent="0.15">
      <c r="A87" s="72"/>
      <c r="B87" s="95"/>
      <c r="C87" s="96"/>
      <c r="D87" s="96"/>
      <c r="E87" s="96"/>
      <c r="F87" s="84"/>
      <c r="J87" s="22"/>
      <c r="T87" s="22"/>
      <c r="U87" s="22"/>
      <c r="X87" s="17"/>
      <c r="Z87" s="22"/>
      <c r="AA87" s="22"/>
    </row>
    <row r="88" spans="1:27" ht="15" customHeight="1" x14ac:dyDescent="0.15">
      <c r="A88" s="72"/>
      <c r="B88" s="97"/>
      <c r="C88" s="97"/>
      <c r="D88" s="97"/>
      <c r="E88" s="97"/>
      <c r="F88" s="84"/>
      <c r="J88" s="22"/>
      <c r="T88" s="22"/>
      <c r="U88" s="22"/>
      <c r="X88" s="17"/>
      <c r="Z88" s="22"/>
      <c r="AA88" s="22"/>
    </row>
    <row r="89" spans="1:27" ht="11.25" x14ac:dyDescent="0.15">
      <c r="F89" s="88"/>
      <c r="J89" s="22"/>
      <c r="X89" s="17"/>
    </row>
    <row r="90" spans="1:27" x14ac:dyDescent="0.15">
      <c r="J90" s="22"/>
      <c r="X90" s="17"/>
    </row>
    <row r="91" spans="1:27" x14ac:dyDescent="0.15">
      <c r="J91" s="22"/>
      <c r="X91" s="17"/>
    </row>
    <row r="92" spans="1:27" x14ac:dyDescent="0.15">
      <c r="J92" s="22"/>
      <c r="X92" s="17"/>
    </row>
    <row r="93" spans="1:27" x14ac:dyDescent="0.15">
      <c r="J93" s="22"/>
      <c r="X93" s="17"/>
    </row>
    <row r="94" spans="1:27" x14ac:dyDescent="0.15">
      <c r="J94" s="22"/>
      <c r="X94" s="17"/>
    </row>
    <row r="95" spans="1:27" x14ac:dyDescent="0.15">
      <c r="J95" s="22"/>
      <c r="X95" s="17"/>
    </row>
    <row r="96" spans="1:27" x14ac:dyDescent="0.15">
      <c r="J96" s="22"/>
      <c r="X96" s="17"/>
    </row>
    <row r="97" spans="10:24" x14ac:dyDescent="0.15">
      <c r="J97" s="22"/>
      <c r="X97" s="17"/>
    </row>
    <row r="98" spans="10:24" x14ac:dyDescent="0.15">
      <c r="J98" s="22"/>
      <c r="X98" s="17"/>
    </row>
    <row r="99" spans="10:24" x14ac:dyDescent="0.15">
      <c r="J99" s="22"/>
      <c r="X99" s="17"/>
    </row>
    <row r="100" spans="10:24" x14ac:dyDescent="0.15">
      <c r="J100" s="22"/>
      <c r="X100" s="17"/>
    </row>
    <row r="101" spans="10:24" x14ac:dyDescent="0.15">
      <c r="J101" s="22"/>
      <c r="X101" s="17"/>
    </row>
    <row r="102" spans="10:24" x14ac:dyDescent="0.15">
      <c r="J102" s="22"/>
      <c r="X102" s="17"/>
    </row>
    <row r="103" spans="10:24" x14ac:dyDescent="0.15">
      <c r="J103" s="22"/>
      <c r="X103" s="17"/>
    </row>
    <row r="104" spans="10:24" x14ac:dyDescent="0.15">
      <c r="J104" s="22"/>
      <c r="X104" s="17"/>
    </row>
    <row r="105" spans="10:24" x14ac:dyDescent="0.15">
      <c r="J105" s="22"/>
      <c r="X105" s="17"/>
    </row>
    <row r="106" spans="10:24" x14ac:dyDescent="0.15">
      <c r="J106" s="22"/>
      <c r="X106" s="17"/>
    </row>
    <row r="107" spans="10:24" x14ac:dyDescent="0.15">
      <c r="J107" s="22"/>
      <c r="X107" s="17"/>
    </row>
    <row r="108" spans="10:24" x14ac:dyDescent="0.15">
      <c r="J108" s="22"/>
      <c r="X108" s="17"/>
    </row>
    <row r="109" spans="10:24" x14ac:dyDescent="0.15">
      <c r="J109" s="22"/>
      <c r="X109" s="17"/>
    </row>
    <row r="110" spans="10:24" x14ac:dyDescent="0.15">
      <c r="J110" s="22"/>
      <c r="X110" s="17"/>
    </row>
    <row r="111" spans="10:24" x14ac:dyDescent="0.15">
      <c r="J111" s="22"/>
      <c r="X111" s="17"/>
    </row>
    <row r="112" spans="10:24" x14ac:dyDescent="0.15">
      <c r="J112" s="22"/>
      <c r="X112" s="17"/>
    </row>
    <row r="113" spans="10:24" x14ac:dyDescent="0.15">
      <c r="J113" s="22"/>
      <c r="X113" s="17"/>
    </row>
    <row r="114" spans="10:24" x14ac:dyDescent="0.15">
      <c r="J114" s="22"/>
      <c r="X114" s="17"/>
    </row>
    <row r="115" spans="10:24" x14ac:dyDescent="0.15">
      <c r="J115" s="22"/>
      <c r="X115" s="17"/>
    </row>
    <row r="116" spans="10:24" x14ac:dyDescent="0.15">
      <c r="J116" s="22"/>
      <c r="X116" s="17"/>
    </row>
    <row r="117" spans="10:24" x14ac:dyDescent="0.15">
      <c r="J117" s="22"/>
      <c r="X117" s="17"/>
    </row>
    <row r="118" spans="10:24" x14ac:dyDescent="0.15">
      <c r="J118" s="22"/>
      <c r="X118" s="17"/>
    </row>
    <row r="119" spans="10:24" x14ac:dyDescent="0.15">
      <c r="J119" s="22"/>
      <c r="X119" s="17"/>
    </row>
    <row r="120" spans="10:24" x14ac:dyDescent="0.15">
      <c r="J120" s="22"/>
      <c r="X120" s="17"/>
    </row>
    <row r="121" spans="10:24" x14ac:dyDescent="0.15">
      <c r="J121" s="22"/>
      <c r="X121" s="17"/>
    </row>
    <row r="122" spans="10:24" x14ac:dyDescent="0.15">
      <c r="J122" s="22"/>
      <c r="X122" s="17"/>
    </row>
    <row r="123" spans="10:24" x14ac:dyDescent="0.15">
      <c r="J123" s="22"/>
      <c r="X123" s="17"/>
    </row>
    <row r="124" spans="10:24" x14ac:dyDescent="0.15">
      <c r="J124" s="22"/>
      <c r="X124" s="17"/>
    </row>
    <row r="125" spans="10:24" x14ac:dyDescent="0.15">
      <c r="J125" s="22"/>
      <c r="X125" s="17"/>
    </row>
    <row r="126" spans="10:24" x14ac:dyDescent="0.15">
      <c r="J126" s="22"/>
      <c r="X126" s="17"/>
    </row>
    <row r="127" spans="10:24" x14ac:dyDescent="0.15">
      <c r="J127" s="22"/>
      <c r="X127" s="17"/>
    </row>
    <row r="128" spans="10:24" x14ac:dyDescent="0.15">
      <c r="J128" s="22"/>
      <c r="X128" s="17"/>
    </row>
    <row r="129" spans="10:24" x14ac:dyDescent="0.15">
      <c r="J129" s="22"/>
      <c r="X129" s="17"/>
    </row>
    <row r="130" spans="10:24" x14ac:dyDescent="0.15">
      <c r="J130" s="22"/>
      <c r="X130" s="17"/>
    </row>
    <row r="131" spans="10:24" x14ac:dyDescent="0.15">
      <c r="J131" s="22"/>
      <c r="X131" s="17"/>
    </row>
    <row r="132" spans="10:24" x14ac:dyDescent="0.15">
      <c r="J132" s="22"/>
      <c r="X132" s="17"/>
    </row>
    <row r="133" spans="10:24" x14ac:dyDescent="0.15">
      <c r="J133" s="22"/>
      <c r="X133" s="17"/>
    </row>
    <row r="134" spans="10:24" x14ac:dyDescent="0.15">
      <c r="X134" s="17"/>
    </row>
    <row r="135" spans="10:24" x14ac:dyDescent="0.15">
      <c r="X135" s="17"/>
    </row>
    <row r="136" spans="10:24" x14ac:dyDescent="0.15">
      <c r="X136" s="17"/>
    </row>
    <row r="137" spans="10:24" x14ac:dyDescent="0.15">
      <c r="X137" s="17"/>
    </row>
    <row r="138" spans="10:24" x14ac:dyDescent="0.15">
      <c r="X138" s="17"/>
    </row>
    <row r="139" spans="10:24" x14ac:dyDescent="0.15">
      <c r="X139" s="17"/>
    </row>
    <row r="140" spans="10:24" x14ac:dyDescent="0.15">
      <c r="X140" s="17"/>
    </row>
    <row r="141" spans="10:24" x14ac:dyDescent="0.15">
      <c r="X141" s="17"/>
    </row>
    <row r="142" spans="10:24" x14ac:dyDescent="0.15">
      <c r="X142" s="17"/>
    </row>
    <row r="143" spans="10:24" x14ac:dyDescent="0.15">
      <c r="X143" s="17"/>
    </row>
    <row r="144" spans="10:24" x14ac:dyDescent="0.15">
      <c r="X144" s="17"/>
    </row>
    <row r="145" spans="24:24" x14ac:dyDescent="0.15">
      <c r="X145" s="17"/>
    </row>
    <row r="146" spans="24:24" x14ac:dyDescent="0.15">
      <c r="X146" s="17"/>
    </row>
    <row r="147" spans="24:24" x14ac:dyDescent="0.15">
      <c r="X147" s="17"/>
    </row>
    <row r="148" spans="24:24" x14ac:dyDescent="0.15">
      <c r="X148" s="17"/>
    </row>
    <row r="149" spans="24:24" x14ac:dyDescent="0.15">
      <c r="X149" s="17"/>
    </row>
    <row r="150" spans="24:24" x14ac:dyDescent="0.15">
      <c r="X150" s="17"/>
    </row>
    <row r="151" spans="24:24" x14ac:dyDescent="0.15">
      <c r="X151" s="17"/>
    </row>
    <row r="152" spans="24:24" x14ac:dyDescent="0.15">
      <c r="X152" s="17"/>
    </row>
    <row r="153" spans="24:24" x14ac:dyDescent="0.15">
      <c r="X153" s="17"/>
    </row>
    <row r="154" spans="24:24" x14ac:dyDescent="0.15">
      <c r="X154" s="17"/>
    </row>
    <row r="155" spans="24:24" x14ac:dyDescent="0.15">
      <c r="X155" s="17"/>
    </row>
    <row r="156" spans="24:24" x14ac:dyDescent="0.15">
      <c r="X156" s="17"/>
    </row>
    <row r="157" spans="24:24" x14ac:dyDescent="0.15">
      <c r="X157" s="17"/>
    </row>
    <row r="158" spans="24:24" x14ac:dyDescent="0.15">
      <c r="X158" s="17"/>
    </row>
    <row r="159" spans="24:24" x14ac:dyDescent="0.15">
      <c r="X159" s="17"/>
    </row>
    <row r="160" spans="24:24" x14ac:dyDescent="0.15">
      <c r="X160" s="17"/>
    </row>
    <row r="161" spans="24:24" x14ac:dyDescent="0.15">
      <c r="X161" s="17"/>
    </row>
    <row r="162" spans="24:24" x14ac:dyDescent="0.15">
      <c r="X162" s="17"/>
    </row>
    <row r="163" spans="24:24" x14ac:dyDescent="0.15">
      <c r="X163" s="17"/>
    </row>
    <row r="164" spans="24:24" x14ac:dyDescent="0.15">
      <c r="X164" s="17"/>
    </row>
    <row r="165" spans="24:24" x14ac:dyDescent="0.15">
      <c r="X165" s="17"/>
    </row>
    <row r="166" spans="24:24" x14ac:dyDescent="0.15">
      <c r="X166" s="17"/>
    </row>
    <row r="167" spans="24:24" x14ac:dyDescent="0.15">
      <c r="X167" s="17"/>
    </row>
    <row r="168" spans="24:24" x14ac:dyDescent="0.15">
      <c r="X168" s="17"/>
    </row>
    <row r="169" spans="24:24" x14ac:dyDescent="0.15">
      <c r="X169" s="17"/>
    </row>
    <row r="170" spans="24:24" x14ac:dyDescent="0.15">
      <c r="X170" s="17"/>
    </row>
    <row r="171" spans="24:24" x14ac:dyDescent="0.15">
      <c r="X171" s="17"/>
    </row>
    <row r="172" spans="24:24" x14ac:dyDescent="0.15">
      <c r="X172" s="17"/>
    </row>
    <row r="173" spans="24:24" x14ac:dyDescent="0.15">
      <c r="X173" s="17"/>
    </row>
    <row r="174" spans="24:24" x14ac:dyDescent="0.15">
      <c r="X174" s="17"/>
    </row>
    <row r="175" spans="24:24" x14ac:dyDescent="0.15">
      <c r="X175" s="17"/>
    </row>
    <row r="176" spans="24:24" x14ac:dyDescent="0.15">
      <c r="X176" s="17"/>
    </row>
    <row r="177" spans="24:24" x14ac:dyDescent="0.15">
      <c r="X177" s="17"/>
    </row>
    <row r="178" spans="24:24" x14ac:dyDescent="0.15">
      <c r="X178" s="17"/>
    </row>
    <row r="179" spans="24:24" x14ac:dyDescent="0.15">
      <c r="X179" s="17"/>
    </row>
    <row r="180" spans="24:24" x14ac:dyDescent="0.15">
      <c r="X180" s="17"/>
    </row>
    <row r="181" spans="24:24" x14ac:dyDescent="0.15">
      <c r="X181" s="17"/>
    </row>
    <row r="182" spans="24:24" x14ac:dyDescent="0.15">
      <c r="X182" s="17"/>
    </row>
    <row r="183" spans="24:24" x14ac:dyDescent="0.15">
      <c r="X183" s="17"/>
    </row>
    <row r="184" spans="24:24" x14ac:dyDescent="0.15">
      <c r="X184" s="17"/>
    </row>
    <row r="185" spans="24:24" x14ac:dyDescent="0.15">
      <c r="X185" s="17"/>
    </row>
    <row r="186" spans="24:24" x14ac:dyDescent="0.15">
      <c r="X186" s="17"/>
    </row>
    <row r="187" spans="24:24" x14ac:dyDescent="0.15">
      <c r="X187" s="17"/>
    </row>
    <row r="188" spans="24:24" x14ac:dyDescent="0.15">
      <c r="X188" s="17"/>
    </row>
    <row r="189" spans="24:24" x14ac:dyDescent="0.15">
      <c r="X189" s="17"/>
    </row>
    <row r="190" spans="24:24" x14ac:dyDescent="0.15">
      <c r="X190" s="17"/>
    </row>
    <row r="191" spans="24:24" x14ac:dyDescent="0.15">
      <c r="X191" s="17"/>
    </row>
    <row r="192" spans="24:24" x14ac:dyDescent="0.15">
      <c r="X192" s="17"/>
    </row>
    <row r="193" spans="1:26" x14ac:dyDescent="0.15">
      <c r="X193" s="17"/>
    </row>
    <row r="194" spans="1:26" x14ac:dyDescent="0.15">
      <c r="X194" s="17"/>
    </row>
    <row r="195" spans="1:26" ht="13.5" hidden="1" customHeight="1" x14ac:dyDescent="0.15">
      <c r="X195" s="17"/>
    </row>
    <row r="196" spans="1:26" ht="13.5" hidden="1" customHeight="1" x14ac:dyDescent="0.15">
      <c r="A196" s="90"/>
      <c r="X196" s="17"/>
      <c r="Z196" s="91"/>
    </row>
    <row r="197" spans="1:26" ht="13.5" hidden="1" customHeight="1" x14ac:dyDescent="0.15">
      <c r="X197" s="17"/>
    </row>
    <row r="198" spans="1:26" x14ac:dyDescent="0.15">
      <c r="X198" s="17"/>
    </row>
    <row r="199" spans="1:26" x14ac:dyDescent="0.15">
      <c r="X199" s="17"/>
    </row>
    <row r="200" spans="1:26" x14ac:dyDescent="0.15">
      <c r="X200" s="17"/>
    </row>
    <row r="201" spans="1:26" x14ac:dyDescent="0.15">
      <c r="X201" s="17"/>
    </row>
    <row r="202" spans="1:26" x14ac:dyDescent="0.15">
      <c r="X202" s="17"/>
    </row>
    <row r="203" spans="1:26" x14ac:dyDescent="0.15">
      <c r="X203" s="17"/>
    </row>
    <row r="204" spans="1:26" x14ac:dyDescent="0.15">
      <c r="X204" s="17"/>
    </row>
    <row r="205" spans="1:26" x14ac:dyDescent="0.15">
      <c r="X205" s="17"/>
    </row>
    <row r="206" spans="1:26" x14ac:dyDescent="0.15">
      <c r="X206" s="17"/>
    </row>
    <row r="207" spans="1:26" x14ac:dyDescent="0.15">
      <c r="X207" s="17"/>
    </row>
    <row r="208" spans="1:26" x14ac:dyDescent="0.15">
      <c r="X208" s="17"/>
    </row>
    <row r="209" spans="24:24" x14ac:dyDescent="0.15">
      <c r="X209" s="17"/>
    </row>
    <row r="210" spans="24:24" x14ac:dyDescent="0.15">
      <c r="X210" s="17"/>
    </row>
    <row r="211" spans="24:24" x14ac:dyDescent="0.15">
      <c r="X211" s="17"/>
    </row>
    <row r="212" spans="24:24" x14ac:dyDescent="0.15">
      <c r="X212" s="17"/>
    </row>
    <row r="213" spans="24:24" x14ac:dyDescent="0.15">
      <c r="X213" s="17"/>
    </row>
    <row r="214" spans="24:24" x14ac:dyDescent="0.15">
      <c r="X214" s="17"/>
    </row>
    <row r="215" spans="24:24" x14ac:dyDescent="0.15">
      <c r="X215" s="17"/>
    </row>
    <row r="216" spans="24:24" x14ac:dyDescent="0.15">
      <c r="X216" s="17"/>
    </row>
    <row r="217" spans="24:24" x14ac:dyDescent="0.15">
      <c r="X217" s="17"/>
    </row>
    <row r="218" spans="24:24" x14ac:dyDescent="0.15">
      <c r="X218" s="17"/>
    </row>
    <row r="219" spans="24:24" x14ac:dyDescent="0.15">
      <c r="X219" s="17"/>
    </row>
    <row r="220" spans="24:24" x14ac:dyDescent="0.15">
      <c r="X220" s="17"/>
    </row>
    <row r="221" spans="24:24" x14ac:dyDescent="0.15">
      <c r="X221" s="17"/>
    </row>
    <row r="222" spans="24:24" x14ac:dyDescent="0.15">
      <c r="X222" s="17"/>
    </row>
    <row r="223" spans="24:24" x14ac:dyDescent="0.15">
      <c r="X223" s="17"/>
    </row>
    <row r="224" spans="24:24" x14ac:dyDescent="0.15">
      <c r="X224" s="17"/>
    </row>
    <row r="225" spans="24:24" x14ac:dyDescent="0.15">
      <c r="X225" s="17"/>
    </row>
    <row r="226" spans="24:24" x14ac:dyDescent="0.15">
      <c r="X226" s="17"/>
    </row>
    <row r="227" spans="24:24" x14ac:dyDescent="0.15">
      <c r="X227" s="17"/>
    </row>
    <row r="228" spans="24:24" x14ac:dyDescent="0.15">
      <c r="X228" s="17"/>
    </row>
    <row r="229" spans="24:24" x14ac:dyDescent="0.15">
      <c r="X229" s="17"/>
    </row>
    <row r="230" spans="24:24" x14ac:dyDescent="0.15">
      <c r="X230" s="17"/>
    </row>
    <row r="231" spans="24:24" x14ac:dyDescent="0.15">
      <c r="X231" s="17"/>
    </row>
    <row r="232" spans="24:24" x14ac:dyDescent="0.15">
      <c r="X232" s="17"/>
    </row>
    <row r="233" spans="24:24" x14ac:dyDescent="0.15">
      <c r="X233" s="17"/>
    </row>
    <row r="234" spans="24:24" x14ac:dyDescent="0.15">
      <c r="X234" s="17"/>
    </row>
    <row r="235" spans="24:24" x14ac:dyDescent="0.15">
      <c r="X235" s="17"/>
    </row>
    <row r="236" spans="24:24" x14ac:dyDescent="0.15">
      <c r="X236" s="17"/>
    </row>
    <row r="237" spans="24:24" x14ac:dyDescent="0.15">
      <c r="X237" s="17"/>
    </row>
    <row r="238" spans="24:24" x14ac:dyDescent="0.15">
      <c r="X238" s="17"/>
    </row>
    <row r="239" spans="24:24" x14ac:dyDescent="0.15">
      <c r="X239" s="17"/>
    </row>
    <row r="240" spans="24:24" x14ac:dyDescent="0.15">
      <c r="X240" s="17"/>
    </row>
    <row r="241" spans="24:24" x14ac:dyDescent="0.15">
      <c r="X241" s="17"/>
    </row>
    <row r="242" spans="24:24" x14ac:dyDescent="0.15">
      <c r="X242" s="17"/>
    </row>
    <row r="243" spans="24:24" x14ac:dyDescent="0.15">
      <c r="X243" s="17"/>
    </row>
    <row r="244" spans="24:24" x14ac:dyDescent="0.15">
      <c r="X244" s="17"/>
    </row>
    <row r="245" spans="24:24" x14ac:dyDescent="0.15">
      <c r="X245" s="17"/>
    </row>
    <row r="246" spans="24:24" x14ac:dyDescent="0.15">
      <c r="X246" s="17"/>
    </row>
    <row r="247" spans="24:24" x14ac:dyDescent="0.15">
      <c r="X247" s="17"/>
    </row>
    <row r="248" spans="24:24" x14ac:dyDescent="0.15">
      <c r="X248" s="17"/>
    </row>
    <row r="249" spans="24:24" x14ac:dyDescent="0.15">
      <c r="X249" s="17"/>
    </row>
    <row r="250" spans="24:24" x14ac:dyDescent="0.15">
      <c r="X250" s="17"/>
    </row>
    <row r="251" spans="24:24" x14ac:dyDescent="0.15">
      <c r="X251" s="17"/>
    </row>
    <row r="252" spans="24:24" x14ac:dyDescent="0.15">
      <c r="X252" s="17"/>
    </row>
    <row r="253" spans="24:24" x14ac:dyDescent="0.15">
      <c r="X253" s="17"/>
    </row>
    <row r="254" spans="24:24" x14ac:dyDescent="0.15">
      <c r="X254" s="17"/>
    </row>
    <row r="255" spans="24:24" x14ac:dyDescent="0.15">
      <c r="X255" s="17"/>
    </row>
    <row r="256" spans="24:24" x14ac:dyDescent="0.15">
      <c r="X256" s="17"/>
    </row>
    <row r="257" spans="24:24" x14ac:dyDescent="0.15">
      <c r="X257" s="17"/>
    </row>
    <row r="258" spans="24:24" x14ac:dyDescent="0.15">
      <c r="X258" s="17"/>
    </row>
    <row r="259" spans="24:24" x14ac:dyDescent="0.15">
      <c r="X259" s="17"/>
    </row>
    <row r="260" spans="24:24" x14ac:dyDescent="0.15">
      <c r="X260" s="17"/>
    </row>
    <row r="261" spans="24:24" x14ac:dyDescent="0.15">
      <c r="X261" s="17"/>
    </row>
    <row r="262" spans="24:24" x14ac:dyDescent="0.15">
      <c r="X262" s="17"/>
    </row>
    <row r="263" spans="24:24" x14ac:dyDescent="0.15">
      <c r="X263" s="17"/>
    </row>
    <row r="264" spans="24:24" x14ac:dyDescent="0.15">
      <c r="X264" s="17"/>
    </row>
    <row r="265" spans="24:24" x14ac:dyDescent="0.15">
      <c r="X265" s="17"/>
    </row>
    <row r="266" spans="24:24" x14ac:dyDescent="0.15">
      <c r="X266" s="17"/>
    </row>
    <row r="267" spans="24:24" x14ac:dyDescent="0.15">
      <c r="X267" s="17"/>
    </row>
    <row r="268" spans="24:24" x14ac:dyDescent="0.15">
      <c r="X268" s="17"/>
    </row>
    <row r="269" spans="24:24" x14ac:dyDescent="0.15">
      <c r="X269" s="17"/>
    </row>
    <row r="270" spans="24:24" x14ac:dyDescent="0.15">
      <c r="X270" s="17"/>
    </row>
    <row r="271" spans="24:24" x14ac:dyDescent="0.15">
      <c r="X271" s="17"/>
    </row>
    <row r="272" spans="24:24" x14ac:dyDescent="0.15">
      <c r="X272" s="17"/>
    </row>
    <row r="273" spans="24:24" x14ac:dyDescent="0.15">
      <c r="X273" s="17"/>
    </row>
    <row r="274" spans="24:24" x14ac:dyDescent="0.15">
      <c r="X274" s="17"/>
    </row>
    <row r="275" spans="24:24" x14ac:dyDescent="0.15">
      <c r="X275" s="17"/>
    </row>
    <row r="276" spans="24:24" x14ac:dyDescent="0.15">
      <c r="X276" s="17"/>
    </row>
    <row r="277" spans="24:24" x14ac:dyDescent="0.15">
      <c r="X277" s="17"/>
    </row>
    <row r="278" spans="24:24" x14ac:dyDescent="0.15">
      <c r="X278" s="17"/>
    </row>
    <row r="279" spans="24:24" x14ac:dyDescent="0.15">
      <c r="X279" s="17"/>
    </row>
    <row r="280" spans="24:24" x14ac:dyDescent="0.15">
      <c r="X280" s="17"/>
    </row>
    <row r="281" spans="24:24" x14ac:dyDescent="0.15">
      <c r="X281" s="17"/>
    </row>
    <row r="282" spans="24:24" x14ac:dyDescent="0.15">
      <c r="X282" s="17"/>
    </row>
    <row r="283" spans="24:24" x14ac:dyDescent="0.15">
      <c r="X283" s="17"/>
    </row>
    <row r="284" spans="24:24" x14ac:dyDescent="0.15">
      <c r="X284" s="17"/>
    </row>
    <row r="285" spans="24:24" x14ac:dyDescent="0.15">
      <c r="X285" s="17"/>
    </row>
    <row r="286" spans="24:24" x14ac:dyDescent="0.15">
      <c r="X286" s="17"/>
    </row>
    <row r="287" spans="24:24" x14ac:dyDescent="0.15">
      <c r="X287" s="17"/>
    </row>
    <row r="288" spans="24:24" x14ac:dyDescent="0.15">
      <c r="X288" s="17"/>
    </row>
    <row r="289" spans="24:24" x14ac:dyDescent="0.15">
      <c r="X289" s="17"/>
    </row>
    <row r="290" spans="24:24" x14ac:dyDescent="0.15">
      <c r="X290" s="17"/>
    </row>
    <row r="291" spans="24:24" x14ac:dyDescent="0.15">
      <c r="X291" s="17"/>
    </row>
    <row r="292" spans="24:24" x14ac:dyDescent="0.15">
      <c r="X292" s="17"/>
    </row>
    <row r="293" spans="24:24" x14ac:dyDescent="0.15">
      <c r="X293" s="17"/>
    </row>
    <row r="294" spans="24:24" x14ac:dyDescent="0.15">
      <c r="X294" s="17"/>
    </row>
    <row r="295" spans="24:24" x14ac:dyDescent="0.15">
      <c r="X295" s="17"/>
    </row>
    <row r="296" spans="24:24" x14ac:dyDescent="0.15">
      <c r="X296" s="17"/>
    </row>
    <row r="297" spans="24:24" x14ac:dyDescent="0.15">
      <c r="X297" s="17"/>
    </row>
    <row r="298" spans="24:24" x14ac:dyDescent="0.15">
      <c r="X298" s="17"/>
    </row>
    <row r="299" spans="24:24" x14ac:dyDescent="0.15">
      <c r="X299" s="17"/>
    </row>
    <row r="300" spans="24:24" x14ac:dyDescent="0.15">
      <c r="X300" s="17"/>
    </row>
    <row r="301" spans="24:24" x14ac:dyDescent="0.15">
      <c r="X301" s="17"/>
    </row>
    <row r="302" spans="24:24" x14ac:dyDescent="0.15">
      <c r="X302" s="17"/>
    </row>
    <row r="303" spans="24:24" x14ac:dyDescent="0.15">
      <c r="X303" s="17"/>
    </row>
    <row r="304" spans="24:24" x14ac:dyDescent="0.15">
      <c r="X304" s="17"/>
    </row>
    <row r="305" spans="24:24" x14ac:dyDescent="0.15">
      <c r="X305" s="17"/>
    </row>
    <row r="306" spans="24:24" x14ac:dyDescent="0.15">
      <c r="X306" s="17"/>
    </row>
    <row r="307" spans="24:24" x14ac:dyDescent="0.15">
      <c r="X307" s="17"/>
    </row>
    <row r="308" spans="24:24" x14ac:dyDescent="0.15">
      <c r="X308" s="17"/>
    </row>
    <row r="309" spans="24:24" x14ac:dyDescent="0.15">
      <c r="X309" s="17"/>
    </row>
    <row r="310" spans="24:24" x14ac:dyDescent="0.15">
      <c r="X310" s="17"/>
    </row>
    <row r="311" spans="24:24" x14ac:dyDescent="0.15">
      <c r="X311" s="17"/>
    </row>
    <row r="312" spans="24:24" x14ac:dyDescent="0.15">
      <c r="X312" s="17"/>
    </row>
    <row r="313" spans="24:24" x14ac:dyDescent="0.15">
      <c r="X313" s="17"/>
    </row>
    <row r="314" spans="24:24" x14ac:dyDescent="0.15">
      <c r="X314" s="17"/>
    </row>
    <row r="315" spans="24:24" x14ac:dyDescent="0.15">
      <c r="X315" s="17"/>
    </row>
    <row r="316" spans="24:24" x14ac:dyDescent="0.15">
      <c r="X316" s="17"/>
    </row>
    <row r="317" spans="24:24" x14ac:dyDescent="0.15">
      <c r="X317" s="17"/>
    </row>
    <row r="318" spans="24:24" x14ac:dyDescent="0.15">
      <c r="X318" s="17"/>
    </row>
    <row r="319" spans="24:24" x14ac:dyDescent="0.15">
      <c r="X319" s="17"/>
    </row>
    <row r="320" spans="24:24" x14ac:dyDescent="0.15">
      <c r="X320" s="17"/>
    </row>
    <row r="321" spans="24:24" x14ac:dyDescent="0.15">
      <c r="X321" s="17"/>
    </row>
    <row r="322" spans="24:24" x14ac:dyDescent="0.15">
      <c r="X322" s="17"/>
    </row>
    <row r="323" spans="24:24" x14ac:dyDescent="0.15">
      <c r="X323" s="17"/>
    </row>
    <row r="324" spans="24:24" x14ac:dyDescent="0.15">
      <c r="X324" s="17"/>
    </row>
    <row r="325" spans="24:24" x14ac:dyDescent="0.15">
      <c r="X325" s="17"/>
    </row>
    <row r="326" spans="24:24" x14ac:dyDescent="0.15">
      <c r="X326" s="17"/>
    </row>
    <row r="327" spans="24:24" x14ac:dyDescent="0.15">
      <c r="X327" s="17"/>
    </row>
    <row r="328" spans="24:24" x14ac:dyDescent="0.15">
      <c r="X328" s="17"/>
    </row>
    <row r="329" spans="24:24" x14ac:dyDescent="0.15">
      <c r="X329" s="17"/>
    </row>
    <row r="330" spans="24:24" x14ac:dyDescent="0.15">
      <c r="X330" s="17"/>
    </row>
    <row r="331" spans="24:24" x14ac:dyDescent="0.15">
      <c r="X331" s="17"/>
    </row>
    <row r="332" spans="24:24" x14ac:dyDescent="0.15">
      <c r="X332" s="17"/>
    </row>
    <row r="333" spans="24:24" x14ac:dyDescent="0.15">
      <c r="X333" s="17"/>
    </row>
    <row r="334" spans="24:24" x14ac:dyDescent="0.15">
      <c r="X334" s="17"/>
    </row>
    <row r="335" spans="24:24" x14ac:dyDescent="0.15">
      <c r="X335" s="17"/>
    </row>
    <row r="336" spans="24:24" x14ac:dyDescent="0.15">
      <c r="X336" s="17"/>
    </row>
    <row r="337" spans="24:24" x14ac:dyDescent="0.15">
      <c r="X337" s="17"/>
    </row>
    <row r="338" spans="24:24" x14ac:dyDescent="0.15">
      <c r="X338" s="17"/>
    </row>
    <row r="339" spans="24:24" x14ac:dyDescent="0.15">
      <c r="X339" s="17"/>
    </row>
    <row r="340" spans="24:24" x14ac:dyDescent="0.15">
      <c r="X340" s="17"/>
    </row>
    <row r="341" spans="24:24" x14ac:dyDescent="0.15">
      <c r="X341" s="17"/>
    </row>
    <row r="342" spans="24:24" x14ac:dyDescent="0.15">
      <c r="X342" s="17"/>
    </row>
    <row r="343" spans="24:24" x14ac:dyDescent="0.15">
      <c r="X343" s="17"/>
    </row>
    <row r="344" spans="24:24" x14ac:dyDescent="0.15">
      <c r="X344" s="17"/>
    </row>
    <row r="345" spans="24:24" x14ac:dyDescent="0.15">
      <c r="X345" s="17"/>
    </row>
    <row r="346" spans="24:24" x14ac:dyDescent="0.15">
      <c r="X346" s="17"/>
    </row>
    <row r="347" spans="24:24" x14ac:dyDescent="0.15">
      <c r="X347" s="17"/>
    </row>
    <row r="348" spans="24:24" x14ac:dyDescent="0.15">
      <c r="X348" s="17"/>
    </row>
    <row r="349" spans="24:24" x14ac:dyDescent="0.15">
      <c r="X349" s="17"/>
    </row>
    <row r="350" spans="24:24" x14ac:dyDescent="0.15">
      <c r="X350" s="17"/>
    </row>
    <row r="351" spans="24:24" x14ac:dyDescent="0.15">
      <c r="X351" s="17"/>
    </row>
    <row r="352" spans="24:24" x14ac:dyDescent="0.15">
      <c r="X352" s="17"/>
    </row>
    <row r="353" spans="24:24" x14ac:dyDescent="0.15">
      <c r="X353" s="17"/>
    </row>
    <row r="354" spans="24:24" x14ac:dyDescent="0.15">
      <c r="X354" s="17"/>
    </row>
    <row r="355" spans="24:24" x14ac:dyDescent="0.15">
      <c r="X355" s="17"/>
    </row>
    <row r="356" spans="24:24" x14ac:dyDescent="0.15">
      <c r="X356" s="17"/>
    </row>
    <row r="357" spans="24:24" x14ac:dyDescent="0.15">
      <c r="X357" s="17"/>
    </row>
    <row r="358" spans="24:24" x14ac:dyDescent="0.15">
      <c r="X358" s="17"/>
    </row>
    <row r="359" spans="24:24" x14ac:dyDescent="0.15">
      <c r="X359" s="17"/>
    </row>
    <row r="360" spans="24:24" x14ac:dyDescent="0.15">
      <c r="X360" s="17"/>
    </row>
    <row r="361" spans="24:24" x14ac:dyDescent="0.15">
      <c r="X361" s="17"/>
    </row>
    <row r="362" spans="24:24" x14ac:dyDescent="0.15">
      <c r="X362" s="17"/>
    </row>
    <row r="363" spans="24:24" x14ac:dyDescent="0.15">
      <c r="X363" s="17"/>
    </row>
    <row r="364" spans="24:24" x14ac:dyDescent="0.15">
      <c r="X364" s="17"/>
    </row>
    <row r="365" spans="24:24" x14ac:dyDescent="0.15">
      <c r="X365" s="17"/>
    </row>
    <row r="366" spans="24:24" x14ac:dyDescent="0.15">
      <c r="X366" s="17"/>
    </row>
    <row r="367" spans="24:24" x14ac:dyDescent="0.15">
      <c r="X367" s="17"/>
    </row>
    <row r="368" spans="24:24" x14ac:dyDescent="0.15">
      <c r="X368" s="17"/>
    </row>
    <row r="369" spans="24:24" x14ac:dyDescent="0.15">
      <c r="X369" s="17"/>
    </row>
    <row r="370" spans="24:24" x14ac:dyDescent="0.15">
      <c r="X370" s="17"/>
    </row>
    <row r="371" spans="24:24" x14ac:dyDescent="0.15">
      <c r="X371" s="17"/>
    </row>
    <row r="372" spans="24:24" x14ac:dyDescent="0.15">
      <c r="X372" s="17"/>
    </row>
    <row r="373" spans="24:24" x14ac:dyDescent="0.15">
      <c r="X373" s="17"/>
    </row>
    <row r="374" spans="24:24" x14ac:dyDescent="0.15">
      <c r="X374" s="17"/>
    </row>
    <row r="375" spans="24:24" x14ac:dyDescent="0.15">
      <c r="X375" s="17"/>
    </row>
    <row r="376" spans="24:24" x14ac:dyDescent="0.15">
      <c r="X376" s="17"/>
    </row>
    <row r="377" spans="24:24" x14ac:dyDescent="0.15">
      <c r="X377" s="17"/>
    </row>
    <row r="378" spans="24:24" x14ac:dyDescent="0.15">
      <c r="X378" s="17"/>
    </row>
    <row r="379" spans="24:24" x14ac:dyDescent="0.15">
      <c r="X379" s="17"/>
    </row>
    <row r="380" spans="24:24" x14ac:dyDescent="0.15">
      <c r="X380" s="17"/>
    </row>
    <row r="381" spans="24:24" x14ac:dyDescent="0.15">
      <c r="X381" s="17"/>
    </row>
    <row r="382" spans="24:24" x14ac:dyDescent="0.15">
      <c r="X382" s="17"/>
    </row>
    <row r="383" spans="24:24" x14ac:dyDescent="0.15">
      <c r="X383" s="17"/>
    </row>
    <row r="384" spans="24:24" x14ac:dyDescent="0.15">
      <c r="X384" s="17"/>
    </row>
    <row r="385" spans="24:24" x14ac:dyDescent="0.15">
      <c r="X385" s="17"/>
    </row>
    <row r="386" spans="24:24" x14ac:dyDescent="0.15">
      <c r="X386" s="17"/>
    </row>
    <row r="387" spans="24:24" x14ac:dyDescent="0.15">
      <c r="X387" s="17"/>
    </row>
    <row r="388" spans="24:24" x14ac:dyDescent="0.15">
      <c r="X388" s="17"/>
    </row>
    <row r="389" spans="24:24" x14ac:dyDescent="0.15">
      <c r="X389" s="17"/>
    </row>
    <row r="390" spans="24:24" x14ac:dyDescent="0.15">
      <c r="X390" s="17"/>
    </row>
    <row r="391" spans="24:24" x14ac:dyDescent="0.15">
      <c r="X391" s="17"/>
    </row>
    <row r="392" spans="24:24" x14ac:dyDescent="0.15">
      <c r="X392" s="17"/>
    </row>
    <row r="393" spans="24:24" x14ac:dyDescent="0.15">
      <c r="X393" s="17"/>
    </row>
    <row r="394" spans="24:24" x14ac:dyDescent="0.15">
      <c r="X394" s="17"/>
    </row>
    <row r="395" spans="24:24" x14ac:dyDescent="0.15">
      <c r="X395" s="17"/>
    </row>
    <row r="396" spans="24:24" x14ac:dyDescent="0.15">
      <c r="X396" s="17"/>
    </row>
    <row r="397" spans="24:24" x14ac:dyDescent="0.15">
      <c r="X397" s="17"/>
    </row>
    <row r="398" spans="24:24" x14ac:dyDescent="0.15">
      <c r="X398" s="17"/>
    </row>
    <row r="399" spans="24:24" x14ac:dyDescent="0.15">
      <c r="X399" s="17"/>
    </row>
    <row r="400" spans="24:24" x14ac:dyDescent="0.15">
      <c r="X400" s="17"/>
    </row>
    <row r="401" spans="24:24" x14ac:dyDescent="0.15">
      <c r="X401" s="17"/>
    </row>
    <row r="402" spans="24:24" x14ac:dyDescent="0.15">
      <c r="X402" s="17"/>
    </row>
    <row r="403" spans="24:24" x14ac:dyDescent="0.15">
      <c r="X403" s="17"/>
    </row>
    <row r="404" spans="24:24" x14ac:dyDescent="0.15">
      <c r="X404" s="17"/>
    </row>
    <row r="405" spans="24:24" x14ac:dyDescent="0.15">
      <c r="X405" s="17"/>
    </row>
    <row r="406" spans="24:24" x14ac:dyDescent="0.15">
      <c r="X406" s="17"/>
    </row>
    <row r="407" spans="24:24" x14ac:dyDescent="0.15">
      <c r="X407" s="17"/>
    </row>
    <row r="408" spans="24:24" x14ac:dyDescent="0.15">
      <c r="X408" s="17"/>
    </row>
    <row r="409" spans="24:24" x14ac:dyDescent="0.15">
      <c r="X409" s="17"/>
    </row>
    <row r="410" spans="24:24" x14ac:dyDescent="0.15">
      <c r="X410" s="17"/>
    </row>
    <row r="411" spans="24:24" x14ac:dyDescent="0.15">
      <c r="X411" s="17"/>
    </row>
    <row r="412" spans="24:24" x14ac:dyDescent="0.15">
      <c r="X412" s="17"/>
    </row>
    <row r="413" spans="24:24" x14ac:dyDescent="0.15">
      <c r="X413" s="17"/>
    </row>
    <row r="414" spans="24:24" x14ac:dyDescent="0.15">
      <c r="X414" s="17"/>
    </row>
    <row r="415" spans="24:24" x14ac:dyDescent="0.15">
      <c r="X415" s="17"/>
    </row>
    <row r="416" spans="24:24" x14ac:dyDescent="0.15">
      <c r="X416" s="17"/>
    </row>
    <row r="417" spans="24:24" x14ac:dyDescent="0.15">
      <c r="X417" s="17"/>
    </row>
    <row r="418" spans="24:24" x14ac:dyDescent="0.15">
      <c r="X418" s="17"/>
    </row>
    <row r="419" spans="24:24" x14ac:dyDescent="0.15">
      <c r="X419" s="17"/>
    </row>
    <row r="420" spans="24:24" x14ac:dyDescent="0.15">
      <c r="X420" s="17"/>
    </row>
    <row r="421" spans="24:24" x14ac:dyDescent="0.15">
      <c r="X421" s="17"/>
    </row>
    <row r="422" spans="24:24" x14ac:dyDescent="0.15">
      <c r="X422" s="17"/>
    </row>
    <row r="423" spans="24:24" x14ac:dyDescent="0.15">
      <c r="X423" s="17"/>
    </row>
    <row r="424" spans="24:24" x14ac:dyDescent="0.15">
      <c r="X424" s="17"/>
    </row>
    <row r="425" spans="24:24" x14ac:dyDescent="0.15">
      <c r="X425" s="17"/>
    </row>
    <row r="426" spans="24:24" x14ac:dyDescent="0.15">
      <c r="X426" s="17"/>
    </row>
    <row r="427" spans="24:24" x14ac:dyDescent="0.15">
      <c r="X427" s="17"/>
    </row>
    <row r="428" spans="24:24" x14ac:dyDescent="0.15">
      <c r="X428" s="17"/>
    </row>
    <row r="429" spans="24:24" x14ac:dyDescent="0.15">
      <c r="X429" s="17"/>
    </row>
    <row r="430" spans="24:24" x14ac:dyDescent="0.15">
      <c r="X430" s="17"/>
    </row>
    <row r="431" spans="24:24" x14ac:dyDescent="0.15">
      <c r="X431" s="17"/>
    </row>
    <row r="432" spans="24:24" x14ac:dyDescent="0.15">
      <c r="X432" s="17"/>
    </row>
    <row r="433" spans="24:24" x14ac:dyDescent="0.15">
      <c r="X433" s="17"/>
    </row>
    <row r="434" spans="24:24" x14ac:dyDescent="0.15">
      <c r="X434" s="17"/>
    </row>
    <row r="435" spans="24:24" x14ac:dyDescent="0.15">
      <c r="X435" s="17"/>
    </row>
    <row r="436" spans="24:24" x14ac:dyDescent="0.15">
      <c r="X436" s="17"/>
    </row>
    <row r="437" spans="24:24" x14ac:dyDescent="0.15">
      <c r="X437" s="17"/>
    </row>
    <row r="438" spans="24:24" x14ac:dyDescent="0.15">
      <c r="X438" s="17"/>
    </row>
    <row r="439" spans="24:24" x14ac:dyDescent="0.15">
      <c r="X439" s="17"/>
    </row>
    <row r="440" spans="24:24" x14ac:dyDescent="0.15">
      <c r="X440" s="17"/>
    </row>
    <row r="441" spans="24:24" x14ac:dyDescent="0.15">
      <c r="X441" s="17"/>
    </row>
    <row r="442" spans="24:24" x14ac:dyDescent="0.15">
      <c r="X442" s="17"/>
    </row>
    <row r="443" spans="24:24" x14ac:dyDescent="0.15">
      <c r="X443" s="17"/>
    </row>
    <row r="444" spans="24:24" x14ac:dyDescent="0.15">
      <c r="X444" s="17"/>
    </row>
    <row r="445" spans="24:24" x14ac:dyDescent="0.15">
      <c r="X445" s="17"/>
    </row>
    <row r="446" spans="24:24" x14ac:dyDescent="0.15">
      <c r="X446" s="17"/>
    </row>
    <row r="447" spans="24:24" x14ac:dyDescent="0.15">
      <c r="X447" s="17"/>
    </row>
    <row r="448" spans="24:24" x14ac:dyDescent="0.15">
      <c r="X448" s="17"/>
    </row>
    <row r="449" spans="24:24" x14ac:dyDescent="0.15">
      <c r="X449" s="17"/>
    </row>
    <row r="450" spans="24:24" x14ac:dyDescent="0.15">
      <c r="X450" s="17"/>
    </row>
    <row r="451" spans="24:24" x14ac:dyDescent="0.15">
      <c r="X451" s="17"/>
    </row>
    <row r="452" spans="24:24" x14ac:dyDescent="0.15">
      <c r="X452" s="17"/>
    </row>
    <row r="453" spans="24:24" x14ac:dyDescent="0.15">
      <c r="X453" s="17"/>
    </row>
    <row r="454" spans="24:24" x14ac:dyDescent="0.15">
      <c r="X454" s="17"/>
    </row>
    <row r="455" spans="24:24" x14ac:dyDescent="0.15">
      <c r="X455" s="17"/>
    </row>
    <row r="456" spans="24:24" x14ac:dyDescent="0.15">
      <c r="X456" s="17"/>
    </row>
    <row r="457" spans="24:24" x14ac:dyDescent="0.15">
      <c r="X457" s="17"/>
    </row>
    <row r="458" spans="24:24" x14ac:dyDescent="0.15">
      <c r="X458" s="17"/>
    </row>
    <row r="459" spans="24:24" x14ac:dyDescent="0.15">
      <c r="X459" s="17"/>
    </row>
    <row r="460" spans="24:24" x14ac:dyDescent="0.15">
      <c r="X460" s="17"/>
    </row>
    <row r="461" spans="24:24" x14ac:dyDescent="0.15">
      <c r="X461" s="17"/>
    </row>
    <row r="462" spans="24:24" x14ac:dyDescent="0.15">
      <c r="X462" s="17"/>
    </row>
    <row r="463" spans="24:24" x14ac:dyDescent="0.15">
      <c r="X463" s="17"/>
    </row>
    <row r="464" spans="24:24" x14ac:dyDescent="0.15">
      <c r="X464" s="17"/>
    </row>
    <row r="465" spans="24:24" x14ac:dyDescent="0.15">
      <c r="X465" s="17"/>
    </row>
    <row r="466" spans="24:24" x14ac:dyDescent="0.15">
      <c r="X466" s="17"/>
    </row>
    <row r="467" spans="24:24" x14ac:dyDescent="0.15">
      <c r="X467" s="17"/>
    </row>
    <row r="468" spans="24:24" x14ac:dyDescent="0.15">
      <c r="X468" s="17"/>
    </row>
    <row r="469" spans="24:24" x14ac:dyDescent="0.15">
      <c r="X469" s="17"/>
    </row>
    <row r="470" spans="24:24" x14ac:dyDescent="0.15">
      <c r="X470" s="17"/>
    </row>
    <row r="471" spans="24:24" x14ac:dyDescent="0.15">
      <c r="X471" s="17"/>
    </row>
    <row r="472" spans="24:24" x14ac:dyDescent="0.15">
      <c r="X472" s="17"/>
    </row>
    <row r="473" spans="24:24" x14ac:dyDescent="0.15">
      <c r="X473" s="17"/>
    </row>
    <row r="474" spans="24:24" x14ac:dyDescent="0.15">
      <c r="X474" s="17"/>
    </row>
    <row r="475" spans="24:24" x14ac:dyDescent="0.15">
      <c r="X475" s="17"/>
    </row>
    <row r="476" spans="24:24" x14ac:dyDescent="0.15">
      <c r="X476" s="17"/>
    </row>
    <row r="477" spans="24:24" x14ac:dyDescent="0.15">
      <c r="X477" s="17"/>
    </row>
    <row r="478" spans="24:24" x14ac:dyDescent="0.15">
      <c r="X478" s="17"/>
    </row>
    <row r="479" spans="24:24" x14ac:dyDescent="0.15">
      <c r="X479" s="17"/>
    </row>
    <row r="480" spans="24:24" x14ac:dyDescent="0.15">
      <c r="X480" s="17"/>
    </row>
    <row r="481" spans="24:24" x14ac:dyDescent="0.15">
      <c r="X481" s="17"/>
    </row>
    <row r="482" spans="24:24" x14ac:dyDescent="0.15">
      <c r="X482" s="17"/>
    </row>
    <row r="483" spans="24:24" x14ac:dyDescent="0.15">
      <c r="X483" s="17"/>
    </row>
    <row r="484" spans="24:24" x14ac:dyDescent="0.15">
      <c r="X484" s="17"/>
    </row>
    <row r="485" spans="24:24" x14ac:dyDescent="0.15">
      <c r="X485" s="17"/>
    </row>
    <row r="486" spans="24:24" x14ac:dyDescent="0.15">
      <c r="X486" s="17"/>
    </row>
    <row r="487" spans="24:24" x14ac:dyDescent="0.15">
      <c r="X487" s="17"/>
    </row>
    <row r="488" spans="24:24" x14ac:dyDescent="0.15">
      <c r="X488" s="17"/>
    </row>
    <row r="489" spans="24:24" x14ac:dyDescent="0.15">
      <c r="X489" s="17"/>
    </row>
    <row r="490" spans="24:24" x14ac:dyDescent="0.15">
      <c r="X490" s="17"/>
    </row>
    <row r="491" spans="24:24" x14ac:dyDescent="0.15">
      <c r="X491" s="17"/>
    </row>
    <row r="492" spans="24:24" x14ac:dyDescent="0.15">
      <c r="X492" s="17"/>
    </row>
    <row r="493" spans="24:24" x14ac:dyDescent="0.15">
      <c r="X493" s="17"/>
    </row>
    <row r="494" spans="24:24" x14ac:dyDescent="0.15">
      <c r="X494" s="17"/>
    </row>
    <row r="495" spans="24:24" x14ac:dyDescent="0.15">
      <c r="X495" s="17"/>
    </row>
    <row r="496" spans="24:24" x14ac:dyDescent="0.15">
      <c r="X496" s="17"/>
    </row>
    <row r="497" spans="24:24" x14ac:dyDescent="0.15">
      <c r="X497" s="17"/>
    </row>
    <row r="498" spans="24:24" x14ac:dyDescent="0.15">
      <c r="X498" s="17"/>
    </row>
    <row r="499" spans="24:24" x14ac:dyDescent="0.15">
      <c r="X499" s="17"/>
    </row>
    <row r="500" spans="24:24" x14ac:dyDescent="0.15">
      <c r="X500" s="17"/>
    </row>
    <row r="501" spans="24:24" x14ac:dyDescent="0.15">
      <c r="X501" s="17"/>
    </row>
    <row r="502" spans="24:24" x14ac:dyDescent="0.15">
      <c r="X502" s="17"/>
    </row>
    <row r="503" spans="24:24" x14ac:dyDescent="0.15">
      <c r="X503" s="17"/>
    </row>
    <row r="504" spans="24:24" x14ac:dyDescent="0.15">
      <c r="X504" s="17"/>
    </row>
    <row r="505" spans="24:24" x14ac:dyDescent="0.15">
      <c r="X505" s="17"/>
    </row>
    <row r="506" spans="24:24" x14ac:dyDescent="0.15">
      <c r="X506" s="17"/>
    </row>
    <row r="507" spans="24:24" x14ac:dyDescent="0.15">
      <c r="X507" s="17"/>
    </row>
    <row r="508" spans="24:24" x14ac:dyDescent="0.15">
      <c r="X508" s="17"/>
    </row>
    <row r="509" spans="24:24" x14ac:dyDescent="0.15">
      <c r="X509" s="17"/>
    </row>
    <row r="510" spans="24:24" x14ac:dyDescent="0.15">
      <c r="X510" s="17"/>
    </row>
    <row r="511" spans="24:24" x14ac:dyDescent="0.15">
      <c r="X511" s="17"/>
    </row>
    <row r="512" spans="24:24" x14ac:dyDescent="0.15">
      <c r="X512" s="17"/>
    </row>
    <row r="513" spans="24:24" x14ac:dyDescent="0.15">
      <c r="X513" s="17"/>
    </row>
    <row r="514" spans="24:24" x14ac:dyDescent="0.15">
      <c r="X514" s="17"/>
    </row>
    <row r="515" spans="24:24" x14ac:dyDescent="0.15">
      <c r="X515" s="17"/>
    </row>
    <row r="516" spans="24:24" x14ac:dyDescent="0.15">
      <c r="X516" s="17"/>
    </row>
    <row r="517" spans="24:24" x14ac:dyDescent="0.15">
      <c r="X517" s="17"/>
    </row>
    <row r="518" spans="24:24" x14ac:dyDescent="0.15">
      <c r="X518" s="17"/>
    </row>
    <row r="519" spans="24:24" x14ac:dyDescent="0.15">
      <c r="X519" s="17"/>
    </row>
    <row r="520" spans="24:24" x14ac:dyDescent="0.15">
      <c r="X520" s="17"/>
    </row>
    <row r="521" spans="24:24" x14ac:dyDescent="0.15">
      <c r="X521" s="17"/>
    </row>
    <row r="522" spans="24:24" x14ac:dyDescent="0.15">
      <c r="X522" s="17"/>
    </row>
    <row r="523" spans="24:24" x14ac:dyDescent="0.15">
      <c r="X523" s="17"/>
    </row>
    <row r="524" spans="24:24" x14ac:dyDescent="0.15">
      <c r="X524" s="17"/>
    </row>
    <row r="525" spans="24:24" x14ac:dyDescent="0.15">
      <c r="X525" s="17"/>
    </row>
    <row r="526" spans="24:24" x14ac:dyDescent="0.15">
      <c r="X526" s="17"/>
    </row>
    <row r="527" spans="24:24" x14ac:dyDescent="0.15">
      <c r="X527" s="17"/>
    </row>
    <row r="528" spans="24:24" x14ac:dyDescent="0.15">
      <c r="X528" s="17"/>
    </row>
    <row r="529" spans="24:24" x14ac:dyDescent="0.15">
      <c r="X529" s="17"/>
    </row>
    <row r="530" spans="24:24" x14ac:dyDescent="0.15">
      <c r="X530" s="17"/>
    </row>
    <row r="531" spans="24:24" x14ac:dyDescent="0.15">
      <c r="X531" s="17"/>
    </row>
    <row r="532" spans="24:24" x14ac:dyDescent="0.15">
      <c r="X532" s="17"/>
    </row>
    <row r="533" spans="24:24" x14ac:dyDescent="0.15">
      <c r="X533" s="17"/>
    </row>
    <row r="534" spans="24:24" x14ac:dyDescent="0.15">
      <c r="X534" s="17"/>
    </row>
    <row r="535" spans="24:24" x14ac:dyDescent="0.15">
      <c r="X535" s="17"/>
    </row>
    <row r="536" spans="24:24" x14ac:dyDescent="0.15">
      <c r="X536" s="17"/>
    </row>
    <row r="537" spans="24:24" x14ac:dyDescent="0.15">
      <c r="X537" s="17"/>
    </row>
    <row r="538" spans="24:24" x14ac:dyDescent="0.15">
      <c r="X538" s="17"/>
    </row>
    <row r="539" spans="24:24" x14ac:dyDescent="0.15">
      <c r="X539" s="17"/>
    </row>
    <row r="540" spans="24:24" x14ac:dyDescent="0.15">
      <c r="X540" s="17"/>
    </row>
    <row r="541" spans="24:24" x14ac:dyDescent="0.15">
      <c r="X541" s="17"/>
    </row>
    <row r="542" spans="24:24" x14ac:dyDescent="0.15">
      <c r="X542" s="17"/>
    </row>
    <row r="543" spans="24:24" x14ac:dyDescent="0.15">
      <c r="X543" s="17"/>
    </row>
    <row r="544" spans="24:24" x14ac:dyDescent="0.15">
      <c r="X544" s="17"/>
    </row>
    <row r="545" spans="24:24" x14ac:dyDescent="0.15">
      <c r="X545" s="17"/>
    </row>
    <row r="546" spans="24:24" x14ac:dyDescent="0.15">
      <c r="X546" s="17"/>
    </row>
    <row r="547" spans="24:24" x14ac:dyDescent="0.15">
      <c r="X547" s="17"/>
    </row>
    <row r="548" spans="24:24" x14ac:dyDescent="0.15">
      <c r="X548" s="17"/>
    </row>
    <row r="549" spans="24:24" x14ac:dyDescent="0.15">
      <c r="X549" s="17"/>
    </row>
    <row r="550" spans="24:24" x14ac:dyDescent="0.15">
      <c r="X550" s="17"/>
    </row>
    <row r="551" spans="24:24" x14ac:dyDescent="0.15">
      <c r="X551" s="17"/>
    </row>
    <row r="552" spans="24:24" x14ac:dyDescent="0.15">
      <c r="X552" s="17"/>
    </row>
    <row r="553" spans="24:24" x14ac:dyDescent="0.15">
      <c r="X553" s="17"/>
    </row>
    <row r="554" spans="24:24" x14ac:dyDescent="0.15">
      <c r="X554" s="17"/>
    </row>
    <row r="555" spans="24:24" x14ac:dyDescent="0.15">
      <c r="X555" s="17"/>
    </row>
    <row r="556" spans="24:24" x14ac:dyDescent="0.15">
      <c r="X556" s="17"/>
    </row>
    <row r="557" spans="24:24" x14ac:dyDescent="0.15">
      <c r="X557" s="17"/>
    </row>
    <row r="558" spans="24:24" x14ac:dyDescent="0.15">
      <c r="X558" s="17"/>
    </row>
    <row r="559" spans="24:24" x14ac:dyDescent="0.15">
      <c r="X559" s="17"/>
    </row>
    <row r="560" spans="24:24" x14ac:dyDescent="0.15">
      <c r="X560" s="17"/>
    </row>
    <row r="561" spans="24:24" x14ac:dyDescent="0.15">
      <c r="X561" s="17"/>
    </row>
    <row r="562" spans="24:24" x14ac:dyDescent="0.15">
      <c r="X562" s="17"/>
    </row>
    <row r="563" spans="24:24" x14ac:dyDescent="0.15">
      <c r="X563" s="17"/>
    </row>
    <row r="564" spans="24:24" x14ac:dyDescent="0.15">
      <c r="X564" s="17"/>
    </row>
    <row r="565" spans="24:24" x14ac:dyDescent="0.15">
      <c r="X565" s="17"/>
    </row>
    <row r="566" spans="24:24" x14ac:dyDescent="0.15">
      <c r="X566" s="17"/>
    </row>
    <row r="567" spans="24:24" x14ac:dyDescent="0.15">
      <c r="X567" s="17"/>
    </row>
    <row r="568" spans="24:24" x14ac:dyDescent="0.15">
      <c r="X568" s="17"/>
    </row>
    <row r="569" spans="24:24" x14ac:dyDescent="0.15">
      <c r="X569" s="17"/>
    </row>
    <row r="570" spans="24:24" x14ac:dyDescent="0.15">
      <c r="X570" s="17"/>
    </row>
    <row r="571" spans="24:24" x14ac:dyDescent="0.15">
      <c r="X571" s="17"/>
    </row>
    <row r="572" spans="24:24" x14ac:dyDescent="0.15">
      <c r="X572" s="17"/>
    </row>
    <row r="573" spans="24:24" x14ac:dyDescent="0.15">
      <c r="X573" s="17"/>
    </row>
    <row r="574" spans="24:24" x14ac:dyDescent="0.15">
      <c r="X574" s="17"/>
    </row>
    <row r="575" spans="24:24" x14ac:dyDescent="0.15">
      <c r="X575" s="17"/>
    </row>
    <row r="576" spans="24:24" x14ac:dyDescent="0.15">
      <c r="X576" s="17"/>
    </row>
    <row r="577" spans="24:24" x14ac:dyDescent="0.15">
      <c r="X577" s="17"/>
    </row>
    <row r="578" spans="24:24" x14ac:dyDescent="0.15">
      <c r="X578" s="17"/>
    </row>
    <row r="579" spans="24:24" x14ac:dyDescent="0.15">
      <c r="X579" s="17"/>
    </row>
    <row r="580" spans="24:24" x14ac:dyDescent="0.15">
      <c r="X580" s="17"/>
    </row>
    <row r="581" spans="24:24" x14ac:dyDescent="0.15">
      <c r="X581" s="17"/>
    </row>
    <row r="582" spans="24:24" x14ac:dyDescent="0.15">
      <c r="X582" s="17"/>
    </row>
  </sheetData>
  <mergeCells count="21">
    <mergeCell ref="D57:E57"/>
    <mergeCell ref="A56:F56"/>
    <mergeCell ref="B57:C57"/>
    <mergeCell ref="A72:F72"/>
    <mergeCell ref="A73:A75"/>
    <mergeCell ref="B73:E73"/>
    <mergeCell ref="B74:C74"/>
    <mergeCell ref="D74:E74"/>
    <mergeCell ref="A54:A55"/>
    <mergeCell ref="F9:F11"/>
    <mergeCell ref="G9:G11"/>
    <mergeCell ref="A52:A53"/>
    <mergeCell ref="A51:B51"/>
    <mergeCell ref="A49:E49"/>
    <mergeCell ref="A6:I6"/>
    <mergeCell ref="A7:H7"/>
    <mergeCell ref="A9:A11"/>
    <mergeCell ref="B9:B11"/>
    <mergeCell ref="C9:C11"/>
    <mergeCell ref="H9:J10"/>
    <mergeCell ref="D9:E10"/>
  </mergeCells>
  <dataValidations count="2">
    <dataValidation type="decimal" allowBlank="1" showInputMessage="1" showErrorMessage="1" errorTitle="Error" error="Por favor ingrese números enteros" sqref="D12:J16 IZ12:JF16 SV12:TB16 ACR12:ACX16 AMN12:AMT16 AWJ12:AWP16 BGF12:BGL16 BQB12:BQH16 BZX12:CAD16 CJT12:CJZ16 CTP12:CTV16 DDL12:DDR16 DNH12:DNN16 DXD12:DXJ16 EGZ12:EHF16 EQV12:ERB16 FAR12:FAX16 FKN12:FKT16 FUJ12:FUP16 GEF12:GEL16 GOB12:GOH16 GXX12:GYD16 HHT12:HHZ16 HRP12:HRV16 IBL12:IBR16 ILH12:ILN16 IVD12:IVJ16 JEZ12:JFF16 JOV12:JPB16 JYR12:JYX16 KIN12:KIT16 KSJ12:KSP16 LCF12:LCL16 LMB12:LMH16 LVX12:LWD16 MFT12:MFZ16 MPP12:MPV16 MZL12:MZR16 NJH12:NJN16 NTD12:NTJ16 OCZ12:ODF16 OMV12:ONB16 OWR12:OWX16 PGN12:PGT16 PQJ12:PQP16 QAF12:QAL16 QKB12:QKH16 QTX12:QUD16 RDT12:RDZ16 RNP12:RNV16 RXL12:RXR16 SHH12:SHN16 SRD12:SRJ16 TAZ12:TBF16 TKV12:TLB16 TUR12:TUX16 UEN12:UET16 UOJ12:UOP16 UYF12:UYL16 VIB12:VIH16 VRX12:VSD16 WBT12:WBZ16 WLP12:WLV16 WVL12:WVR16 D65548:J65552 IZ65548:JF65552 SV65548:TB65552 ACR65548:ACX65552 AMN65548:AMT65552 AWJ65548:AWP65552 BGF65548:BGL65552 BQB65548:BQH65552 BZX65548:CAD65552 CJT65548:CJZ65552 CTP65548:CTV65552 DDL65548:DDR65552 DNH65548:DNN65552 DXD65548:DXJ65552 EGZ65548:EHF65552 EQV65548:ERB65552 FAR65548:FAX65552 FKN65548:FKT65552 FUJ65548:FUP65552 GEF65548:GEL65552 GOB65548:GOH65552 GXX65548:GYD65552 HHT65548:HHZ65552 HRP65548:HRV65552 IBL65548:IBR65552 ILH65548:ILN65552 IVD65548:IVJ65552 JEZ65548:JFF65552 JOV65548:JPB65552 JYR65548:JYX65552 KIN65548:KIT65552 KSJ65548:KSP65552 LCF65548:LCL65552 LMB65548:LMH65552 LVX65548:LWD65552 MFT65548:MFZ65552 MPP65548:MPV65552 MZL65548:MZR65552 NJH65548:NJN65552 NTD65548:NTJ65552 OCZ65548:ODF65552 OMV65548:ONB65552 OWR65548:OWX65552 PGN65548:PGT65552 PQJ65548:PQP65552 QAF65548:QAL65552 QKB65548:QKH65552 QTX65548:QUD65552 RDT65548:RDZ65552 RNP65548:RNV65552 RXL65548:RXR65552 SHH65548:SHN65552 SRD65548:SRJ65552 TAZ65548:TBF65552 TKV65548:TLB65552 TUR65548:TUX65552 UEN65548:UET65552 UOJ65548:UOP65552 UYF65548:UYL65552 VIB65548:VIH65552 VRX65548:VSD65552 WBT65548:WBZ65552 WLP65548:WLV65552 WVL65548:WVR65552 D131084:J131088 IZ131084:JF131088 SV131084:TB131088 ACR131084:ACX131088 AMN131084:AMT131088 AWJ131084:AWP131088 BGF131084:BGL131088 BQB131084:BQH131088 BZX131084:CAD131088 CJT131084:CJZ131088 CTP131084:CTV131088 DDL131084:DDR131088 DNH131084:DNN131088 DXD131084:DXJ131088 EGZ131084:EHF131088 EQV131084:ERB131088 FAR131084:FAX131088 FKN131084:FKT131088 FUJ131084:FUP131088 GEF131084:GEL131088 GOB131084:GOH131088 GXX131084:GYD131088 HHT131084:HHZ131088 HRP131084:HRV131088 IBL131084:IBR131088 ILH131084:ILN131088 IVD131084:IVJ131088 JEZ131084:JFF131088 JOV131084:JPB131088 JYR131084:JYX131088 KIN131084:KIT131088 KSJ131084:KSP131088 LCF131084:LCL131088 LMB131084:LMH131088 LVX131084:LWD131088 MFT131084:MFZ131088 MPP131084:MPV131088 MZL131084:MZR131088 NJH131084:NJN131088 NTD131084:NTJ131088 OCZ131084:ODF131088 OMV131084:ONB131088 OWR131084:OWX131088 PGN131084:PGT131088 PQJ131084:PQP131088 QAF131084:QAL131088 QKB131084:QKH131088 QTX131084:QUD131088 RDT131084:RDZ131088 RNP131084:RNV131088 RXL131084:RXR131088 SHH131084:SHN131088 SRD131084:SRJ131088 TAZ131084:TBF131088 TKV131084:TLB131088 TUR131084:TUX131088 UEN131084:UET131088 UOJ131084:UOP131088 UYF131084:UYL131088 VIB131084:VIH131088 VRX131084:VSD131088 WBT131084:WBZ131088 WLP131084:WLV131088 WVL131084:WVR131088 D196620:J196624 IZ196620:JF196624 SV196620:TB196624 ACR196620:ACX196624 AMN196620:AMT196624 AWJ196620:AWP196624 BGF196620:BGL196624 BQB196620:BQH196624 BZX196620:CAD196624 CJT196620:CJZ196624 CTP196620:CTV196624 DDL196620:DDR196624 DNH196620:DNN196624 DXD196620:DXJ196624 EGZ196620:EHF196624 EQV196620:ERB196624 FAR196620:FAX196624 FKN196620:FKT196624 FUJ196620:FUP196624 GEF196620:GEL196624 GOB196620:GOH196624 GXX196620:GYD196624 HHT196620:HHZ196624 HRP196620:HRV196624 IBL196620:IBR196624 ILH196620:ILN196624 IVD196620:IVJ196624 JEZ196620:JFF196624 JOV196620:JPB196624 JYR196620:JYX196624 KIN196620:KIT196624 KSJ196620:KSP196624 LCF196620:LCL196624 LMB196620:LMH196624 LVX196620:LWD196624 MFT196620:MFZ196624 MPP196620:MPV196624 MZL196620:MZR196624 NJH196620:NJN196624 NTD196620:NTJ196624 OCZ196620:ODF196624 OMV196620:ONB196624 OWR196620:OWX196624 PGN196620:PGT196624 PQJ196620:PQP196624 QAF196620:QAL196624 QKB196620:QKH196624 QTX196620:QUD196624 RDT196620:RDZ196624 RNP196620:RNV196624 RXL196620:RXR196624 SHH196620:SHN196624 SRD196620:SRJ196624 TAZ196620:TBF196624 TKV196620:TLB196624 TUR196620:TUX196624 UEN196620:UET196624 UOJ196620:UOP196624 UYF196620:UYL196624 VIB196620:VIH196624 VRX196620:VSD196624 WBT196620:WBZ196624 WLP196620:WLV196624 WVL196620:WVR196624 D262156:J262160 IZ262156:JF262160 SV262156:TB262160 ACR262156:ACX262160 AMN262156:AMT262160 AWJ262156:AWP262160 BGF262156:BGL262160 BQB262156:BQH262160 BZX262156:CAD262160 CJT262156:CJZ262160 CTP262156:CTV262160 DDL262156:DDR262160 DNH262156:DNN262160 DXD262156:DXJ262160 EGZ262156:EHF262160 EQV262156:ERB262160 FAR262156:FAX262160 FKN262156:FKT262160 FUJ262156:FUP262160 GEF262156:GEL262160 GOB262156:GOH262160 GXX262156:GYD262160 HHT262156:HHZ262160 HRP262156:HRV262160 IBL262156:IBR262160 ILH262156:ILN262160 IVD262156:IVJ262160 JEZ262156:JFF262160 JOV262156:JPB262160 JYR262156:JYX262160 KIN262156:KIT262160 KSJ262156:KSP262160 LCF262156:LCL262160 LMB262156:LMH262160 LVX262156:LWD262160 MFT262156:MFZ262160 MPP262156:MPV262160 MZL262156:MZR262160 NJH262156:NJN262160 NTD262156:NTJ262160 OCZ262156:ODF262160 OMV262156:ONB262160 OWR262156:OWX262160 PGN262156:PGT262160 PQJ262156:PQP262160 QAF262156:QAL262160 QKB262156:QKH262160 QTX262156:QUD262160 RDT262156:RDZ262160 RNP262156:RNV262160 RXL262156:RXR262160 SHH262156:SHN262160 SRD262156:SRJ262160 TAZ262156:TBF262160 TKV262156:TLB262160 TUR262156:TUX262160 UEN262156:UET262160 UOJ262156:UOP262160 UYF262156:UYL262160 VIB262156:VIH262160 VRX262156:VSD262160 WBT262156:WBZ262160 WLP262156:WLV262160 WVL262156:WVR262160 D327692:J327696 IZ327692:JF327696 SV327692:TB327696 ACR327692:ACX327696 AMN327692:AMT327696 AWJ327692:AWP327696 BGF327692:BGL327696 BQB327692:BQH327696 BZX327692:CAD327696 CJT327692:CJZ327696 CTP327692:CTV327696 DDL327692:DDR327696 DNH327692:DNN327696 DXD327692:DXJ327696 EGZ327692:EHF327696 EQV327692:ERB327696 FAR327692:FAX327696 FKN327692:FKT327696 FUJ327692:FUP327696 GEF327692:GEL327696 GOB327692:GOH327696 GXX327692:GYD327696 HHT327692:HHZ327696 HRP327692:HRV327696 IBL327692:IBR327696 ILH327692:ILN327696 IVD327692:IVJ327696 JEZ327692:JFF327696 JOV327692:JPB327696 JYR327692:JYX327696 KIN327692:KIT327696 KSJ327692:KSP327696 LCF327692:LCL327696 LMB327692:LMH327696 LVX327692:LWD327696 MFT327692:MFZ327696 MPP327692:MPV327696 MZL327692:MZR327696 NJH327692:NJN327696 NTD327692:NTJ327696 OCZ327692:ODF327696 OMV327692:ONB327696 OWR327692:OWX327696 PGN327692:PGT327696 PQJ327692:PQP327696 QAF327692:QAL327696 QKB327692:QKH327696 QTX327692:QUD327696 RDT327692:RDZ327696 RNP327692:RNV327696 RXL327692:RXR327696 SHH327692:SHN327696 SRD327692:SRJ327696 TAZ327692:TBF327696 TKV327692:TLB327696 TUR327692:TUX327696 UEN327692:UET327696 UOJ327692:UOP327696 UYF327692:UYL327696 VIB327692:VIH327696 VRX327692:VSD327696 WBT327692:WBZ327696 WLP327692:WLV327696 WVL327692:WVR327696 D393228:J393232 IZ393228:JF393232 SV393228:TB393232 ACR393228:ACX393232 AMN393228:AMT393232 AWJ393228:AWP393232 BGF393228:BGL393232 BQB393228:BQH393232 BZX393228:CAD393232 CJT393228:CJZ393232 CTP393228:CTV393232 DDL393228:DDR393232 DNH393228:DNN393232 DXD393228:DXJ393232 EGZ393228:EHF393232 EQV393228:ERB393232 FAR393228:FAX393232 FKN393228:FKT393232 FUJ393228:FUP393232 GEF393228:GEL393232 GOB393228:GOH393232 GXX393228:GYD393232 HHT393228:HHZ393232 HRP393228:HRV393232 IBL393228:IBR393232 ILH393228:ILN393232 IVD393228:IVJ393232 JEZ393228:JFF393232 JOV393228:JPB393232 JYR393228:JYX393232 KIN393228:KIT393232 KSJ393228:KSP393232 LCF393228:LCL393232 LMB393228:LMH393232 LVX393228:LWD393232 MFT393228:MFZ393232 MPP393228:MPV393232 MZL393228:MZR393232 NJH393228:NJN393232 NTD393228:NTJ393232 OCZ393228:ODF393232 OMV393228:ONB393232 OWR393228:OWX393232 PGN393228:PGT393232 PQJ393228:PQP393232 QAF393228:QAL393232 QKB393228:QKH393232 QTX393228:QUD393232 RDT393228:RDZ393232 RNP393228:RNV393232 RXL393228:RXR393232 SHH393228:SHN393232 SRD393228:SRJ393232 TAZ393228:TBF393232 TKV393228:TLB393232 TUR393228:TUX393232 UEN393228:UET393232 UOJ393228:UOP393232 UYF393228:UYL393232 VIB393228:VIH393232 VRX393228:VSD393232 WBT393228:WBZ393232 WLP393228:WLV393232 WVL393228:WVR393232 D458764:J458768 IZ458764:JF458768 SV458764:TB458768 ACR458764:ACX458768 AMN458764:AMT458768 AWJ458764:AWP458768 BGF458764:BGL458768 BQB458764:BQH458768 BZX458764:CAD458768 CJT458764:CJZ458768 CTP458764:CTV458768 DDL458764:DDR458768 DNH458764:DNN458768 DXD458764:DXJ458768 EGZ458764:EHF458768 EQV458764:ERB458768 FAR458764:FAX458768 FKN458764:FKT458768 FUJ458764:FUP458768 GEF458764:GEL458768 GOB458764:GOH458768 GXX458764:GYD458768 HHT458764:HHZ458768 HRP458764:HRV458768 IBL458764:IBR458768 ILH458764:ILN458768 IVD458764:IVJ458768 JEZ458764:JFF458768 JOV458764:JPB458768 JYR458764:JYX458768 KIN458764:KIT458768 KSJ458764:KSP458768 LCF458764:LCL458768 LMB458764:LMH458768 LVX458764:LWD458768 MFT458764:MFZ458768 MPP458764:MPV458768 MZL458764:MZR458768 NJH458764:NJN458768 NTD458764:NTJ458768 OCZ458764:ODF458768 OMV458764:ONB458768 OWR458764:OWX458768 PGN458764:PGT458768 PQJ458764:PQP458768 QAF458764:QAL458768 QKB458764:QKH458768 QTX458764:QUD458768 RDT458764:RDZ458768 RNP458764:RNV458768 RXL458764:RXR458768 SHH458764:SHN458768 SRD458764:SRJ458768 TAZ458764:TBF458768 TKV458764:TLB458768 TUR458764:TUX458768 UEN458764:UET458768 UOJ458764:UOP458768 UYF458764:UYL458768 VIB458764:VIH458768 VRX458764:VSD458768 WBT458764:WBZ458768 WLP458764:WLV458768 WVL458764:WVR458768 D524300:J524304 IZ524300:JF524304 SV524300:TB524304 ACR524300:ACX524304 AMN524300:AMT524304 AWJ524300:AWP524304 BGF524300:BGL524304 BQB524300:BQH524304 BZX524300:CAD524304 CJT524300:CJZ524304 CTP524300:CTV524304 DDL524300:DDR524304 DNH524300:DNN524304 DXD524300:DXJ524304 EGZ524300:EHF524304 EQV524300:ERB524304 FAR524300:FAX524304 FKN524300:FKT524304 FUJ524300:FUP524304 GEF524300:GEL524304 GOB524300:GOH524304 GXX524300:GYD524304 HHT524300:HHZ524304 HRP524300:HRV524304 IBL524300:IBR524304 ILH524300:ILN524304 IVD524300:IVJ524304 JEZ524300:JFF524304 JOV524300:JPB524304 JYR524300:JYX524304 KIN524300:KIT524304 KSJ524300:KSP524304 LCF524300:LCL524304 LMB524300:LMH524304 LVX524300:LWD524304 MFT524300:MFZ524304 MPP524300:MPV524304 MZL524300:MZR524304 NJH524300:NJN524304 NTD524300:NTJ524304 OCZ524300:ODF524304 OMV524300:ONB524304 OWR524300:OWX524304 PGN524300:PGT524304 PQJ524300:PQP524304 QAF524300:QAL524304 QKB524300:QKH524304 QTX524300:QUD524304 RDT524300:RDZ524304 RNP524300:RNV524304 RXL524300:RXR524304 SHH524300:SHN524304 SRD524300:SRJ524304 TAZ524300:TBF524304 TKV524300:TLB524304 TUR524300:TUX524304 UEN524300:UET524304 UOJ524300:UOP524304 UYF524300:UYL524304 VIB524300:VIH524304 VRX524300:VSD524304 WBT524300:WBZ524304 WLP524300:WLV524304 WVL524300:WVR524304 D589836:J589840 IZ589836:JF589840 SV589836:TB589840 ACR589836:ACX589840 AMN589836:AMT589840 AWJ589836:AWP589840 BGF589836:BGL589840 BQB589836:BQH589840 BZX589836:CAD589840 CJT589836:CJZ589840 CTP589836:CTV589840 DDL589836:DDR589840 DNH589836:DNN589840 DXD589836:DXJ589840 EGZ589836:EHF589840 EQV589836:ERB589840 FAR589836:FAX589840 FKN589836:FKT589840 FUJ589836:FUP589840 GEF589836:GEL589840 GOB589836:GOH589840 GXX589836:GYD589840 HHT589836:HHZ589840 HRP589836:HRV589840 IBL589836:IBR589840 ILH589836:ILN589840 IVD589836:IVJ589840 JEZ589836:JFF589840 JOV589836:JPB589840 JYR589836:JYX589840 KIN589836:KIT589840 KSJ589836:KSP589840 LCF589836:LCL589840 LMB589836:LMH589840 LVX589836:LWD589840 MFT589836:MFZ589840 MPP589836:MPV589840 MZL589836:MZR589840 NJH589836:NJN589840 NTD589836:NTJ589840 OCZ589836:ODF589840 OMV589836:ONB589840 OWR589836:OWX589840 PGN589836:PGT589840 PQJ589836:PQP589840 QAF589836:QAL589840 QKB589836:QKH589840 QTX589836:QUD589840 RDT589836:RDZ589840 RNP589836:RNV589840 RXL589836:RXR589840 SHH589836:SHN589840 SRD589836:SRJ589840 TAZ589836:TBF589840 TKV589836:TLB589840 TUR589836:TUX589840 UEN589836:UET589840 UOJ589836:UOP589840 UYF589836:UYL589840 VIB589836:VIH589840 VRX589836:VSD589840 WBT589836:WBZ589840 WLP589836:WLV589840 WVL589836:WVR589840 D655372:J655376 IZ655372:JF655376 SV655372:TB655376 ACR655372:ACX655376 AMN655372:AMT655376 AWJ655372:AWP655376 BGF655372:BGL655376 BQB655372:BQH655376 BZX655372:CAD655376 CJT655372:CJZ655376 CTP655372:CTV655376 DDL655372:DDR655376 DNH655372:DNN655376 DXD655372:DXJ655376 EGZ655372:EHF655376 EQV655372:ERB655376 FAR655372:FAX655376 FKN655372:FKT655376 FUJ655372:FUP655376 GEF655372:GEL655376 GOB655372:GOH655376 GXX655372:GYD655376 HHT655372:HHZ655376 HRP655372:HRV655376 IBL655372:IBR655376 ILH655372:ILN655376 IVD655372:IVJ655376 JEZ655372:JFF655376 JOV655372:JPB655376 JYR655372:JYX655376 KIN655372:KIT655376 KSJ655372:KSP655376 LCF655372:LCL655376 LMB655372:LMH655376 LVX655372:LWD655376 MFT655372:MFZ655376 MPP655372:MPV655376 MZL655372:MZR655376 NJH655372:NJN655376 NTD655372:NTJ655376 OCZ655372:ODF655376 OMV655372:ONB655376 OWR655372:OWX655376 PGN655372:PGT655376 PQJ655372:PQP655376 QAF655372:QAL655376 QKB655372:QKH655376 QTX655372:QUD655376 RDT655372:RDZ655376 RNP655372:RNV655376 RXL655372:RXR655376 SHH655372:SHN655376 SRD655372:SRJ655376 TAZ655372:TBF655376 TKV655372:TLB655376 TUR655372:TUX655376 UEN655372:UET655376 UOJ655372:UOP655376 UYF655372:UYL655376 VIB655372:VIH655376 VRX655372:VSD655376 WBT655372:WBZ655376 WLP655372:WLV655376 WVL655372:WVR655376 D720908:J720912 IZ720908:JF720912 SV720908:TB720912 ACR720908:ACX720912 AMN720908:AMT720912 AWJ720908:AWP720912 BGF720908:BGL720912 BQB720908:BQH720912 BZX720908:CAD720912 CJT720908:CJZ720912 CTP720908:CTV720912 DDL720908:DDR720912 DNH720908:DNN720912 DXD720908:DXJ720912 EGZ720908:EHF720912 EQV720908:ERB720912 FAR720908:FAX720912 FKN720908:FKT720912 FUJ720908:FUP720912 GEF720908:GEL720912 GOB720908:GOH720912 GXX720908:GYD720912 HHT720908:HHZ720912 HRP720908:HRV720912 IBL720908:IBR720912 ILH720908:ILN720912 IVD720908:IVJ720912 JEZ720908:JFF720912 JOV720908:JPB720912 JYR720908:JYX720912 KIN720908:KIT720912 KSJ720908:KSP720912 LCF720908:LCL720912 LMB720908:LMH720912 LVX720908:LWD720912 MFT720908:MFZ720912 MPP720908:MPV720912 MZL720908:MZR720912 NJH720908:NJN720912 NTD720908:NTJ720912 OCZ720908:ODF720912 OMV720908:ONB720912 OWR720908:OWX720912 PGN720908:PGT720912 PQJ720908:PQP720912 QAF720908:QAL720912 QKB720908:QKH720912 QTX720908:QUD720912 RDT720908:RDZ720912 RNP720908:RNV720912 RXL720908:RXR720912 SHH720908:SHN720912 SRD720908:SRJ720912 TAZ720908:TBF720912 TKV720908:TLB720912 TUR720908:TUX720912 UEN720908:UET720912 UOJ720908:UOP720912 UYF720908:UYL720912 VIB720908:VIH720912 VRX720908:VSD720912 WBT720908:WBZ720912 WLP720908:WLV720912 WVL720908:WVR720912 D786444:J786448 IZ786444:JF786448 SV786444:TB786448 ACR786444:ACX786448 AMN786444:AMT786448 AWJ786444:AWP786448 BGF786444:BGL786448 BQB786444:BQH786448 BZX786444:CAD786448 CJT786444:CJZ786448 CTP786444:CTV786448 DDL786444:DDR786448 DNH786444:DNN786448 DXD786444:DXJ786448 EGZ786444:EHF786448 EQV786444:ERB786448 FAR786444:FAX786448 FKN786444:FKT786448 FUJ786444:FUP786448 GEF786444:GEL786448 GOB786444:GOH786448 GXX786444:GYD786448 HHT786444:HHZ786448 HRP786444:HRV786448 IBL786444:IBR786448 ILH786444:ILN786448 IVD786444:IVJ786448 JEZ786444:JFF786448 JOV786444:JPB786448 JYR786444:JYX786448 KIN786444:KIT786448 KSJ786444:KSP786448 LCF786444:LCL786448 LMB786444:LMH786448 LVX786444:LWD786448 MFT786444:MFZ786448 MPP786444:MPV786448 MZL786444:MZR786448 NJH786444:NJN786448 NTD786444:NTJ786448 OCZ786444:ODF786448 OMV786444:ONB786448 OWR786444:OWX786448 PGN786444:PGT786448 PQJ786444:PQP786448 QAF786444:QAL786448 QKB786444:QKH786448 QTX786444:QUD786448 RDT786444:RDZ786448 RNP786444:RNV786448 RXL786444:RXR786448 SHH786444:SHN786448 SRD786444:SRJ786448 TAZ786444:TBF786448 TKV786444:TLB786448 TUR786444:TUX786448 UEN786444:UET786448 UOJ786444:UOP786448 UYF786444:UYL786448 VIB786444:VIH786448 VRX786444:VSD786448 WBT786444:WBZ786448 WLP786444:WLV786448 WVL786444:WVR786448 D851980:J851984 IZ851980:JF851984 SV851980:TB851984 ACR851980:ACX851984 AMN851980:AMT851984 AWJ851980:AWP851984 BGF851980:BGL851984 BQB851980:BQH851984 BZX851980:CAD851984 CJT851980:CJZ851984 CTP851980:CTV851984 DDL851980:DDR851984 DNH851980:DNN851984 DXD851980:DXJ851984 EGZ851980:EHF851984 EQV851980:ERB851984 FAR851980:FAX851984 FKN851980:FKT851984 FUJ851980:FUP851984 GEF851980:GEL851984 GOB851980:GOH851984 GXX851980:GYD851984 HHT851980:HHZ851984 HRP851980:HRV851984 IBL851980:IBR851984 ILH851980:ILN851984 IVD851980:IVJ851984 JEZ851980:JFF851984 JOV851980:JPB851984 JYR851980:JYX851984 KIN851980:KIT851984 KSJ851980:KSP851984 LCF851980:LCL851984 LMB851980:LMH851984 LVX851980:LWD851984 MFT851980:MFZ851984 MPP851980:MPV851984 MZL851980:MZR851984 NJH851980:NJN851984 NTD851980:NTJ851984 OCZ851980:ODF851984 OMV851980:ONB851984 OWR851980:OWX851984 PGN851980:PGT851984 PQJ851980:PQP851984 QAF851980:QAL851984 QKB851980:QKH851984 QTX851980:QUD851984 RDT851980:RDZ851984 RNP851980:RNV851984 RXL851980:RXR851984 SHH851980:SHN851984 SRD851980:SRJ851984 TAZ851980:TBF851984 TKV851980:TLB851984 TUR851980:TUX851984 UEN851980:UET851984 UOJ851980:UOP851984 UYF851980:UYL851984 VIB851980:VIH851984 VRX851980:VSD851984 WBT851980:WBZ851984 WLP851980:WLV851984 WVL851980:WVR851984 D917516:J917520 IZ917516:JF917520 SV917516:TB917520 ACR917516:ACX917520 AMN917516:AMT917520 AWJ917516:AWP917520 BGF917516:BGL917520 BQB917516:BQH917520 BZX917516:CAD917520 CJT917516:CJZ917520 CTP917516:CTV917520 DDL917516:DDR917520 DNH917516:DNN917520 DXD917516:DXJ917520 EGZ917516:EHF917520 EQV917516:ERB917520 FAR917516:FAX917520 FKN917516:FKT917520 FUJ917516:FUP917520 GEF917516:GEL917520 GOB917516:GOH917520 GXX917516:GYD917520 HHT917516:HHZ917520 HRP917516:HRV917520 IBL917516:IBR917520 ILH917516:ILN917520 IVD917516:IVJ917520 JEZ917516:JFF917520 JOV917516:JPB917520 JYR917516:JYX917520 KIN917516:KIT917520 KSJ917516:KSP917520 LCF917516:LCL917520 LMB917516:LMH917520 LVX917516:LWD917520 MFT917516:MFZ917520 MPP917516:MPV917520 MZL917516:MZR917520 NJH917516:NJN917520 NTD917516:NTJ917520 OCZ917516:ODF917520 OMV917516:ONB917520 OWR917516:OWX917520 PGN917516:PGT917520 PQJ917516:PQP917520 QAF917516:QAL917520 QKB917516:QKH917520 QTX917516:QUD917520 RDT917516:RDZ917520 RNP917516:RNV917520 RXL917516:RXR917520 SHH917516:SHN917520 SRD917516:SRJ917520 TAZ917516:TBF917520 TKV917516:TLB917520 TUR917516:TUX917520 UEN917516:UET917520 UOJ917516:UOP917520 UYF917516:UYL917520 VIB917516:VIH917520 VRX917516:VSD917520 WBT917516:WBZ917520 WLP917516:WLV917520 WVL917516:WVR917520 D983052:J983056 IZ983052:JF983056 SV983052:TB983056 ACR983052:ACX983056 AMN983052:AMT983056 AWJ983052:AWP983056 BGF983052:BGL983056 BQB983052:BQH983056 BZX983052:CAD983056 CJT983052:CJZ983056 CTP983052:CTV983056 DDL983052:DDR983056 DNH983052:DNN983056 DXD983052:DXJ983056 EGZ983052:EHF983056 EQV983052:ERB983056 FAR983052:FAX983056 FKN983052:FKT983056 FUJ983052:FUP983056 GEF983052:GEL983056 GOB983052:GOH983056 GXX983052:GYD983056 HHT983052:HHZ983056 HRP983052:HRV983056 IBL983052:IBR983056 ILH983052:ILN983056 IVD983052:IVJ983056 JEZ983052:JFF983056 JOV983052:JPB983056 JYR983052:JYX983056 KIN983052:KIT983056 KSJ983052:KSP983056 LCF983052:LCL983056 LMB983052:LMH983056 LVX983052:LWD983056 MFT983052:MFZ983056 MPP983052:MPV983056 MZL983052:MZR983056 NJH983052:NJN983056 NTD983052:NTJ983056 OCZ983052:ODF983056 OMV983052:ONB983056 OWR983052:OWX983056 PGN983052:PGT983056 PQJ983052:PQP983056 QAF983052:QAL983056 QKB983052:QKH983056 QTX983052:QUD983056 RDT983052:RDZ983056 RNP983052:RNV983056 RXL983052:RXR983056 SHH983052:SHN983056 SRD983052:SRJ983056 TAZ983052:TBF983056 TKV983052:TLB983056 TUR983052:TUX983056 UEN983052:UET983056 UOJ983052:UOP983056 UYF983052:UYL983056 VIB983052:VIH983056 VRX983052:VSD983056 WBT983052:WBZ983056 WLP983052:WLV983056 WVL983052:WVR983056 B12:C12 IX12:IY12 ST12:SU12 ACP12:ACQ12 AML12:AMM12 AWH12:AWI12 BGD12:BGE12 BPZ12:BQA12 BZV12:BZW12 CJR12:CJS12 CTN12:CTO12 DDJ12:DDK12 DNF12:DNG12 DXB12:DXC12 EGX12:EGY12 EQT12:EQU12 FAP12:FAQ12 FKL12:FKM12 FUH12:FUI12 GED12:GEE12 GNZ12:GOA12 GXV12:GXW12 HHR12:HHS12 HRN12:HRO12 IBJ12:IBK12 ILF12:ILG12 IVB12:IVC12 JEX12:JEY12 JOT12:JOU12 JYP12:JYQ12 KIL12:KIM12 KSH12:KSI12 LCD12:LCE12 LLZ12:LMA12 LVV12:LVW12 MFR12:MFS12 MPN12:MPO12 MZJ12:MZK12 NJF12:NJG12 NTB12:NTC12 OCX12:OCY12 OMT12:OMU12 OWP12:OWQ12 PGL12:PGM12 PQH12:PQI12 QAD12:QAE12 QJZ12:QKA12 QTV12:QTW12 RDR12:RDS12 RNN12:RNO12 RXJ12:RXK12 SHF12:SHG12 SRB12:SRC12 TAX12:TAY12 TKT12:TKU12 TUP12:TUQ12 UEL12:UEM12 UOH12:UOI12 UYD12:UYE12 VHZ12:VIA12 VRV12:VRW12 WBR12:WBS12 WLN12:WLO12 WVJ12:WVK12 B65548:C65548 IX65548:IY65548 ST65548:SU65548 ACP65548:ACQ65548 AML65548:AMM65548 AWH65548:AWI65548 BGD65548:BGE65548 BPZ65548:BQA65548 BZV65548:BZW65548 CJR65548:CJS65548 CTN65548:CTO65548 DDJ65548:DDK65548 DNF65548:DNG65548 DXB65548:DXC65548 EGX65548:EGY65548 EQT65548:EQU65548 FAP65548:FAQ65548 FKL65548:FKM65548 FUH65548:FUI65548 GED65548:GEE65548 GNZ65548:GOA65548 GXV65548:GXW65548 HHR65548:HHS65548 HRN65548:HRO65548 IBJ65548:IBK65548 ILF65548:ILG65548 IVB65548:IVC65548 JEX65548:JEY65548 JOT65548:JOU65548 JYP65548:JYQ65548 KIL65548:KIM65548 KSH65548:KSI65548 LCD65548:LCE65548 LLZ65548:LMA65548 LVV65548:LVW65548 MFR65548:MFS65548 MPN65548:MPO65548 MZJ65548:MZK65548 NJF65548:NJG65548 NTB65548:NTC65548 OCX65548:OCY65548 OMT65548:OMU65548 OWP65548:OWQ65548 PGL65548:PGM65548 PQH65548:PQI65548 QAD65548:QAE65548 QJZ65548:QKA65548 QTV65548:QTW65548 RDR65548:RDS65548 RNN65548:RNO65548 RXJ65548:RXK65548 SHF65548:SHG65548 SRB65548:SRC65548 TAX65548:TAY65548 TKT65548:TKU65548 TUP65548:TUQ65548 UEL65548:UEM65548 UOH65548:UOI65548 UYD65548:UYE65548 VHZ65548:VIA65548 VRV65548:VRW65548 WBR65548:WBS65548 WLN65548:WLO65548 WVJ65548:WVK65548 B131084:C131084 IX131084:IY131084 ST131084:SU131084 ACP131084:ACQ131084 AML131084:AMM131084 AWH131084:AWI131084 BGD131084:BGE131084 BPZ131084:BQA131084 BZV131084:BZW131084 CJR131084:CJS131084 CTN131084:CTO131084 DDJ131084:DDK131084 DNF131084:DNG131084 DXB131084:DXC131084 EGX131084:EGY131084 EQT131084:EQU131084 FAP131084:FAQ131084 FKL131084:FKM131084 FUH131084:FUI131084 GED131084:GEE131084 GNZ131084:GOA131084 GXV131084:GXW131084 HHR131084:HHS131084 HRN131084:HRO131084 IBJ131084:IBK131084 ILF131084:ILG131084 IVB131084:IVC131084 JEX131084:JEY131084 JOT131084:JOU131084 JYP131084:JYQ131084 KIL131084:KIM131084 KSH131084:KSI131084 LCD131084:LCE131084 LLZ131084:LMA131084 LVV131084:LVW131084 MFR131084:MFS131084 MPN131084:MPO131084 MZJ131084:MZK131084 NJF131084:NJG131084 NTB131084:NTC131084 OCX131084:OCY131084 OMT131084:OMU131084 OWP131084:OWQ131084 PGL131084:PGM131084 PQH131084:PQI131084 QAD131084:QAE131084 QJZ131084:QKA131084 QTV131084:QTW131084 RDR131084:RDS131084 RNN131084:RNO131084 RXJ131084:RXK131084 SHF131084:SHG131084 SRB131084:SRC131084 TAX131084:TAY131084 TKT131084:TKU131084 TUP131084:TUQ131084 UEL131084:UEM131084 UOH131084:UOI131084 UYD131084:UYE131084 VHZ131084:VIA131084 VRV131084:VRW131084 WBR131084:WBS131084 WLN131084:WLO131084 WVJ131084:WVK131084 B196620:C196620 IX196620:IY196620 ST196620:SU196620 ACP196620:ACQ196620 AML196620:AMM196620 AWH196620:AWI196620 BGD196620:BGE196620 BPZ196620:BQA196620 BZV196620:BZW196620 CJR196620:CJS196620 CTN196620:CTO196620 DDJ196620:DDK196620 DNF196620:DNG196620 DXB196620:DXC196620 EGX196620:EGY196620 EQT196620:EQU196620 FAP196620:FAQ196620 FKL196620:FKM196620 FUH196620:FUI196620 GED196620:GEE196620 GNZ196620:GOA196620 GXV196620:GXW196620 HHR196620:HHS196620 HRN196620:HRO196620 IBJ196620:IBK196620 ILF196620:ILG196620 IVB196620:IVC196620 JEX196620:JEY196620 JOT196620:JOU196620 JYP196620:JYQ196620 KIL196620:KIM196620 KSH196620:KSI196620 LCD196620:LCE196620 LLZ196620:LMA196620 LVV196620:LVW196620 MFR196620:MFS196620 MPN196620:MPO196620 MZJ196620:MZK196620 NJF196620:NJG196620 NTB196620:NTC196620 OCX196620:OCY196620 OMT196620:OMU196620 OWP196620:OWQ196620 PGL196620:PGM196620 PQH196620:PQI196620 QAD196620:QAE196620 QJZ196620:QKA196620 QTV196620:QTW196620 RDR196620:RDS196620 RNN196620:RNO196620 RXJ196620:RXK196620 SHF196620:SHG196620 SRB196620:SRC196620 TAX196620:TAY196620 TKT196620:TKU196620 TUP196620:TUQ196620 UEL196620:UEM196620 UOH196620:UOI196620 UYD196620:UYE196620 VHZ196620:VIA196620 VRV196620:VRW196620 WBR196620:WBS196620 WLN196620:WLO196620 WVJ196620:WVK196620 B262156:C262156 IX262156:IY262156 ST262156:SU262156 ACP262156:ACQ262156 AML262156:AMM262156 AWH262156:AWI262156 BGD262156:BGE262156 BPZ262156:BQA262156 BZV262156:BZW262156 CJR262156:CJS262156 CTN262156:CTO262156 DDJ262156:DDK262156 DNF262156:DNG262156 DXB262156:DXC262156 EGX262156:EGY262156 EQT262156:EQU262156 FAP262156:FAQ262156 FKL262156:FKM262156 FUH262156:FUI262156 GED262156:GEE262156 GNZ262156:GOA262156 GXV262156:GXW262156 HHR262156:HHS262156 HRN262156:HRO262156 IBJ262156:IBK262156 ILF262156:ILG262156 IVB262156:IVC262156 JEX262156:JEY262156 JOT262156:JOU262156 JYP262156:JYQ262156 KIL262156:KIM262156 KSH262156:KSI262156 LCD262156:LCE262156 LLZ262156:LMA262156 LVV262156:LVW262156 MFR262156:MFS262156 MPN262156:MPO262156 MZJ262156:MZK262156 NJF262156:NJG262156 NTB262156:NTC262156 OCX262156:OCY262156 OMT262156:OMU262156 OWP262156:OWQ262156 PGL262156:PGM262156 PQH262156:PQI262156 QAD262156:QAE262156 QJZ262156:QKA262156 QTV262156:QTW262156 RDR262156:RDS262156 RNN262156:RNO262156 RXJ262156:RXK262156 SHF262156:SHG262156 SRB262156:SRC262156 TAX262156:TAY262156 TKT262156:TKU262156 TUP262156:TUQ262156 UEL262156:UEM262156 UOH262156:UOI262156 UYD262156:UYE262156 VHZ262156:VIA262156 VRV262156:VRW262156 WBR262156:WBS262156 WLN262156:WLO262156 WVJ262156:WVK262156 B327692:C327692 IX327692:IY327692 ST327692:SU327692 ACP327692:ACQ327692 AML327692:AMM327692 AWH327692:AWI327692 BGD327692:BGE327692 BPZ327692:BQA327692 BZV327692:BZW327692 CJR327692:CJS327692 CTN327692:CTO327692 DDJ327692:DDK327692 DNF327692:DNG327692 DXB327692:DXC327692 EGX327692:EGY327692 EQT327692:EQU327692 FAP327692:FAQ327692 FKL327692:FKM327692 FUH327692:FUI327692 GED327692:GEE327692 GNZ327692:GOA327692 GXV327692:GXW327692 HHR327692:HHS327692 HRN327692:HRO327692 IBJ327692:IBK327692 ILF327692:ILG327692 IVB327692:IVC327692 JEX327692:JEY327692 JOT327692:JOU327692 JYP327692:JYQ327692 KIL327692:KIM327692 KSH327692:KSI327692 LCD327692:LCE327692 LLZ327692:LMA327692 LVV327692:LVW327692 MFR327692:MFS327692 MPN327692:MPO327692 MZJ327692:MZK327692 NJF327692:NJG327692 NTB327692:NTC327692 OCX327692:OCY327692 OMT327692:OMU327692 OWP327692:OWQ327692 PGL327692:PGM327692 PQH327692:PQI327692 QAD327692:QAE327692 QJZ327692:QKA327692 QTV327692:QTW327692 RDR327692:RDS327692 RNN327692:RNO327692 RXJ327692:RXK327692 SHF327692:SHG327692 SRB327692:SRC327692 TAX327692:TAY327692 TKT327692:TKU327692 TUP327692:TUQ327692 UEL327692:UEM327692 UOH327692:UOI327692 UYD327692:UYE327692 VHZ327692:VIA327692 VRV327692:VRW327692 WBR327692:WBS327692 WLN327692:WLO327692 WVJ327692:WVK327692 B393228:C393228 IX393228:IY393228 ST393228:SU393228 ACP393228:ACQ393228 AML393228:AMM393228 AWH393228:AWI393228 BGD393228:BGE393228 BPZ393228:BQA393228 BZV393228:BZW393228 CJR393228:CJS393228 CTN393228:CTO393228 DDJ393228:DDK393228 DNF393228:DNG393228 DXB393228:DXC393228 EGX393228:EGY393228 EQT393228:EQU393228 FAP393228:FAQ393228 FKL393228:FKM393228 FUH393228:FUI393228 GED393228:GEE393228 GNZ393228:GOA393228 GXV393228:GXW393228 HHR393228:HHS393228 HRN393228:HRO393228 IBJ393228:IBK393228 ILF393228:ILG393228 IVB393228:IVC393228 JEX393228:JEY393228 JOT393228:JOU393228 JYP393228:JYQ393228 KIL393228:KIM393228 KSH393228:KSI393228 LCD393228:LCE393228 LLZ393228:LMA393228 LVV393228:LVW393228 MFR393228:MFS393228 MPN393228:MPO393228 MZJ393228:MZK393228 NJF393228:NJG393228 NTB393228:NTC393228 OCX393228:OCY393228 OMT393228:OMU393228 OWP393228:OWQ393228 PGL393228:PGM393228 PQH393228:PQI393228 QAD393228:QAE393228 QJZ393228:QKA393228 QTV393228:QTW393228 RDR393228:RDS393228 RNN393228:RNO393228 RXJ393228:RXK393228 SHF393228:SHG393228 SRB393228:SRC393228 TAX393228:TAY393228 TKT393228:TKU393228 TUP393228:TUQ393228 UEL393228:UEM393228 UOH393228:UOI393228 UYD393228:UYE393228 VHZ393228:VIA393228 VRV393228:VRW393228 WBR393228:WBS393228 WLN393228:WLO393228 WVJ393228:WVK393228 B458764:C458764 IX458764:IY458764 ST458764:SU458764 ACP458764:ACQ458764 AML458764:AMM458764 AWH458764:AWI458764 BGD458764:BGE458764 BPZ458764:BQA458764 BZV458764:BZW458764 CJR458764:CJS458764 CTN458764:CTO458764 DDJ458764:DDK458764 DNF458764:DNG458764 DXB458764:DXC458764 EGX458764:EGY458764 EQT458764:EQU458764 FAP458764:FAQ458764 FKL458764:FKM458764 FUH458764:FUI458764 GED458764:GEE458764 GNZ458764:GOA458764 GXV458764:GXW458764 HHR458764:HHS458764 HRN458764:HRO458764 IBJ458764:IBK458764 ILF458764:ILG458764 IVB458764:IVC458764 JEX458764:JEY458764 JOT458764:JOU458764 JYP458764:JYQ458764 KIL458764:KIM458764 KSH458764:KSI458764 LCD458764:LCE458764 LLZ458764:LMA458764 LVV458764:LVW458764 MFR458764:MFS458764 MPN458764:MPO458764 MZJ458764:MZK458764 NJF458764:NJG458764 NTB458764:NTC458764 OCX458764:OCY458764 OMT458764:OMU458764 OWP458764:OWQ458764 PGL458764:PGM458764 PQH458764:PQI458764 QAD458764:QAE458764 QJZ458764:QKA458764 QTV458764:QTW458764 RDR458764:RDS458764 RNN458764:RNO458764 RXJ458764:RXK458764 SHF458764:SHG458764 SRB458764:SRC458764 TAX458764:TAY458764 TKT458764:TKU458764 TUP458764:TUQ458764 UEL458764:UEM458764 UOH458764:UOI458764 UYD458764:UYE458764 VHZ458764:VIA458764 VRV458764:VRW458764 WBR458764:WBS458764 WLN458764:WLO458764 WVJ458764:WVK458764 B524300:C524300 IX524300:IY524300 ST524300:SU524300 ACP524300:ACQ524300 AML524300:AMM524300 AWH524300:AWI524300 BGD524300:BGE524300 BPZ524300:BQA524300 BZV524300:BZW524300 CJR524300:CJS524300 CTN524300:CTO524300 DDJ524300:DDK524300 DNF524300:DNG524300 DXB524300:DXC524300 EGX524300:EGY524300 EQT524300:EQU524300 FAP524300:FAQ524300 FKL524300:FKM524300 FUH524300:FUI524300 GED524300:GEE524300 GNZ524300:GOA524300 GXV524300:GXW524300 HHR524300:HHS524300 HRN524300:HRO524300 IBJ524300:IBK524300 ILF524300:ILG524300 IVB524300:IVC524300 JEX524300:JEY524300 JOT524300:JOU524300 JYP524300:JYQ524300 KIL524300:KIM524300 KSH524300:KSI524300 LCD524300:LCE524300 LLZ524300:LMA524300 LVV524300:LVW524300 MFR524300:MFS524300 MPN524300:MPO524300 MZJ524300:MZK524300 NJF524300:NJG524300 NTB524300:NTC524300 OCX524300:OCY524300 OMT524300:OMU524300 OWP524300:OWQ524300 PGL524300:PGM524300 PQH524300:PQI524300 QAD524300:QAE524300 QJZ524300:QKA524300 QTV524300:QTW524300 RDR524300:RDS524300 RNN524300:RNO524300 RXJ524300:RXK524300 SHF524300:SHG524300 SRB524300:SRC524300 TAX524300:TAY524300 TKT524300:TKU524300 TUP524300:TUQ524300 UEL524300:UEM524300 UOH524300:UOI524300 UYD524300:UYE524300 VHZ524300:VIA524300 VRV524300:VRW524300 WBR524300:WBS524300 WLN524300:WLO524300 WVJ524300:WVK524300 B589836:C589836 IX589836:IY589836 ST589836:SU589836 ACP589836:ACQ589836 AML589836:AMM589836 AWH589836:AWI589836 BGD589836:BGE589836 BPZ589836:BQA589836 BZV589836:BZW589836 CJR589836:CJS589836 CTN589836:CTO589836 DDJ589836:DDK589836 DNF589836:DNG589836 DXB589836:DXC589836 EGX589836:EGY589836 EQT589836:EQU589836 FAP589836:FAQ589836 FKL589836:FKM589836 FUH589836:FUI589836 GED589836:GEE589836 GNZ589836:GOA589836 GXV589836:GXW589836 HHR589836:HHS589836 HRN589836:HRO589836 IBJ589836:IBK589836 ILF589836:ILG589836 IVB589836:IVC589836 JEX589836:JEY589836 JOT589836:JOU589836 JYP589836:JYQ589836 KIL589836:KIM589836 KSH589836:KSI589836 LCD589836:LCE589836 LLZ589836:LMA589836 LVV589836:LVW589836 MFR589836:MFS589836 MPN589836:MPO589836 MZJ589836:MZK589836 NJF589836:NJG589836 NTB589836:NTC589836 OCX589836:OCY589836 OMT589836:OMU589836 OWP589836:OWQ589836 PGL589836:PGM589836 PQH589836:PQI589836 QAD589836:QAE589836 QJZ589836:QKA589836 QTV589836:QTW589836 RDR589836:RDS589836 RNN589836:RNO589836 RXJ589836:RXK589836 SHF589836:SHG589836 SRB589836:SRC589836 TAX589836:TAY589836 TKT589836:TKU589836 TUP589836:TUQ589836 UEL589836:UEM589836 UOH589836:UOI589836 UYD589836:UYE589836 VHZ589836:VIA589836 VRV589836:VRW589836 WBR589836:WBS589836 WLN589836:WLO589836 WVJ589836:WVK589836 B655372:C655372 IX655372:IY655372 ST655372:SU655372 ACP655372:ACQ655372 AML655372:AMM655372 AWH655372:AWI655372 BGD655372:BGE655372 BPZ655372:BQA655372 BZV655372:BZW655372 CJR655372:CJS655372 CTN655372:CTO655372 DDJ655372:DDK655372 DNF655372:DNG655372 DXB655372:DXC655372 EGX655372:EGY655372 EQT655372:EQU655372 FAP655372:FAQ655372 FKL655372:FKM655372 FUH655372:FUI655372 GED655372:GEE655372 GNZ655372:GOA655372 GXV655372:GXW655372 HHR655372:HHS655372 HRN655372:HRO655372 IBJ655372:IBK655372 ILF655372:ILG655372 IVB655372:IVC655372 JEX655372:JEY655372 JOT655372:JOU655372 JYP655372:JYQ655372 KIL655372:KIM655372 KSH655372:KSI655372 LCD655372:LCE655372 LLZ655372:LMA655372 LVV655372:LVW655372 MFR655372:MFS655372 MPN655372:MPO655372 MZJ655372:MZK655372 NJF655372:NJG655372 NTB655372:NTC655372 OCX655372:OCY655372 OMT655372:OMU655372 OWP655372:OWQ655372 PGL655372:PGM655372 PQH655372:PQI655372 QAD655372:QAE655372 QJZ655372:QKA655372 QTV655372:QTW655372 RDR655372:RDS655372 RNN655372:RNO655372 RXJ655372:RXK655372 SHF655372:SHG655372 SRB655372:SRC655372 TAX655372:TAY655372 TKT655372:TKU655372 TUP655372:TUQ655372 UEL655372:UEM655372 UOH655372:UOI655372 UYD655372:UYE655372 VHZ655372:VIA655372 VRV655372:VRW655372 WBR655372:WBS655372 WLN655372:WLO655372 WVJ655372:WVK655372 B720908:C720908 IX720908:IY720908 ST720908:SU720908 ACP720908:ACQ720908 AML720908:AMM720908 AWH720908:AWI720908 BGD720908:BGE720908 BPZ720908:BQA720908 BZV720908:BZW720908 CJR720908:CJS720908 CTN720908:CTO720908 DDJ720908:DDK720908 DNF720908:DNG720908 DXB720908:DXC720908 EGX720908:EGY720908 EQT720908:EQU720908 FAP720908:FAQ720908 FKL720908:FKM720908 FUH720908:FUI720908 GED720908:GEE720908 GNZ720908:GOA720908 GXV720908:GXW720908 HHR720908:HHS720908 HRN720908:HRO720908 IBJ720908:IBK720908 ILF720908:ILG720908 IVB720908:IVC720908 JEX720908:JEY720908 JOT720908:JOU720908 JYP720908:JYQ720908 KIL720908:KIM720908 KSH720908:KSI720908 LCD720908:LCE720908 LLZ720908:LMA720908 LVV720908:LVW720908 MFR720908:MFS720908 MPN720908:MPO720908 MZJ720908:MZK720908 NJF720908:NJG720908 NTB720908:NTC720908 OCX720908:OCY720908 OMT720908:OMU720908 OWP720908:OWQ720908 PGL720908:PGM720908 PQH720908:PQI720908 QAD720908:QAE720908 QJZ720908:QKA720908 QTV720908:QTW720908 RDR720908:RDS720908 RNN720908:RNO720908 RXJ720908:RXK720908 SHF720908:SHG720908 SRB720908:SRC720908 TAX720908:TAY720908 TKT720908:TKU720908 TUP720908:TUQ720908 UEL720908:UEM720908 UOH720908:UOI720908 UYD720908:UYE720908 VHZ720908:VIA720908 VRV720908:VRW720908 WBR720908:WBS720908 WLN720908:WLO720908 WVJ720908:WVK720908 B786444:C786444 IX786444:IY786444 ST786444:SU786444 ACP786444:ACQ786444 AML786444:AMM786444 AWH786444:AWI786444 BGD786444:BGE786444 BPZ786444:BQA786444 BZV786444:BZW786444 CJR786444:CJS786444 CTN786444:CTO786444 DDJ786444:DDK786444 DNF786444:DNG786444 DXB786444:DXC786444 EGX786444:EGY786444 EQT786444:EQU786444 FAP786444:FAQ786444 FKL786444:FKM786444 FUH786444:FUI786444 GED786444:GEE786444 GNZ786444:GOA786444 GXV786444:GXW786444 HHR786444:HHS786444 HRN786444:HRO786444 IBJ786444:IBK786444 ILF786444:ILG786444 IVB786444:IVC786444 JEX786444:JEY786444 JOT786444:JOU786444 JYP786444:JYQ786444 KIL786444:KIM786444 KSH786444:KSI786444 LCD786444:LCE786444 LLZ786444:LMA786444 LVV786444:LVW786444 MFR786444:MFS786444 MPN786444:MPO786444 MZJ786444:MZK786444 NJF786444:NJG786444 NTB786444:NTC786444 OCX786444:OCY786444 OMT786444:OMU786444 OWP786444:OWQ786444 PGL786444:PGM786444 PQH786444:PQI786444 QAD786444:QAE786444 QJZ786444:QKA786444 QTV786444:QTW786444 RDR786444:RDS786444 RNN786444:RNO786444 RXJ786444:RXK786444 SHF786444:SHG786444 SRB786444:SRC786444 TAX786444:TAY786444 TKT786444:TKU786444 TUP786444:TUQ786444 UEL786444:UEM786444 UOH786444:UOI786444 UYD786444:UYE786444 VHZ786444:VIA786444 VRV786444:VRW786444 WBR786444:WBS786444 WLN786444:WLO786444 WVJ786444:WVK786444 B851980:C851980 IX851980:IY851980 ST851980:SU851980 ACP851980:ACQ851980 AML851980:AMM851980 AWH851980:AWI851980 BGD851980:BGE851980 BPZ851980:BQA851980 BZV851980:BZW851980 CJR851980:CJS851980 CTN851980:CTO851980 DDJ851980:DDK851980 DNF851980:DNG851980 DXB851980:DXC851980 EGX851980:EGY851980 EQT851980:EQU851980 FAP851980:FAQ851980 FKL851980:FKM851980 FUH851980:FUI851980 GED851980:GEE851980 GNZ851980:GOA851980 GXV851980:GXW851980 HHR851980:HHS851980 HRN851980:HRO851980 IBJ851980:IBK851980 ILF851980:ILG851980 IVB851980:IVC851980 JEX851980:JEY851980 JOT851980:JOU851980 JYP851980:JYQ851980 KIL851980:KIM851980 KSH851980:KSI851980 LCD851980:LCE851980 LLZ851980:LMA851980 LVV851980:LVW851980 MFR851980:MFS851980 MPN851980:MPO851980 MZJ851980:MZK851980 NJF851980:NJG851980 NTB851980:NTC851980 OCX851980:OCY851980 OMT851980:OMU851980 OWP851980:OWQ851980 PGL851980:PGM851980 PQH851980:PQI851980 QAD851980:QAE851980 QJZ851980:QKA851980 QTV851980:QTW851980 RDR851980:RDS851980 RNN851980:RNO851980 RXJ851980:RXK851980 SHF851980:SHG851980 SRB851980:SRC851980 TAX851980:TAY851980 TKT851980:TKU851980 TUP851980:TUQ851980 UEL851980:UEM851980 UOH851980:UOI851980 UYD851980:UYE851980 VHZ851980:VIA851980 VRV851980:VRW851980 WBR851980:WBS851980 WLN851980:WLO851980 WVJ851980:WVK851980 B917516:C917516 IX917516:IY917516 ST917516:SU917516 ACP917516:ACQ917516 AML917516:AMM917516 AWH917516:AWI917516 BGD917516:BGE917516 BPZ917516:BQA917516 BZV917516:BZW917516 CJR917516:CJS917516 CTN917516:CTO917516 DDJ917516:DDK917516 DNF917516:DNG917516 DXB917516:DXC917516 EGX917516:EGY917516 EQT917516:EQU917516 FAP917516:FAQ917516 FKL917516:FKM917516 FUH917516:FUI917516 GED917516:GEE917516 GNZ917516:GOA917516 GXV917516:GXW917516 HHR917516:HHS917516 HRN917516:HRO917516 IBJ917516:IBK917516 ILF917516:ILG917516 IVB917516:IVC917516 JEX917516:JEY917516 JOT917516:JOU917516 JYP917516:JYQ917516 KIL917516:KIM917516 KSH917516:KSI917516 LCD917516:LCE917516 LLZ917516:LMA917516 LVV917516:LVW917516 MFR917516:MFS917516 MPN917516:MPO917516 MZJ917516:MZK917516 NJF917516:NJG917516 NTB917516:NTC917516 OCX917516:OCY917516 OMT917516:OMU917516 OWP917516:OWQ917516 PGL917516:PGM917516 PQH917516:PQI917516 QAD917516:QAE917516 QJZ917516:QKA917516 QTV917516:QTW917516 RDR917516:RDS917516 RNN917516:RNO917516 RXJ917516:RXK917516 SHF917516:SHG917516 SRB917516:SRC917516 TAX917516:TAY917516 TKT917516:TKU917516 TUP917516:TUQ917516 UEL917516:UEM917516 UOH917516:UOI917516 UYD917516:UYE917516 VHZ917516:VIA917516 VRV917516:VRW917516 WBR917516:WBS917516 WLN917516:WLO917516 WVJ917516:WVK917516 B983052:C983052 IX983052:IY983052 ST983052:SU983052 ACP983052:ACQ983052 AML983052:AMM983052 AWH983052:AWI983052 BGD983052:BGE983052 BPZ983052:BQA983052 BZV983052:BZW983052 CJR983052:CJS983052 CTN983052:CTO983052 DDJ983052:DDK983052 DNF983052:DNG983052 DXB983052:DXC983052 EGX983052:EGY983052 EQT983052:EQU983052 FAP983052:FAQ983052 FKL983052:FKM983052 FUH983052:FUI983052 GED983052:GEE983052 GNZ983052:GOA983052 GXV983052:GXW983052 HHR983052:HHS983052 HRN983052:HRO983052 IBJ983052:IBK983052 ILF983052:ILG983052 IVB983052:IVC983052 JEX983052:JEY983052 JOT983052:JOU983052 JYP983052:JYQ983052 KIL983052:KIM983052 KSH983052:KSI983052 LCD983052:LCE983052 LLZ983052:LMA983052 LVV983052:LVW983052 MFR983052:MFS983052 MPN983052:MPO983052 MZJ983052:MZK983052 NJF983052:NJG983052 NTB983052:NTC983052 OCX983052:OCY983052 OMT983052:OMU983052 OWP983052:OWQ983052 PGL983052:PGM983052 PQH983052:PQI983052 QAD983052:QAE983052 QJZ983052:QKA983052 QTV983052:QTW983052 RDR983052:RDS983052 RNN983052:RNO983052 RXJ983052:RXK983052 SHF983052:SHG983052 SRB983052:SRC983052 TAX983052:TAY983052 TKT983052:TKU983052 TUP983052:TUQ983052 UEL983052:UEM983052 UOH983052:UOI983052 UYD983052:UYE983052 VHZ983052:VIA983052 VRV983052:VRW983052 WBR983052:WBS983052 WLN983052:WLO983052 WVJ983052:WVK983052">
      <formula1>0</formula1>
      <formula2>10000000000</formula2>
    </dataValidation>
    <dataValidation type="whole" allowBlank="1" showInputMessage="1" showErrorMessage="1" errorTitle="Error" error="Por favor ingrese números enteros" sqref="B13:C16 IX13:IY16 ST13:SU16 ACP13:ACQ16 AML13:AMM16 AWH13:AWI16 BGD13:BGE16 BPZ13:BQA16 BZV13:BZW16 CJR13:CJS16 CTN13:CTO16 DDJ13:DDK16 DNF13:DNG16 DXB13:DXC16 EGX13:EGY16 EQT13:EQU16 FAP13:FAQ16 FKL13:FKM16 FUH13:FUI16 GED13:GEE16 GNZ13:GOA16 GXV13:GXW16 HHR13:HHS16 HRN13:HRO16 IBJ13:IBK16 ILF13:ILG16 IVB13:IVC16 JEX13:JEY16 JOT13:JOU16 JYP13:JYQ16 KIL13:KIM16 KSH13:KSI16 LCD13:LCE16 LLZ13:LMA16 LVV13:LVW16 MFR13:MFS16 MPN13:MPO16 MZJ13:MZK16 NJF13:NJG16 NTB13:NTC16 OCX13:OCY16 OMT13:OMU16 OWP13:OWQ16 PGL13:PGM16 PQH13:PQI16 QAD13:QAE16 QJZ13:QKA16 QTV13:QTW16 RDR13:RDS16 RNN13:RNO16 RXJ13:RXK16 SHF13:SHG16 SRB13:SRC16 TAX13:TAY16 TKT13:TKU16 TUP13:TUQ16 UEL13:UEM16 UOH13:UOI16 UYD13:UYE16 VHZ13:VIA16 VRV13:VRW16 WBR13:WBS16 WLN13:WLO16 WVJ13:WVK16 B65549:C65552 IX65549:IY65552 ST65549:SU65552 ACP65549:ACQ65552 AML65549:AMM65552 AWH65549:AWI65552 BGD65549:BGE65552 BPZ65549:BQA65552 BZV65549:BZW65552 CJR65549:CJS65552 CTN65549:CTO65552 DDJ65549:DDK65552 DNF65549:DNG65552 DXB65549:DXC65552 EGX65549:EGY65552 EQT65549:EQU65552 FAP65549:FAQ65552 FKL65549:FKM65552 FUH65549:FUI65552 GED65549:GEE65552 GNZ65549:GOA65552 GXV65549:GXW65552 HHR65549:HHS65552 HRN65549:HRO65552 IBJ65549:IBK65552 ILF65549:ILG65552 IVB65549:IVC65552 JEX65549:JEY65552 JOT65549:JOU65552 JYP65549:JYQ65552 KIL65549:KIM65552 KSH65549:KSI65552 LCD65549:LCE65552 LLZ65549:LMA65552 LVV65549:LVW65552 MFR65549:MFS65552 MPN65549:MPO65552 MZJ65549:MZK65552 NJF65549:NJG65552 NTB65549:NTC65552 OCX65549:OCY65552 OMT65549:OMU65552 OWP65549:OWQ65552 PGL65549:PGM65552 PQH65549:PQI65552 QAD65549:QAE65552 QJZ65549:QKA65552 QTV65549:QTW65552 RDR65549:RDS65552 RNN65549:RNO65552 RXJ65549:RXK65552 SHF65549:SHG65552 SRB65549:SRC65552 TAX65549:TAY65552 TKT65549:TKU65552 TUP65549:TUQ65552 UEL65549:UEM65552 UOH65549:UOI65552 UYD65549:UYE65552 VHZ65549:VIA65552 VRV65549:VRW65552 WBR65549:WBS65552 WLN65549:WLO65552 WVJ65549:WVK65552 B131085:C131088 IX131085:IY131088 ST131085:SU131088 ACP131085:ACQ131088 AML131085:AMM131088 AWH131085:AWI131088 BGD131085:BGE131088 BPZ131085:BQA131088 BZV131085:BZW131088 CJR131085:CJS131088 CTN131085:CTO131088 DDJ131085:DDK131088 DNF131085:DNG131088 DXB131085:DXC131088 EGX131085:EGY131088 EQT131085:EQU131088 FAP131085:FAQ131088 FKL131085:FKM131088 FUH131085:FUI131088 GED131085:GEE131088 GNZ131085:GOA131088 GXV131085:GXW131088 HHR131085:HHS131088 HRN131085:HRO131088 IBJ131085:IBK131088 ILF131085:ILG131088 IVB131085:IVC131088 JEX131085:JEY131088 JOT131085:JOU131088 JYP131085:JYQ131088 KIL131085:KIM131088 KSH131085:KSI131088 LCD131085:LCE131088 LLZ131085:LMA131088 LVV131085:LVW131088 MFR131085:MFS131088 MPN131085:MPO131088 MZJ131085:MZK131088 NJF131085:NJG131088 NTB131085:NTC131088 OCX131085:OCY131088 OMT131085:OMU131088 OWP131085:OWQ131088 PGL131085:PGM131088 PQH131085:PQI131088 QAD131085:QAE131088 QJZ131085:QKA131088 QTV131085:QTW131088 RDR131085:RDS131088 RNN131085:RNO131088 RXJ131085:RXK131088 SHF131085:SHG131088 SRB131085:SRC131088 TAX131085:TAY131088 TKT131085:TKU131088 TUP131085:TUQ131088 UEL131085:UEM131088 UOH131085:UOI131088 UYD131085:UYE131088 VHZ131085:VIA131088 VRV131085:VRW131088 WBR131085:WBS131088 WLN131085:WLO131088 WVJ131085:WVK131088 B196621:C196624 IX196621:IY196624 ST196621:SU196624 ACP196621:ACQ196624 AML196621:AMM196624 AWH196621:AWI196624 BGD196621:BGE196624 BPZ196621:BQA196624 BZV196621:BZW196624 CJR196621:CJS196624 CTN196621:CTO196624 DDJ196621:DDK196624 DNF196621:DNG196624 DXB196621:DXC196624 EGX196621:EGY196624 EQT196621:EQU196624 FAP196621:FAQ196624 FKL196621:FKM196624 FUH196621:FUI196624 GED196621:GEE196624 GNZ196621:GOA196624 GXV196621:GXW196624 HHR196621:HHS196624 HRN196621:HRO196624 IBJ196621:IBK196624 ILF196621:ILG196624 IVB196621:IVC196624 JEX196621:JEY196624 JOT196621:JOU196624 JYP196621:JYQ196624 KIL196621:KIM196624 KSH196621:KSI196624 LCD196621:LCE196624 LLZ196621:LMA196624 LVV196621:LVW196624 MFR196621:MFS196624 MPN196621:MPO196624 MZJ196621:MZK196624 NJF196621:NJG196624 NTB196621:NTC196624 OCX196621:OCY196624 OMT196621:OMU196624 OWP196621:OWQ196624 PGL196621:PGM196624 PQH196621:PQI196624 QAD196621:QAE196624 QJZ196621:QKA196624 QTV196621:QTW196624 RDR196621:RDS196624 RNN196621:RNO196624 RXJ196621:RXK196624 SHF196621:SHG196624 SRB196621:SRC196624 TAX196621:TAY196624 TKT196621:TKU196624 TUP196621:TUQ196624 UEL196621:UEM196624 UOH196621:UOI196624 UYD196621:UYE196624 VHZ196621:VIA196624 VRV196621:VRW196624 WBR196621:WBS196624 WLN196621:WLO196624 WVJ196621:WVK196624 B262157:C262160 IX262157:IY262160 ST262157:SU262160 ACP262157:ACQ262160 AML262157:AMM262160 AWH262157:AWI262160 BGD262157:BGE262160 BPZ262157:BQA262160 BZV262157:BZW262160 CJR262157:CJS262160 CTN262157:CTO262160 DDJ262157:DDK262160 DNF262157:DNG262160 DXB262157:DXC262160 EGX262157:EGY262160 EQT262157:EQU262160 FAP262157:FAQ262160 FKL262157:FKM262160 FUH262157:FUI262160 GED262157:GEE262160 GNZ262157:GOA262160 GXV262157:GXW262160 HHR262157:HHS262160 HRN262157:HRO262160 IBJ262157:IBK262160 ILF262157:ILG262160 IVB262157:IVC262160 JEX262157:JEY262160 JOT262157:JOU262160 JYP262157:JYQ262160 KIL262157:KIM262160 KSH262157:KSI262160 LCD262157:LCE262160 LLZ262157:LMA262160 LVV262157:LVW262160 MFR262157:MFS262160 MPN262157:MPO262160 MZJ262157:MZK262160 NJF262157:NJG262160 NTB262157:NTC262160 OCX262157:OCY262160 OMT262157:OMU262160 OWP262157:OWQ262160 PGL262157:PGM262160 PQH262157:PQI262160 QAD262157:QAE262160 QJZ262157:QKA262160 QTV262157:QTW262160 RDR262157:RDS262160 RNN262157:RNO262160 RXJ262157:RXK262160 SHF262157:SHG262160 SRB262157:SRC262160 TAX262157:TAY262160 TKT262157:TKU262160 TUP262157:TUQ262160 UEL262157:UEM262160 UOH262157:UOI262160 UYD262157:UYE262160 VHZ262157:VIA262160 VRV262157:VRW262160 WBR262157:WBS262160 WLN262157:WLO262160 WVJ262157:WVK262160 B327693:C327696 IX327693:IY327696 ST327693:SU327696 ACP327693:ACQ327696 AML327693:AMM327696 AWH327693:AWI327696 BGD327693:BGE327696 BPZ327693:BQA327696 BZV327693:BZW327696 CJR327693:CJS327696 CTN327693:CTO327696 DDJ327693:DDK327696 DNF327693:DNG327696 DXB327693:DXC327696 EGX327693:EGY327696 EQT327693:EQU327696 FAP327693:FAQ327696 FKL327693:FKM327696 FUH327693:FUI327696 GED327693:GEE327696 GNZ327693:GOA327696 GXV327693:GXW327696 HHR327693:HHS327696 HRN327693:HRO327696 IBJ327693:IBK327696 ILF327693:ILG327696 IVB327693:IVC327696 JEX327693:JEY327696 JOT327693:JOU327696 JYP327693:JYQ327696 KIL327693:KIM327696 KSH327693:KSI327696 LCD327693:LCE327696 LLZ327693:LMA327696 LVV327693:LVW327696 MFR327693:MFS327696 MPN327693:MPO327696 MZJ327693:MZK327696 NJF327693:NJG327696 NTB327693:NTC327696 OCX327693:OCY327696 OMT327693:OMU327696 OWP327693:OWQ327696 PGL327693:PGM327696 PQH327693:PQI327696 QAD327693:QAE327696 QJZ327693:QKA327696 QTV327693:QTW327696 RDR327693:RDS327696 RNN327693:RNO327696 RXJ327693:RXK327696 SHF327693:SHG327696 SRB327693:SRC327696 TAX327693:TAY327696 TKT327693:TKU327696 TUP327693:TUQ327696 UEL327693:UEM327696 UOH327693:UOI327696 UYD327693:UYE327696 VHZ327693:VIA327696 VRV327693:VRW327696 WBR327693:WBS327696 WLN327693:WLO327696 WVJ327693:WVK327696 B393229:C393232 IX393229:IY393232 ST393229:SU393232 ACP393229:ACQ393232 AML393229:AMM393232 AWH393229:AWI393232 BGD393229:BGE393232 BPZ393229:BQA393232 BZV393229:BZW393232 CJR393229:CJS393232 CTN393229:CTO393232 DDJ393229:DDK393232 DNF393229:DNG393232 DXB393229:DXC393232 EGX393229:EGY393232 EQT393229:EQU393232 FAP393229:FAQ393232 FKL393229:FKM393232 FUH393229:FUI393232 GED393229:GEE393232 GNZ393229:GOA393232 GXV393229:GXW393232 HHR393229:HHS393232 HRN393229:HRO393232 IBJ393229:IBK393232 ILF393229:ILG393232 IVB393229:IVC393232 JEX393229:JEY393232 JOT393229:JOU393232 JYP393229:JYQ393232 KIL393229:KIM393232 KSH393229:KSI393232 LCD393229:LCE393232 LLZ393229:LMA393232 LVV393229:LVW393232 MFR393229:MFS393232 MPN393229:MPO393232 MZJ393229:MZK393232 NJF393229:NJG393232 NTB393229:NTC393232 OCX393229:OCY393232 OMT393229:OMU393232 OWP393229:OWQ393232 PGL393229:PGM393232 PQH393229:PQI393232 QAD393229:QAE393232 QJZ393229:QKA393232 QTV393229:QTW393232 RDR393229:RDS393232 RNN393229:RNO393232 RXJ393229:RXK393232 SHF393229:SHG393232 SRB393229:SRC393232 TAX393229:TAY393232 TKT393229:TKU393232 TUP393229:TUQ393232 UEL393229:UEM393232 UOH393229:UOI393232 UYD393229:UYE393232 VHZ393229:VIA393232 VRV393229:VRW393232 WBR393229:WBS393232 WLN393229:WLO393232 WVJ393229:WVK393232 B458765:C458768 IX458765:IY458768 ST458765:SU458768 ACP458765:ACQ458768 AML458765:AMM458768 AWH458765:AWI458768 BGD458765:BGE458768 BPZ458765:BQA458768 BZV458765:BZW458768 CJR458765:CJS458768 CTN458765:CTO458768 DDJ458765:DDK458768 DNF458765:DNG458768 DXB458765:DXC458768 EGX458765:EGY458768 EQT458765:EQU458768 FAP458765:FAQ458768 FKL458765:FKM458768 FUH458765:FUI458768 GED458765:GEE458768 GNZ458765:GOA458768 GXV458765:GXW458768 HHR458765:HHS458768 HRN458765:HRO458768 IBJ458765:IBK458768 ILF458765:ILG458768 IVB458765:IVC458768 JEX458765:JEY458768 JOT458765:JOU458768 JYP458765:JYQ458768 KIL458765:KIM458768 KSH458765:KSI458768 LCD458765:LCE458768 LLZ458765:LMA458768 LVV458765:LVW458768 MFR458765:MFS458768 MPN458765:MPO458768 MZJ458765:MZK458768 NJF458765:NJG458768 NTB458765:NTC458768 OCX458765:OCY458768 OMT458765:OMU458768 OWP458765:OWQ458768 PGL458765:PGM458768 PQH458765:PQI458768 QAD458765:QAE458768 QJZ458765:QKA458768 QTV458765:QTW458768 RDR458765:RDS458768 RNN458765:RNO458768 RXJ458765:RXK458768 SHF458765:SHG458768 SRB458765:SRC458768 TAX458765:TAY458768 TKT458765:TKU458768 TUP458765:TUQ458768 UEL458765:UEM458768 UOH458765:UOI458768 UYD458765:UYE458768 VHZ458765:VIA458768 VRV458765:VRW458768 WBR458765:WBS458768 WLN458765:WLO458768 WVJ458765:WVK458768 B524301:C524304 IX524301:IY524304 ST524301:SU524304 ACP524301:ACQ524304 AML524301:AMM524304 AWH524301:AWI524304 BGD524301:BGE524304 BPZ524301:BQA524304 BZV524301:BZW524304 CJR524301:CJS524304 CTN524301:CTO524304 DDJ524301:DDK524304 DNF524301:DNG524304 DXB524301:DXC524304 EGX524301:EGY524304 EQT524301:EQU524304 FAP524301:FAQ524304 FKL524301:FKM524304 FUH524301:FUI524304 GED524301:GEE524304 GNZ524301:GOA524304 GXV524301:GXW524304 HHR524301:HHS524304 HRN524301:HRO524304 IBJ524301:IBK524304 ILF524301:ILG524304 IVB524301:IVC524304 JEX524301:JEY524304 JOT524301:JOU524304 JYP524301:JYQ524304 KIL524301:KIM524304 KSH524301:KSI524304 LCD524301:LCE524304 LLZ524301:LMA524304 LVV524301:LVW524304 MFR524301:MFS524304 MPN524301:MPO524304 MZJ524301:MZK524304 NJF524301:NJG524304 NTB524301:NTC524304 OCX524301:OCY524304 OMT524301:OMU524304 OWP524301:OWQ524304 PGL524301:PGM524304 PQH524301:PQI524304 QAD524301:QAE524304 QJZ524301:QKA524304 QTV524301:QTW524304 RDR524301:RDS524304 RNN524301:RNO524304 RXJ524301:RXK524304 SHF524301:SHG524304 SRB524301:SRC524304 TAX524301:TAY524304 TKT524301:TKU524304 TUP524301:TUQ524304 UEL524301:UEM524304 UOH524301:UOI524304 UYD524301:UYE524304 VHZ524301:VIA524304 VRV524301:VRW524304 WBR524301:WBS524304 WLN524301:WLO524304 WVJ524301:WVK524304 B589837:C589840 IX589837:IY589840 ST589837:SU589840 ACP589837:ACQ589840 AML589837:AMM589840 AWH589837:AWI589840 BGD589837:BGE589840 BPZ589837:BQA589840 BZV589837:BZW589840 CJR589837:CJS589840 CTN589837:CTO589840 DDJ589837:DDK589840 DNF589837:DNG589840 DXB589837:DXC589840 EGX589837:EGY589840 EQT589837:EQU589840 FAP589837:FAQ589840 FKL589837:FKM589840 FUH589837:FUI589840 GED589837:GEE589840 GNZ589837:GOA589840 GXV589837:GXW589840 HHR589837:HHS589840 HRN589837:HRO589840 IBJ589837:IBK589840 ILF589837:ILG589840 IVB589837:IVC589840 JEX589837:JEY589840 JOT589837:JOU589840 JYP589837:JYQ589840 KIL589837:KIM589840 KSH589837:KSI589840 LCD589837:LCE589840 LLZ589837:LMA589840 LVV589837:LVW589840 MFR589837:MFS589840 MPN589837:MPO589840 MZJ589837:MZK589840 NJF589837:NJG589840 NTB589837:NTC589840 OCX589837:OCY589840 OMT589837:OMU589840 OWP589837:OWQ589840 PGL589837:PGM589840 PQH589837:PQI589840 QAD589837:QAE589840 QJZ589837:QKA589840 QTV589837:QTW589840 RDR589837:RDS589840 RNN589837:RNO589840 RXJ589837:RXK589840 SHF589837:SHG589840 SRB589837:SRC589840 TAX589837:TAY589840 TKT589837:TKU589840 TUP589837:TUQ589840 UEL589837:UEM589840 UOH589837:UOI589840 UYD589837:UYE589840 VHZ589837:VIA589840 VRV589837:VRW589840 WBR589837:WBS589840 WLN589837:WLO589840 WVJ589837:WVK589840 B655373:C655376 IX655373:IY655376 ST655373:SU655376 ACP655373:ACQ655376 AML655373:AMM655376 AWH655373:AWI655376 BGD655373:BGE655376 BPZ655373:BQA655376 BZV655373:BZW655376 CJR655373:CJS655376 CTN655373:CTO655376 DDJ655373:DDK655376 DNF655373:DNG655376 DXB655373:DXC655376 EGX655373:EGY655376 EQT655373:EQU655376 FAP655373:FAQ655376 FKL655373:FKM655376 FUH655373:FUI655376 GED655373:GEE655376 GNZ655373:GOA655376 GXV655373:GXW655376 HHR655373:HHS655376 HRN655373:HRO655376 IBJ655373:IBK655376 ILF655373:ILG655376 IVB655373:IVC655376 JEX655373:JEY655376 JOT655373:JOU655376 JYP655373:JYQ655376 KIL655373:KIM655376 KSH655373:KSI655376 LCD655373:LCE655376 LLZ655373:LMA655376 LVV655373:LVW655376 MFR655373:MFS655376 MPN655373:MPO655376 MZJ655373:MZK655376 NJF655373:NJG655376 NTB655373:NTC655376 OCX655373:OCY655376 OMT655373:OMU655376 OWP655373:OWQ655376 PGL655373:PGM655376 PQH655373:PQI655376 QAD655373:QAE655376 QJZ655373:QKA655376 QTV655373:QTW655376 RDR655373:RDS655376 RNN655373:RNO655376 RXJ655373:RXK655376 SHF655373:SHG655376 SRB655373:SRC655376 TAX655373:TAY655376 TKT655373:TKU655376 TUP655373:TUQ655376 UEL655373:UEM655376 UOH655373:UOI655376 UYD655373:UYE655376 VHZ655373:VIA655376 VRV655373:VRW655376 WBR655373:WBS655376 WLN655373:WLO655376 WVJ655373:WVK655376 B720909:C720912 IX720909:IY720912 ST720909:SU720912 ACP720909:ACQ720912 AML720909:AMM720912 AWH720909:AWI720912 BGD720909:BGE720912 BPZ720909:BQA720912 BZV720909:BZW720912 CJR720909:CJS720912 CTN720909:CTO720912 DDJ720909:DDK720912 DNF720909:DNG720912 DXB720909:DXC720912 EGX720909:EGY720912 EQT720909:EQU720912 FAP720909:FAQ720912 FKL720909:FKM720912 FUH720909:FUI720912 GED720909:GEE720912 GNZ720909:GOA720912 GXV720909:GXW720912 HHR720909:HHS720912 HRN720909:HRO720912 IBJ720909:IBK720912 ILF720909:ILG720912 IVB720909:IVC720912 JEX720909:JEY720912 JOT720909:JOU720912 JYP720909:JYQ720912 KIL720909:KIM720912 KSH720909:KSI720912 LCD720909:LCE720912 LLZ720909:LMA720912 LVV720909:LVW720912 MFR720909:MFS720912 MPN720909:MPO720912 MZJ720909:MZK720912 NJF720909:NJG720912 NTB720909:NTC720912 OCX720909:OCY720912 OMT720909:OMU720912 OWP720909:OWQ720912 PGL720909:PGM720912 PQH720909:PQI720912 QAD720909:QAE720912 QJZ720909:QKA720912 QTV720909:QTW720912 RDR720909:RDS720912 RNN720909:RNO720912 RXJ720909:RXK720912 SHF720909:SHG720912 SRB720909:SRC720912 TAX720909:TAY720912 TKT720909:TKU720912 TUP720909:TUQ720912 UEL720909:UEM720912 UOH720909:UOI720912 UYD720909:UYE720912 VHZ720909:VIA720912 VRV720909:VRW720912 WBR720909:WBS720912 WLN720909:WLO720912 WVJ720909:WVK720912 B786445:C786448 IX786445:IY786448 ST786445:SU786448 ACP786445:ACQ786448 AML786445:AMM786448 AWH786445:AWI786448 BGD786445:BGE786448 BPZ786445:BQA786448 BZV786445:BZW786448 CJR786445:CJS786448 CTN786445:CTO786448 DDJ786445:DDK786448 DNF786445:DNG786448 DXB786445:DXC786448 EGX786445:EGY786448 EQT786445:EQU786448 FAP786445:FAQ786448 FKL786445:FKM786448 FUH786445:FUI786448 GED786445:GEE786448 GNZ786445:GOA786448 GXV786445:GXW786448 HHR786445:HHS786448 HRN786445:HRO786448 IBJ786445:IBK786448 ILF786445:ILG786448 IVB786445:IVC786448 JEX786445:JEY786448 JOT786445:JOU786448 JYP786445:JYQ786448 KIL786445:KIM786448 KSH786445:KSI786448 LCD786445:LCE786448 LLZ786445:LMA786448 LVV786445:LVW786448 MFR786445:MFS786448 MPN786445:MPO786448 MZJ786445:MZK786448 NJF786445:NJG786448 NTB786445:NTC786448 OCX786445:OCY786448 OMT786445:OMU786448 OWP786445:OWQ786448 PGL786445:PGM786448 PQH786445:PQI786448 QAD786445:QAE786448 QJZ786445:QKA786448 QTV786445:QTW786448 RDR786445:RDS786448 RNN786445:RNO786448 RXJ786445:RXK786448 SHF786445:SHG786448 SRB786445:SRC786448 TAX786445:TAY786448 TKT786445:TKU786448 TUP786445:TUQ786448 UEL786445:UEM786448 UOH786445:UOI786448 UYD786445:UYE786448 VHZ786445:VIA786448 VRV786445:VRW786448 WBR786445:WBS786448 WLN786445:WLO786448 WVJ786445:WVK786448 B851981:C851984 IX851981:IY851984 ST851981:SU851984 ACP851981:ACQ851984 AML851981:AMM851984 AWH851981:AWI851984 BGD851981:BGE851984 BPZ851981:BQA851984 BZV851981:BZW851984 CJR851981:CJS851984 CTN851981:CTO851984 DDJ851981:DDK851984 DNF851981:DNG851984 DXB851981:DXC851984 EGX851981:EGY851984 EQT851981:EQU851984 FAP851981:FAQ851984 FKL851981:FKM851984 FUH851981:FUI851984 GED851981:GEE851984 GNZ851981:GOA851984 GXV851981:GXW851984 HHR851981:HHS851984 HRN851981:HRO851984 IBJ851981:IBK851984 ILF851981:ILG851984 IVB851981:IVC851984 JEX851981:JEY851984 JOT851981:JOU851984 JYP851981:JYQ851984 KIL851981:KIM851984 KSH851981:KSI851984 LCD851981:LCE851984 LLZ851981:LMA851984 LVV851981:LVW851984 MFR851981:MFS851984 MPN851981:MPO851984 MZJ851981:MZK851984 NJF851981:NJG851984 NTB851981:NTC851984 OCX851981:OCY851984 OMT851981:OMU851984 OWP851981:OWQ851984 PGL851981:PGM851984 PQH851981:PQI851984 QAD851981:QAE851984 QJZ851981:QKA851984 QTV851981:QTW851984 RDR851981:RDS851984 RNN851981:RNO851984 RXJ851981:RXK851984 SHF851981:SHG851984 SRB851981:SRC851984 TAX851981:TAY851984 TKT851981:TKU851984 TUP851981:TUQ851984 UEL851981:UEM851984 UOH851981:UOI851984 UYD851981:UYE851984 VHZ851981:VIA851984 VRV851981:VRW851984 WBR851981:WBS851984 WLN851981:WLO851984 WVJ851981:WVK851984 B917517:C917520 IX917517:IY917520 ST917517:SU917520 ACP917517:ACQ917520 AML917517:AMM917520 AWH917517:AWI917520 BGD917517:BGE917520 BPZ917517:BQA917520 BZV917517:BZW917520 CJR917517:CJS917520 CTN917517:CTO917520 DDJ917517:DDK917520 DNF917517:DNG917520 DXB917517:DXC917520 EGX917517:EGY917520 EQT917517:EQU917520 FAP917517:FAQ917520 FKL917517:FKM917520 FUH917517:FUI917520 GED917517:GEE917520 GNZ917517:GOA917520 GXV917517:GXW917520 HHR917517:HHS917520 HRN917517:HRO917520 IBJ917517:IBK917520 ILF917517:ILG917520 IVB917517:IVC917520 JEX917517:JEY917520 JOT917517:JOU917520 JYP917517:JYQ917520 KIL917517:KIM917520 KSH917517:KSI917520 LCD917517:LCE917520 LLZ917517:LMA917520 LVV917517:LVW917520 MFR917517:MFS917520 MPN917517:MPO917520 MZJ917517:MZK917520 NJF917517:NJG917520 NTB917517:NTC917520 OCX917517:OCY917520 OMT917517:OMU917520 OWP917517:OWQ917520 PGL917517:PGM917520 PQH917517:PQI917520 QAD917517:QAE917520 QJZ917517:QKA917520 QTV917517:QTW917520 RDR917517:RDS917520 RNN917517:RNO917520 RXJ917517:RXK917520 SHF917517:SHG917520 SRB917517:SRC917520 TAX917517:TAY917520 TKT917517:TKU917520 TUP917517:TUQ917520 UEL917517:UEM917520 UOH917517:UOI917520 UYD917517:UYE917520 VHZ917517:VIA917520 VRV917517:VRW917520 WBR917517:WBS917520 WLN917517:WLO917520 WVJ917517:WVK917520 B983053:C983056 IX983053:IY983056 ST983053:SU983056 ACP983053:ACQ983056 AML983053:AMM983056 AWH983053:AWI983056 BGD983053:BGE983056 BPZ983053:BQA983056 BZV983053:BZW983056 CJR983053:CJS983056 CTN983053:CTO983056 DDJ983053:DDK983056 DNF983053:DNG983056 DXB983053:DXC983056 EGX983053:EGY983056 EQT983053:EQU983056 FAP983053:FAQ983056 FKL983053:FKM983056 FUH983053:FUI983056 GED983053:GEE983056 GNZ983053:GOA983056 GXV983053:GXW983056 HHR983053:HHS983056 HRN983053:HRO983056 IBJ983053:IBK983056 ILF983053:ILG983056 IVB983053:IVC983056 JEX983053:JEY983056 JOT983053:JOU983056 JYP983053:JYQ983056 KIL983053:KIM983056 KSH983053:KSI983056 LCD983053:LCE983056 LLZ983053:LMA983056 LVV983053:LVW983056 MFR983053:MFS983056 MPN983053:MPO983056 MZJ983053:MZK983056 NJF983053:NJG983056 NTB983053:NTC983056 OCX983053:OCY983056 OMT983053:OMU983056 OWP983053:OWQ983056 PGL983053:PGM983056 PQH983053:PQI983056 QAD983053:QAE983056 QJZ983053:QKA983056 QTV983053:QTW983056 RDR983053:RDS983056 RNN983053:RNO983056 RXJ983053:RXK983056 SHF983053:SHG983056 SRB983053:SRC983056 TAX983053:TAY983056 TKT983053:TKU983056 TUP983053:TUQ983056 UEL983053:UEM983056 UOH983053:UOI983056 UYD983053:UYE983056 VHZ983053:VIA983056 VRV983053:VRW983056 WBR983053:WBS983056 WLN983053:WLO983056 WVJ983053:WVK983056 A17:I88 IW17:JE88 SS17:TA88 ACO17:ACW88 AMK17:AMS88 AWG17:AWO88 BGC17:BGK88 BPY17:BQG88 BZU17:CAC88 CJQ17:CJY88 CTM17:CTU88 DDI17:DDQ88 DNE17:DNM88 DXA17:DXI88 EGW17:EHE88 EQS17:ERA88 FAO17:FAW88 FKK17:FKS88 FUG17:FUO88 GEC17:GEK88 GNY17:GOG88 GXU17:GYC88 HHQ17:HHY88 HRM17:HRU88 IBI17:IBQ88 ILE17:ILM88 IVA17:IVI88 JEW17:JFE88 JOS17:JPA88 JYO17:JYW88 KIK17:KIS88 KSG17:KSO88 LCC17:LCK88 LLY17:LMG88 LVU17:LWC88 MFQ17:MFY88 MPM17:MPU88 MZI17:MZQ88 NJE17:NJM88 NTA17:NTI88 OCW17:ODE88 OMS17:ONA88 OWO17:OWW88 PGK17:PGS88 PQG17:PQO88 QAC17:QAK88 QJY17:QKG88 QTU17:QUC88 RDQ17:RDY88 RNM17:RNU88 RXI17:RXQ88 SHE17:SHM88 SRA17:SRI88 TAW17:TBE88 TKS17:TLA88 TUO17:TUW88 UEK17:UES88 UOG17:UOO88 UYC17:UYK88 VHY17:VIG88 VRU17:VSC88 WBQ17:WBY88 WLM17:WLU88 WVI17:WVQ88 A65553:I65624 IW65553:JE65624 SS65553:TA65624 ACO65553:ACW65624 AMK65553:AMS65624 AWG65553:AWO65624 BGC65553:BGK65624 BPY65553:BQG65624 BZU65553:CAC65624 CJQ65553:CJY65624 CTM65553:CTU65624 DDI65553:DDQ65624 DNE65553:DNM65624 DXA65553:DXI65624 EGW65553:EHE65624 EQS65553:ERA65624 FAO65553:FAW65624 FKK65553:FKS65624 FUG65553:FUO65624 GEC65553:GEK65624 GNY65553:GOG65624 GXU65553:GYC65624 HHQ65553:HHY65624 HRM65553:HRU65624 IBI65553:IBQ65624 ILE65553:ILM65624 IVA65553:IVI65624 JEW65553:JFE65624 JOS65553:JPA65624 JYO65553:JYW65624 KIK65553:KIS65624 KSG65553:KSO65624 LCC65553:LCK65624 LLY65553:LMG65624 LVU65553:LWC65624 MFQ65553:MFY65624 MPM65553:MPU65624 MZI65553:MZQ65624 NJE65553:NJM65624 NTA65553:NTI65624 OCW65553:ODE65624 OMS65553:ONA65624 OWO65553:OWW65624 PGK65553:PGS65624 PQG65553:PQO65624 QAC65553:QAK65624 QJY65553:QKG65624 QTU65553:QUC65624 RDQ65553:RDY65624 RNM65553:RNU65624 RXI65553:RXQ65624 SHE65553:SHM65624 SRA65553:SRI65624 TAW65553:TBE65624 TKS65553:TLA65624 TUO65553:TUW65624 UEK65553:UES65624 UOG65553:UOO65624 UYC65553:UYK65624 VHY65553:VIG65624 VRU65553:VSC65624 WBQ65553:WBY65624 WLM65553:WLU65624 WVI65553:WVQ65624 A131089:I131160 IW131089:JE131160 SS131089:TA131160 ACO131089:ACW131160 AMK131089:AMS131160 AWG131089:AWO131160 BGC131089:BGK131160 BPY131089:BQG131160 BZU131089:CAC131160 CJQ131089:CJY131160 CTM131089:CTU131160 DDI131089:DDQ131160 DNE131089:DNM131160 DXA131089:DXI131160 EGW131089:EHE131160 EQS131089:ERA131160 FAO131089:FAW131160 FKK131089:FKS131160 FUG131089:FUO131160 GEC131089:GEK131160 GNY131089:GOG131160 GXU131089:GYC131160 HHQ131089:HHY131160 HRM131089:HRU131160 IBI131089:IBQ131160 ILE131089:ILM131160 IVA131089:IVI131160 JEW131089:JFE131160 JOS131089:JPA131160 JYO131089:JYW131160 KIK131089:KIS131160 KSG131089:KSO131160 LCC131089:LCK131160 LLY131089:LMG131160 LVU131089:LWC131160 MFQ131089:MFY131160 MPM131089:MPU131160 MZI131089:MZQ131160 NJE131089:NJM131160 NTA131089:NTI131160 OCW131089:ODE131160 OMS131089:ONA131160 OWO131089:OWW131160 PGK131089:PGS131160 PQG131089:PQO131160 QAC131089:QAK131160 QJY131089:QKG131160 QTU131089:QUC131160 RDQ131089:RDY131160 RNM131089:RNU131160 RXI131089:RXQ131160 SHE131089:SHM131160 SRA131089:SRI131160 TAW131089:TBE131160 TKS131089:TLA131160 TUO131089:TUW131160 UEK131089:UES131160 UOG131089:UOO131160 UYC131089:UYK131160 VHY131089:VIG131160 VRU131089:VSC131160 WBQ131089:WBY131160 WLM131089:WLU131160 WVI131089:WVQ131160 A196625:I196696 IW196625:JE196696 SS196625:TA196696 ACO196625:ACW196696 AMK196625:AMS196696 AWG196625:AWO196696 BGC196625:BGK196696 BPY196625:BQG196696 BZU196625:CAC196696 CJQ196625:CJY196696 CTM196625:CTU196696 DDI196625:DDQ196696 DNE196625:DNM196696 DXA196625:DXI196696 EGW196625:EHE196696 EQS196625:ERA196696 FAO196625:FAW196696 FKK196625:FKS196696 FUG196625:FUO196696 GEC196625:GEK196696 GNY196625:GOG196696 GXU196625:GYC196696 HHQ196625:HHY196696 HRM196625:HRU196696 IBI196625:IBQ196696 ILE196625:ILM196696 IVA196625:IVI196696 JEW196625:JFE196696 JOS196625:JPA196696 JYO196625:JYW196696 KIK196625:KIS196696 KSG196625:KSO196696 LCC196625:LCK196696 LLY196625:LMG196696 LVU196625:LWC196696 MFQ196625:MFY196696 MPM196625:MPU196696 MZI196625:MZQ196696 NJE196625:NJM196696 NTA196625:NTI196696 OCW196625:ODE196696 OMS196625:ONA196696 OWO196625:OWW196696 PGK196625:PGS196696 PQG196625:PQO196696 QAC196625:QAK196696 QJY196625:QKG196696 QTU196625:QUC196696 RDQ196625:RDY196696 RNM196625:RNU196696 RXI196625:RXQ196696 SHE196625:SHM196696 SRA196625:SRI196696 TAW196625:TBE196696 TKS196625:TLA196696 TUO196625:TUW196696 UEK196625:UES196696 UOG196625:UOO196696 UYC196625:UYK196696 VHY196625:VIG196696 VRU196625:VSC196696 WBQ196625:WBY196696 WLM196625:WLU196696 WVI196625:WVQ196696 A262161:I262232 IW262161:JE262232 SS262161:TA262232 ACO262161:ACW262232 AMK262161:AMS262232 AWG262161:AWO262232 BGC262161:BGK262232 BPY262161:BQG262232 BZU262161:CAC262232 CJQ262161:CJY262232 CTM262161:CTU262232 DDI262161:DDQ262232 DNE262161:DNM262232 DXA262161:DXI262232 EGW262161:EHE262232 EQS262161:ERA262232 FAO262161:FAW262232 FKK262161:FKS262232 FUG262161:FUO262232 GEC262161:GEK262232 GNY262161:GOG262232 GXU262161:GYC262232 HHQ262161:HHY262232 HRM262161:HRU262232 IBI262161:IBQ262232 ILE262161:ILM262232 IVA262161:IVI262232 JEW262161:JFE262232 JOS262161:JPA262232 JYO262161:JYW262232 KIK262161:KIS262232 KSG262161:KSO262232 LCC262161:LCK262232 LLY262161:LMG262232 LVU262161:LWC262232 MFQ262161:MFY262232 MPM262161:MPU262232 MZI262161:MZQ262232 NJE262161:NJM262232 NTA262161:NTI262232 OCW262161:ODE262232 OMS262161:ONA262232 OWO262161:OWW262232 PGK262161:PGS262232 PQG262161:PQO262232 QAC262161:QAK262232 QJY262161:QKG262232 QTU262161:QUC262232 RDQ262161:RDY262232 RNM262161:RNU262232 RXI262161:RXQ262232 SHE262161:SHM262232 SRA262161:SRI262232 TAW262161:TBE262232 TKS262161:TLA262232 TUO262161:TUW262232 UEK262161:UES262232 UOG262161:UOO262232 UYC262161:UYK262232 VHY262161:VIG262232 VRU262161:VSC262232 WBQ262161:WBY262232 WLM262161:WLU262232 WVI262161:WVQ262232 A327697:I327768 IW327697:JE327768 SS327697:TA327768 ACO327697:ACW327768 AMK327697:AMS327768 AWG327697:AWO327768 BGC327697:BGK327768 BPY327697:BQG327768 BZU327697:CAC327768 CJQ327697:CJY327768 CTM327697:CTU327768 DDI327697:DDQ327768 DNE327697:DNM327768 DXA327697:DXI327768 EGW327697:EHE327768 EQS327697:ERA327768 FAO327697:FAW327768 FKK327697:FKS327768 FUG327697:FUO327768 GEC327697:GEK327768 GNY327697:GOG327768 GXU327697:GYC327768 HHQ327697:HHY327768 HRM327697:HRU327768 IBI327697:IBQ327768 ILE327697:ILM327768 IVA327697:IVI327768 JEW327697:JFE327768 JOS327697:JPA327768 JYO327697:JYW327768 KIK327697:KIS327768 KSG327697:KSO327768 LCC327697:LCK327768 LLY327697:LMG327768 LVU327697:LWC327768 MFQ327697:MFY327768 MPM327697:MPU327768 MZI327697:MZQ327768 NJE327697:NJM327768 NTA327697:NTI327768 OCW327697:ODE327768 OMS327697:ONA327768 OWO327697:OWW327768 PGK327697:PGS327768 PQG327697:PQO327768 QAC327697:QAK327768 QJY327697:QKG327768 QTU327697:QUC327768 RDQ327697:RDY327768 RNM327697:RNU327768 RXI327697:RXQ327768 SHE327697:SHM327768 SRA327697:SRI327768 TAW327697:TBE327768 TKS327697:TLA327768 TUO327697:TUW327768 UEK327697:UES327768 UOG327697:UOO327768 UYC327697:UYK327768 VHY327697:VIG327768 VRU327697:VSC327768 WBQ327697:WBY327768 WLM327697:WLU327768 WVI327697:WVQ327768 A393233:I393304 IW393233:JE393304 SS393233:TA393304 ACO393233:ACW393304 AMK393233:AMS393304 AWG393233:AWO393304 BGC393233:BGK393304 BPY393233:BQG393304 BZU393233:CAC393304 CJQ393233:CJY393304 CTM393233:CTU393304 DDI393233:DDQ393304 DNE393233:DNM393304 DXA393233:DXI393304 EGW393233:EHE393304 EQS393233:ERA393304 FAO393233:FAW393304 FKK393233:FKS393304 FUG393233:FUO393304 GEC393233:GEK393304 GNY393233:GOG393304 GXU393233:GYC393304 HHQ393233:HHY393304 HRM393233:HRU393304 IBI393233:IBQ393304 ILE393233:ILM393304 IVA393233:IVI393304 JEW393233:JFE393304 JOS393233:JPA393304 JYO393233:JYW393304 KIK393233:KIS393304 KSG393233:KSO393304 LCC393233:LCK393304 LLY393233:LMG393304 LVU393233:LWC393304 MFQ393233:MFY393304 MPM393233:MPU393304 MZI393233:MZQ393304 NJE393233:NJM393304 NTA393233:NTI393304 OCW393233:ODE393304 OMS393233:ONA393304 OWO393233:OWW393304 PGK393233:PGS393304 PQG393233:PQO393304 QAC393233:QAK393304 QJY393233:QKG393304 QTU393233:QUC393304 RDQ393233:RDY393304 RNM393233:RNU393304 RXI393233:RXQ393304 SHE393233:SHM393304 SRA393233:SRI393304 TAW393233:TBE393304 TKS393233:TLA393304 TUO393233:TUW393304 UEK393233:UES393304 UOG393233:UOO393304 UYC393233:UYK393304 VHY393233:VIG393304 VRU393233:VSC393304 WBQ393233:WBY393304 WLM393233:WLU393304 WVI393233:WVQ393304 A458769:I458840 IW458769:JE458840 SS458769:TA458840 ACO458769:ACW458840 AMK458769:AMS458840 AWG458769:AWO458840 BGC458769:BGK458840 BPY458769:BQG458840 BZU458769:CAC458840 CJQ458769:CJY458840 CTM458769:CTU458840 DDI458769:DDQ458840 DNE458769:DNM458840 DXA458769:DXI458840 EGW458769:EHE458840 EQS458769:ERA458840 FAO458769:FAW458840 FKK458769:FKS458840 FUG458769:FUO458840 GEC458769:GEK458840 GNY458769:GOG458840 GXU458769:GYC458840 HHQ458769:HHY458840 HRM458769:HRU458840 IBI458769:IBQ458840 ILE458769:ILM458840 IVA458769:IVI458840 JEW458769:JFE458840 JOS458769:JPA458840 JYO458769:JYW458840 KIK458769:KIS458840 KSG458769:KSO458840 LCC458769:LCK458840 LLY458769:LMG458840 LVU458769:LWC458840 MFQ458769:MFY458840 MPM458769:MPU458840 MZI458769:MZQ458840 NJE458769:NJM458840 NTA458769:NTI458840 OCW458769:ODE458840 OMS458769:ONA458840 OWO458769:OWW458840 PGK458769:PGS458840 PQG458769:PQO458840 QAC458769:QAK458840 QJY458769:QKG458840 QTU458769:QUC458840 RDQ458769:RDY458840 RNM458769:RNU458840 RXI458769:RXQ458840 SHE458769:SHM458840 SRA458769:SRI458840 TAW458769:TBE458840 TKS458769:TLA458840 TUO458769:TUW458840 UEK458769:UES458840 UOG458769:UOO458840 UYC458769:UYK458840 VHY458769:VIG458840 VRU458769:VSC458840 WBQ458769:WBY458840 WLM458769:WLU458840 WVI458769:WVQ458840 A524305:I524376 IW524305:JE524376 SS524305:TA524376 ACO524305:ACW524376 AMK524305:AMS524376 AWG524305:AWO524376 BGC524305:BGK524376 BPY524305:BQG524376 BZU524305:CAC524376 CJQ524305:CJY524376 CTM524305:CTU524376 DDI524305:DDQ524376 DNE524305:DNM524376 DXA524305:DXI524376 EGW524305:EHE524376 EQS524305:ERA524376 FAO524305:FAW524376 FKK524305:FKS524376 FUG524305:FUO524376 GEC524305:GEK524376 GNY524305:GOG524376 GXU524305:GYC524376 HHQ524305:HHY524376 HRM524305:HRU524376 IBI524305:IBQ524376 ILE524305:ILM524376 IVA524305:IVI524376 JEW524305:JFE524376 JOS524305:JPA524376 JYO524305:JYW524376 KIK524305:KIS524376 KSG524305:KSO524376 LCC524305:LCK524376 LLY524305:LMG524376 LVU524305:LWC524376 MFQ524305:MFY524376 MPM524305:MPU524376 MZI524305:MZQ524376 NJE524305:NJM524376 NTA524305:NTI524376 OCW524305:ODE524376 OMS524305:ONA524376 OWO524305:OWW524376 PGK524305:PGS524376 PQG524305:PQO524376 QAC524305:QAK524376 QJY524305:QKG524376 QTU524305:QUC524376 RDQ524305:RDY524376 RNM524305:RNU524376 RXI524305:RXQ524376 SHE524305:SHM524376 SRA524305:SRI524376 TAW524305:TBE524376 TKS524305:TLA524376 TUO524305:TUW524376 UEK524305:UES524376 UOG524305:UOO524376 UYC524305:UYK524376 VHY524305:VIG524376 VRU524305:VSC524376 WBQ524305:WBY524376 WLM524305:WLU524376 WVI524305:WVQ524376 A589841:I589912 IW589841:JE589912 SS589841:TA589912 ACO589841:ACW589912 AMK589841:AMS589912 AWG589841:AWO589912 BGC589841:BGK589912 BPY589841:BQG589912 BZU589841:CAC589912 CJQ589841:CJY589912 CTM589841:CTU589912 DDI589841:DDQ589912 DNE589841:DNM589912 DXA589841:DXI589912 EGW589841:EHE589912 EQS589841:ERA589912 FAO589841:FAW589912 FKK589841:FKS589912 FUG589841:FUO589912 GEC589841:GEK589912 GNY589841:GOG589912 GXU589841:GYC589912 HHQ589841:HHY589912 HRM589841:HRU589912 IBI589841:IBQ589912 ILE589841:ILM589912 IVA589841:IVI589912 JEW589841:JFE589912 JOS589841:JPA589912 JYO589841:JYW589912 KIK589841:KIS589912 KSG589841:KSO589912 LCC589841:LCK589912 LLY589841:LMG589912 LVU589841:LWC589912 MFQ589841:MFY589912 MPM589841:MPU589912 MZI589841:MZQ589912 NJE589841:NJM589912 NTA589841:NTI589912 OCW589841:ODE589912 OMS589841:ONA589912 OWO589841:OWW589912 PGK589841:PGS589912 PQG589841:PQO589912 QAC589841:QAK589912 QJY589841:QKG589912 QTU589841:QUC589912 RDQ589841:RDY589912 RNM589841:RNU589912 RXI589841:RXQ589912 SHE589841:SHM589912 SRA589841:SRI589912 TAW589841:TBE589912 TKS589841:TLA589912 TUO589841:TUW589912 UEK589841:UES589912 UOG589841:UOO589912 UYC589841:UYK589912 VHY589841:VIG589912 VRU589841:VSC589912 WBQ589841:WBY589912 WLM589841:WLU589912 WVI589841:WVQ589912 A655377:I655448 IW655377:JE655448 SS655377:TA655448 ACO655377:ACW655448 AMK655377:AMS655448 AWG655377:AWO655448 BGC655377:BGK655448 BPY655377:BQG655448 BZU655377:CAC655448 CJQ655377:CJY655448 CTM655377:CTU655448 DDI655377:DDQ655448 DNE655377:DNM655448 DXA655377:DXI655448 EGW655377:EHE655448 EQS655377:ERA655448 FAO655377:FAW655448 FKK655377:FKS655448 FUG655377:FUO655448 GEC655377:GEK655448 GNY655377:GOG655448 GXU655377:GYC655448 HHQ655377:HHY655448 HRM655377:HRU655448 IBI655377:IBQ655448 ILE655377:ILM655448 IVA655377:IVI655448 JEW655377:JFE655448 JOS655377:JPA655448 JYO655377:JYW655448 KIK655377:KIS655448 KSG655377:KSO655448 LCC655377:LCK655448 LLY655377:LMG655448 LVU655377:LWC655448 MFQ655377:MFY655448 MPM655377:MPU655448 MZI655377:MZQ655448 NJE655377:NJM655448 NTA655377:NTI655448 OCW655377:ODE655448 OMS655377:ONA655448 OWO655377:OWW655448 PGK655377:PGS655448 PQG655377:PQO655448 QAC655377:QAK655448 QJY655377:QKG655448 QTU655377:QUC655448 RDQ655377:RDY655448 RNM655377:RNU655448 RXI655377:RXQ655448 SHE655377:SHM655448 SRA655377:SRI655448 TAW655377:TBE655448 TKS655377:TLA655448 TUO655377:TUW655448 UEK655377:UES655448 UOG655377:UOO655448 UYC655377:UYK655448 VHY655377:VIG655448 VRU655377:VSC655448 WBQ655377:WBY655448 WLM655377:WLU655448 WVI655377:WVQ655448 A720913:I720984 IW720913:JE720984 SS720913:TA720984 ACO720913:ACW720984 AMK720913:AMS720984 AWG720913:AWO720984 BGC720913:BGK720984 BPY720913:BQG720984 BZU720913:CAC720984 CJQ720913:CJY720984 CTM720913:CTU720984 DDI720913:DDQ720984 DNE720913:DNM720984 DXA720913:DXI720984 EGW720913:EHE720984 EQS720913:ERA720984 FAO720913:FAW720984 FKK720913:FKS720984 FUG720913:FUO720984 GEC720913:GEK720984 GNY720913:GOG720984 GXU720913:GYC720984 HHQ720913:HHY720984 HRM720913:HRU720984 IBI720913:IBQ720984 ILE720913:ILM720984 IVA720913:IVI720984 JEW720913:JFE720984 JOS720913:JPA720984 JYO720913:JYW720984 KIK720913:KIS720984 KSG720913:KSO720984 LCC720913:LCK720984 LLY720913:LMG720984 LVU720913:LWC720984 MFQ720913:MFY720984 MPM720913:MPU720984 MZI720913:MZQ720984 NJE720913:NJM720984 NTA720913:NTI720984 OCW720913:ODE720984 OMS720913:ONA720984 OWO720913:OWW720984 PGK720913:PGS720984 PQG720913:PQO720984 QAC720913:QAK720984 QJY720913:QKG720984 QTU720913:QUC720984 RDQ720913:RDY720984 RNM720913:RNU720984 RXI720913:RXQ720984 SHE720913:SHM720984 SRA720913:SRI720984 TAW720913:TBE720984 TKS720913:TLA720984 TUO720913:TUW720984 UEK720913:UES720984 UOG720913:UOO720984 UYC720913:UYK720984 VHY720913:VIG720984 VRU720913:VSC720984 WBQ720913:WBY720984 WLM720913:WLU720984 WVI720913:WVQ720984 A786449:I786520 IW786449:JE786520 SS786449:TA786520 ACO786449:ACW786520 AMK786449:AMS786520 AWG786449:AWO786520 BGC786449:BGK786520 BPY786449:BQG786520 BZU786449:CAC786520 CJQ786449:CJY786520 CTM786449:CTU786520 DDI786449:DDQ786520 DNE786449:DNM786520 DXA786449:DXI786520 EGW786449:EHE786520 EQS786449:ERA786520 FAO786449:FAW786520 FKK786449:FKS786520 FUG786449:FUO786520 GEC786449:GEK786520 GNY786449:GOG786520 GXU786449:GYC786520 HHQ786449:HHY786520 HRM786449:HRU786520 IBI786449:IBQ786520 ILE786449:ILM786520 IVA786449:IVI786520 JEW786449:JFE786520 JOS786449:JPA786520 JYO786449:JYW786520 KIK786449:KIS786520 KSG786449:KSO786520 LCC786449:LCK786520 LLY786449:LMG786520 LVU786449:LWC786520 MFQ786449:MFY786520 MPM786449:MPU786520 MZI786449:MZQ786520 NJE786449:NJM786520 NTA786449:NTI786520 OCW786449:ODE786520 OMS786449:ONA786520 OWO786449:OWW786520 PGK786449:PGS786520 PQG786449:PQO786520 QAC786449:QAK786520 QJY786449:QKG786520 QTU786449:QUC786520 RDQ786449:RDY786520 RNM786449:RNU786520 RXI786449:RXQ786520 SHE786449:SHM786520 SRA786449:SRI786520 TAW786449:TBE786520 TKS786449:TLA786520 TUO786449:TUW786520 UEK786449:UES786520 UOG786449:UOO786520 UYC786449:UYK786520 VHY786449:VIG786520 VRU786449:VSC786520 WBQ786449:WBY786520 WLM786449:WLU786520 WVI786449:WVQ786520 A851985:I852056 IW851985:JE852056 SS851985:TA852056 ACO851985:ACW852056 AMK851985:AMS852056 AWG851985:AWO852056 BGC851985:BGK852056 BPY851985:BQG852056 BZU851985:CAC852056 CJQ851985:CJY852056 CTM851985:CTU852056 DDI851985:DDQ852056 DNE851985:DNM852056 DXA851985:DXI852056 EGW851985:EHE852056 EQS851985:ERA852056 FAO851985:FAW852056 FKK851985:FKS852056 FUG851985:FUO852056 GEC851985:GEK852056 GNY851985:GOG852056 GXU851985:GYC852056 HHQ851985:HHY852056 HRM851985:HRU852056 IBI851985:IBQ852056 ILE851985:ILM852056 IVA851985:IVI852056 JEW851985:JFE852056 JOS851985:JPA852056 JYO851985:JYW852056 KIK851985:KIS852056 KSG851985:KSO852056 LCC851985:LCK852056 LLY851985:LMG852056 LVU851985:LWC852056 MFQ851985:MFY852056 MPM851985:MPU852056 MZI851985:MZQ852056 NJE851985:NJM852056 NTA851985:NTI852056 OCW851985:ODE852056 OMS851985:ONA852056 OWO851985:OWW852056 PGK851985:PGS852056 PQG851985:PQO852056 QAC851985:QAK852056 QJY851985:QKG852056 QTU851985:QUC852056 RDQ851985:RDY852056 RNM851985:RNU852056 RXI851985:RXQ852056 SHE851985:SHM852056 SRA851985:SRI852056 TAW851985:TBE852056 TKS851985:TLA852056 TUO851985:TUW852056 UEK851985:UES852056 UOG851985:UOO852056 UYC851985:UYK852056 VHY851985:VIG852056 VRU851985:VSC852056 WBQ851985:WBY852056 WLM851985:WLU852056 WVI851985:WVQ852056 A917521:I917592 IW917521:JE917592 SS917521:TA917592 ACO917521:ACW917592 AMK917521:AMS917592 AWG917521:AWO917592 BGC917521:BGK917592 BPY917521:BQG917592 BZU917521:CAC917592 CJQ917521:CJY917592 CTM917521:CTU917592 DDI917521:DDQ917592 DNE917521:DNM917592 DXA917521:DXI917592 EGW917521:EHE917592 EQS917521:ERA917592 FAO917521:FAW917592 FKK917521:FKS917592 FUG917521:FUO917592 GEC917521:GEK917592 GNY917521:GOG917592 GXU917521:GYC917592 HHQ917521:HHY917592 HRM917521:HRU917592 IBI917521:IBQ917592 ILE917521:ILM917592 IVA917521:IVI917592 JEW917521:JFE917592 JOS917521:JPA917592 JYO917521:JYW917592 KIK917521:KIS917592 KSG917521:KSO917592 LCC917521:LCK917592 LLY917521:LMG917592 LVU917521:LWC917592 MFQ917521:MFY917592 MPM917521:MPU917592 MZI917521:MZQ917592 NJE917521:NJM917592 NTA917521:NTI917592 OCW917521:ODE917592 OMS917521:ONA917592 OWO917521:OWW917592 PGK917521:PGS917592 PQG917521:PQO917592 QAC917521:QAK917592 QJY917521:QKG917592 QTU917521:QUC917592 RDQ917521:RDY917592 RNM917521:RNU917592 RXI917521:RXQ917592 SHE917521:SHM917592 SRA917521:SRI917592 TAW917521:TBE917592 TKS917521:TLA917592 TUO917521:TUW917592 UEK917521:UES917592 UOG917521:UOO917592 UYC917521:UYK917592 VHY917521:VIG917592 VRU917521:VSC917592 WBQ917521:WBY917592 WLM917521:WLU917592 WVI917521:WVQ917592 A983057:I983128 IW983057:JE983128 SS983057:TA983128 ACO983057:ACW983128 AMK983057:AMS983128 AWG983057:AWO983128 BGC983057:BGK983128 BPY983057:BQG983128 BZU983057:CAC983128 CJQ983057:CJY983128 CTM983057:CTU983128 DDI983057:DDQ983128 DNE983057:DNM983128 DXA983057:DXI983128 EGW983057:EHE983128 EQS983057:ERA983128 FAO983057:FAW983128 FKK983057:FKS983128 FUG983057:FUO983128 GEC983057:GEK983128 GNY983057:GOG983128 GXU983057:GYC983128 HHQ983057:HHY983128 HRM983057:HRU983128 IBI983057:IBQ983128 ILE983057:ILM983128 IVA983057:IVI983128 JEW983057:JFE983128 JOS983057:JPA983128 JYO983057:JYW983128 KIK983057:KIS983128 KSG983057:KSO983128 LCC983057:LCK983128 LLY983057:LMG983128 LVU983057:LWC983128 MFQ983057:MFY983128 MPM983057:MPU983128 MZI983057:MZQ983128 NJE983057:NJM983128 NTA983057:NTI983128 OCW983057:ODE983128 OMS983057:ONA983128 OWO983057:OWW983128 PGK983057:PGS983128 PQG983057:PQO983128 QAC983057:QAK983128 QJY983057:QKG983128 QTU983057:QUC983128 RDQ983057:RDY983128 RNM983057:RNU983128 RXI983057:RXQ983128 SHE983057:SHM983128 SRA983057:SRI983128 TAW983057:TBE983128 TKS983057:TLA983128 TUO983057:TUW983128 UEK983057:UES983128 UOG983057:UOO983128 UYC983057:UYK983128 VHY983057:VIG983128 VRU983057:VSC983128 WBQ983057:WBY983128 WLM983057:WLU983128 WVI983057:WVQ983128">
      <formula1>0</formula1>
      <formula2>10000000000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Consolidado </vt:lpstr>
      <vt:lpstr>Enero</vt:lpstr>
      <vt:lpstr>Febrero</vt:lpstr>
      <vt:lpstr>Marzo </vt:lpstr>
      <vt:lpstr>Abril </vt:lpstr>
      <vt:lpstr>Mayo </vt:lpstr>
      <vt:lpstr>Junio</vt:lpstr>
      <vt:lpstr>Julio</vt:lpstr>
      <vt:lpstr>Agosto</vt:lpstr>
      <vt:lpstr>Septiembre</vt:lpstr>
      <vt:lpstr>Octubre </vt:lpstr>
      <vt:lpstr>Noviembre</vt:lpstr>
      <vt:lpstr>Diciembre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2017-07-19T16:20:50Z</dcterms:modified>
</cp:coreProperties>
</file>