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filterPrivacy="1" defaultThemeVersion="124226"/>
  <bookViews>
    <workbookView xWindow="0" yWindow="0" windowWidth="10995" windowHeight="9510" activeTab="6"/>
  </bookViews>
  <sheets>
    <sheet name="Consolidado " sheetId="1" r:id="rId1"/>
    <sheet name="enero" sheetId="14"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s>
  <calcPr calcId="171027"/>
</workbook>
</file>

<file path=xl/calcChain.xml><?xml version="1.0" encoding="utf-8"?>
<calcChain xmlns="http://schemas.openxmlformats.org/spreadsheetml/2006/main">
  <c r="B287" i="12" l="1"/>
  <c r="D260" i="12"/>
  <c r="C260" i="12"/>
  <c r="D259" i="12"/>
  <c r="C259" i="12"/>
  <c r="B259" i="12"/>
  <c r="E254" i="12"/>
  <c r="D254" i="12"/>
  <c r="C254" i="12"/>
  <c r="E253" i="12"/>
  <c r="D253" i="12"/>
  <c r="E252" i="12"/>
  <c r="D252" i="12"/>
  <c r="C252" i="12" s="1"/>
  <c r="E247" i="12"/>
  <c r="C247" i="12" s="1"/>
  <c r="D247" i="12"/>
  <c r="E246" i="12"/>
  <c r="D246" i="12"/>
  <c r="C246" i="12" s="1"/>
  <c r="E245" i="12"/>
  <c r="D245" i="12"/>
  <c r="C245" i="12" s="1"/>
  <c r="E244" i="12"/>
  <c r="D244" i="12"/>
  <c r="E243" i="12"/>
  <c r="D243" i="12"/>
  <c r="C243" i="12"/>
  <c r="E242" i="12"/>
  <c r="D242" i="12"/>
  <c r="C242" i="12"/>
  <c r="E241" i="12"/>
  <c r="D241" i="12"/>
  <c r="E236" i="12"/>
  <c r="D236" i="12"/>
  <c r="C236" i="12" s="1"/>
  <c r="E235" i="12"/>
  <c r="C235" i="12" s="1"/>
  <c r="D235" i="12"/>
  <c r="E234" i="12"/>
  <c r="D234" i="12"/>
  <c r="C234" i="12" s="1"/>
  <c r="E233" i="12"/>
  <c r="D233" i="12"/>
  <c r="C233" i="12" s="1"/>
  <c r="E232" i="12"/>
  <c r="D232" i="12"/>
  <c r="E231" i="12"/>
  <c r="D231" i="12"/>
  <c r="C231" i="12"/>
  <c r="E230" i="12"/>
  <c r="D230" i="12"/>
  <c r="C230" i="12"/>
  <c r="E229" i="12"/>
  <c r="D229" i="12"/>
  <c r="E228" i="12"/>
  <c r="D228" i="12"/>
  <c r="C228" i="12" s="1"/>
  <c r="E227" i="12"/>
  <c r="C227" i="12" s="1"/>
  <c r="E226" i="12"/>
  <c r="C226" i="12" s="1"/>
  <c r="E225" i="12"/>
  <c r="C225" i="12"/>
  <c r="E224" i="12"/>
  <c r="C224" i="12" s="1"/>
  <c r="E223" i="12"/>
  <c r="C223" i="12"/>
  <c r="E222" i="12"/>
  <c r="C222" i="12" s="1"/>
  <c r="E221" i="12"/>
  <c r="C221" i="12"/>
  <c r="E220" i="12"/>
  <c r="C220" i="12" s="1"/>
  <c r="E219" i="12"/>
  <c r="C219" i="12" s="1"/>
  <c r="AS218" i="12"/>
  <c r="AR218" i="12"/>
  <c r="AQ218" i="12"/>
  <c r="AP218" i="12"/>
  <c r="AO218" i="12"/>
  <c r="AN218"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E218" i="12" s="1"/>
  <c r="F218" i="12"/>
  <c r="E213" i="12"/>
  <c r="D213" i="12"/>
  <c r="C213" i="12" s="1"/>
  <c r="E212" i="12"/>
  <c r="D212" i="12"/>
  <c r="C212" i="12"/>
  <c r="E211" i="12"/>
  <c r="C211" i="12" s="1"/>
  <c r="D211" i="12"/>
  <c r="E210" i="12"/>
  <c r="D210" i="12"/>
  <c r="C210" i="12" s="1"/>
  <c r="E205" i="12"/>
  <c r="D205" i="12"/>
  <c r="C205" i="12" s="1"/>
  <c r="E204" i="12"/>
  <c r="D204" i="12"/>
  <c r="C204" i="12" s="1"/>
  <c r="F200" i="12"/>
  <c r="E200" i="12"/>
  <c r="D200" i="12"/>
  <c r="F199" i="12"/>
  <c r="E199" i="12"/>
  <c r="D199" i="12" s="1"/>
  <c r="F198" i="12"/>
  <c r="E198" i="12"/>
  <c r="D198" i="12" s="1"/>
  <c r="F197" i="12"/>
  <c r="E197" i="12"/>
  <c r="D197" i="12"/>
  <c r="F196" i="12"/>
  <c r="D196" i="12" s="1"/>
  <c r="E196" i="12"/>
  <c r="F195" i="12"/>
  <c r="E195" i="12"/>
  <c r="D195" i="12" s="1"/>
  <c r="F194" i="12"/>
  <c r="E194" i="12"/>
  <c r="D194" i="12" s="1"/>
  <c r="F193" i="12"/>
  <c r="E193" i="12"/>
  <c r="D193" i="12" s="1"/>
  <c r="F192" i="12"/>
  <c r="E192" i="12"/>
  <c r="D192" i="12"/>
  <c r="F191" i="12"/>
  <c r="E191" i="12"/>
  <c r="D191" i="12" s="1"/>
  <c r="F190" i="12"/>
  <c r="E190" i="12"/>
  <c r="D190" i="12" s="1"/>
  <c r="F189" i="12"/>
  <c r="E189" i="12"/>
  <c r="D189" i="12"/>
  <c r="F188" i="12"/>
  <c r="D188" i="12" s="1"/>
  <c r="E188" i="12"/>
  <c r="F187" i="12"/>
  <c r="E187" i="12"/>
  <c r="D187" i="12" s="1"/>
  <c r="F186" i="12"/>
  <c r="E186" i="12"/>
  <c r="D186" i="12" s="1"/>
  <c r="F185" i="12"/>
  <c r="E185" i="12"/>
  <c r="D185" i="12" s="1"/>
  <c r="F184" i="12"/>
  <c r="E184" i="12"/>
  <c r="D184" i="12"/>
  <c r="F183" i="12"/>
  <c r="E183" i="12"/>
  <c r="D183" i="12" s="1"/>
  <c r="F182" i="12"/>
  <c r="E182" i="12"/>
  <c r="D182" i="12" s="1"/>
  <c r="F181" i="12"/>
  <c r="E181" i="12"/>
  <c r="D181" i="12"/>
  <c r="F180" i="12"/>
  <c r="D180" i="12" s="1"/>
  <c r="E180" i="12"/>
  <c r="F179" i="12"/>
  <c r="F178" i="12"/>
  <c r="D178" i="12" s="1"/>
  <c r="E178" i="12"/>
  <c r="F177" i="12"/>
  <c r="E177" i="12"/>
  <c r="D177" i="12" s="1"/>
  <c r="F176" i="12"/>
  <c r="E176" i="12"/>
  <c r="F175" i="12"/>
  <c r="E175" i="12"/>
  <c r="D175" i="12"/>
  <c r="F174" i="12"/>
  <c r="E174" i="12"/>
  <c r="F173" i="12"/>
  <c r="E173" i="12"/>
  <c r="D173" i="12" s="1"/>
  <c r="F172" i="12"/>
  <c r="E172" i="12"/>
  <c r="D172" i="12" s="1"/>
  <c r="F170" i="12"/>
  <c r="E170" i="12"/>
  <c r="D170" i="12" s="1"/>
  <c r="F166" i="12"/>
  <c r="E166" i="12"/>
  <c r="D166" i="12"/>
  <c r="F165" i="12"/>
  <c r="E165" i="12"/>
  <c r="D165" i="12" s="1"/>
  <c r="F164" i="12"/>
  <c r="E164" i="12"/>
  <c r="D164" i="12" s="1"/>
  <c r="F163" i="12"/>
  <c r="E163" i="12"/>
  <c r="D163" i="12"/>
  <c r="F162" i="12"/>
  <c r="D162" i="12" s="1"/>
  <c r="E162" i="12"/>
  <c r="F161" i="12"/>
  <c r="E161" i="12"/>
  <c r="D161" i="12" s="1"/>
  <c r="F160" i="12"/>
  <c r="E160" i="12"/>
  <c r="D160" i="12" s="1"/>
  <c r="F159" i="12"/>
  <c r="E159" i="12"/>
  <c r="D159" i="12" s="1"/>
  <c r="F158" i="12"/>
  <c r="E158" i="12"/>
  <c r="D158" i="12"/>
  <c r="F157" i="12"/>
  <c r="E157" i="12"/>
  <c r="D157" i="12" s="1"/>
  <c r="F156" i="12"/>
  <c r="E156" i="12"/>
  <c r="D156" i="12" s="1"/>
  <c r="F155" i="12"/>
  <c r="E155" i="12"/>
  <c r="D155" i="12"/>
  <c r="F154" i="12"/>
  <c r="D154" i="12" s="1"/>
  <c r="E154" i="12"/>
  <c r="F153" i="12"/>
  <c r="E153" i="12"/>
  <c r="D153" i="12" s="1"/>
  <c r="F152" i="12"/>
  <c r="E152" i="12"/>
  <c r="D152" i="12" s="1"/>
  <c r="F151" i="12"/>
  <c r="E151" i="12"/>
  <c r="D151" i="12" s="1"/>
  <c r="F150" i="12"/>
  <c r="E150" i="12"/>
  <c r="D150" i="12"/>
  <c r="F149" i="12"/>
  <c r="E149" i="12"/>
  <c r="D149" i="12" s="1"/>
  <c r="F148" i="12"/>
  <c r="E148" i="12"/>
  <c r="D148" i="12" s="1"/>
  <c r="F147" i="12"/>
  <c r="E147" i="12"/>
  <c r="D147" i="12"/>
  <c r="F146" i="12"/>
  <c r="D146" i="12" s="1"/>
  <c r="E146" i="12"/>
  <c r="F145" i="12"/>
  <c r="F144" i="12"/>
  <c r="D144" i="12" s="1"/>
  <c r="E144" i="12"/>
  <c r="F143" i="12"/>
  <c r="E143" i="12"/>
  <c r="D143" i="12" s="1"/>
  <c r="F142" i="12"/>
  <c r="E142" i="12"/>
  <c r="D142" i="12" s="1"/>
  <c r="F141" i="12"/>
  <c r="E141" i="12"/>
  <c r="D141" i="12" s="1"/>
  <c r="F140" i="12"/>
  <c r="E140" i="12"/>
  <c r="D140" i="12"/>
  <c r="F139" i="12"/>
  <c r="E139" i="12"/>
  <c r="D139" i="12" s="1"/>
  <c r="F138" i="12"/>
  <c r="E138" i="12"/>
  <c r="D138" i="12" s="1"/>
  <c r="F136" i="12"/>
  <c r="E136" i="12"/>
  <c r="D136" i="12"/>
  <c r="E130" i="12"/>
  <c r="C130" i="12" s="1"/>
  <c r="D130" i="12"/>
  <c r="E129" i="12"/>
  <c r="D129" i="12"/>
  <c r="C129" i="12" s="1"/>
  <c r="E128" i="12"/>
  <c r="D128" i="12"/>
  <c r="C128" i="12" s="1"/>
  <c r="E127" i="12"/>
  <c r="D127" i="12"/>
  <c r="C127" i="12" s="1"/>
  <c r="O126" i="12"/>
  <c r="N126" i="12"/>
  <c r="M126" i="12"/>
  <c r="L126" i="12"/>
  <c r="K126" i="12"/>
  <c r="J126" i="12"/>
  <c r="I126" i="12"/>
  <c r="H126" i="12"/>
  <c r="G126" i="12"/>
  <c r="F126" i="12"/>
  <c r="E125" i="12"/>
  <c r="D125" i="12"/>
  <c r="C125" i="12"/>
  <c r="E124" i="12"/>
  <c r="C124" i="12" s="1"/>
  <c r="D124" i="12"/>
  <c r="E123" i="12"/>
  <c r="D123" i="12"/>
  <c r="C123" i="12" s="1"/>
  <c r="P118" i="12"/>
  <c r="O118" i="12"/>
  <c r="N118" i="12"/>
  <c r="M118" i="12"/>
  <c r="L118" i="12"/>
  <c r="K118" i="12"/>
  <c r="J118" i="12"/>
  <c r="I118" i="12"/>
  <c r="H118" i="12"/>
  <c r="G118" i="12"/>
  <c r="F118" i="12"/>
  <c r="E117" i="12"/>
  <c r="D117" i="12"/>
  <c r="E116" i="12"/>
  <c r="D116" i="12"/>
  <c r="C116" i="12"/>
  <c r="E115" i="12"/>
  <c r="D115" i="12"/>
  <c r="E114" i="12"/>
  <c r="D114" i="12"/>
  <c r="D118" i="12" s="1"/>
  <c r="P113" i="12"/>
  <c r="P119" i="12" s="1"/>
  <c r="O113" i="12"/>
  <c r="O119" i="12" s="1"/>
  <c r="N113" i="12"/>
  <c r="N119" i="12" s="1"/>
  <c r="M113" i="12"/>
  <c r="M119" i="12" s="1"/>
  <c r="L113" i="12"/>
  <c r="L119" i="12" s="1"/>
  <c r="K113" i="12"/>
  <c r="K119" i="12" s="1"/>
  <c r="J113" i="12"/>
  <c r="J119" i="12" s="1"/>
  <c r="I113" i="12"/>
  <c r="I119" i="12" s="1"/>
  <c r="H113" i="12"/>
  <c r="H119" i="12" s="1"/>
  <c r="G113" i="12"/>
  <c r="G119" i="12" s="1"/>
  <c r="F113" i="12"/>
  <c r="F119" i="12" s="1"/>
  <c r="E112" i="12"/>
  <c r="C112" i="12" s="1"/>
  <c r="D112" i="12"/>
  <c r="E111" i="12"/>
  <c r="D111" i="12"/>
  <c r="C111" i="12" s="1"/>
  <c r="E110" i="12"/>
  <c r="E113" i="12" s="1"/>
  <c r="D110" i="12"/>
  <c r="M105" i="12"/>
  <c r="L105" i="12"/>
  <c r="K105" i="12"/>
  <c r="J105" i="12"/>
  <c r="I105" i="12"/>
  <c r="H105" i="12"/>
  <c r="G105" i="12"/>
  <c r="F105" i="12"/>
  <c r="E104" i="12"/>
  <c r="D104" i="12"/>
  <c r="E103" i="12"/>
  <c r="D103" i="12"/>
  <c r="C103" i="12" s="1"/>
  <c r="E102" i="12"/>
  <c r="C102" i="12" s="1"/>
  <c r="D102" i="12"/>
  <c r="E101" i="12"/>
  <c r="D101" i="12"/>
  <c r="D105" i="12" s="1"/>
  <c r="M100" i="12"/>
  <c r="L100" i="12"/>
  <c r="L106" i="12" s="1"/>
  <c r="K100" i="12"/>
  <c r="K106" i="12" s="1"/>
  <c r="J100" i="12"/>
  <c r="I100" i="12"/>
  <c r="H100" i="12"/>
  <c r="H106" i="12" s="1"/>
  <c r="G100" i="12"/>
  <c r="G106" i="12" s="1"/>
  <c r="F100" i="12"/>
  <c r="E99" i="12"/>
  <c r="D99" i="12"/>
  <c r="E98" i="12"/>
  <c r="C98" i="12" s="1"/>
  <c r="D98" i="12"/>
  <c r="E97" i="12"/>
  <c r="D97" i="12"/>
  <c r="E93" i="12"/>
  <c r="D93" i="12"/>
  <c r="E92" i="12"/>
  <c r="D92" i="12"/>
  <c r="C92" i="12" s="1"/>
  <c r="E91" i="12"/>
  <c r="D91" i="12"/>
  <c r="C91" i="12" s="1"/>
  <c r="E90" i="12"/>
  <c r="D90" i="12"/>
  <c r="C90" i="12" s="1"/>
  <c r="E89" i="12"/>
  <c r="D89" i="12"/>
  <c r="E84" i="12"/>
  <c r="D84" i="12"/>
  <c r="E83" i="12"/>
  <c r="D83" i="12"/>
  <c r="C83" i="12" s="1"/>
  <c r="E82" i="12"/>
  <c r="C82" i="12" s="1"/>
  <c r="D82" i="12"/>
  <c r="E81" i="12"/>
  <c r="D81" i="12"/>
  <c r="E80" i="12"/>
  <c r="D80" i="12"/>
  <c r="C80" i="12" s="1"/>
  <c r="E79" i="12"/>
  <c r="D79" i="12"/>
  <c r="C79" i="12" s="1"/>
  <c r="E74" i="12"/>
  <c r="D74" i="12"/>
  <c r="C74" i="12"/>
  <c r="E73" i="12"/>
  <c r="C73" i="12" s="1"/>
  <c r="D73" i="12"/>
  <c r="E72" i="12"/>
  <c r="D72" i="12"/>
  <c r="C72" i="12" s="1"/>
  <c r="E71" i="12"/>
  <c r="D71" i="12"/>
  <c r="E70" i="12"/>
  <c r="D70" i="12"/>
  <c r="C70" i="12"/>
  <c r="E69" i="12"/>
  <c r="D69" i="12"/>
  <c r="E64" i="12"/>
  <c r="D64" i="12"/>
  <c r="C64" i="12" s="1"/>
  <c r="E59" i="12"/>
  <c r="D59" i="12"/>
  <c r="C59" i="12" s="1"/>
  <c r="E58" i="12"/>
  <c r="D58" i="12"/>
  <c r="C58" i="12" s="1"/>
  <c r="E57" i="12"/>
  <c r="D57" i="12"/>
  <c r="E56" i="12"/>
  <c r="D56" i="12"/>
  <c r="E55" i="12"/>
  <c r="D55" i="12"/>
  <c r="C55" i="12" s="1"/>
  <c r="CA50" i="12"/>
  <c r="C50" i="12"/>
  <c r="C44" i="12"/>
  <c r="C43" i="12"/>
  <c r="C42" i="12"/>
  <c r="C41" i="12"/>
  <c r="C40" i="12"/>
  <c r="C39" i="12"/>
  <c r="C38" i="12"/>
  <c r="C37" i="12"/>
  <c r="C36" i="12"/>
  <c r="C35" i="12"/>
  <c r="L34" i="12"/>
  <c r="K34" i="12"/>
  <c r="J34" i="12"/>
  <c r="I34" i="12"/>
  <c r="H34" i="12"/>
  <c r="G34" i="12"/>
  <c r="F34" i="12"/>
  <c r="E34" i="12"/>
  <c r="D34" i="12"/>
  <c r="CD20" i="12"/>
  <c r="C16" i="12"/>
  <c r="C15" i="12"/>
  <c r="CD14" i="12"/>
  <c r="C14" i="12"/>
  <c r="C13" i="12"/>
  <c r="C12" i="12"/>
  <c r="CD12" i="12" s="1"/>
  <c r="C11" i="12"/>
  <c r="A5" i="12"/>
  <c r="A4" i="12"/>
  <c r="A3" i="12"/>
  <c r="A2" i="12"/>
  <c r="C126" i="12" l="1"/>
  <c r="D126" i="12"/>
  <c r="C34" i="12"/>
  <c r="C81" i="12"/>
  <c r="C97" i="12"/>
  <c r="D100" i="12"/>
  <c r="D106" i="12" s="1"/>
  <c r="E105" i="12"/>
  <c r="F106" i="12"/>
  <c r="J106" i="12"/>
  <c r="E118" i="12"/>
  <c r="E119" i="12" s="1"/>
  <c r="E126" i="12"/>
  <c r="C57" i="12"/>
  <c r="C89" i="12"/>
  <c r="C56" i="12"/>
  <c r="C69" i="12"/>
  <c r="C71" i="12"/>
  <c r="C84" i="12"/>
  <c r="C93" i="12"/>
  <c r="E100" i="12"/>
  <c r="E106" i="12" s="1"/>
  <c r="I106" i="12"/>
  <c r="M106" i="12"/>
  <c r="C104" i="12"/>
  <c r="C110" i="12"/>
  <c r="C113" i="12" s="1"/>
  <c r="C115" i="12"/>
  <c r="C117" i="12"/>
  <c r="D174" i="12"/>
  <c r="D176" i="12"/>
  <c r="D218" i="12"/>
  <c r="C218" i="12" s="1"/>
  <c r="C229" i="12"/>
  <c r="C232" i="12"/>
  <c r="C241" i="12"/>
  <c r="C244" i="12"/>
  <c r="C253" i="12"/>
  <c r="B260" i="12"/>
  <c r="CA93" i="12"/>
  <c r="C101" i="12"/>
  <c r="D113" i="12"/>
  <c r="D119" i="12" s="1"/>
  <c r="CD11" i="12"/>
  <c r="CD13" i="12"/>
  <c r="CD15" i="12"/>
  <c r="C114" i="12"/>
  <c r="C118" i="12" s="1"/>
  <c r="C99" i="12"/>
  <c r="C100" i="12" s="1"/>
  <c r="A2" i="11"/>
  <c r="A3" i="11"/>
  <c r="A4" i="11"/>
  <c r="A5" i="11"/>
  <c r="C11" i="11"/>
  <c r="CD11" i="11"/>
  <c r="C12" i="11"/>
  <c r="CD12" i="11"/>
  <c r="C13" i="11"/>
  <c r="CD13" i="11"/>
  <c r="C14" i="11"/>
  <c r="CD14" i="11"/>
  <c r="C15" i="11"/>
  <c r="CD15" i="11"/>
  <c r="C16" i="11"/>
  <c r="CD20" i="11"/>
  <c r="D34" i="11"/>
  <c r="E34" i="11"/>
  <c r="F34" i="11"/>
  <c r="G34" i="11"/>
  <c r="H34" i="11"/>
  <c r="I34" i="11"/>
  <c r="J34" i="11"/>
  <c r="K34" i="11"/>
  <c r="L34" i="11"/>
  <c r="C35" i="11"/>
  <c r="C36" i="11"/>
  <c r="C37" i="11"/>
  <c r="C38" i="11"/>
  <c r="C39" i="11"/>
  <c r="C40" i="11"/>
  <c r="C41" i="11"/>
  <c r="C42" i="11"/>
  <c r="C43" i="11"/>
  <c r="C44" i="11"/>
  <c r="C50" i="11"/>
  <c r="CA50" i="11"/>
  <c r="D55" i="11"/>
  <c r="E55" i="11"/>
  <c r="D56" i="11"/>
  <c r="E56" i="11"/>
  <c r="D57" i="11"/>
  <c r="E57" i="11"/>
  <c r="C58" i="11"/>
  <c r="D58" i="11"/>
  <c r="E58" i="11"/>
  <c r="D59" i="11"/>
  <c r="C59" i="11" s="1"/>
  <c r="E59" i="11"/>
  <c r="D64" i="11"/>
  <c r="E64" i="11"/>
  <c r="D69" i="11"/>
  <c r="E69" i="11"/>
  <c r="D70" i="11"/>
  <c r="C70" i="11" s="1"/>
  <c r="E70" i="11"/>
  <c r="D71" i="11"/>
  <c r="E71" i="11"/>
  <c r="D72" i="11"/>
  <c r="E72" i="11"/>
  <c r="D73" i="11"/>
  <c r="E73" i="11"/>
  <c r="D74" i="11"/>
  <c r="C74" i="11" s="1"/>
  <c r="E74" i="11"/>
  <c r="D79" i="11"/>
  <c r="C79" i="11" s="1"/>
  <c r="E79" i="11"/>
  <c r="D80" i="11"/>
  <c r="E80" i="11"/>
  <c r="D81" i="11"/>
  <c r="E81" i="11"/>
  <c r="D82" i="11"/>
  <c r="C82" i="11" s="1"/>
  <c r="E82" i="11"/>
  <c r="D83" i="11"/>
  <c r="C83" i="11" s="1"/>
  <c r="E83" i="11"/>
  <c r="D84" i="11"/>
  <c r="E84" i="11"/>
  <c r="D89" i="11"/>
  <c r="E89" i="11"/>
  <c r="D90" i="11"/>
  <c r="C90" i="11" s="1"/>
  <c r="E90" i="11"/>
  <c r="D91" i="11"/>
  <c r="C91" i="11" s="1"/>
  <c r="E91" i="11"/>
  <c r="D92" i="11"/>
  <c r="E92" i="11"/>
  <c r="D93" i="11"/>
  <c r="E93" i="11"/>
  <c r="D97" i="11"/>
  <c r="C97" i="11" s="1"/>
  <c r="E97" i="11"/>
  <c r="D98" i="11"/>
  <c r="C98" i="11" s="1"/>
  <c r="E98" i="11"/>
  <c r="D99" i="11"/>
  <c r="E99" i="11"/>
  <c r="E100" i="11"/>
  <c r="F100" i="11"/>
  <c r="G100" i="11"/>
  <c r="H100" i="11"/>
  <c r="H106" i="11" s="1"/>
  <c r="I100" i="11"/>
  <c r="J100" i="11"/>
  <c r="K100" i="11"/>
  <c r="L100" i="11"/>
  <c r="L106" i="11" s="1"/>
  <c r="M100" i="11"/>
  <c r="D101" i="11"/>
  <c r="E101" i="11"/>
  <c r="D102" i="11"/>
  <c r="C102" i="11" s="1"/>
  <c r="E102" i="11"/>
  <c r="D103" i="11"/>
  <c r="E103" i="11"/>
  <c r="E105" i="11" s="1"/>
  <c r="D104" i="11"/>
  <c r="E104" i="11"/>
  <c r="F105" i="11"/>
  <c r="G105" i="11"/>
  <c r="H105" i="11"/>
  <c r="I105" i="11"/>
  <c r="J105" i="11"/>
  <c r="J106" i="11" s="1"/>
  <c r="K105" i="11"/>
  <c r="K106" i="11" s="1"/>
  <c r="L105" i="11"/>
  <c r="M105" i="11"/>
  <c r="F106" i="11"/>
  <c r="G106" i="11"/>
  <c r="D110" i="11"/>
  <c r="E110" i="11"/>
  <c r="D111" i="11"/>
  <c r="E111" i="11"/>
  <c r="D112" i="11"/>
  <c r="E112" i="11"/>
  <c r="F113" i="11"/>
  <c r="G113" i="11"/>
  <c r="G119" i="11" s="1"/>
  <c r="H113" i="11"/>
  <c r="I113" i="11"/>
  <c r="J113" i="11"/>
  <c r="K113" i="11"/>
  <c r="L113" i="11"/>
  <c r="M113" i="11"/>
  <c r="N113" i="11"/>
  <c r="O113" i="11"/>
  <c r="O119" i="11" s="1"/>
  <c r="P113" i="11"/>
  <c r="D114" i="11"/>
  <c r="D118" i="11" s="1"/>
  <c r="E114" i="11"/>
  <c r="D115" i="11"/>
  <c r="E115" i="11"/>
  <c r="C116" i="11"/>
  <c r="D116" i="11"/>
  <c r="E116" i="11"/>
  <c r="D117" i="11"/>
  <c r="C117" i="11" s="1"/>
  <c r="E117" i="11"/>
  <c r="E118" i="11"/>
  <c r="F118" i="11"/>
  <c r="G118" i="11"/>
  <c r="H118" i="11"/>
  <c r="I118" i="11"/>
  <c r="J118" i="11"/>
  <c r="J119" i="11" s="1"/>
  <c r="K118" i="11"/>
  <c r="L118" i="11"/>
  <c r="M118" i="11"/>
  <c r="N118" i="11"/>
  <c r="O118" i="11"/>
  <c r="P118" i="11"/>
  <c r="K119" i="11"/>
  <c r="D123" i="11"/>
  <c r="E123" i="11"/>
  <c r="D124" i="11"/>
  <c r="E124" i="11"/>
  <c r="D125" i="11"/>
  <c r="C125" i="11" s="1"/>
  <c r="E125" i="11"/>
  <c r="D126" i="11"/>
  <c r="F126" i="11"/>
  <c r="G126" i="11"/>
  <c r="H126" i="11"/>
  <c r="I126" i="11"/>
  <c r="J126" i="11"/>
  <c r="K126" i="11"/>
  <c r="L126" i="11"/>
  <c r="M126" i="11"/>
  <c r="N126" i="11"/>
  <c r="O126" i="11"/>
  <c r="D127" i="11"/>
  <c r="C127" i="11" s="1"/>
  <c r="E127" i="11"/>
  <c r="D128" i="11"/>
  <c r="E128" i="11"/>
  <c r="D129" i="11"/>
  <c r="C129" i="11" s="1"/>
  <c r="E129" i="11"/>
  <c r="D130" i="11"/>
  <c r="E130" i="11"/>
  <c r="D136" i="11"/>
  <c r="E136" i="11"/>
  <c r="F136" i="11"/>
  <c r="E138" i="11"/>
  <c r="F138" i="11"/>
  <c r="E139" i="11"/>
  <c r="F139" i="11"/>
  <c r="E140" i="11"/>
  <c r="F140" i="11"/>
  <c r="E141" i="11"/>
  <c r="D141" i="11" s="1"/>
  <c r="F141" i="11"/>
  <c r="E142" i="11"/>
  <c r="D142" i="11" s="1"/>
  <c r="F142" i="11"/>
  <c r="E143" i="11"/>
  <c r="F143" i="11"/>
  <c r="E144" i="11"/>
  <c r="F144" i="11"/>
  <c r="F145" i="11"/>
  <c r="E146" i="11"/>
  <c r="F146" i="11"/>
  <c r="E147" i="11"/>
  <c r="D147" i="11" s="1"/>
  <c r="F147" i="11"/>
  <c r="E148" i="11"/>
  <c r="D148" i="11" s="1"/>
  <c r="F148" i="11"/>
  <c r="E149" i="11"/>
  <c r="F149" i="11"/>
  <c r="E150" i="11"/>
  <c r="F150" i="11"/>
  <c r="E151" i="11"/>
  <c r="D151" i="11" s="1"/>
  <c r="F151" i="11"/>
  <c r="E152" i="11"/>
  <c r="D152" i="11" s="1"/>
  <c r="F152" i="11"/>
  <c r="E153" i="11"/>
  <c r="F153" i="11"/>
  <c r="E154" i="11"/>
  <c r="F154" i="11"/>
  <c r="D155" i="11"/>
  <c r="E155" i="11"/>
  <c r="F155" i="11"/>
  <c r="E156" i="11"/>
  <c r="F156" i="11"/>
  <c r="E157" i="11"/>
  <c r="F157" i="11"/>
  <c r="E158" i="11"/>
  <c r="F158" i="11"/>
  <c r="E159" i="11"/>
  <c r="D159" i="11" s="1"/>
  <c r="F159" i="11"/>
  <c r="D160" i="11"/>
  <c r="E160" i="11"/>
  <c r="F160" i="11"/>
  <c r="E161" i="11"/>
  <c r="F161" i="11"/>
  <c r="E162" i="11"/>
  <c r="F162" i="11"/>
  <c r="E163" i="11"/>
  <c r="D163" i="11" s="1"/>
  <c r="F163" i="11"/>
  <c r="E164" i="11"/>
  <c r="F164" i="11"/>
  <c r="E165" i="11"/>
  <c r="F165" i="11"/>
  <c r="E166" i="11"/>
  <c r="F166" i="11"/>
  <c r="D170" i="11"/>
  <c r="E170" i="11"/>
  <c r="F170" i="11"/>
  <c r="E172" i="11"/>
  <c r="D172" i="11" s="1"/>
  <c r="F172" i="11"/>
  <c r="E173" i="11"/>
  <c r="F173" i="11"/>
  <c r="E174" i="11"/>
  <c r="F174" i="11"/>
  <c r="E175" i="11"/>
  <c r="D175" i="11" s="1"/>
  <c r="F175" i="11"/>
  <c r="E176" i="11"/>
  <c r="F176" i="11"/>
  <c r="E177" i="11"/>
  <c r="F177" i="11"/>
  <c r="E178" i="11"/>
  <c r="F178" i="11"/>
  <c r="F179" i="11"/>
  <c r="E180" i="11"/>
  <c r="F180" i="11"/>
  <c r="E181" i="11"/>
  <c r="D181" i="11" s="1"/>
  <c r="F181" i="11"/>
  <c r="E182" i="11"/>
  <c r="F182" i="11"/>
  <c r="E183" i="11"/>
  <c r="F183" i="11"/>
  <c r="E184" i="11"/>
  <c r="F184" i="11"/>
  <c r="E185" i="11"/>
  <c r="D185" i="11" s="1"/>
  <c r="F185" i="11"/>
  <c r="E186" i="11"/>
  <c r="F186" i="11"/>
  <c r="E187" i="11"/>
  <c r="D187" i="11" s="1"/>
  <c r="F187" i="11"/>
  <c r="E188" i="11"/>
  <c r="F188" i="11"/>
  <c r="D189" i="11"/>
  <c r="E189" i="11"/>
  <c r="F189" i="11"/>
  <c r="E190" i="11"/>
  <c r="F190" i="11"/>
  <c r="E191" i="11"/>
  <c r="F191" i="11"/>
  <c r="E192" i="11"/>
  <c r="F192" i="11"/>
  <c r="E193" i="11"/>
  <c r="D193" i="11" s="1"/>
  <c r="F193" i="11"/>
  <c r="E194" i="11"/>
  <c r="D194" i="11" s="1"/>
  <c r="F194" i="11"/>
  <c r="E195" i="11"/>
  <c r="F195" i="11"/>
  <c r="E196" i="11"/>
  <c r="F196" i="11"/>
  <c r="E197" i="11"/>
  <c r="D197" i="11" s="1"/>
  <c r="F197" i="11"/>
  <c r="E198" i="11"/>
  <c r="F198" i="11"/>
  <c r="E199" i="11"/>
  <c r="F199" i="11"/>
  <c r="E200" i="11"/>
  <c r="F200" i="11"/>
  <c r="D204" i="11"/>
  <c r="E204" i="11"/>
  <c r="C204" i="11" s="1"/>
  <c r="D205" i="11"/>
  <c r="E205" i="11"/>
  <c r="D210" i="11"/>
  <c r="C210" i="11" s="1"/>
  <c r="E210" i="11"/>
  <c r="D211" i="11"/>
  <c r="E211" i="11"/>
  <c r="D212" i="11"/>
  <c r="E212" i="11"/>
  <c r="D213" i="11"/>
  <c r="C213" i="11" s="1"/>
  <c r="E213" i="11"/>
  <c r="F218" i="11"/>
  <c r="G218" i="11"/>
  <c r="H218" i="11"/>
  <c r="D218" i="11" s="1"/>
  <c r="I218" i="11"/>
  <c r="J218" i="11"/>
  <c r="K218" i="11"/>
  <c r="L218" i="11"/>
  <c r="M218" i="11"/>
  <c r="N218" i="11"/>
  <c r="O218" i="11"/>
  <c r="P218" i="11"/>
  <c r="Q218" i="11"/>
  <c r="R218" i="11"/>
  <c r="S218" i="11"/>
  <c r="T218" i="11"/>
  <c r="U218" i="11"/>
  <c r="V218" i="11"/>
  <c r="W218" i="11"/>
  <c r="X218" i="11"/>
  <c r="Y218" i="11"/>
  <c r="Z218" i="11"/>
  <c r="AA218" i="11"/>
  <c r="AB218" i="11"/>
  <c r="AC218" i="11"/>
  <c r="AD218" i="11"/>
  <c r="AE218" i="11"/>
  <c r="AF218" i="11"/>
  <c r="AG218" i="11"/>
  <c r="AH218" i="11"/>
  <c r="AI218" i="11"/>
  <c r="AJ218" i="11"/>
  <c r="AK218" i="11"/>
  <c r="AL218" i="11"/>
  <c r="AM218" i="11"/>
  <c r="AN218" i="11"/>
  <c r="AO218" i="11"/>
  <c r="AP218" i="11"/>
  <c r="AQ218" i="11"/>
  <c r="AR218" i="11"/>
  <c r="AS218" i="11"/>
  <c r="E219" i="11"/>
  <c r="C219" i="11" s="1"/>
  <c r="E220" i="11"/>
  <c r="C220" i="11" s="1"/>
  <c r="E221" i="11"/>
  <c r="C221" i="11" s="1"/>
  <c r="E222" i="11"/>
  <c r="C222" i="11" s="1"/>
  <c r="E223" i="11"/>
  <c r="C223" i="11" s="1"/>
  <c r="E224" i="11"/>
  <c r="C224" i="11" s="1"/>
  <c r="E225" i="11"/>
  <c r="C225" i="11" s="1"/>
  <c r="C226" i="11"/>
  <c r="E226" i="11"/>
  <c r="E227" i="11"/>
  <c r="C227" i="11" s="1"/>
  <c r="D228" i="11"/>
  <c r="E228" i="11"/>
  <c r="D229" i="11"/>
  <c r="E229" i="11"/>
  <c r="D230" i="11"/>
  <c r="E230" i="11"/>
  <c r="D231" i="11"/>
  <c r="C231" i="11" s="1"/>
  <c r="E231" i="11"/>
  <c r="D232" i="11"/>
  <c r="C232" i="11" s="1"/>
  <c r="E232" i="11"/>
  <c r="D233" i="11"/>
  <c r="E233" i="11"/>
  <c r="D234" i="11"/>
  <c r="C234" i="11" s="1"/>
  <c r="E234" i="11"/>
  <c r="D235" i="11"/>
  <c r="E235" i="11"/>
  <c r="C235" i="11" s="1"/>
  <c r="D236" i="11"/>
  <c r="C236" i="11" s="1"/>
  <c r="E236" i="11"/>
  <c r="D241" i="11"/>
  <c r="C241" i="11" s="1"/>
  <c r="E241" i="11"/>
  <c r="D242" i="11"/>
  <c r="E242" i="11"/>
  <c r="D243" i="11"/>
  <c r="E243" i="11"/>
  <c r="C243" i="11" s="1"/>
  <c r="D244" i="11"/>
  <c r="C244" i="11" s="1"/>
  <c r="E244" i="11"/>
  <c r="D245" i="11"/>
  <c r="C245" i="11" s="1"/>
  <c r="E245" i="11"/>
  <c r="D246" i="11"/>
  <c r="E246" i="11"/>
  <c r="C247" i="11"/>
  <c r="D247" i="11"/>
  <c r="E247" i="11"/>
  <c r="D252" i="11"/>
  <c r="E252" i="11"/>
  <c r="D253" i="11"/>
  <c r="E253" i="11"/>
  <c r="D254" i="11"/>
  <c r="E254" i="11"/>
  <c r="C259" i="11"/>
  <c r="B259" i="11" s="1"/>
  <c r="D259" i="11"/>
  <c r="C260" i="11"/>
  <c r="B260" i="11" s="1"/>
  <c r="D260" i="11"/>
  <c r="B287" i="11"/>
  <c r="D192" i="11" l="1"/>
  <c r="D190" i="11"/>
  <c r="D156" i="11"/>
  <c r="D140" i="11"/>
  <c r="D138" i="11"/>
  <c r="M119" i="11"/>
  <c r="I119" i="11"/>
  <c r="D113" i="11"/>
  <c r="D100" i="11"/>
  <c r="D106" i="11" s="1"/>
  <c r="C119" i="12"/>
  <c r="C252" i="11"/>
  <c r="C228" i="11"/>
  <c r="C233" i="11"/>
  <c r="E218" i="11"/>
  <c r="C218" i="11" s="1"/>
  <c r="D195" i="11"/>
  <c r="D186" i="11"/>
  <c r="D164" i="11"/>
  <c r="D143" i="11"/>
  <c r="C128" i="11"/>
  <c r="E126" i="11"/>
  <c r="P119" i="11"/>
  <c r="L119" i="11"/>
  <c r="H119" i="11"/>
  <c r="D105" i="11"/>
  <c r="C55" i="11"/>
  <c r="C105" i="12"/>
  <c r="C106" i="12" s="1"/>
  <c r="A287" i="12" s="1"/>
  <c r="C253" i="11"/>
  <c r="C229" i="11"/>
  <c r="C212" i="11"/>
  <c r="C205" i="11"/>
  <c r="D200" i="11"/>
  <c r="D198" i="11"/>
  <c r="D184" i="11"/>
  <c r="D182" i="11"/>
  <c r="D176" i="11"/>
  <c r="N119" i="11"/>
  <c r="F119" i="11"/>
  <c r="C99" i="11"/>
  <c r="C71" i="11"/>
  <c r="C100" i="11"/>
  <c r="C242" i="11"/>
  <c r="C211" i="11"/>
  <c r="D178" i="11"/>
  <c r="D173" i="11"/>
  <c r="D166" i="11"/>
  <c r="D161" i="11"/>
  <c r="D158" i="11"/>
  <c r="D153" i="11"/>
  <c r="D150" i="11"/>
  <c r="C123" i="11"/>
  <c r="C115" i="11"/>
  <c r="C112" i="11"/>
  <c r="D119" i="11"/>
  <c r="C103" i="11"/>
  <c r="C92" i="11"/>
  <c r="C89" i="11"/>
  <c r="C80" i="11"/>
  <c r="C73" i="11"/>
  <c r="C64" i="11"/>
  <c r="C57" i="11"/>
  <c r="C246" i="11"/>
  <c r="D199" i="11"/>
  <c r="D196" i="11"/>
  <c r="D191" i="11"/>
  <c r="D188" i="11"/>
  <c r="D183" i="11"/>
  <c r="D180" i="11"/>
  <c r="D144" i="11"/>
  <c r="D139" i="11"/>
  <c r="C130" i="11"/>
  <c r="E113" i="11"/>
  <c r="E119" i="11" s="1"/>
  <c r="C110" i="11"/>
  <c r="C113" i="11" s="1"/>
  <c r="C104" i="11"/>
  <c r="C101" i="11"/>
  <c r="C254" i="11"/>
  <c r="C230" i="11"/>
  <c r="D177" i="11"/>
  <c r="D174" i="11"/>
  <c r="D165" i="11"/>
  <c r="D162" i="11"/>
  <c r="D157" i="11"/>
  <c r="D154" i="11"/>
  <c r="D149" i="11"/>
  <c r="D146" i="11"/>
  <c r="C124" i="11"/>
  <c r="C114" i="11"/>
  <c r="C111" i="11"/>
  <c r="M106" i="11"/>
  <c r="I106" i="11"/>
  <c r="E106" i="11"/>
  <c r="C93" i="11"/>
  <c r="CA93" i="11" s="1"/>
  <c r="C84" i="11"/>
  <c r="C81" i="11"/>
  <c r="C72" i="11"/>
  <c r="C69" i="11"/>
  <c r="C56" i="11"/>
  <c r="C34" i="11"/>
  <c r="C118" i="11" l="1"/>
  <c r="C119" i="11" s="1"/>
  <c r="C105" i="11"/>
  <c r="C126" i="11"/>
  <c r="C106" i="11" l="1"/>
  <c r="A287" i="11" s="1"/>
  <c r="B287" i="13"/>
  <c r="D260" i="13"/>
  <c r="B260" i="13" s="1"/>
  <c r="C260" i="13"/>
  <c r="D259" i="13"/>
  <c r="C259" i="13"/>
  <c r="E254" i="13"/>
  <c r="D254" i="13"/>
  <c r="E253" i="13"/>
  <c r="D253" i="13"/>
  <c r="C253" i="13" s="1"/>
  <c r="E252" i="13"/>
  <c r="D252" i="13"/>
  <c r="C252" i="13"/>
  <c r="E247" i="13"/>
  <c r="C247" i="13" s="1"/>
  <c r="D247" i="13"/>
  <c r="E246" i="13"/>
  <c r="D246" i="13"/>
  <c r="C246" i="13" s="1"/>
  <c r="E245" i="13"/>
  <c r="D245" i="13"/>
  <c r="E244" i="13"/>
  <c r="D244" i="13"/>
  <c r="C244" i="13"/>
  <c r="E243" i="13"/>
  <c r="D243" i="13"/>
  <c r="E242" i="13"/>
  <c r="D242" i="13"/>
  <c r="E241" i="13"/>
  <c r="D241" i="13"/>
  <c r="C241" i="13" s="1"/>
  <c r="E236" i="13"/>
  <c r="D236" i="13"/>
  <c r="C236" i="13" s="1"/>
  <c r="E235" i="13"/>
  <c r="D235" i="13"/>
  <c r="E234" i="13"/>
  <c r="D234" i="13"/>
  <c r="E233" i="13"/>
  <c r="D233" i="13"/>
  <c r="C233" i="13" s="1"/>
  <c r="E232" i="13"/>
  <c r="C232" i="13" s="1"/>
  <c r="D232" i="13"/>
  <c r="E231" i="13"/>
  <c r="D231" i="13"/>
  <c r="E230" i="13"/>
  <c r="D230" i="13"/>
  <c r="E229" i="13"/>
  <c r="D229" i="13"/>
  <c r="C229" i="13" s="1"/>
  <c r="E228" i="13"/>
  <c r="D228" i="13"/>
  <c r="C228" i="13"/>
  <c r="E227" i="13"/>
  <c r="C227" i="13" s="1"/>
  <c r="E226" i="13"/>
  <c r="C226" i="13"/>
  <c r="E225" i="13"/>
  <c r="C225" i="13" s="1"/>
  <c r="E224" i="13"/>
  <c r="C224" i="13" s="1"/>
  <c r="E223" i="13"/>
  <c r="C223" i="13" s="1"/>
  <c r="E222" i="13"/>
  <c r="C222" i="13"/>
  <c r="E221" i="13"/>
  <c r="C221" i="13" s="1"/>
  <c r="E220" i="13"/>
  <c r="C220" i="13"/>
  <c r="E219" i="13"/>
  <c r="C219" i="13" s="1"/>
  <c r="AS218" i="13"/>
  <c r="AR218" i="13"/>
  <c r="AQ218" i="13"/>
  <c r="AP218" i="13"/>
  <c r="AO218" i="13"/>
  <c r="AN218" i="13"/>
  <c r="AM218" i="13"/>
  <c r="AL218"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E218" i="13" s="1"/>
  <c r="F218" i="13"/>
  <c r="D218" i="13" s="1"/>
  <c r="C218" i="13" s="1"/>
  <c r="E213" i="13"/>
  <c r="D213" i="13"/>
  <c r="C213" i="13"/>
  <c r="E212" i="13"/>
  <c r="D212" i="13"/>
  <c r="E211" i="13"/>
  <c r="D211" i="13"/>
  <c r="E210" i="13"/>
  <c r="D210" i="13"/>
  <c r="C210" i="13" s="1"/>
  <c r="E205" i="13"/>
  <c r="D205" i="13"/>
  <c r="C205" i="13" s="1"/>
  <c r="E204" i="13"/>
  <c r="D204" i="13"/>
  <c r="F200" i="13"/>
  <c r="E200" i="13"/>
  <c r="F199" i="13"/>
  <c r="E199" i="13"/>
  <c r="D199" i="13" s="1"/>
  <c r="F198" i="13"/>
  <c r="D198" i="13" s="1"/>
  <c r="E198" i="13"/>
  <c r="F197" i="13"/>
  <c r="E197" i="13"/>
  <c r="F196" i="13"/>
  <c r="E196" i="13"/>
  <c r="F195" i="13"/>
  <c r="E195" i="13"/>
  <c r="D195" i="13" s="1"/>
  <c r="F194" i="13"/>
  <c r="E194" i="13"/>
  <c r="D194" i="13"/>
  <c r="F193" i="13"/>
  <c r="D193" i="13" s="1"/>
  <c r="E193" i="13"/>
  <c r="F192" i="13"/>
  <c r="E192" i="13"/>
  <c r="D192" i="13" s="1"/>
  <c r="F191" i="13"/>
  <c r="E191" i="13"/>
  <c r="F190" i="13"/>
  <c r="E190" i="13"/>
  <c r="D190" i="13"/>
  <c r="F189" i="13"/>
  <c r="E189" i="13"/>
  <c r="F188" i="13"/>
  <c r="E188" i="13"/>
  <c r="F187" i="13"/>
  <c r="E187" i="13"/>
  <c r="D187" i="13" s="1"/>
  <c r="F186" i="13"/>
  <c r="E186" i="13"/>
  <c r="D186" i="13" s="1"/>
  <c r="F185" i="13"/>
  <c r="E185" i="13"/>
  <c r="F184" i="13"/>
  <c r="E184" i="13"/>
  <c r="F183" i="13"/>
  <c r="E183" i="13"/>
  <c r="D183" i="13" s="1"/>
  <c r="F182" i="13"/>
  <c r="D182" i="13" s="1"/>
  <c r="E182" i="13"/>
  <c r="F181" i="13"/>
  <c r="E181" i="13"/>
  <c r="F180" i="13"/>
  <c r="E180" i="13"/>
  <c r="F179" i="13"/>
  <c r="F178" i="13"/>
  <c r="E178" i="13"/>
  <c r="F177" i="13"/>
  <c r="E177" i="13"/>
  <c r="D177" i="13"/>
  <c r="F176" i="13"/>
  <c r="E176" i="13"/>
  <c r="D176" i="13"/>
  <c r="F175" i="13"/>
  <c r="D175" i="13" s="1"/>
  <c r="E175" i="13"/>
  <c r="F174" i="13"/>
  <c r="E174" i="13"/>
  <c r="F173" i="13"/>
  <c r="E173" i="13"/>
  <c r="F172" i="13"/>
  <c r="E172" i="13"/>
  <c r="D172" i="13"/>
  <c r="F170" i="13"/>
  <c r="E170" i="13"/>
  <c r="F166" i="13"/>
  <c r="E166" i="13"/>
  <c r="F165" i="13"/>
  <c r="E165" i="13"/>
  <c r="D165" i="13"/>
  <c r="F164" i="13"/>
  <c r="D164" i="13" s="1"/>
  <c r="E164" i="13"/>
  <c r="F163" i="13"/>
  <c r="E163" i="13"/>
  <c r="F162" i="13"/>
  <c r="E162" i="13"/>
  <c r="F161" i="13"/>
  <c r="E161" i="13"/>
  <c r="D161" i="13" s="1"/>
  <c r="F160" i="13"/>
  <c r="E160" i="13"/>
  <c r="D160" i="13"/>
  <c r="F159" i="13"/>
  <c r="D159" i="13" s="1"/>
  <c r="E159" i="13"/>
  <c r="F158" i="13"/>
  <c r="E158" i="13"/>
  <c r="F157" i="13"/>
  <c r="E157" i="13"/>
  <c r="D157" i="13" s="1"/>
  <c r="F156" i="13"/>
  <c r="E156" i="13"/>
  <c r="D156" i="13" s="1"/>
  <c r="F155" i="13"/>
  <c r="E155" i="13"/>
  <c r="F154" i="13"/>
  <c r="E154" i="13"/>
  <c r="F153" i="13"/>
  <c r="E153" i="13"/>
  <c r="D153" i="13" s="1"/>
  <c r="F152" i="13"/>
  <c r="E152" i="13"/>
  <c r="D152" i="13" s="1"/>
  <c r="F151" i="13"/>
  <c r="E151" i="13"/>
  <c r="F150" i="13"/>
  <c r="E150" i="13"/>
  <c r="F149" i="13"/>
  <c r="E149" i="13"/>
  <c r="D149" i="13" s="1"/>
  <c r="F148" i="13"/>
  <c r="E148" i="13"/>
  <c r="D148" i="13"/>
  <c r="F147" i="13"/>
  <c r="D147" i="13" s="1"/>
  <c r="E147" i="13"/>
  <c r="F146" i="13"/>
  <c r="E146" i="13"/>
  <c r="F145" i="13"/>
  <c r="F144" i="13"/>
  <c r="E144" i="13"/>
  <c r="F143" i="13"/>
  <c r="E143" i="13"/>
  <c r="F142" i="13"/>
  <c r="E142" i="13"/>
  <c r="D142" i="13"/>
  <c r="F141" i="13"/>
  <c r="D141" i="13" s="1"/>
  <c r="E141" i="13"/>
  <c r="F140" i="13"/>
  <c r="E140" i="13"/>
  <c r="D140" i="13" s="1"/>
  <c r="F139" i="13"/>
  <c r="E139" i="13"/>
  <c r="F138" i="13"/>
  <c r="E138" i="13"/>
  <c r="D138" i="13" s="1"/>
  <c r="F136" i="13"/>
  <c r="E136" i="13"/>
  <c r="E130" i="13"/>
  <c r="D130" i="13"/>
  <c r="E129" i="13"/>
  <c r="D129" i="13"/>
  <c r="C129" i="13" s="1"/>
  <c r="E128" i="13"/>
  <c r="D128" i="13"/>
  <c r="C128" i="13" s="1"/>
  <c r="E127" i="13"/>
  <c r="D127" i="13"/>
  <c r="O126" i="13"/>
  <c r="N126" i="13"/>
  <c r="M126" i="13"/>
  <c r="L126" i="13"/>
  <c r="K126" i="13"/>
  <c r="J126" i="13"/>
  <c r="I126" i="13"/>
  <c r="H126" i="13"/>
  <c r="G126" i="13"/>
  <c r="F126" i="13"/>
  <c r="E125" i="13"/>
  <c r="D125" i="13"/>
  <c r="E124" i="13"/>
  <c r="D124" i="13"/>
  <c r="E123" i="13"/>
  <c r="D123" i="13"/>
  <c r="C123" i="13" s="1"/>
  <c r="P118" i="13"/>
  <c r="O118" i="13"/>
  <c r="N118" i="13"/>
  <c r="M118" i="13"/>
  <c r="L118" i="13"/>
  <c r="K118" i="13"/>
  <c r="J118" i="13"/>
  <c r="I118" i="13"/>
  <c r="H118" i="13"/>
  <c r="G118" i="13"/>
  <c r="F118" i="13"/>
  <c r="E117" i="13"/>
  <c r="D117" i="13"/>
  <c r="C117" i="13"/>
  <c r="E116" i="13"/>
  <c r="C116" i="13" s="1"/>
  <c r="D116" i="13"/>
  <c r="E115" i="13"/>
  <c r="D115" i="13"/>
  <c r="E114" i="13"/>
  <c r="D114" i="13"/>
  <c r="P113" i="13"/>
  <c r="P119" i="13" s="1"/>
  <c r="O113" i="13"/>
  <c r="N113" i="13"/>
  <c r="N119" i="13" s="1"/>
  <c r="M113" i="13"/>
  <c r="M119" i="13" s="1"/>
  <c r="L113" i="13"/>
  <c r="L119" i="13" s="1"/>
  <c r="K113" i="13"/>
  <c r="J113" i="13"/>
  <c r="J119" i="13" s="1"/>
  <c r="I113" i="13"/>
  <c r="I119" i="13" s="1"/>
  <c r="H113" i="13"/>
  <c r="H119" i="13" s="1"/>
  <c r="G113" i="13"/>
  <c r="F113" i="13"/>
  <c r="F119" i="13" s="1"/>
  <c r="E112" i="13"/>
  <c r="D112" i="13"/>
  <c r="E111" i="13"/>
  <c r="D111" i="13"/>
  <c r="E110" i="13"/>
  <c r="E113" i="13" s="1"/>
  <c r="D110" i="13"/>
  <c r="D113" i="13" s="1"/>
  <c r="M105" i="13"/>
  <c r="L105" i="13"/>
  <c r="K105" i="13"/>
  <c r="J105" i="13"/>
  <c r="I105" i="13"/>
  <c r="H105" i="13"/>
  <c r="G105" i="13"/>
  <c r="F105" i="13"/>
  <c r="E104" i="13"/>
  <c r="D104" i="13"/>
  <c r="E103" i="13"/>
  <c r="D103" i="13"/>
  <c r="C103" i="13" s="1"/>
  <c r="E102" i="13"/>
  <c r="D102" i="13"/>
  <c r="C102" i="13" s="1"/>
  <c r="E101" i="13"/>
  <c r="D101" i="13"/>
  <c r="D105" i="13" s="1"/>
  <c r="M100" i="13"/>
  <c r="L100" i="13"/>
  <c r="K100" i="13"/>
  <c r="K106" i="13" s="1"/>
  <c r="J100" i="13"/>
  <c r="I100" i="13"/>
  <c r="H100" i="13"/>
  <c r="G100" i="13"/>
  <c r="G106" i="13" s="1"/>
  <c r="F100" i="13"/>
  <c r="F106" i="13" s="1"/>
  <c r="E99" i="13"/>
  <c r="D99" i="13"/>
  <c r="E98" i="13"/>
  <c r="D98" i="13"/>
  <c r="C98" i="13" s="1"/>
  <c r="E97" i="13"/>
  <c r="E100" i="13" s="1"/>
  <c r="D97" i="13"/>
  <c r="E93" i="13"/>
  <c r="D93" i="13"/>
  <c r="E92" i="13"/>
  <c r="D92" i="13"/>
  <c r="C92" i="13" s="1"/>
  <c r="E91" i="13"/>
  <c r="D91" i="13"/>
  <c r="C91" i="13" s="1"/>
  <c r="E90" i="13"/>
  <c r="C90" i="13" s="1"/>
  <c r="D90" i="13"/>
  <c r="E89" i="13"/>
  <c r="D89" i="13"/>
  <c r="C89" i="13" s="1"/>
  <c r="E84" i="13"/>
  <c r="D84" i="13"/>
  <c r="E83" i="13"/>
  <c r="D83" i="13"/>
  <c r="C83" i="13" s="1"/>
  <c r="E82" i="13"/>
  <c r="D82" i="13"/>
  <c r="C82" i="13" s="1"/>
  <c r="E81" i="13"/>
  <c r="D81" i="13"/>
  <c r="E80" i="13"/>
  <c r="D80" i="13"/>
  <c r="E79" i="13"/>
  <c r="D79" i="13"/>
  <c r="C79" i="13" s="1"/>
  <c r="E74" i="13"/>
  <c r="D74" i="13"/>
  <c r="C74" i="13"/>
  <c r="E73" i="13"/>
  <c r="D73" i="13"/>
  <c r="E72" i="13"/>
  <c r="D72" i="13"/>
  <c r="C72" i="13" s="1"/>
  <c r="E71" i="13"/>
  <c r="D71" i="13"/>
  <c r="C71" i="13" s="1"/>
  <c r="E70" i="13"/>
  <c r="D70" i="13"/>
  <c r="E69" i="13"/>
  <c r="D69" i="13"/>
  <c r="E64" i="13"/>
  <c r="D64" i="13"/>
  <c r="C64" i="13" s="1"/>
  <c r="E59" i="13"/>
  <c r="D59" i="13"/>
  <c r="C59" i="13" s="1"/>
  <c r="E58" i="13"/>
  <c r="C58" i="13" s="1"/>
  <c r="D58" i="13"/>
  <c r="E57" i="13"/>
  <c r="D57" i="13"/>
  <c r="C57" i="13" s="1"/>
  <c r="E56" i="13"/>
  <c r="D56" i="13"/>
  <c r="E55" i="13"/>
  <c r="D55" i="13"/>
  <c r="C55" i="13" s="1"/>
  <c r="CA50" i="13"/>
  <c r="C50" i="13"/>
  <c r="C44" i="13"/>
  <c r="C43" i="13"/>
  <c r="C42" i="13"/>
  <c r="C41" i="13"/>
  <c r="C40" i="13"/>
  <c r="C39" i="13"/>
  <c r="C38" i="13"/>
  <c r="C37" i="13"/>
  <c r="C36" i="13"/>
  <c r="C35" i="13"/>
  <c r="L34" i="13"/>
  <c r="K34" i="13"/>
  <c r="J34" i="13"/>
  <c r="I34" i="13"/>
  <c r="H34" i="13"/>
  <c r="G34" i="13"/>
  <c r="F34" i="13"/>
  <c r="E34" i="13"/>
  <c r="D34" i="13"/>
  <c r="C34" i="13" s="1"/>
  <c r="CD20" i="13"/>
  <c r="C16" i="13"/>
  <c r="C15" i="13"/>
  <c r="C14" i="13"/>
  <c r="C13" i="13"/>
  <c r="C12" i="13"/>
  <c r="C11" i="13"/>
  <c r="CD14" i="13" s="1"/>
  <c r="A5" i="13"/>
  <c r="A4" i="13"/>
  <c r="A3" i="13"/>
  <c r="A2" i="13"/>
  <c r="CD11" i="13" l="1"/>
  <c r="CD15" i="13"/>
  <c r="C70" i="13"/>
  <c r="C127" i="13"/>
  <c r="D151" i="13"/>
  <c r="D181" i="13"/>
  <c r="C80" i="13"/>
  <c r="J106" i="13"/>
  <c r="C111" i="13"/>
  <c r="D118" i="13"/>
  <c r="D119" i="13" s="1"/>
  <c r="D136" i="13"/>
  <c r="D139" i="13"/>
  <c r="D155" i="13"/>
  <c r="D185" i="13"/>
  <c r="C204" i="13"/>
  <c r="C235" i="13"/>
  <c r="CD13" i="13"/>
  <c r="D100" i="13"/>
  <c r="D106" i="13" s="1"/>
  <c r="E105" i="13"/>
  <c r="E106" i="13" s="1"/>
  <c r="C125" i="13"/>
  <c r="D163" i="13"/>
  <c r="D197" i="13"/>
  <c r="C231" i="13"/>
  <c r="B259" i="13"/>
  <c r="CD12" i="13"/>
  <c r="C56" i="13"/>
  <c r="C84" i="13"/>
  <c r="I106" i="13"/>
  <c r="M106" i="13"/>
  <c r="C104" i="13"/>
  <c r="C110" i="13"/>
  <c r="D143" i="13"/>
  <c r="D170" i="13"/>
  <c r="D173" i="13"/>
  <c r="D184" i="13"/>
  <c r="D189" i="13"/>
  <c r="D191" i="13"/>
  <c r="D200" i="13"/>
  <c r="C212" i="13"/>
  <c r="C234" i="13"/>
  <c r="C243" i="13"/>
  <c r="C245" i="13"/>
  <c r="C69" i="13"/>
  <c r="C93" i="13"/>
  <c r="CA93" i="13" s="1"/>
  <c r="C99" i="13"/>
  <c r="H106" i="13"/>
  <c r="L106" i="13"/>
  <c r="C114" i="13"/>
  <c r="C124" i="13"/>
  <c r="C126" i="13" s="1"/>
  <c r="D150" i="13"/>
  <c r="D158" i="13"/>
  <c r="D166" i="13"/>
  <c r="D178" i="13"/>
  <c r="C81" i="13"/>
  <c r="C101" i="13"/>
  <c r="C105" i="13" s="1"/>
  <c r="C112" i="13"/>
  <c r="G119" i="13"/>
  <c r="K119" i="13"/>
  <c r="O119" i="13"/>
  <c r="E118" i="13"/>
  <c r="E119" i="13" s="1"/>
  <c r="D126" i="13"/>
  <c r="D146" i="13"/>
  <c r="D154" i="13"/>
  <c r="D162" i="13"/>
  <c r="D174" i="13"/>
  <c r="C73" i="13"/>
  <c r="C97" i="13"/>
  <c r="C115" i="13"/>
  <c r="E126" i="13"/>
  <c r="C130" i="13"/>
  <c r="D144" i="13"/>
  <c r="D180" i="13"/>
  <c r="D188" i="13"/>
  <c r="D196" i="13"/>
  <c r="C211" i="13"/>
  <c r="C230" i="13"/>
  <c r="C242" i="13"/>
  <c r="C254" i="13"/>
  <c r="N260" i="1"/>
  <c r="M260" i="1"/>
  <c r="L260" i="1"/>
  <c r="K260" i="1"/>
  <c r="J260" i="1"/>
  <c r="I260" i="1"/>
  <c r="H260" i="1"/>
  <c r="G260" i="1"/>
  <c r="F260" i="1"/>
  <c r="E260" i="1"/>
  <c r="N259" i="1"/>
  <c r="M259" i="1"/>
  <c r="L259" i="1"/>
  <c r="K259" i="1"/>
  <c r="J259" i="1"/>
  <c r="I259" i="1"/>
  <c r="H259" i="1"/>
  <c r="G259" i="1"/>
  <c r="F259" i="1"/>
  <c r="E259" i="1"/>
  <c r="AJ254" i="1"/>
  <c r="AI254" i="1"/>
  <c r="AH254" i="1"/>
  <c r="AG254" i="1"/>
  <c r="AF254" i="1"/>
  <c r="AE254" i="1"/>
  <c r="AD254" i="1"/>
  <c r="AC254" i="1"/>
  <c r="AB254" i="1"/>
  <c r="AA254" i="1"/>
  <c r="Z254" i="1"/>
  <c r="Y254" i="1"/>
  <c r="X254" i="1"/>
  <c r="W254" i="1"/>
  <c r="V254" i="1"/>
  <c r="U254" i="1"/>
  <c r="T254" i="1"/>
  <c r="S254" i="1"/>
  <c r="R254" i="1"/>
  <c r="Q254" i="1"/>
  <c r="P254" i="1"/>
  <c r="O254" i="1"/>
  <c r="N254" i="1"/>
  <c r="M254" i="1"/>
  <c r="L254" i="1"/>
  <c r="K254" i="1"/>
  <c r="J254" i="1"/>
  <c r="I254" i="1"/>
  <c r="H254" i="1"/>
  <c r="G254" i="1"/>
  <c r="F254" i="1"/>
  <c r="AJ253" i="1"/>
  <c r="AI253" i="1"/>
  <c r="AH253" i="1"/>
  <c r="AG253" i="1"/>
  <c r="AF253" i="1"/>
  <c r="AE253" i="1"/>
  <c r="AD253" i="1"/>
  <c r="AC253" i="1"/>
  <c r="AB253" i="1"/>
  <c r="AA253" i="1"/>
  <c r="Z253" i="1"/>
  <c r="Y253" i="1"/>
  <c r="X253" i="1"/>
  <c r="W253" i="1"/>
  <c r="V253" i="1"/>
  <c r="U253" i="1"/>
  <c r="T253" i="1"/>
  <c r="S253" i="1"/>
  <c r="R253" i="1"/>
  <c r="Q253" i="1"/>
  <c r="P253" i="1"/>
  <c r="O253" i="1"/>
  <c r="N253" i="1"/>
  <c r="M253" i="1"/>
  <c r="L253" i="1"/>
  <c r="K253" i="1"/>
  <c r="J253" i="1"/>
  <c r="I253" i="1"/>
  <c r="H253" i="1"/>
  <c r="G253" i="1"/>
  <c r="F253" i="1"/>
  <c r="AJ252" i="1"/>
  <c r="AI252" i="1"/>
  <c r="AH252" i="1"/>
  <c r="AG252" i="1"/>
  <c r="AF252" i="1"/>
  <c r="AE252" i="1"/>
  <c r="AD252" i="1"/>
  <c r="AC252" i="1"/>
  <c r="AB252" i="1"/>
  <c r="AA252" i="1"/>
  <c r="Z252" i="1"/>
  <c r="Y252" i="1"/>
  <c r="X252" i="1"/>
  <c r="W252" i="1"/>
  <c r="V252" i="1"/>
  <c r="U252" i="1"/>
  <c r="T252" i="1"/>
  <c r="S252" i="1"/>
  <c r="R252" i="1"/>
  <c r="Q252" i="1"/>
  <c r="P252" i="1"/>
  <c r="O252" i="1"/>
  <c r="N252" i="1"/>
  <c r="M252" i="1"/>
  <c r="L252" i="1"/>
  <c r="K252" i="1"/>
  <c r="J252" i="1"/>
  <c r="I252" i="1"/>
  <c r="H252" i="1"/>
  <c r="G252" i="1"/>
  <c r="F252" i="1"/>
  <c r="AS247" i="1"/>
  <c r="AR247" i="1"/>
  <c r="AQ247" i="1"/>
  <c r="AP247" i="1"/>
  <c r="AO247" i="1"/>
  <c r="AN247" i="1"/>
  <c r="AM247" i="1"/>
  <c r="AL247" i="1"/>
  <c r="AK247" i="1"/>
  <c r="AJ247" i="1"/>
  <c r="AI247" i="1"/>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AS246" i="1"/>
  <c r="AR246" i="1"/>
  <c r="AQ246" i="1"/>
  <c r="AP246" i="1"/>
  <c r="AO246" i="1"/>
  <c r="AN246" i="1"/>
  <c r="AM246" i="1"/>
  <c r="AL246" i="1"/>
  <c r="AK246" i="1"/>
  <c r="AJ246" i="1"/>
  <c r="AI246"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AS245" i="1"/>
  <c r="AR245" i="1"/>
  <c r="AQ245" i="1"/>
  <c r="AP245" i="1"/>
  <c r="AO245" i="1"/>
  <c r="AN245" i="1"/>
  <c r="AM245" i="1"/>
  <c r="AL245" i="1"/>
  <c r="AK245" i="1"/>
  <c r="AJ245" i="1"/>
  <c r="AI245"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AS244" i="1"/>
  <c r="AR244" i="1"/>
  <c r="AQ244" i="1"/>
  <c r="AP244" i="1"/>
  <c r="AO244" i="1"/>
  <c r="AN244" i="1"/>
  <c r="AM244" i="1"/>
  <c r="AL244" i="1"/>
  <c r="AK244" i="1"/>
  <c r="AJ244"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AS243" i="1"/>
  <c r="AR243" i="1"/>
  <c r="AQ243" i="1"/>
  <c r="AP243" i="1"/>
  <c r="AO243" i="1"/>
  <c r="AN243" i="1"/>
  <c r="AM243" i="1"/>
  <c r="AL243" i="1"/>
  <c r="AK243" i="1"/>
  <c r="AJ243" i="1"/>
  <c r="AI243" i="1"/>
  <c r="AH243" i="1"/>
  <c r="AG243" i="1"/>
  <c r="AF243" i="1"/>
  <c r="AE243" i="1"/>
  <c r="AD243" i="1"/>
  <c r="AC243" i="1"/>
  <c r="AB243" i="1"/>
  <c r="AA243" i="1"/>
  <c r="Z243" i="1"/>
  <c r="Y243" i="1"/>
  <c r="X243" i="1"/>
  <c r="W243" i="1"/>
  <c r="V243" i="1"/>
  <c r="U243" i="1"/>
  <c r="T243" i="1"/>
  <c r="S243" i="1"/>
  <c r="R243" i="1"/>
  <c r="Q243" i="1"/>
  <c r="P243" i="1"/>
  <c r="O243" i="1"/>
  <c r="N243" i="1"/>
  <c r="M243" i="1"/>
  <c r="L243" i="1"/>
  <c r="K243" i="1"/>
  <c r="J243" i="1"/>
  <c r="I243" i="1"/>
  <c r="H243" i="1"/>
  <c r="G243" i="1"/>
  <c r="F243"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H242" i="1"/>
  <c r="G242" i="1"/>
  <c r="F242" i="1"/>
  <c r="AS241" i="1"/>
  <c r="AR241" i="1"/>
  <c r="AQ241" i="1"/>
  <c r="AP241" i="1"/>
  <c r="AO241" i="1"/>
  <c r="AN241" i="1"/>
  <c r="AM241" i="1"/>
  <c r="AL241" i="1"/>
  <c r="AK241" i="1"/>
  <c r="AJ241" i="1"/>
  <c r="AI241" i="1"/>
  <c r="AH241" i="1"/>
  <c r="AG241" i="1"/>
  <c r="AF241" i="1"/>
  <c r="AE241" i="1"/>
  <c r="AD241" i="1"/>
  <c r="AC241" i="1"/>
  <c r="AB241" i="1"/>
  <c r="AA241" i="1"/>
  <c r="Z241" i="1"/>
  <c r="Y241" i="1"/>
  <c r="X241" i="1"/>
  <c r="W241" i="1"/>
  <c r="V241" i="1"/>
  <c r="U241" i="1"/>
  <c r="T241" i="1"/>
  <c r="S241" i="1"/>
  <c r="R241" i="1"/>
  <c r="Q241" i="1"/>
  <c r="P241" i="1"/>
  <c r="O241" i="1"/>
  <c r="N241" i="1"/>
  <c r="M241" i="1"/>
  <c r="L241" i="1"/>
  <c r="K241" i="1"/>
  <c r="J241" i="1"/>
  <c r="I241" i="1"/>
  <c r="H241" i="1"/>
  <c r="G241" i="1"/>
  <c r="F241" i="1"/>
  <c r="AS236" i="1"/>
  <c r="AR236"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S235" i="1"/>
  <c r="AR235"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AS234" i="1"/>
  <c r="AR234"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AS233" i="1"/>
  <c r="AR233"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AS231" i="1"/>
  <c r="AR231" i="1"/>
  <c r="AQ231" i="1"/>
  <c r="AP231" i="1"/>
  <c r="AO231" i="1"/>
  <c r="AN231" i="1"/>
  <c r="AM231" i="1"/>
  <c r="AL231" i="1"/>
  <c r="AK231" i="1"/>
  <c r="AJ231" i="1"/>
  <c r="AI231" i="1"/>
  <c r="AH231" i="1"/>
  <c r="AG231" i="1"/>
  <c r="AF231" i="1"/>
  <c r="AE231" i="1"/>
  <c r="AD231" i="1"/>
  <c r="AC231" i="1"/>
  <c r="AB231" i="1"/>
  <c r="AA231" i="1"/>
  <c r="Z231" i="1"/>
  <c r="Y231" i="1"/>
  <c r="X231" i="1"/>
  <c r="W231" i="1"/>
  <c r="V231" i="1"/>
  <c r="U231" i="1"/>
  <c r="T231" i="1"/>
  <c r="S231" i="1"/>
  <c r="R231" i="1"/>
  <c r="Q231" i="1"/>
  <c r="P231" i="1"/>
  <c r="O231" i="1"/>
  <c r="N231" i="1"/>
  <c r="M231" i="1"/>
  <c r="L231" i="1"/>
  <c r="K231" i="1"/>
  <c r="J231" i="1"/>
  <c r="I231" i="1"/>
  <c r="H231" i="1"/>
  <c r="G231" i="1"/>
  <c r="F231"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AS229" i="1"/>
  <c r="AR229"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H229" i="1"/>
  <c r="G229" i="1"/>
  <c r="F229" i="1"/>
  <c r="AS228" i="1"/>
  <c r="AR228"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S227" i="1"/>
  <c r="AR227"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AS226" i="1"/>
  <c r="AR226"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S225" i="1"/>
  <c r="AR225"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AS224" i="1"/>
  <c r="AR224"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AS221" i="1"/>
  <c r="AR221"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C113" i="13" l="1"/>
  <c r="C118" i="13"/>
  <c r="C119" i="13" s="1"/>
  <c r="C100" i="13"/>
  <c r="C106" i="13" s="1"/>
  <c r="AQ205" i="1"/>
  <c r="AP205" i="1"/>
  <c r="AO205" i="1"/>
  <c r="AN205" i="1"/>
  <c r="AM205"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E205" i="1" s="1"/>
  <c r="F205" i="1"/>
  <c r="AQ204" i="1"/>
  <c r="AP204" i="1"/>
  <c r="AO204" i="1"/>
  <c r="AN204" i="1"/>
  <c r="AM204" i="1"/>
  <c r="AL204" i="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E204" i="1" s="1"/>
  <c r="H204" i="1"/>
  <c r="G204" i="1"/>
  <c r="F204" i="1"/>
  <c r="D204" i="1" s="1"/>
  <c r="AR200" i="1"/>
  <c r="AQ200" i="1"/>
  <c r="AP200" i="1"/>
  <c r="AO200" i="1"/>
  <c r="AN200" i="1"/>
  <c r="AM200" i="1"/>
  <c r="AL200"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E200" i="1" s="1"/>
  <c r="H200" i="1"/>
  <c r="G200" i="1"/>
  <c r="AR199" i="1"/>
  <c r="AQ199" i="1"/>
  <c r="AP199" i="1"/>
  <c r="AO199" i="1"/>
  <c r="AN199" i="1"/>
  <c r="AM199" i="1"/>
  <c r="AL199"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F199" i="1" s="1"/>
  <c r="I199" i="1"/>
  <c r="H199" i="1"/>
  <c r="G199" i="1"/>
  <c r="AR198" i="1"/>
  <c r="AQ198" i="1"/>
  <c r="AP198" i="1"/>
  <c r="AO198" i="1"/>
  <c r="AN198" i="1"/>
  <c r="AM198" i="1"/>
  <c r="AL198"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E198" i="1" s="1"/>
  <c r="H198" i="1"/>
  <c r="G198" i="1"/>
  <c r="AR197" i="1"/>
  <c r="AQ197" i="1"/>
  <c r="AP197" i="1"/>
  <c r="AO197" i="1"/>
  <c r="AN197" i="1"/>
  <c r="AM197" i="1"/>
  <c r="AL197" i="1"/>
  <c r="AK197" i="1"/>
  <c r="AJ197" i="1"/>
  <c r="AI197" i="1"/>
  <c r="AH197" i="1"/>
  <c r="AG197" i="1"/>
  <c r="AF197" i="1"/>
  <c r="AE197" i="1"/>
  <c r="AD197" i="1"/>
  <c r="AC197" i="1"/>
  <c r="AB197" i="1"/>
  <c r="AA197" i="1"/>
  <c r="Z197" i="1"/>
  <c r="Y197" i="1"/>
  <c r="X197" i="1"/>
  <c r="W197" i="1"/>
  <c r="V197" i="1"/>
  <c r="U197" i="1"/>
  <c r="T197" i="1"/>
  <c r="S197" i="1"/>
  <c r="R197" i="1"/>
  <c r="Q197" i="1"/>
  <c r="P197" i="1"/>
  <c r="O197" i="1"/>
  <c r="N197" i="1"/>
  <c r="M197" i="1"/>
  <c r="L197" i="1"/>
  <c r="K197" i="1"/>
  <c r="J197" i="1"/>
  <c r="F197" i="1" s="1"/>
  <c r="I197" i="1"/>
  <c r="H197" i="1"/>
  <c r="G197"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AR195" i="1"/>
  <c r="AQ195" i="1"/>
  <c r="AP195" i="1"/>
  <c r="AO195" i="1"/>
  <c r="AN195" i="1"/>
  <c r="AM195" i="1"/>
  <c r="AL195" i="1"/>
  <c r="AK195" i="1"/>
  <c r="AJ195" i="1"/>
  <c r="AI195" i="1"/>
  <c r="AH195" i="1"/>
  <c r="AG195" i="1"/>
  <c r="AF195" i="1"/>
  <c r="AE195" i="1"/>
  <c r="AD195" i="1"/>
  <c r="AC195" i="1"/>
  <c r="AB195" i="1"/>
  <c r="AA195" i="1"/>
  <c r="Z195" i="1"/>
  <c r="Y195" i="1"/>
  <c r="X195" i="1"/>
  <c r="W195" i="1"/>
  <c r="V195" i="1"/>
  <c r="U195" i="1"/>
  <c r="T195" i="1"/>
  <c r="S195" i="1"/>
  <c r="R195" i="1"/>
  <c r="Q195" i="1"/>
  <c r="P195" i="1"/>
  <c r="O195" i="1"/>
  <c r="N195" i="1"/>
  <c r="M195" i="1"/>
  <c r="L195" i="1"/>
  <c r="K195" i="1"/>
  <c r="J195" i="1"/>
  <c r="I195" i="1"/>
  <c r="H195" i="1"/>
  <c r="G195"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E194" i="1" s="1"/>
  <c r="H194" i="1"/>
  <c r="G194"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F192" i="1" s="1"/>
  <c r="G192"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E191" i="1" s="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F190" i="1" s="1"/>
  <c r="G190"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E189" i="1" s="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E187" i="1" s="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F183" i="1" s="1"/>
  <c r="I183" i="1"/>
  <c r="H183" i="1"/>
  <c r="G183"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E182" i="1" s="1"/>
  <c r="H182" i="1"/>
  <c r="G182"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F181" i="1" s="1"/>
  <c r="I181" i="1"/>
  <c r="H181" i="1"/>
  <c r="G181"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E180" i="1" s="1"/>
  <c r="H180" i="1"/>
  <c r="G180"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E178" i="1" s="1"/>
  <c r="H178" i="1"/>
  <c r="G178"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F177" i="1" s="1"/>
  <c r="I177" i="1"/>
  <c r="H177" i="1"/>
  <c r="G177"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E174" i="1" s="1"/>
  <c r="H174" i="1"/>
  <c r="G174"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E172" i="1" s="1"/>
  <c r="H172" i="1"/>
  <c r="F172" i="1" s="1"/>
  <c r="G172"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E170" i="1" s="1"/>
  <c r="D170" i="1" s="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F166" i="1" s="1"/>
  <c r="I166" i="1"/>
  <c r="E166" i="1" s="1"/>
  <c r="H166" i="1"/>
  <c r="G166"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F165" i="1" s="1"/>
  <c r="G165" i="1"/>
  <c r="E165" i="1" s="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F164" i="1" s="1"/>
  <c r="I164" i="1"/>
  <c r="H164" i="1"/>
  <c r="G164"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F163" i="1" s="1"/>
  <c r="G163"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F162" i="1" s="1"/>
  <c r="I162" i="1"/>
  <c r="E162" i="1" s="1"/>
  <c r="H162" i="1"/>
  <c r="G162"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F161" i="1" s="1"/>
  <c r="G161" i="1"/>
  <c r="E161" i="1" s="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E160" i="1" s="1"/>
  <c r="H160" i="1"/>
  <c r="G160"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F159" i="1" s="1"/>
  <c r="G159" i="1"/>
  <c r="E159" i="1" s="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F158" i="1" s="1"/>
  <c r="I158" i="1"/>
  <c r="H158" i="1"/>
  <c r="G158"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F157" i="1" s="1"/>
  <c r="G157"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F156" i="1" s="1"/>
  <c r="I156" i="1"/>
  <c r="E156" i="1" s="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F155" i="1" s="1"/>
  <c r="G155" i="1"/>
  <c r="E155" i="1" s="1"/>
  <c r="D155" i="1" s="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F154" i="1" s="1"/>
  <c r="I154" i="1"/>
  <c r="E154" i="1" s="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E153" i="1" s="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F152" i="1" s="1"/>
  <c r="I152" i="1"/>
  <c r="E152" i="1" s="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F150" i="1" s="1"/>
  <c r="I150" i="1"/>
  <c r="E150" i="1" s="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F149" i="1" s="1"/>
  <c r="G149" i="1"/>
  <c r="E149" i="1" s="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F148" i="1" s="1"/>
  <c r="I148" i="1"/>
  <c r="E148" i="1" s="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F147" i="1" s="1"/>
  <c r="G147" i="1"/>
  <c r="E147" i="1" s="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F146" i="1" s="1"/>
  <c r="I146" i="1"/>
  <c r="E146" i="1" s="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F145" i="1" s="1"/>
  <c r="K145" i="1"/>
  <c r="J145" i="1"/>
  <c r="I145" i="1"/>
  <c r="H145" i="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F144" i="1" s="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F143" i="1" s="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F142" i="1" s="1"/>
  <c r="I142" i="1"/>
  <c r="E142" i="1" s="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F141" i="1" s="1"/>
  <c r="G141" i="1"/>
  <c r="E141" i="1" s="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F140" i="1" s="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F139" i="1" s="1"/>
  <c r="G139" i="1"/>
  <c r="E139" i="1" s="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F138" i="1" s="1"/>
  <c r="I138" i="1"/>
  <c r="H138" i="1"/>
  <c r="G138"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F136" i="1" s="1"/>
  <c r="G136" i="1"/>
  <c r="E136" i="1" s="1"/>
  <c r="D136" i="1" s="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E93" i="1" s="1"/>
  <c r="H93" i="1"/>
  <c r="G93" i="1"/>
  <c r="F93"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D92" i="1" s="1"/>
  <c r="G92" i="1"/>
  <c r="F92"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E90" i="1" s="1"/>
  <c r="F90" i="1"/>
  <c r="D90" i="1" s="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D89" i="1" s="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G80" i="1"/>
  <c r="H80" i="1"/>
  <c r="I80" i="1"/>
  <c r="E80" i="1" s="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F80" i="1"/>
  <c r="F81" i="1"/>
  <c r="F82" i="1"/>
  <c r="F83" i="1"/>
  <c r="D83" i="1" s="1"/>
  <c r="F84" i="1"/>
  <c r="F79"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C21" i="1"/>
  <c r="D21" i="1"/>
  <c r="E21" i="1"/>
  <c r="F21" i="1"/>
  <c r="C22" i="1"/>
  <c r="D22" i="1"/>
  <c r="E22" i="1"/>
  <c r="F22" i="1"/>
  <c r="C23" i="1"/>
  <c r="D23" i="1"/>
  <c r="E23" i="1"/>
  <c r="F23" i="1"/>
  <c r="C24" i="1"/>
  <c r="D24" i="1"/>
  <c r="E24" i="1"/>
  <c r="F24" i="1"/>
  <c r="C25" i="1"/>
  <c r="D25" i="1"/>
  <c r="E25" i="1"/>
  <c r="F25" i="1"/>
  <c r="C26" i="1"/>
  <c r="D26" i="1"/>
  <c r="E26" i="1"/>
  <c r="F26" i="1"/>
  <c r="C27" i="1"/>
  <c r="D27" i="1"/>
  <c r="E27" i="1"/>
  <c r="F27" i="1"/>
  <c r="C28" i="1"/>
  <c r="D28" i="1"/>
  <c r="E28" i="1"/>
  <c r="F28" i="1"/>
  <c r="C29" i="1"/>
  <c r="D29" i="1"/>
  <c r="E29" i="1"/>
  <c r="F29" i="1"/>
  <c r="C30" i="1"/>
  <c r="D30" i="1"/>
  <c r="E30" i="1"/>
  <c r="F30" i="1"/>
  <c r="D20" i="1"/>
  <c r="E20" i="1"/>
  <c r="F20" i="1"/>
  <c r="C20" i="1"/>
  <c r="B287" i="1"/>
  <c r="D260" i="1"/>
  <c r="C260" i="1"/>
  <c r="D259" i="1"/>
  <c r="C259" i="1"/>
  <c r="B259" i="1" s="1"/>
  <c r="E254" i="1"/>
  <c r="D254" i="1"/>
  <c r="C254" i="1" s="1"/>
  <c r="E253" i="1"/>
  <c r="D253" i="1"/>
  <c r="E252" i="1"/>
  <c r="D252" i="1"/>
  <c r="C252" i="1" s="1"/>
  <c r="E247" i="1"/>
  <c r="D247" i="1"/>
  <c r="C247" i="1" s="1"/>
  <c r="E246" i="1"/>
  <c r="D246" i="1"/>
  <c r="C246" i="1" s="1"/>
  <c r="E245" i="1"/>
  <c r="D245" i="1"/>
  <c r="E244" i="1"/>
  <c r="D244" i="1"/>
  <c r="C244" i="1" s="1"/>
  <c r="E243" i="1"/>
  <c r="D243" i="1"/>
  <c r="E242" i="1"/>
  <c r="D242" i="1"/>
  <c r="C242" i="1" s="1"/>
  <c r="E241" i="1"/>
  <c r="D241" i="1"/>
  <c r="E236" i="1"/>
  <c r="D236" i="1"/>
  <c r="C236" i="1" s="1"/>
  <c r="E235" i="1"/>
  <c r="D235" i="1"/>
  <c r="E234" i="1"/>
  <c r="D234" i="1"/>
  <c r="E233" i="1"/>
  <c r="D233" i="1"/>
  <c r="E232" i="1"/>
  <c r="D232" i="1"/>
  <c r="E231" i="1"/>
  <c r="D231" i="1"/>
  <c r="C231" i="1"/>
  <c r="E230" i="1"/>
  <c r="D230" i="1"/>
  <c r="E229" i="1"/>
  <c r="D229" i="1"/>
  <c r="C229" i="1" s="1"/>
  <c r="E228" i="1"/>
  <c r="D228" i="1"/>
  <c r="E227" i="1"/>
  <c r="C227" i="1" s="1"/>
  <c r="E226" i="1"/>
  <c r="C226" i="1" s="1"/>
  <c r="E225" i="1"/>
  <c r="C225" i="1" s="1"/>
  <c r="E224" i="1"/>
  <c r="C224" i="1" s="1"/>
  <c r="E223" i="1"/>
  <c r="C223" i="1" s="1"/>
  <c r="E222" i="1"/>
  <c r="C222" i="1" s="1"/>
  <c r="E221" i="1"/>
  <c r="C221" i="1" s="1"/>
  <c r="E220" i="1"/>
  <c r="C220" i="1" s="1"/>
  <c r="E219" i="1"/>
  <c r="C219" i="1" s="1"/>
  <c r="E213" i="1"/>
  <c r="D213" i="1"/>
  <c r="E212" i="1"/>
  <c r="D212" i="1"/>
  <c r="C212" i="1" s="1"/>
  <c r="E211" i="1"/>
  <c r="D211" i="1"/>
  <c r="C211" i="1" s="1"/>
  <c r="E210" i="1"/>
  <c r="D210" i="1"/>
  <c r="E196" i="1"/>
  <c r="E185" i="1"/>
  <c r="E184" i="1"/>
  <c r="E176" i="1"/>
  <c r="F175" i="1"/>
  <c r="F170" i="1"/>
  <c r="E164" i="1"/>
  <c r="E163" i="1"/>
  <c r="F160" i="1"/>
  <c r="E158" i="1"/>
  <c r="E157" i="1"/>
  <c r="F153" i="1"/>
  <c r="F151" i="1"/>
  <c r="E151" i="1"/>
  <c r="E144" i="1"/>
  <c r="E143" i="1"/>
  <c r="E130" i="1"/>
  <c r="D130" i="1"/>
  <c r="C130" i="1" s="1"/>
  <c r="E129" i="1"/>
  <c r="D129" i="1"/>
  <c r="E128" i="1"/>
  <c r="D128" i="1"/>
  <c r="C128" i="1" s="1"/>
  <c r="E127" i="1"/>
  <c r="D127" i="1"/>
  <c r="C127" i="1" s="1"/>
  <c r="O126" i="1"/>
  <c r="N126" i="1"/>
  <c r="M126" i="1"/>
  <c r="L126" i="1"/>
  <c r="K126" i="1"/>
  <c r="J126" i="1"/>
  <c r="I126" i="1"/>
  <c r="H126" i="1"/>
  <c r="G126" i="1"/>
  <c r="F126" i="1"/>
  <c r="E125" i="1"/>
  <c r="D125" i="1"/>
  <c r="C125" i="1"/>
  <c r="E124" i="1"/>
  <c r="D124" i="1"/>
  <c r="E123" i="1"/>
  <c r="E126" i="1" s="1"/>
  <c r="D123" i="1"/>
  <c r="P118" i="1"/>
  <c r="O118" i="1"/>
  <c r="N118" i="1"/>
  <c r="M118" i="1"/>
  <c r="L118" i="1"/>
  <c r="K118" i="1"/>
  <c r="J118" i="1"/>
  <c r="I118" i="1"/>
  <c r="H118" i="1"/>
  <c r="G118" i="1"/>
  <c r="F118" i="1"/>
  <c r="E117" i="1"/>
  <c r="D117" i="1"/>
  <c r="E116" i="1"/>
  <c r="D116" i="1"/>
  <c r="C116" i="1"/>
  <c r="E115" i="1"/>
  <c r="D115" i="1"/>
  <c r="E114" i="1"/>
  <c r="D114" i="1"/>
  <c r="D118" i="1" s="1"/>
  <c r="P113" i="1"/>
  <c r="P119" i="1" s="1"/>
  <c r="O113" i="1"/>
  <c r="O119" i="1" s="1"/>
  <c r="N113" i="1"/>
  <c r="N119" i="1" s="1"/>
  <c r="M113" i="1"/>
  <c r="M119" i="1" s="1"/>
  <c r="L113" i="1"/>
  <c r="L119" i="1" s="1"/>
  <c r="K113" i="1"/>
  <c r="K119" i="1" s="1"/>
  <c r="J113" i="1"/>
  <c r="J119" i="1" s="1"/>
  <c r="I113" i="1"/>
  <c r="I119" i="1" s="1"/>
  <c r="H113" i="1"/>
  <c r="H119" i="1" s="1"/>
  <c r="G113" i="1"/>
  <c r="G119" i="1" s="1"/>
  <c r="F113" i="1"/>
  <c r="F119" i="1" s="1"/>
  <c r="E112" i="1"/>
  <c r="D112" i="1"/>
  <c r="E111" i="1"/>
  <c r="D111" i="1"/>
  <c r="C111" i="1" s="1"/>
  <c r="E110" i="1"/>
  <c r="D110" i="1"/>
  <c r="M105" i="1"/>
  <c r="L105" i="1"/>
  <c r="K105" i="1"/>
  <c r="J105" i="1"/>
  <c r="I105" i="1"/>
  <c r="H105" i="1"/>
  <c r="G105" i="1"/>
  <c r="F105" i="1"/>
  <c r="E104" i="1"/>
  <c r="D104" i="1"/>
  <c r="E103" i="1"/>
  <c r="D103" i="1"/>
  <c r="C103" i="1" s="1"/>
  <c r="E102" i="1"/>
  <c r="D102" i="1"/>
  <c r="C102" i="1" s="1"/>
  <c r="E101" i="1"/>
  <c r="E105" i="1" s="1"/>
  <c r="D101" i="1"/>
  <c r="D105" i="1" s="1"/>
  <c r="M100" i="1"/>
  <c r="L100" i="1"/>
  <c r="K100" i="1"/>
  <c r="K106" i="1" s="1"/>
  <c r="J100" i="1"/>
  <c r="I100" i="1"/>
  <c r="H100" i="1"/>
  <c r="G100" i="1"/>
  <c r="G106" i="1" s="1"/>
  <c r="F100" i="1"/>
  <c r="E99" i="1"/>
  <c r="D99" i="1"/>
  <c r="D100" i="1" s="1"/>
  <c r="D106" i="1" s="1"/>
  <c r="E98" i="1"/>
  <c r="D98" i="1"/>
  <c r="E97" i="1"/>
  <c r="D97" i="1"/>
  <c r="C97" i="1" s="1"/>
  <c r="E91" i="1"/>
  <c r="E64" i="1"/>
  <c r="D64" i="1"/>
  <c r="E59" i="1"/>
  <c r="D59" i="1"/>
  <c r="C59" i="1" s="1"/>
  <c r="E58" i="1"/>
  <c r="D58" i="1"/>
  <c r="C58" i="1" s="1"/>
  <c r="E57" i="1"/>
  <c r="D57" i="1"/>
  <c r="C57" i="1" s="1"/>
  <c r="E56" i="1"/>
  <c r="D56" i="1"/>
  <c r="E55" i="1"/>
  <c r="D55" i="1"/>
  <c r="C55" i="1" s="1"/>
  <c r="CA50" i="1"/>
  <c r="C50" i="1"/>
  <c r="C44" i="1"/>
  <c r="C43" i="1"/>
  <c r="C42" i="1"/>
  <c r="C41" i="1"/>
  <c r="C40" i="1"/>
  <c r="C39" i="1"/>
  <c r="C38" i="1"/>
  <c r="C37" i="1"/>
  <c r="C36" i="1"/>
  <c r="C35" i="1"/>
  <c r="L34" i="1"/>
  <c r="K34" i="1"/>
  <c r="J34" i="1"/>
  <c r="I34" i="1"/>
  <c r="H34" i="1"/>
  <c r="G34" i="1"/>
  <c r="F34" i="1"/>
  <c r="E34" i="1"/>
  <c r="D34" i="1"/>
  <c r="C16" i="1"/>
  <c r="C15" i="1"/>
  <c r="C14" i="1"/>
  <c r="C13" i="1"/>
  <c r="C12" i="1"/>
  <c r="C11" i="1"/>
  <c r="CD13" i="1" s="1"/>
  <c r="A5" i="1"/>
  <c r="A4" i="1"/>
  <c r="A3" i="1"/>
  <c r="A2" i="1"/>
  <c r="B287" i="7"/>
  <c r="D260" i="7"/>
  <c r="C260" i="7"/>
  <c r="D259" i="7"/>
  <c r="C259" i="7"/>
  <c r="E254" i="7"/>
  <c r="D254" i="7"/>
  <c r="C254" i="7"/>
  <c r="E253" i="7"/>
  <c r="D253" i="7"/>
  <c r="E252" i="7"/>
  <c r="D252" i="7"/>
  <c r="E247" i="7"/>
  <c r="D247" i="7"/>
  <c r="E246" i="7"/>
  <c r="D246" i="7"/>
  <c r="C246" i="7" s="1"/>
  <c r="E245" i="7"/>
  <c r="D245" i="7"/>
  <c r="C245" i="7" s="1"/>
  <c r="E244" i="7"/>
  <c r="C244" i="7" s="1"/>
  <c r="D244" i="7"/>
  <c r="E243" i="7"/>
  <c r="D243" i="7"/>
  <c r="C243" i="7" s="1"/>
  <c r="E242" i="7"/>
  <c r="D242" i="7"/>
  <c r="E241" i="7"/>
  <c r="D241" i="7"/>
  <c r="C241" i="7" s="1"/>
  <c r="E236" i="7"/>
  <c r="C236" i="7" s="1"/>
  <c r="D236" i="7"/>
  <c r="E235" i="7"/>
  <c r="D235" i="7"/>
  <c r="C235" i="7" s="1"/>
  <c r="E234" i="7"/>
  <c r="C234" i="7" s="1"/>
  <c r="D234" i="7"/>
  <c r="E233" i="7"/>
  <c r="D233" i="7"/>
  <c r="C233" i="7" s="1"/>
  <c r="E232" i="7"/>
  <c r="D232" i="7"/>
  <c r="E231" i="7"/>
  <c r="D231" i="7"/>
  <c r="C231" i="7" s="1"/>
  <c r="E230" i="7"/>
  <c r="D230" i="7"/>
  <c r="C230" i="7"/>
  <c r="E229" i="7"/>
  <c r="D229" i="7"/>
  <c r="E228" i="7"/>
  <c r="D228" i="7"/>
  <c r="E227" i="7"/>
  <c r="C227" i="7" s="1"/>
  <c r="E226" i="7"/>
  <c r="C226" i="7"/>
  <c r="E225" i="7"/>
  <c r="C225" i="7" s="1"/>
  <c r="E224" i="7"/>
  <c r="C224" i="7" s="1"/>
  <c r="E223" i="7"/>
  <c r="C223" i="7" s="1"/>
  <c r="E222" i="7"/>
  <c r="C222" i="7"/>
  <c r="E221" i="7"/>
  <c r="C221" i="7" s="1"/>
  <c r="E220" i="7"/>
  <c r="C220" i="7"/>
  <c r="E219" i="7"/>
  <c r="C219" i="7" s="1"/>
  <c r="AS218" i="7"/>
  <c r="AR218" i="7"/>
  <c r="AQ218" i="7"/>
  <c r="AP218" i="7"/>
  <c r="AO218" i="7"/>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E218" i="7" s="1"/>
  <c r="F218" i="7"/>
  <c r="E213" i="7"/>
  <c r="D213" i="7"/>
  <c r="E212" i="7"/>
  <c r="D212" i="7"/>
  <c r="E211" i="7"/>
  <c r="D211" i="7"/>
  <c r="C211" i="7"/>
  <c r="E210" i="7"/>
  <c r="D210" i="7"/>
  <c r="C210" i="7" s="1"/>
  <c r="E205" i="7"/>
  <c r="D205" i="7"/>
  <c r="E204" i="7"/>
  <c r="D204" i="7"/>
  <c r="C204" i="7" s="1"/>
  <c r="F200" i="7"/>
  <c r="E200" i="7"/>
  <c r="D200" i="7" s="1"/>
  <c r="F199" i="7"/>
  <c r="E199" i="7"/>
  <c r="F198" i="7"/>
  <c r="D198" i="7" s="1"/>
  <c r="E198" i="7"/>
  <c r="F197" i="7"/>
  <c r="E197" i="7"/>
  <c r="F196" i="7"/>
  <c r="E196" i="7"/>
  <c r="D196" i="7"/>
  <c r="F195" i="7"/>
  <c r="E195" i="7"/>
  <c r="D195" i="7" s="1"/>
  <c r="F194" i="7"/>
  <c r="E194" i="7"/>
  <c r="F193" i="7"/>
  <c r="E193" i="7"/>
  <c r="D193" i="7" s="1"/>
  <c r="F192" i="7"/>
  <c r="E192" i="7"/>
  <c r="D192" i="7" s="1"/>
  <c r="F191" i="7"/>
  <c r="E191" i="7"/>
  <c r="F190" i="7"/>
  <c r="D190" i="7" s="1"/>
  <c r="E190" i="7"/>
  <c r="F189" i="7"/>
  <c r="E189" i="7"/>
  <c r="F188" i="7"/>
  <c r="D188" i="7" s="1"/>
  <c r="E188" i="7"/>
  <c r="F187" i="7"/>
  <c r="E187" i="7"/>
  <c r="D187" i="7" s="1"/>
  <c r="F186" i="7"/>
  <c r="E186" i="7"/>
  <c r="F185" i="7"/>
  <c r="E185" i="7"/>
  <c r="D185" i="7" s="1"/>
  <c r="F184" i="7"/>
  <c r="E184" i="7"/>
  <c r="D184" i="7" s="1"/>
  <c r="F183" i="7"/>
  <c r="E183" i="7"/>
  <c r="D183" i="7" s="1"/>
  <c r="F182" i="7"/>
  <c r="D182" i="7" s="1"/>
  <c r="E182" i="7"/>
  <c r="F181" i="7"/>
  <c r="E181" i="7"/>
  <c r="D181" i="7" s="1"/>
  <c r="F180" i="7"/>
  <c r="E180" i="7"/>
  <c r="D180" i="7"/>
  <c r="F179" i="7"/>
  <c r="F178" i="7"/>
  <c r="E178" i="7"/>
  <c r="D178" i="7"/>
  <c r="F177" i="7"/>
  <c r="E177" i="7"/>
  <c r="F176" i="7"/>
  <c r="E176" i="7"/>
  <c r="F175" i="7"/>
  <c r="E175" i="7"/>
  <c r="F174" i="7"/>
  <c r="E174" i="7"/>
  <c r="D174" i="7"/>
  <c r="F173" i="7"/>
  <c r="E173" i="7"/>
  <c r="F172" i="7"/>
  <c r="E172" i="7"/>
  <c r="F170" i="7"/>
  <c r="E170" i="7"/>
  <c r="F166" i="7"/>
  <c r="E166" i="7"/>
  <c r="D166" i="7" s="1"/>
  <c r="F165" i="7"/>
  <c r="E165" i="7"/>
  <c r="D165" i="7" s="1"/>
  <c r="F164" i="7"/>
  <c r="D164" i="7" s="1"/>
  <c r="E164" i="7"/>
  <c r="F163" i="7"/>
  <c r="E163" i="7"/>
  <c r="D163" i="7" s="1"/>
  <c r="F162" i="7"/>
  <c r="E162" i="7"/>
  <c r="F161" i="7"/>
  <c r="E161" i="7"/>
  <c r="D161" i="7" s="1"/>
  <c r="F160" i="7"/>
  <c r="D160" i="7" s="1"/>
  <c r="E160" i="7"/>
  <c r="F159" i="7"/>
  <c r="E159" i="7"/>
  <c r="D159" i="7" s="1"/>
  <c r="F158" i="7"/>
  <c r="D158" i="7" s="1"/>
  <c r="E158" i="7"/>
  <c r="F157" i="7"/>
  <c r="E157" i="7"/>
  <c r="D157" i="7" s="1"/>
  <c r="F156" i="7"/>
  <c r="E156" i="7"/>
  <c r="F155" i="7"/>
  <c r="E155" i="7"/>
  <c r="D155" i="7" s="1"/>
  <c r="F154" i="7"/>
  <c r="E154" i="7"/>
  <c r="D154" i="7"/>
  <c r="F153" i="7"/>
  <c r="E153" i="7"/>
  <c r="F152" i="7"/>
  <c r="E152" i="7"/>
  <c r="F151" i="7"/>
  <c r="E151" i="7"/>
  <c r="F150" i="7"/>
  <c r="E150" i="7"/>
  <c r="D150" i="7"/>
  <c r="F149" i="7"/>
  <c r="E149" i="7"/>
  <c r="D149" i="7" s="1"/>
  <c r="F148" i="7"/>
  <c r="E148" i="7"/>
  <c r="F147" i="7"/>
  <c r="E147" i="7"/>
  <c r="D147" i="7" s="1"/>
  <c r="F146" i="7"/>
  <c r="E146" i="7"/>
  <c r="D146" i="7" s="1"/>
  <c r="F145" i="7"/>
  <c r="F144" i="7"/>
  <c r="E144" i="7"/>
  <c r="D144" i="7" s="1"/>
  <c r="F143" i="7"/>
  <c r="E143" i="7"/>
  <c r="D143" i="7" s="1"/>
  <c r="F142" i="7"/>
  <c r="D142" i="7" s="1"/>
  <c r="E142" i="7"/>
  <c r="F141" i="7"/>
  <c r="E141" i="7"/>
  <c r="D141" i="7" s="1"/>
  <c r="F140" i="7"/>
  <c r="D140" i="7" s="1"/>
  <c r="E140" i="7"/>
  <c r="F139" i="7"/>
  <c r="E139" i="7"/>
  <c r="D139" i="7" s="1"/>
  <c r="F138" i="7"/>
  <c r="E138" i="7"/>
  <c r="F136" i="7"/>
  <c r="E136" i="7"/>
  <c r="D136" i="7" s="1"/>
  <c r="E130" i="7"/>
  <c r="D130" i="7"/>
  <c r="C130" i="7"/>
  <c r="E129" i="7"/>
  <c r="D129" i="7"/>
  <c r="E128" i="7"/>
  <c r="D128" i="7"/>
  <c r="E127" i="7"/>
  <c r="D127" i="7"/>
  <c r="O126" i="7"/>
  <c r="N126" i="7"/>
  <c r="M126" i="7"/>
  <c r="L126" i="7"/>
  <c r="K126" i="7"/>
  <c r="J126" i="7"/>
  <c r="I126" i="7"/>
  <c r="H126" i="7"/>
  <c r="G126" i="7"/>
  <c r="F126" i="7"/>
  <c r="E126" i="7"/>
  <c r="E125" i="7"/>
  <c r="D125" i="7"/>
  <c r="C125" i="7" s="1"/>
  <c r="E124" i="7"/>
  <c r="D124" i="7"/>
  <c r="C124" i="7" s="1"/>
  <c r="E123" i="7"/>
  <c r="D123" i="7"/>
  <c r="C123" i="7" s="1"/>
  <c r="P118" i="7"/>
  <c r="O118" i="7"/>
  <c r="N118" i="7"/>
  <c r="M118" i="7"/>
  <c r="L118" i="7"/>
  <c r="K118" i="7"/>
  <c r="J118" i="7"/>
  <c r="I118" i="7"/>
  <c r="H118" i="7"/>
  <c r="G118" i="7"/>
  <c r="F118" i="7"/>
  <c r="E117" i="7"/>
  <c r="D117" i="7"/>
  <c r="E116" i="7"/>
  <c r="D116" i="7"/>
  <c r="C116" i="7" s="1"/>
  <c r="E115" i="7"/>
  <c r="D115" i="7"/>
  <c r="C115" i="7" s="1"/>
  <c r="E114" i="7"/>
  <c r="D114" i="7"/>
  <c r="P113" i="7"/>
  <c r="P119" i="7" s="1"/>
  <c r="O113" i="7"/>
  <c r="O119" i="7" s="1"/>
  <c r="N113" i="7"/>
  <c r="N119" i="7" s="1"/>
  <c r="M113" i="7"/>
  <c r="M119" i="7" s="1"/>
  <c r="L113" i="7"/>
  <c r="L119" i="7" s="1"/>
  <c r="K113" i="7"/>
  <c r="K119" i="7" s="1"/>
  <c r="J113" i="7"/>
  <c r="J119" i="7" s="1"/>
  <c r="I113" i="7"/>
  <c r="I119" i="7" s="1"/>
  <c r="H113" i="7"/>
  <c r="H119" i="7" s="1"/>
  <c r="G113" i="7"/>
  <c r="G119" i="7" s="1"/>
  <c r="F113" i="7"/>
  <c r="F119" i="7" s="1"/>
  <c r="E112" i="7"/>
  <c r="C112" i="7" s="1"/>
  <c r="D112" i="7"/>
  <c r="E111" i="7"/>
  <c r="D111" i="7"/>
  <c r="C111" i="7" s="1"/>
  <c r="E110" i="7"/>
  <c r="D110" i="7"/>
  <c r="M105" i="7"/>
  <c r="L105" i="7"/>
  <c r="K105" i="7"/>
  <c r="J105" i="7"/>
  <c r="I105" i="7"/>
  <c r="H105" i="7"/>
  <c r="G105" i="7"/>
  <c r="F105" i="7"/>
  <c r="E104" i="7"/>
  <c r="D104" i="7"/>
  <c r="C104" i="7" s="1"/>
  <c r="E103" i="7"/>
  <c r="D103" i="7"/>
  <c r="E102" i="7"/>
  <c r="D102" i="7"/>
  <c r="C102" i="7" s="1"/>
  <c r="E101" i="7"/>
  <c r="D101" i="7"/>
  <c r="C101" i="7"/>
  <c r="M100" i="7"/>
  <c r="M106" i="7" s="1"/>
  <c r="L100" i="7"/>
  <c r="K100" i="7"/>
  <c r="K106" i="7" s="1"/>
  <c r="J100" i="7"/>
  <c r="J106" i="7" s="1"/>
  <c r="I100" i="7"/>
  <c r="I106" i="7" s="1"/>
  <c r="H100" i="7"/>
  <c r="G100" i="7"/>
  <c r="G106" i="7" s="1"/>
  <c r="F100" i="7"/>
  <c r="F106" i="7" s="1"/>
  <c r="E99" i="7"/>
  <c r="C99" i="7" s="1"/>
  <c r="D99" i="7"/>
  <c r="E98" i="7"/>
  <c r="D98" i="7"/>
  <c r="D100" i="7" s="1"/>
  <c r="E97" i="7"/>
  <c r="E100" i="7" s="1"/>
  <c r="D97" i="7"/>
  <c r="E93" i="7"/>
  <c r="D93" i="7"/>
  <c r="C93" i="7" s="1"/>
  <c r="CA93" i="7" s="1"/>
  <c r="E92" i="7"/>
  <c r="D92" i="7"/>
  <c r="C92" i="7" s="1"/>
  <c r="E91" i="7"/>
  <c r="C91" i="7" s="1"/>
  <c r="D91" i="7"/>
  <c r="E90" i="7"/>
  <c r="D90" i="7"/>
  <c r="C90" i="7" s="1"/>
  <c r="E89" i="7"/>
  <c r="C89" i="7" s="1"/>
  <c r="D89" i="7"/>
  <c r="E84" i="7"/>
  <c r="D84" i="7"/>
  <c r="C84" i="7" s="1"/>
  <c r="E83" i="7"/>
  <c r="D83" i="7"/>
  <c r="E82" i="7"/>
  <c r="D82" i="7"/>
  <c r="C82" i="7" s="1"/>
  <c r="E81" i="7"/>
  <c r="D81" i="7"/>
  <c r="C81" i="7"/>
  <c r="E80" i="7"/>
  <c r="D80" i="7"/>
  <c r="E79" i="7"/>
  <c r="D79" i="7"/>
  <c r="E74" i="7"/>
  <c r="D74" i="7"/>
  <c r="E73" i="7"/>
  <c r="D73" i="7"/>
  <c r="C73" i="7"/>
  <c r="E72" i="7"/>
  <c r="D72" i="7"/>
  <c r="C72" i="7" s="1"/>
  <c r="E71" i="7"/>
  <c r="D71" i="7"/>
  <c r="E70" i="7"/>
  <c r="D70" i="7"/>
  <c r="C70" i="7" s="1"/>
  <c r="E69" i="7"/>
  <c r="D69" i="7"/>
  <c r="C69" i="7" s="1"/>
  <c r="E64" i="7"/>
  <c r="D64" i="7"/>
  <c r="C64" i="7" s="1"/>
  <c r="E59" i="7"/>
  <c r="C59" i="7" s="1"/>
  <c r="D59" i="7"/>
  <c r="E58" i="7"/>
  <c r="D58" i="7"/>
  <c r="C58" i="7" s="1"/>
  <c r="E57" i="7"/>
  <c r="C57" i="7" s="1"/>
  <c r="D57" i="7"/>
  <c r="E56" i="7"/>
  <c r="D56" i="7"/>
  <c r="C56" i="7" s="1"/>
  <c r="E55" i="7"/>
  <c r="D55" i="7"/>
  <c r="CA50" i="7"/>
  <c r="C50" i="7"/>
  <c r="C44" i="7"/>
  <c r="C43" i="7"/>
  <c r="C42" i="7"/>
  <c r="C41" i="7"/>
  <c r="C40" i="7"/>
  <c r="C39" i="7"/>
  <c r="C38" i="7"/>
  <c r="C37" i="7"/>
  <c r="C36" i="7"/>
  <c r="C35" i="7"/>
  <c r="L34" i="7"/>
  <c r="K34" i="7"/>
  <c r="J34" i="7"/>
  <c r="I34" i="7"/>
  <c r="H34" i="7"/>
  <c r="G34" i="7"/>
  <c r="F34" i="7"/>
  <c r="E34" i="7"/>
  <c r="D34" i="7"/>
  <c r="CD20" i="7"/>
  <c r="C16" i="7"/>
  <c r="C15" i="7"/>
  <c r="CD14" i="7"/>
  <c r="C14" i="7"/>
  <c r="C13" i="7"/>
  <c r="CD12" i="7"/>
  <c r="C12" i="7"/>
  <c r="C11" i="7"/>
  <c r="CD15" i="7" s="1"/>
  <c r="A5" i="7"/>
  <c r="A4" i="7"/>
  <c r="A3" i="7"/>
  <c r="A2" i="7"/>
  <c r="C34" i="7" l="1"/>
  <c r="D113" i="7"/>
  <c r="D119" i="7" s="1"/>
  <c r="C117" i="7"/>
  <c r="D148" i="7"/>
  <c r="E79" i="1"/>
  <c r="C204" i="1"/>
  <c r="C205" i="7"/>
  <c r="C228" i="7"/>
  <c r="E100" i="1"/>
  <c r="E118" i="1"/>
  <c r="CD20" i="1"/>
  <c r="D80" i="1"/>
  <c r="C80" i="1" s="1"/>
  <c r="E92" i="1"/>
  <c r="D93" i="1"/>
  <c r="C93" i="1" s="1"/>
  <c r="D141" i="1"/>
  <c r="D147" i="1"/>
  <c r="D159" i="1"/>
  <c r="D163" i="1"/>
  <c r="CD14" i="1"/>
  <c r="CD12" i="1"/>
  <c r="C71" i="7"/>
  <c r="D106" i="7"/>
  <c r="D118" i="7"/>
  <c r="C126" i="7"/>
  <c r="D172" i="7"/>
  <c r="C252" i="7"/>
  <c r="CD11" i="1"/>
  <c r="C123" i="1"/>
  <c r="D126" i="1"/>
  <c r="D151" i="1"/>
  <c r="E84" i="1"/>
  <c r="E83" i="1"/>
  <c r="C83" i="1" s="1"/>
  <c r="E82" i="1"/>
  <c r="E81" i="1"/>
  <c r="CD11" i="7"/>
  <c r="CD13" i="7"/>
  <c r="C79" i="7"/>
  <c r="C97" i="7"/>
  <c r="D105" i="7"/>
  <c r="E118" i="7"/>
  <c r="C128" i="7"/>
  <c r="D152" i="7"/>
  <c r="C89" i="1"/>
  <c r="C90" i="1"/>
  <c r="C55" i="7"/>
  <c r="C74" i="7"/>
  <c r="C80" i="7"/>
  <c r="C83" i="7"/>
  <c r="H106" i="7"/>
  <c r="L106" i="7"/>
  <c r="E105" i="7"/>
  <c r="C103" i="7"/>
  <c r="C110" i="7"/>
  <c r="C113" i="7" s="1"/>
  <c r="C127" i="7"/>
  <c r="C129" i="7"/>
  <c r="D138" i="7"/>
  <c r="D151" i="7"/>
  <c r="D153" i="7"/>
  <c r="D156" i="7"/>
  <c r="D162" i="7"/>
  <c r="D175" i="7"/>
  <c r="D177" i="7"/>
  <c r="D186" i="7"/>
  <c r="D197" i="7"/>
  <c r="D199" i="7"/>
  <c r="C213" i="7"/>
  <c r="C242" i="7"/>
  <c r="B259" i="7"/>
  <c r="CD15" i="1"/>
  <c r="C98" i="1"/>
  <c r="F106" i="1"/>
  <c r="J106" i="1"/>
  <c r="D170" i="7"/>
  <c r="D173" i="7"/>
  <c r="D176" i="7"/>
  <c r="D189" i="7"/>
  <c r="D191" i="7"/>
  <c r="D194" i="7"/>
  <c r="C212" i="7"/>
  <c r="D218" i="7"/>
  <c r="C218" i="7" s="1"/>
  <c r="C229" i="7"/>
  <c r="C232" i="7"/>
  <c r="C247" i="7"/>
  <c r="C253" i="7"/>
  <c r="B260" i="7"/>
  <c r="C56" i="1"/>
  <c r="H106" i="1"/>
  <c r="L106" i="1"/>
  <c r="E113" i="1"/>
  <c r="E119" i="1" s="1"/>
  <c r="C115" i="1"/>
  <c r="C124" i="1"/>
  <c r="C213" i="1"/>
  <c r="C235" i="1"/>
  <c r="C243" i="1"/>
  <c r="C245" i="1"/>
  <c r="B260" i="1"/>
  <c r="E89" i="1"/>
  <c r="E138" i="1"/>
  <c r="D138" i="1" s="1"/>
  <c r="E140" i="1"/>
  <c r="D140" i="1" s="1"/>
  <c r="F173" i="1"/>
  <c r="F174" i="1"/>
  <c r="F176" i="1"/>
  <c r="F178" i="1"/>
  <c r="F179" i="1"/>
  <c r="F180" i="1"/>
  <c r="D180" i="1" s="1"/>
  <c r="F182" i="1"/>
  <c r="F184" i="1"/>
  <c r="D184" i="1" s="1"/>
  <c r="F185" i="1"/>
  <c r="F186" i="1"/>
  <c r="F187" i="1"/>
  <c r="F188" i="1"/>
  <c r="F189" i="1"/>
  <c r="D189" i="1" s="1"/>
  <c r="F191" i="1"/>
  <c r="F193" i="1"/>
  <c r="F194" i="1"/>
  <c r="D194" i="1" s="1"/>
  <c r="F195" i="1"/>
  <c r="F196" i="1"/>
  <c r="F198" i="1"/>
  <c r="D198" i="1" s="1"/>
  <c r="F200" i="1"/>
  <c r="D200" i="1" s="1"/>
  <c r="C34" i="1"/>
  <c r="C64" i="1"/>
  <c r="I106" i="1"/>
  <c r="M106" i="1"/>
  <c r="C104" i="1"/>
  <c r="C110" i="1"/>
  <c r="C112" i="1"/>
  <c r="C117" i="1"/>
  <c r="C129" i="1"/>
  <c r="C210" i="1"/>
  <c r="C228" i="1"/>
  <c r="C230" i="1"/>
  <c r="C253" i="1"/>
  <c r="D84" i="1"/>
  <c r="C84" i="1" s="1"/>
  <c r="D81" i="1"/>
  <c r="D79" i="1"/>
  <c r="C79" i="1" s="1"/>
  <c r="D91" i="1"/>
  <c r="C91" i="1" s="1"/>
  <c r="E173" i="1"/>
  <c r="D173" i="1" s="1"/>
  <c r="E175" i="1"/>
  <c r="D175" i="1" s="1"/>
  <c r="E177" i="1"/>
  <c r="D177" i="1" s="1"/>
  <c r="E181" i="1"/>
  <c r="D181" i="1" s="1"/>
  <c r="E183" i="1"/>
  <c r="D183" i="1" s="1"/>
  <c r="E186" i="1"/>
  <c r="E188" i="1"/>
  <c r="D188" i="1" s="1"/>
  <c r="E190" i="1"/>
  <c r="D190" i="1" s="1"/>
  <c r="E192" i="1"/>
  <c r="D192" i="1" s="1"/>
  <c r="E193" i="1"/>
  <c r="D193" i="1" s="1"/>
  <c r="E195" i="1"/>
  <c r="D195" i="1" s="1"/>
  <c r="E197" i="1"/>
  <c r="D197" i="1" s="1"/>
  <c r="E199" i="1"/>
  <c r="D199" i="1" s="1"/>
  <c r="D205" i="1"/>
  <c r="C205" i="1" s="1"/>
  <c r="A287" i="13"/>
  <c r="C241" i="1"/>
  <c r="C232" i="1"/>
  <c r="C234" i="1"/>
  <c r="C233" i="1"/>
  <c r="D185" i="1"/>
  <c r="D174" i="1"/>
  <c r="D187" i="1"/>
  <c r="D196" i="1"/>
  <c r="D176" i="1"/>
  <c r="D182" i="1"/>
  <c r="D178" i="1"/>
  <c r="D191" i="1"/>
  <c r="D172" i="1"/>
  <c r="D164" i="1"/>
  <c r="D139" i="1"/>
  <c r="D152" i="1"/>
  <c r="D143" i="1"/>
  <c r="D158" i="1"/>
  <c r="D146" i="1"/>
  <c r="D153" i="1"/>
  <c r="D160" i="1"/>
  <c r="D162" i="1"/>
  <c r="D142" i="1"/>
  <c r="D148" i="1"/>
  <c r="D157" i="1"/>
  <c r="D166" i="1"/>
  <c r="D144" i="1"/>
  <c r="D150" i="1"/>
  <c r="D154" i="1"/>
  <c r="D161" i="1"/>
  <c r="D149" i="1"/>
  <c r="D156" i="1"/>
  <c r="D165" i="1"/>
  <c r="C92" i="1"/>
  <c r="D82" i="1"/>
  <c r="C82" i="1" s="1"/>
  <c r="E106" i="1"/>
  <c r="C113" i="1"/>
  <c r="CA93" i="1"/>
  <c r="C101" i="1"/>
  <c r="C105" i="1" s="1"/>
  <c r="D113" i="1"/>
  <c r="D119" i="1" s="1"/>
  <c r="C114" i="1"/>
  <c r="C118" i="1" s="1"/>
  <c r="C99" i="1"/>
  <c r="C100" i="1" s="1"/>
  <c r="E106" i="7"/>
  <c r="C105" i="7"/>
  <c r="C98" i="7"/>
  <c r="C100" i="7" s="1"/>
  <c r="D126" i="7"/>
  <c r="E113" i="7"/>
  <c r="E119" i="7" s="1"/>
  <c r="C114" i="7"/>
  <c r="C118" i="7" s="1"/>
  <c r="C119" i="7" s="1"/>
  <c r="C126" i="1" l="1"/>
  <c r="D186" i="1"/>
  <c r="C81" i="1"/>
  <c r="C106" i="1"/>
  <c r="C119" i="1"/>
  <c r="C106" i="7"/>
  <c r="A287" i="7"/>
  <c r="B287" i="6" l="1"/>
  <c r="D260" i="6"/>
  <c r="C260" i="6"/>
  <c r="B260" i="6"/>
  <c r="D259" i="6"/>
  <c r="C259" i="6"/>
  <c r="E254" i="6"/>
  <c r="D254" i="6"/>
  <c r="C254" i="6" s="1"/>
  <c r="E253" i="6"/>
  <c r="D253" i="6"/>
  <c r="E252" i="6"/>
  <c r="D252" i="6"/>
  <c r="C252" i="6" s="1"/>
  <c r="E247" i="6"/>
  <c r="D247" i="6"/>
  <c r="C247" i="6" s="1"/>
  <c r="E246" i="6"/>
  <c r="D246" i="6"/>
  <c r="E245" i="6"/>
  <c r="D245" i="6"/>
  <c r="C245" i="6" s="1"/>
  <c r="E244" i="6"/>
  <c r="D244" i="6"/>
  <c r="C244" i="6" s="1"/>
  <c r="E243" i="6"/>
  <c r="D243" i="6"/>
  <c r="C243" i="6" s="1"/>
  <c r="E242" i="6"/>
  <c r="D242" i="6"/>
  <c r="E241" i="6"/>
  <c r="D241" i="6"/>
  <c r="C241" i="6" s="1"/>
  <c r="E236" i="6"/>
  <c r="D236" i="6"/>
  <c r="C236" i="6"/>
  <c r="E235" i="6"/>
  <c r="D235" i="6"/>
  <c r="E234" i="6"/>
  <c r="D234" i="6"/>
  <c r="C234" i="6" s="1"/>
  <c r="E233" i="6"/>
  <c r="D233" i="6"/>
  <c r="E232" i="6"/>
  <c r="D232" i="6"/>
  <c r="C232" i="6"/>
  <c r="E231" i="6"/>
  <c r="D231" i="6"/>
  <c r="E230" i="6"/>
  <c r="D230" i="6"/>
  <c r="C230" i="6" s="1"/>
  <c r="E229" i="6"/>
  <c r="D229" i="6"/>
  <c r="E228" i="6"/>
  <c r="D228" i="6"/>
  <c r="C228" i="6" s="1"/>
  <c r="E227" i="6"/>
  <c r="C227" i="6" s="1"/>
  <c r="E226" i="6"/>
  <c r="C226" i="6"/>
  <c r="E225" i="6"/>
  <c r="C225" i="6" s="1"/>
  <c r="E224" i="6"/>
  <c r="C224" i="6"/>
  <c r="E223" i="6"/>
  <c r="C223" i="6" s="1"/>
  <c r="E222" i="6"/>
  <c r="C222" i="6" s="1"/>
  <c r="E221" i="6"/>
  <c r="C221" i="6" s="1"/>
  <c r="E220" i="6"/>
  <c r="C220" i="6" s="1"/>
  <c r="E219" i="6"/>
  <c r="C219" i="6" s="1"/>
  <c r="AS218" i="6"/>
  <c r="AR218" i="6"/>
  <c r="AQ218" i="6"/>
  <c r="AP218" i="6"/>
  <c r="AO218" i="6"/>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D218" i="6" s="1"/>
  <c r="G218" i="6"/>
  <c r="F218" i="6"/>
  <c r="E213" i="6"/>
  <c r="D213" i="6"/>
  <c r="C213" i="6" s="1"/>
  <c r="E212" i="6"/>
  <c r="D212" i="6"/>
  <c r="E211" i="6"/>
  <c r="D211" i="6"/>
  <c r="E210" i="6"/>
  <c r="D210" i="6"/>
  <c r="C210" i="6" s="1"/>
  <c r="E205" i="6"/>
  <c r="D205" i="6"/>
  <c r="C205" i="6"/>
  <c r="E204" i="6"/>
  <c r="C204" i="6" s="1"/>
  <c r="D204" i="6"/>
  <c r="F200" i="6"/>
  <c r="E200" i="6"/>
  <c r="D200" i="6" s="1"/>
  <c r="F199" i="6"/>
  <c r="E199" i="6"/>
  <c r="F198" i="6"/>
  <c r="E198" i="6"/>
  <c r="D198" i="6"/>
  <c r="F197" i="6"/>
  <c r="E197" i="6"/>
  <c r="F196" i="6"/>
  <c r="E196" i="6"/>
  <c r="D196" i="6" s="1"/>
  <c r="F195" i="6"/>
  <c r="E195" i="6"/>
  <c r="F194" i="6"/>
  <c r="E194" i="6"/>
  <c r="D194" i="6" s="1"/>
  <c r="F193" i="6"/>
  <c r="E193" i="6"/>
  <c r="D193" i="6" s="1"/>
  <c r="F192" i="6"/>
  <c r="E192" i="6"/>
  <c r="F191" i="6"/>
  <c r="E191" i="6"/>
  <c r="D191" i="6" s="1"/>
  <c r="F190" i="6"/>
  <c r="E190" i="6"/>
  <c r="D190" i="6" s="1"/>
  <c r="F189" i="6"/>
  <c r="E189" i="6"/>
  <c r="D189" i="6" s="1"/>
  <c r="F188" i="6"/>
  <c r="E188" i="6"/>
  <c r="F187" i="6"/>
  <c r="E187" i="6"/>
  <c r="D187" i="6" s="1"/>
  <c r="F186" i="6"/>
  <c r="E186" i="6"/>
  <c r="D186" i="6"/>
  <c r="F185" i="6"/>
  <c r="E185" i="6"/>
  <c r="F184" i="6"/>
  <c r="E184" i="6"/>
  <c r="D184" i="6" s="1"/>
  <c r="F183" i="6"/>
  <c r="E183" i="6"/>
  <c r="F182" i="6"/>
  <c r="E182" i="6"/>
  <c r="D182" i="6"/>
  <c r="F181" i="6"/>
  <c r="E181" i="6"/>
  <c r="F180" i="6"/>
  <c r="E180" i="6"/>
  <c r="D180" i="6" s="1"/>
  <c r="F179" i="6"/>
  <c r="F178" i="6"/>
  <c r="E178" i="6"/>
  <c r="D178" i="6" s="1"/>
  <c r="F177" i="6"/>
  <c r="E177" i="6"/>
  <c r="F176" i="6"/>
  <c r="E176" i="6"/>
  <c r="D176" i="6"/>
  <c r="F175" i="6"/>
  <c r="E175" i="6"/>
  <c r="F174" i="6"/>
  <c r="E174" i="6"/>
  <c r="D174" i="6" s="1"/>
  <c r="F173" i="6"/>
  <c r="E173" i="6"/>
  <c r="F172" i="6"/>
  <c r="E172" i="6"/>
  <c r="D172" i="6" s="1"/>
  <c r="F170" i="6"/>
  <c r="E170" i="6"/>
  <c r="D170" i="6" s="1"/>
  <c r="F166" i="6"/>
  <c r="E166" i="6"/>
  <c r="F165" i="6"/>
  <c r="E165" i="6"/>
  <c r="D165" i="6" s="1"/>
  <c r="F164" i="6"/>
  <c r="E164" i="6"/>
  <c r="D164" i="6" s="1"/>
  <c r="F163" i="6"/>
  <c r="E163" i="6"/>
  <c r="D163" i="6" s="1"/>
  <c r="F162" i="6"/>
  <c r="E162" i="6"/>
  <c r="F161" i="6"/>
  <c r="E161" i="6"/>
  <c r="D161" i="6" s="1"/>
  <c r="F160" i="6"/>
  <c r="E160" i="6"/>
  <c r="D160" i="6"/>
  <c r="F159" i="6"/>
  <c r="E159" i="6"/>
  <c r="F158" i="6"/>
  <c r="E158" i="6"/>
  <c r="D158" i="6" s="1"/>
  <c r="F157" i="6"/>
  <c r="E157" i="6"/>
  <c r="F156" i="6"/>
  <c r="E156" i="6"/>
  <c r="D156" i="6"/>
  <c r="F155" i="6"/>
  <c r="E155" i="6"/>
  <c r="F154" i="6"/>
  <c r="E154" i="6"/>
  <c r="D154" i="6" s="1"/>
  <c r="F153" i="6"/>
  <c r="E153" i="6"/>
  <c r="F152" i="6"/>
  <c r="E152" i="6"/>
  <c r="D152" i="6" s="1"/>
  <c r="F151" i="6"/>
  <c r="E151" i="6"/>
  <c r="D151" i="6" s="1"/>
  <c r="F150" i="6"/>
  <c r="E150" i="6"/>
  <c r="F149" i="6"/>
  <c r="E149" i="6"/>
  <c r="D149" i="6" s="1"/>
  <c r="F148" i="6"/>
  <c r="E148" i="6"/>
  <c r="D148" i="6" s="1"/>
  <c r="F147" i="6"/>
  <c r="E147" i="6"/>
  <c r="D147" i="6" s="1"/>
  <c r="F146" i="6"/>
  <c r="E146" i="6"/>
  <c r="F145" i="6"/>
  <c r="F144" i="6"/>
  <c r="E144" i="6"/>
  <c r="F143" i="6"/>
  <c r="E143" i="6"/>
  <c r="D143" i="6" s="1"/>
  <c r="F142" i="6"/>
  <c r="E142" i="6"/>
  <c r="D142" i="6" s="1"/>
  <c r="F141" i="6"/>
  <c r="E141" i="6"/>
  <c r="D141" i="6" s="1"/>
  <c r="F140" i="6"/>
  <c r="E140" i="6"/>
  <c r="F139" i="6"/>
  <c r="E139" i="6"/>
  <c r="D139" i="6" s="1"/>
  <c r="F138" i="6"/>
  <c r="E138" i="6"/>
  <c r="D138" i="6"/>
  <c r="F136" i="6"/>
  <c r="E136" i="6"/>
  <c r="E130" i="6"/>
  <c r="D130" i="6"/>
  <c r="C130" i="6" s="1"/>
  <c r="E129" i="6"/>
  <c r="D129" i="6"/>
  <c r="E128" i="6"/>
  <c r="D128" i="6"/>
  <c r="C128" i="6"/>
  <c r="E127" i="6"/>
  <c r="D127" i="6"/>
  <c r="O126" i="6"/>
  <c r="N126" i="6"/>
  <c r="M126" i="6"/>
  <c r="L126" i="6"/>
  <c r="K126" i="6"/>
  <c r="J126" i="6"/>
  <c r="I126" i="6"/>
  <c r="H126" i="6"/>
  <c r="G126" i="6"/>
  <c r="F126" i="6"/>
  <c r="E125" i="6"/>
  <c r="D125" i="6"/>
  <c r="E124" i="6"/>
  <c r="D124" i="6"/>
  <c r="C124" i="6" s="1"/>
  <c r="E123" i="6"/>
  <c r="D123" i="6"/>
  <c r="P118" i="6"/>
  <c r="O118" i="6"/>
  <c r="N118" i="6"/>
  <c r="M118" i="6"/>
  <c r="L118" i="6"/>
  <c r="K118" i="6"/>
  <c r="J118" i="6"/>
  <c r="I118" i="6"/>
  <c r="H118" i="6"/>
  <c r="G118" i="6"/>
  <c r="F118" i="6"/>
  <c r="E117" i="6"/>
  <c r="D117" i="6"/>
  <c r="C117" i="6"/>
  <c r="E116" i="6"/>
  <c r="C116" i="6" s="1"/>
  <c r="D116" i="6"/>
  <c r="E115" i="6"/>
  <c r="D115" i="6"/>
  <c r="C115" i="6" s="1"/>
  <c r="E114" i="6"/>
  <c r="D114" i="6"/>
  <c r="P113" i="6"/>
  <c r="P119" i="6" s="1"/>
  <c r="O113" i="6"/>
  <c r="O119" i="6" s="1"/>
  <c r="N113" i="6"/>
  <c r="N119" i="6" s="1"/>
  <c r="M113" i="6"/>
  <c r="M119" i="6" s="1"/>
  <c r="L113" i="6"/>
  <c r="L119" i="6" s="1"/>
  <c r="K113" i="6"/>
  <c r="K119" i="6" s="1"/>
  <c r="J113" i="6"/>
  <c r="J119" i="6" s="1"/>
  <c r="I113" i="6"/>
  <c r="I119" i="6" s="1"/>
  <c r="H113" i="6"/>
  <c r="H119" i="6" s="1"/>
  <c r="G113" i="6"/>
  <c r="G119" i="6" s="1"/>
  <c r="F113" i="6"/>
  <c r="F119" i="6" s="1"/>
  <c r="E112" i="6"/>
  <c r="D112" i="6"/>
  <c r="C112" i="6" s="1"/>
  <c r="E111" i="6"/>
  <c r="D111" i="6"/>
  <c r="E110" i="6"/>
  <c r="D110" i="6"/>
  <c r="D113" i="6" s="1"/>
  <c r="C110" i="6"/>
  <c r="M105" i="6"/>
  <c r="L105" i="6"/>
  <c r="K105" i="6"/>
  <c r="J105" i="6"/>
  <c r="I105" i="6"/>
  <c r="H105" i="6"/>
  <c r="G105" i="6"/>
  <c r="F105" i="6"/>
  <c r="E104" i="6"/>
  <c r="D104" i="6"/>
  <c r="C104" i="6" s="1"/>
  <c r="E103" i="6"/>
  <c r="D103" i="6"/>
  <c r="C103" i="6"/>
  <c r="E102" i="6"/>
  <c r="C102" i="6" s="1"/>
  <c r="D102" i="6"/>
  <c r="E101" i="6"/>
  <c r="D101" i="6"/>
  <c r="M100" i="6"/>
  <c r="L100" i="6"/>
  <c r="K100" i="6"/>
  <c r="J100" i="6"/>
  <c r="J106" i="6" s="1"/>
  <c r="I100" i="6"/>
  <c r="H100" i="6"/>
  <c r="G100" i="6"/>
  <c r="F100" i="6"/>
  <c r="F106" i="6" s="1"/>
  <c r="D100" i="6"/>
  <c r="E99" i="6"/>
  <c r="D99" i="6"/>
  <c r="C99" i="6"/>
  <c r="E98" i="6"/>
  <c r="C98" i="6" s="1"/>
  <c r="D98" i="6"/>
  <c r="E97" i="6"/>
  <c r="D97" i="6"/>
  <c r="C97" i="6" s="1"/>
  <c r="E93" i="6"/>
  <c r="D93" i="6"/>
  <c r="E92" i="6"/>
  <c r="D92" i="6"/>
  <c r="C92" i="6" s="1"/>
  <c r="E91" i="6"/>
  <c r="D91" i="6"/>
  <c r="C91" i="6" s="1"/>
  <c r="E90" i="6"/>
  <c r="D90" i="6"/>
  <c r="E89" i="6"/>
  <c r="D89" i="6"/>
  <c r="E84" i="6"/>
  <c r="D84" i="6"/>
  <c r="C84" i="6" s="1"/>
  <c r="E83" i="6"/>
  <c r="D83" i="6"/>
  <c r="C83" i="6"/>
  <c r="E82" i="6"/>
  <c r="C82" i="6" s="1"/>
  <c r="D82" i="6"/>
  <c r="E81" i="6"/>
  <c r="D81" i="6"/>
  <c r="C81" i="6" s="1"/>
  <c r="E80" i="6"/>
  <c r="D80" i="6"/>
  <c r="E79" i="6"/>
  <c r="D79" i="6"/>
  <c r="C79" i="6"/>
  <c r="E74" i="6"/>
  <c r="D74" i="6"/>
  <c r="E73" i="6"/>
  <c r="D73" i="6"/>
  <c r="C73" i="6" s="1"/>
  <c r="E72" i="6"/>
  <c r="D72" i="6"/>
  <c r="E71" i="6"/>
  <c r="D71" i="6"/>
  <c r="C71" i="6" s="1"/>
  <c r="E70" i="6"/>
  <c r="D70" i="6"/>
  <c r="C70" i="6" s="1"/>
  <c r="E69" i="6"/>
  <c r="D69" i="6"/>
  <c r="E64" i="6"/>
  <c r="D64" i="6"/>
  <c r="C64" i="6" s="1"/>
  <c r="E59" i="6"/>
  <c r="D59" i="6"/>
  <c r="C59" i="6" s="1"/>
  <c r="E58" i="6"/>
  <c r="D58" i="6"/>
  <c r="C58" i="6" s="1"/>
  <c r="E57" i="6"/>
  <c r="D57" i="6"/>
  <c r="E56" i="6"/>
  <c r="D56" i="6"/>
  <c r="C56" i="6" s="1"/>
  <c r="E55" i="6"/>
  <c r="D55" i="6"/>
  <c r="C55" i="6"/>
  <c r="CA50" i="6"/>
  <c r="C50" i="6"/>
  <c r="C44" i="6"/>
  <c r="C43" i="6"/>
  <c r="C42" i="6"/>
  <c r="C41" i="6"/>
  <c r="C40" i="6"/>
  <c r="C39" i="6"/>
  <c r="C38" i="6"/>
  <c r="C37" i="6"/>
  <c r="C36" i="6"/>
  <c r="C35" i="6"/>
  <c r="L34" i="6"/>
  <c r="K34" i="6"/>
  <c r="J34" i="6"/>
  <c r="I34" i="6"/>
  <c r="H34" i="6"/>
  <c r="G34" i="6"/>
  <c r="F34" i="6"/>
  <c r="E34" i="6"/>
  <c r="D34" i="6"/>
  <c r="C34" i="6" s="1"/>
  <c r="CD20" i="6"/>
  <c r="C16" i="6"/>
  <c r="C15" i="6"/>
  <c r="CD15" i="6" s="1"/>
  <c r="C14" i="6"/>
  <c r="CD14" i="6" s="1"/>
  <c r="C13" i="6"/>
  <c r="C12" i="6"/>
  <c r="CD12" i="6" s="1"/>
  <c r="CD11" i="6"/>
  <c r="C11" i="6"/>
  <c r="CD13" i="6" s="1"/>
  <c r="A5" i="6"/>
  <c r="A4" i="6"/>
  <c r="A3" i="6"/>
  <c r="A2" i="6"/>
  <c r="D106" i="6" l="1"/>
  <c r="C113" i="6"/>
  <c r="I106" i="6"/>
  <c r="C57" i="6"/>
  <c r="C72" i="6"/>
  <c r="C74" i="6"/>
  <c r="C89" i="6"/>
  <c r="E100" i="6"/>
  <c r="E106" i="6" s="1"/>
  <c r="G106" i="6"/>
  <c r="K106" i="6"/>
  <c r="E105" i="6"/>
  <c r="E113" i="6"/>
  <c r="C114" i="6"/>
  <c r="C118" i="6" s="1"/>
  <c r="C123" i="6"/>
  <c r="C126" i="6" s="1"/>
  <c r="C125" i="6"/>
  <c r="C127" i="6"/>
  <c r="D140" i="6"/>
  <c r="D146" i="6"/>
  <c r="D153" i="6"/>
  <c r="D155" i="6"/>
  <c r="D162" i="6"/>
  <c r="D173" i="6"/>
  <c r="D175" i="6"/>
  <c r="D181" i="6"/>
  <c r="D188" i="6"/>
  <c r="D195" i="6"/>
  <c r="D197" i="6"/>
  <c r="C211" i="6"/>
  <c r="C229" i="6"/>
  <c r="C231" i="6"/>
  <c r="C242" i="6"/>
  <c r="C253" i="6"/>
  <c r="B259" i="6"/>
  <c r="C90" i="6"/>
  <c r="D105" i="6"/>
  <c r="M106" i="6"/>
  <c r="C212" i="6"/>
  <c r="C69" i="6"/>
  <c r="C80" i="6"/>
  <c r="C93" i="6"/>
  <c r="CA93" i="6" s="1"/>
  <c r="H106" i="6"/>
  <c r="L106" i="6"/>
  <c r="C111" i="6"/>
  <c r="E118" i="6"/>
  <c r="E126" i="6"/>
  <c r="C129" i="6"/>
  <c r="D136" i="6"/>
  <c r="D144" i="6"/>
  <c r="D150" i="6"/>
  <c r="D157" i="6"/>
  <c r="D159" i="6"/>
  <c r="D166" i="6"/>
  <c r="D177" i="6"/>
  <c r="D183" i="6"/>
  <c r="D185" i="6"/>
  <c r="D192" i="6"/>
  <c r="D199" i="6"/>
  <c r="E218" i="6"/>
  <c r="C218" i="6" s="1"/>
  <c r="C233" i="6"/>
  <c r="C235" i="6"/>
  <c r="C246" i="6"/>
  <c r="C119" i="6"/>
  <c r="C100" i="6"/>
  <c r="D118" i="6"/>
  <c r="D119" i="6" s="1"/>
  <c r="D126" i="6"/>
  <c r="C101" i="6"/>
  <c r="C105" i="6" s="1"/>
  <c r="E119" i="6" l="1"/>
  <c r="C106" i="6"/>
  <c r="A287" i="6" s="1"/>
  <c r="B287" i="14" l="1"/>
  <c r="D260" i="14"/>
  <c r="B260" i="14" s="1"/>
  <c r="C260" i="14"/>
  <c r="D259" i="14"/>
  <c r="C259" i="14"/>
  <c r="E254" i="14"/>
  <c r="D254" i="14"/>
  <c r="C254" i="14" s="1"/>
  <c r="E253" i="14"/>
  <c r="D253" i="14"/>
  <c r="C253" i="14" s="1"/>
  <c r="E252" i="14"/>
  <c r="D252" i="14"/>
  <c r="C252" i="14"/>
  <c r="E247" i="14"/>
  <c r="D247" i="14"/>
  <c r="E246" i="14"/>
  <c r="D246" i="14"/>
  <c r="E245" i="14"/>
  <c r="D245" i="14"/>
  <c r="C245" i="14" s="1"/>
  <c r="E244" i="14"/>
  <c r="C244" i="14" s="1"/>
  <c r="D244" i="14"/>
  <c r="E243" i="14"/>
  <c r="D243" i="14"/>
  <c r="E242" i="14"/>
  <c r="D242" i="14"/>
  <c r="C242" i="14" s="1"/>
  <c r="E241" i="14"/>
  <c r="D241" i="14"/>
  <c r="C241" i="14" s="1"/>
  <c r="E236" i="14"/>
  <c r="D236" i="14"/>
  <c r="C236" i="14"/>
  <c r="E235" i="14"/>
  <c r="D235" i="14"/>
  <c r="E234" i="14"/>
  <c r="D234" i="14"/>
  <c r="E233" i="14"/>
  <c r="D233" i="14"/>
  <c r="C233" i="14" s="1"/>
  <c r="E232" i="14"/>
  <c r="C232" i="14" s="1"/>
  <c r="D232" i="14"/>
  <c r="E231" i="14"/>
  <c r="D231" i="14"/>
  <c r="E230" i="14"/>
  <c r="D230" i="14"/>
  <c r="C230" i="14" s="1"/>
  <c r="E229" i="14"/>
  <c r="D229" i="14"/>
  <c r="C229" i="14" s="1"/>
  <c r="E228" i="14"/>
  <c r="D228" i="14"/>
  <c r="C228" i="14"/>
  <c r="E227" i="14"/>
  <c r="C227" i="14" s="1"/>
  <c r="E226" i="14"/>
  <c r="C226" i="14" s="1"/>
  <c r="E225" i="14"/>
  <c r="C225" i="14" s="1"/>
  <c r="E224" i="14"/>
  <c r="C224" i="14"/>
  <c r="E223" i="14"/>
  <c r="C223" i="14" s="1"/>
  <c r="E222" i="14"/>
  <c r="C222" i="14" s="1"/>
  <c r="E221" i="14"/>
  <c r="C221" i="14" s="1"/>
  <c r="E220" i="14"/>
  <c r="C220" i="14"/>
  <c r="E219" i="14"/>
  <c r="C219" i="14" s="1"/>
  <c r="AS218" i="14"/>
  <c r="AS218" i="1" s="1"/>
  <c r="AR218" i="14"/>
  <c r="AR218" i="1" s="1"/>
  <c r="AQ218" i="14"/>
  <c r="AQ218" i="1" s="1"/>
  <c r="AP218" i="14"/>
  <c r="AP218" i="1" s="1"/>
  <c r="AO218" i="14"/>
  <c r="AO218" i="1" s="1"/>
  <c r="AN218" i="14"/>
  <c r="AN218" i="1" s="1"/>
  <c r="AM218" i="14"/>
  <c r="AM218" i="1" s="1"/>
  <c r="AL218" i="14"/>
  <c r="AL218" i="1" s="1"/>
  <c r="AK218" i="14"/>
  <c r="AK218" i="1" s="1"/>
  <c r="AJ218" i="14"/>
  <c r="AJ218" i="1" s="1"/>
  <c r="AI218" i="14"/>
  <c r="AI218" i="1" s="1"/>
  <c r="AH218" i="14"/>
  <c r="AH218" i="1" s="1"/>
  <c r="AG218" i="14"/>
  <c r="AG218" i="1" s="1"/>
  <c r="AF218" i="14"/>
  <c r="AF218" i="1" s="1"/>
  <c r="AE218" i="14"/>
  <c r="AE218" i="1" s="1"/>
  <c r="AD218" i="14"/>
  <c r="AD218" i="1" s="1"/>
  <c r="AC218" i="14"/>
  <c r="AC218" i="1" s="1"/>
  <c r="AB218" i="14"/>
  <c r="AB218" i="1" s="1"/>
  <c r="AA218" i="14"/>
  <c r="AA218" i="1" s="1"/>
  <c r="Z218" i="14"/>
  <c r="Z218" i="1" s="1"/>
  <c r="Y218" i="14"/>
  <c r="Y218" i="1" s="1"/>
  <c r="X218" i="14"/>
  <c r="X218" i="1" s="1"/>
  <c r="W218" i="14"/>
  <c r="W218" i="1" s="1"/>
  <c r="V218" i="14"/>
  <c r="V218" i="1" s="1"/>
  <c r="U218" i="14"/>
  <c r="U218" i="1" s="1"/>
  <c r="T218" i="14"/>
  <c r="T218" i="1" s="1"/>
  <c r="S218" i="14"/>
  <c r="S218" i="1" s="1"/>
  <c r="R218" i="14"/>
  <c r="R218" i="1" s="1"/>
  <c r="Q218" i="14"/>
  <c r="Q218" i="1" s="1"/>
  <c r="P218" i="14"/>
  <c r="P218" i="1" s="1"/>
  <c r="O218" i="14"/>
  <c r="O218" i="1" s="1"/>
  <c r="N218" i="14"/>
  <c r="N218" i="1" s="1"/>
  <c r="M218" i="14"/>
  <c r="M218" i="1" s="1"/>
  <c r="L218" i="14"/>
  <c r="L218" i="1" s="1"/>
  <c r="K218" i="14"/>
  <c r="K218" i="1" s="1"/>
  <c r="J218" i="14"/>
  <c r="J218" i="1" s="1"/>
  <c r="I218" i="14"/>
  <c r="I218" i="1" s="1"/>
  <c r="H218" i="14"/>
  <c r="G218" i="14"/>
  <c r="F218" i="14"/>
  <c r="F218" i="1" s="1"/>
  <c r="E213" i="14"/>
  <c r="D213" i="14"/>
  <c r="C213" i="14"/>
  <c r="E212" i="14"/>
  <c r="D212" i="14"/>
  <c r="E211" i="14"/>
  <c r="D211" i="14"/>
  <c r="C211" i="14" s="1"/>
  <c r="E210" i="14"/>
  <c r="D210" i="14"/>
  <c r="C210" i="14" s="1"/>
  <c r="E205" i="14"/>
  <c r="C205" i="14" s="1"/>
  <c r="D205" i="14"/>
  <c r="E204" i="14"/>
  <c r="D204" i="14"/>
  <c r="F200" i="14"/>
  <c r="E200" i="14"/>
  <c r="F199" i="14"/>
  <c r="E199" i="14"/>
  <c r="D199" i="14" s="1"/>
  <c r="F198" i="14"/>
  <c r="E198" i="14"/>
  <c r="D198" i="14"/>
  <c r="F197" i="14"/>
  <c r="E197" i="14"/>
  <c r="F196" i="14"/>
  <c r="E196" i="14"/>
  <c r="D196" i="14" s="1"/>
  <c r="F195" i="14"/>
  <c r="E195" i="14"/>
  <c r="D195" i="14" s="1"/>
  <c r="F194" i="14"/>
  <c r="D194" i="14" s="1"/>
  <c r="E194" i="14"/>
  <c r="F193" i="14"/>
  <c r="E193" i="14"/>
  <c r="F192" i="14"/>
  <c r="E192" i="14"/>
  <c r="F191" i="14"/>
  <c r="E191" i="14"/>
  <c r="D191" i="14" s="1"/>
  <c r="F190" i="14"/>
  <c r="E190" i="14"/>
  <c r="D190" i="14"/>
  <c r="F189" i="14"/>
  <c r="E189" i="14"/>
  <c r="F188" i="14"/>
  <c r="E188" i="14"/>
  <c r="D188" i="14" s="1"/>
  <c r="F187" i="14"/>
  <c r="E187" i="14"/>
  <c r="D187" i="14" s="1"/>
  <c r="F186" i="14"/>
  <c r="D186" i="14" s="1"/>
  <c r="E186" i="14"/>
  <c r="F185" i="14"/>
  <c r="E185" i="14"/>
  <c r="F184" i="14"/>
  <c r="E184" i="14"/>
  <c r="F183" i="14"/>
  <c r="E183" i="14"/>
  <c r="D183" i="14" s="1"/>
  <c r="F182" i="14"/>
  <c r="E182" i="14"/>
  <c r="D182" i="14"/>
  <c r="F181" i="14"/>
  <c r="E181" i="14"/>
  <c r="F180" i="14"/>
  <c r="E180" i="14"/>
  <c r="D180" i="14" s="1"/>
  <c r="F179" i="14"/>
  <c r="F178" i="14"/>
  <c r="E178" i="14"/>
  <c r="F177" i="14"/>
  <c r="E177" i="14"/>
  <c r="F176" i="14"/>
  <c r="E176" i="14"/>
  <c r="D176" i="14"/>
  <c r="F175" i="14"/>
  <c r="E175" i="14"/>
  <c r="F174" i="14"/>
  <c r="E174" i="14"/>
  <c r="D174" i="14" s="1"/>
  <c r="F173" i="14"/>
  <c r="E173" i="14"/>
  <c r="D173" i="14" s="1"/>
  <c r="F172" i="14"/>
  <c r="D172" i="14" s="1"/>
  <c r="E172" i="14"/>
  <c r="F170" i="14"/>
  <c r="E170" i="14"/>
  <c r="F166" i="14"/>
  <c r="E166" i="14"/>
  <c r="D166" i="14" s="1"/>
  <c r="F165" i="14"/>
  <c r="E165" i="14"/>
  <c r="D165" i="14" s="1"/>
  <c r="F164" i="14"/>
  <c r="E164" i="14"/>
  <c r="D164" i="14" s="1"/>
  <c r="F163" i="14"/>
  <c r="D163" i="14" s="1"/>
  <c r="E163" i="14"/>
  <c r="F162" i="14"/>
  <c r="E162" i="14"/>
  <c r="F161" i="14"/>
  <c r="D161" i="14" s="1"/>
  <c r="E161" i="14"/>
  <c r="F160" i="14"/>
  <c r="E160" i="14"/>
  <c r="D160" i="14" s="1"/>
  <c r="F159" i="14"/>
  <c r="D159" i="14" s="1"/>
  <c r="E159" i="14"/>
  <c r="F158" i="14"/>
  <c r="E158" i="14"/>
  <c r="F157" i="14"/>
  <c r="E157" i="14"/>
  <c r="F156" i="14"/>
  <c r="D156" i="14" s="1"/>
  <c r="E156" i="14"/>
  <c r="F155" i="14"/>
  <c r="E155" i="14"/>
  <c r="F154" i="14"/>
  <c r="E154" i="14"/>
  <c r="D154" i="14" s="1"/>
  <c r="F153" i="14"/>
  <c r="E153" i="14"/>
  <c r="D153" i="14" s="1"/>
  <c r="F152" i="14"/>
  <c r="E152" i="14"/>
  <c r="D152" i="14"/>
  <c r="F151" i="14"/>
  <c r="E151" i="14"/>
  <c r="F150" i="14"/>
  <c r="E150" i="14"/>
  <c r="D150" i="14" s="1"/>
  <c r="F149" i="14"/>
  <c r="E149" i="14"/>
  <c r="D149" i="14" s="1"/>
  <c r="F148" i="14"/>
  <c r="E148" i="14"/>
  <c r="D148" i="14" s="1"/>
  <c r="F147" i="14"/>
  <c r="D147" i="14" s="1"/>
  <c r="E147" i="14"/>
  <c r="F146" i="14"/>
  <c r="E146" i="14"/>
  <c r="F145" i="14"/>
  <c r="F144" i="14"/>
  <c r="E144" i="14"/>
  <c r="D144" i="14" s="1"/>
  <c r="F143" i="14"/>
  <c r="E143" i="14"/>
  <c r="D143" i="14" s="1"/>
  <c r="F142" i="14"/>
  <c r="D142" i="14" s="1"/>
  <c r="E142" i="14"/>
  <c r="F141" i="14"/>
  <c r="E141" i="14"/>
  <c r="F140" i="14"/>
  <c r="E140" i="14"/>
  <c r="F139" i="14"/>
  <c r="E139" i="14"/>
  <c r="D139" i="14" s="1"/>
  <c r="F138" i="14"/>
  <c r="E138" i="14"/>
  <c r="D138" i="14"/>
  <c r="F136" i="14"/>
  <c r="E136" i="14"/>
  <c r="E130" i="14"/>
  <c r="D130" i="14"/>
  <c r="C130" i="14" s="1"/>
  <c r="E129" i="14"/>
  <c r="D129" i="14"/>
  <c r="C129" i="14" s="1"/>
  <c r="E128" i="14"/>
  <c r="C128" i="14" s="1"/>
  <c r="D128" i="14"/>
  <c r="E127" i="14"/>
  <c r="D127" i="14"/>
  <c r="O126" i="14"/>
  <c r="N126" i="14"/>
  <c r="M126" i="14"/>
  <c r="L126" i="14"/>
  <c r="K126" i="14"/>
  <c r="J126" i="14"/>
  <c r="I126" i="14"/>
  <c r="H126" i="14"/>
  <c r="G126" i="14"/>
  <c r="F126" i="14"/>
  <c r="E125" i="14"/>
  <c r="D125" i="14"/>
  <c r="E124" i="14"/>
  <c r="D124" i="14"/>
  <c r="C124" i="14" s="1"/>
  <c r="E123" i="14"/>
  <c r="E126" i="14" s="1"/>
  <c r="D123" i="14"/>
  <c r="D126" i="14" s="1"/>
  <c r="P118" i="14"/>
  <c r="O118" i="14"/>
  <c r="N118" i="14"/>
  <c r="M118" i="14"/>
  <c r="M119" i="14" s="1"/>
  <c r="L118" i="14"/>
  <c r="K118" i="14"/>
  <c r="J118" i="14"/>
  <c r="I118" i="14"/>
  <c r="H118" i="14"/>
  <c r="G118" i="14"/>
  <c r="F118" i="14"/>
  <c r="E117" i="14"/>
  <c r="C117" i="14" s="1"/>
  <c r="D117" i="14"/>
  <c r="E116" i="14"/>
  <c r="D116" i="14"/>
  <c r="E115" i="14"/>
  <c r="D115" i="14"/>
  <c r="C115" i="14" s="1"/>
  <c r="E114" i="14"/>
  <c r="D114" i="14"/>
  <c r="C114" i="14" s="1"/>
  <c r="P113" i="14"/>
  <c r="O113" i="14"/>
  <c r="N113" i="14"/>
  <c r="N119" i="14" s="1"/>
  <c r="M113" i="14"/>
  <c r="L113" i="14"/>
  <c r="K113" i="14"/>
  <c r="J113" i="14"/>
  <c r="J119" i="14" s="1"/>
  <c r="I113" i="14"/>
  <c r="H113" i="14"/>
  <c r="G113" i="14"/>
  <c r="F113" i="14"/>
  <c r="F119" i="14" s="1"/>
  <c r="E112" i="14"/>
  <c r="D112" i="14"/>
  <c r="C112" i="14" s="1"/>
  <c r="E111" i="14"/>
  <c r="D111" i="14"/>
  <c r="C111" i="14" s="1"/>
  <c r="E110" i="14"/>
  <c r="D110" i="14"/>
  <c r="C110" i="14"/>
  <c r="M105" i="14"/>
  <c r="L105" i="14"/>
  <c r="K105" i="14"/>
  <c r="J105" i="14"/>
  <c r="I105" i="14"/>
  <c r="H105" i="14"/>
  <c r="G105" i="14"/>
  <c r="F105" i="14"/>
  <c r="E104" i="14"/>
  <c r="D104" i="14"/>
  <c r="C104" i="14"/>
  <c r="E103" i="14"/>
  <c r="D103" i="14"/>
  <c r="C103" i="14" s="1"/>
  <c r="E102" i="14"/>
  <c r="C102" i="14" s="1"/>
  <c r="D102" i="14"/>
  <c r="E101" i="14"/>
  <c r="D101" i="14"/>
  <c r="M100" i="14"/>
  <c r="L100" i="14"/>
  <c r="K100" i="14"/>
  <c r="J100" i="14"/>
  <c r="J106" i="14" s="1"/>
  <c r="I100" i="14"/>
  <c r="I106" i="14" s="1"/>
  <c r="H100" i="14"/>
  <c r="G100" i="14"/>
  <c r="F100" i="14"/>
  <c r="E99" i="14"/>
  <c r="C99" i="14" s="1"/>
  <c r="D99" i="14"/>
  <c r="E98" i="14"/>
  <c r="D98" i="14"/>
  <c r="E97" i="14"/>
  <c r="D97" i="14"/>
  <c r="C97" i="14" s="1"/>
  <c r="E93" i="14"/>
  <c r="D93" i="14"/>
  <c r="C93" i="14" s="1"/>
  <c r="E92" i="14"/>
  <c r="D92" i="14"/>
  <c r="C92" i="14" s="1"/>
  <c r="E91" i="14"/>
  <c r="D91" i="14"/>
  <c r="C91" i="14" s="1"/>
  <c r="E90" i="14"/>
  <c r="D90" i="14"/>
  <c r="C90" i="14"/>
  <c r="E89" i="14"/>
  <c r="D89" i="14"/>
  <c r="E84" i="14"/>
  <c r="D84" i="14"/>
  <c r="C84" i="14" s="1"/>
  <c r="E83" i="14"/>
  <c r="D83" i="14"/>
  <c r="C83" i="14"/>
  <c r="E82" i="14"/>
  <c r="D82" i="14"/>
  <c r="E81" i="14"/>
  <c r="D81" i="14"/>
  <c r="C81" i="14" s="1"/>
  <c r="E80" i="14"/>
  <c r="D80" i="14"/>
  <c r="C80" i="14" s="1"/>
  <c r="E79" i="14"/>
  <c r="C79" i="14" s="1"/>
  <c r="D79" i="14"/>
  <c r="E74" i="14"/>
  <c r="D74" i="14"/>
  <c r="D74" i="1" s="1"/>
  <c r="E73" i="14"/>
  <c r="E73" i="1" s="1"/>
  <c r="D73" i="14"/>
  <c r="E72" i="14"/>
  <c r="D72" i="14"/>
  <c r="D72" i="1" s="1"/>
  <c r="E71" i="14"/>
  <c r="E71" i="1" s="1"/>
  <c r="D71" i="14"/>
  <c r="E70" i="14"/>
  <c r="E70" i="1" s="1"/>
  <c r="D70" i="14"/>
  <c r="D70" i="1" s="1"/>
  <c r="E69" i="14"/>
  <c r="E69" i="1" s="1"/>
  <c r="D69" i="14"/>
  <c r="E64" i="14"/>
  <c r="D64" i="14"/>
  <c r="E59" i="14"/>
  <c r="D59" i="14"/>
  <c r="C59" i="14"/>
  <c r="E58" i="14"/>
  <c r="D58" i="14"/>
  <c r="C58" i="14" s="1"/>
  <c r="E57" i="14"/>
  <c r="D57" i="14"/>
  <c r="E56" i="14"/>
  <c r="D56" i="14"/>
  <c r="C56" i="14"/>
  <c r="E55" i="14"/>
  <c r="D55" i="14"/>
  <c r="C55" i="14" s="1"/>
  <c r="CA50" i="14"/>
  <c r="C50" i="14"/>
  <c r="C44" i="14"/>
  <c r="C43" i="14"/>
  <c r="C42" i="14"/>
  <c r="C41" i="14"/>
  <c r="C40" i="14"/>
  <c r="C39" i="14"/>
  <c r="C38" i="14"/>
  <c r="C37" i="14"/>
  <c r="C36" i="14"/>
  <c r="C35" i="14"/>
  <c r="L34" i="14"/>
  <c r="K34" i="14"/>
  <c r="J34" i="14"/>
  <c r="I34" i="14"/>
  <c r="H34" i="14"/>
  <c r="G34" i="14"/>
  <c r="F34" i="14"/>
  <c r="E34" i="14"/>
  <c r="D34" i="14"/>
  <c r="C34" i="14" s="1"/>
  <c r="CD20" i="14"/>
  <c r="C16" i="14"/>
  <c r="C15" i="14"/>
  <c r="C14" i="14"/>
  <c r="C13" i="14"/>
  <c r="C12" i="14"/>
  <c r="CD12" i="14" s="1"/>
  <c r="C11" i="14"/>
  <c r="CD15" i="14" s="1"/>
  <c r="A5" i="14"/>
  <c r="A4" i="14"/>
  <c r="A3" i="14"/>
  <c r="A2" i="14"/>
  <c r="CD13" i="14" l="1"/>
  <c r="C71" i="14"/>
  <c r="C71" i="1" s="1"/>
  <c r="D71" i="1"/>
  <c r="C73" i="14"/>
  <c r="C73" i="1" s="1"/>
  <c r="D73" i="1"/>
  <c r="G106" i="14"/>
  <c r="K106" i="14"/>
  <c r="M106" i="14"/>
  <c r="CD11" i="14"/>
  <c r="CD14" i="14"/>
  <c r="C64" i="14"/>
  <c r="C70" i="14"/>
  <c r="C70" i="1" s="1"/>
  <c r="C82" i="14"/>
  <c r="E100" i="14"/>
  <c r="H106" i="14"/>
  <c r="L106" i="14"/>
  <c r="F106" i="14"/>
  <c r="E113" i="14"/>
  <c r="I119" i="14"/>
  <c r="D136" i="14"/>
  <c r="D146" i="14"/>
  <c r="D151" i="14"/>
  <c r="D158" i="14"/>
  <c r="D175" i="14"/>
  <c r="D177" i="14"/>
  <c r="D181" i="14"/>
  <c r="D189" i="14"/>
  <c r="D197" i="14"/>
  <c r="C212" i="14"/>
  <c r="C235" i="14"/>
  <c r="C247" i="14"/>
  <c r="E218" i="14"/>
  <c r="G218" i="1"/>
  <c r="E218" i="1" s="1"/>
  <c r="C69" i="14"/>
  <c r="C69" i="1" s="1"/>
  <c r="D69" i="1"/>
  <c r="C72" i="14"/>
  <c r="C72" i="1" s="1"/>
  <c r="E72" i="1"/>
  <c r="C74" i="14"/>
  <c r="C74" i="1" s="1"/>
  <c r="E74" i="1"/>
  <c r="C98" i="14"/>
  <c r="C101" i="14"/>
  <c r="G119" i="14"/>
  <c r="K119" i="14"/>
  <c r="O119" i="14"/>
  <c r="E118" i="14"/>
  <c r="C116" i="14"/>
  <c r="C118" i="14" s="1"/>
  <c r="C125" i="14"/>
  <c r="C127" i="14"/>
  <c r="D141" i="14"/>
  <c r="D155" i="14"/>
  <c r="D157" i="14"/>
  <c r="D162" i="14"/>
  <c r="D170" i="14"/>
  <c r="D178" i="14"/>
  <c r="D185" i="14"/>
  <c r="D193" i="14"/>
  <c r="C204" i="14"/>
  <c r="D218" i="14"/>
  <c r="C218" i="14" s="1"/>
  <c r="H218" i="1"/>
  <c r="D218" i="1" s="1"/>
  <c r="C218" i="1" s="1"/>
  <c r="C231" i="14"/>
  <c r="C243" i="14"/>
  <c r="B259" i="14"/>
  <c r="C100" i="14"/>
  <c r="C106" i="14" s="1"/>
  <c r="CA93" i="14"/>
  <c r="C105" i="14"/>
  <c r="E105" i="14"/>
  <c r="E106" i="14" s="1"/>
  <c r="H119" i="14"/>
  <c r="L119" i="14"/>
  <c r="P119" i="14"/>
  <c r="D118" i="14"/>
  <c r="D100" i="14"/>
  <c r="C113" i="14"/>
  <c r="C57" i="14"/>
  <c r="C89" i="14"/>
  <c r="D105" i="14"/>
  <c r="D113" i="14"/>
  <c r="C123" i="14"/>
  <c r="D140" i="14"/>
  <c r="D184" i="14"/>
  <c r="D192" i="14"/>
  <c r="D200" i="14"/>
  <c r="C234" i="14"/>
  <c r="C246" i="14"/>
  <c r="A287" i="1" l="1"/>
  <c r="C126" i="14"/>
  <c r="E119" i="14"/>
  <c r="C119" i="14"/>
  <c r="A287" i="14" s="1"/>
  <c r="D119" i="14"/>
  <c r="D106" i="14"/>
</calcChain>
</file>

<file path=xl/sharedStrings.xml><?xml version="1.0" encoding="utf-8"?>
<sst xmlns="http://schemas.openxmlformats.org/spreadsheetml/2006/main" count="7541" uniqueCount="285">
  <si>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</si>
  <si>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</si>
  <si>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</si>
  <si>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</si>
  <si>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</si>
  <si>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</si>
  <si>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</si>
  <si>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</si>
  <si>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</si>
  <si>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25 - 29</t>
  </si>
  <si>
    <t>30 - 34</t>
  </si>
  <si>
    <t>35 - 39</t>
  </si>
  <si>
    <t>40 - 44</t>
  </si>
  <si>
    <t>45 - 49</t>
  </si>
  <si>
    <t>50 - 54</t>
  </si>
  <si>
    <t>PRIMIGESTAS INGRESADAS</t>
  </si>
  <si>
    <t>GESTANTES INGRESADAS ANTES DE LAS 14 SEMANAS</t>
  </si>
  <si>
    <t>GESTANTES CON ECOGRAFÍA ANTES DE LAS 20 SEMANAS</t>
  </si>
  <si>
    <t>GESTANTES CON EMBARAZO NO PLANIFICADO</t>
  </si>
  <si>
    <t>SECCIÓN B: INGRESO DE GESTANTES CON PATOLOGÍA DE ALTO RIESGO OBSTÉTRICO A LA UNIDAD DE ARO  (Nivel Secundario)</t>
  </si>
  <si>
    <t>PATOLOGÍA</t>
  </si>
  <si>
    <t>Nº DE INGRESOS A ARO</t>
  </si>
  <si>
    <t>Nº DE GESTANTES INGRESADAS</t>
  </si>
  <si>
    <t>SÍFILIS</t>
  </si>
  <si>
    <t>VIH</t>
  </si>
  <si>
    <t>SECCIÓN C: INGRESOS A PROGRAMA DE REGULACIÓN DE FERTILIDAD, SEGÚN EDAD</t>
  </si>
  <si>
    <t>MÉTODOS</t>
  </si>
  <si>
    <t>TOTAL REGULACIÓN DE FERTILIDAD</t>
  </si>
  <si>
    <t>HORMONAL</t>
  </si>
  <si>
    <t>SÓLO PRESERVATIVO</t>
  </si>
  <si>
    <t>Hombres</t>
  </si>
  <si>
    <t xml:space="preserve">SECCION D: INGRESOS A PROGRAMA CONTROL DE CLIMATERIO </t>
  </si>
  <si>
    <t>CONCEPTO</t>
  </si>
  <si>
    <t>TOTAL</t>
  </si>
  <si>
    <t>INGRESOS</t>
  </si>
  <si>
    <t>SECCIÓN E:  INGRESOS  A CONTROL DE SALUD DE RECIÉN NACIDOS</t>
  </si>
  <si>
    <t>EDAD</t>
  </si>
  <si>
    <t>NIÑOS</t>
  </si>
  <si>
    <t>NIÑAS</t>
  </si>
  <si>
    <t>MENORES DE 28 DÍAS</t>
  </si>
  <si>
    <t xml:space="preserve">NIÑO / A (CON) </t>
  </si>
  <si>
    <t xml:space="preserve">TOTAL    </t>
  </si>
  <si>
    <t>Menor 7 meses</t>
  </si>
  <si>
    <t xml:space="preserve"> 7 - 11 meses</t>
  </si>
  <si>
    <t>12 - 17 meses</t>
  </si>
  <si>
    <t>18 - 23 meses</t>
  </si>
  <si>
    <t>24 - 47 meses</t>
  </si>
  <si>
    <t>48 - 59 meses</t>
  </si>
  <si>
    <t>Mujeres</t>
  </si>
  <si>
    <t>NORMAL CON REZAGO</t>
  </si>
  <si>
    <t>RIESGO</t>
  </si>
  <si>
    <t>RETRASO</t>
  </si>
  <si>
    <t>OTRA VULNERABILIDAD</t>
  </si>
  <si>
    <t>MOTIVO EGRESO</t>
  </si>
  <si>
    <t>RESULTADO DE REEVALUACIÓN</t>
  </si>
  <si>
    <t>INASISTENTES</t>
  </si>
  <si>
    <t>SECCIÓN H: INGRESOS AL PSCV</t>
  </si>
  <si>
    <t>15 - 19</t>
  </si>
  <si>
    <t>20-24</t>
  </si>
  <si>
    <t>25 a 29</t>
  </si>
  <si>
    <t>30 a 34</t>
  </si>
  <si>
    <t>35 a 39</t>
  </si>
  <si>
    <t>40 a 44</t>
  </si>
  <si>
    <t>45 a 49</t>
  </si>
  <si>
    <t>50 a 54</t>
  </si>
  <si>
    <t>55 a 59</t>
  </si>
  <si>
    <t>60 a 64</t>
  </si>
  <si>
    <t>65 a 69</t>
  </si>
  <si>
    <t>70 a 74</t>
  </si>
  <si>
    <t>75 a 79</t>
  </si>
  <si>
    <t>80 y más</t>
  </si>
  <si>
    <t>INGRESOS AL PSCV</t>
  </si>
  <si>
    <t>PROGRAMA DE SALUD CARDIOVASCULAR</t>
  </si>
  <si>
    <t>HIPERTENSIÓN ARTERIAL</t>
  </si>
  <si>
    <t>DIABETES MELLITUS</t>
  </si>
  <si>
    <t>TABAQUISMO</t>
  </si>
  <si>
    <t>SECCIÓN I: EGRESOS  DEL PSCV</t>
  </si>
  <si>
    <t>EGRESOS</t>
  </si>
  <si>
    <t>ABANDONO</t>
  </si>
  <si>
    <t xml:space="preserve">TRASLADO </t>
  </si>
  <si>
    <t>EGRESOS DEL PSCV</t>
  </si>
  <si>
    <t>SECCIÓN J: INGRESOS Y EGRESOS AL PROGRAMA DE PACIENTES CON DEPENDENCIA LEVE, MODERADA Y SEVERA</t>
  </si>
  <si>
    <t>&lt; 20 años</t>
  </si>
  <si>
    <t>DEPENDENCIA LEVE</t>
  </si>
  <si>
    <t>DEPENDENCIA MODERADA</t>
  </si>
  <si>
    <t>ONCOLÓGICO</t>
  </si>
  <si>
    <t>NO ONCOLÓGICO</t>
  </si>
  <si>
    <t xml:space="preserve">DEPENDENCIA SEVERA CON  ESCARAS </t>
  </si>
  <si>
    <t>AUTOVALENTE SIN RIESGO</t>
  </si>
  <si>
    <t>AUTOVALENTE CON RIESGO</t>
  </si>
  <si>
    <t xml:space="preserve">RIESGO DE DEPENDENCIA </t>
  </si>
  <si>
    <t>SUBTOTAL</t>
  </si>
  <si>
    <t>DEPENDIENTE LEVE</t>
  </si>
  <si>
    <t>DEPENDIENTE MODERADO</t>
  </si>
  <si>
    <t xml:space="preserve">DEPENDIENTE GRAVE </t>
  </si>
  <si>
    <t>DEPENDIENTE TOTAL</t>
  </si>
  <si>
    <t xml:space="preserve">TOTAL  </t>
  </si>
  <si>
    <t>SECCIÓN N: INGRESOS AL PROGRAMA DE SALUD  MENTAL EN APS /ESPECIALIDAD</t>
  </si>
  <si>
    <t>MOTIVO DE INGRESO</t>
  </si>
  <si>
    <t>0 - 4</t>
  </si>
  <si>
    <t>5 - 9</t>
  </si>
  <si>
    <t>10 - 14</t>
  </si>
  <si>
    <t>INGRESOS AL PROGRAMA</t>
  </si>
  <si>
    <t>FACTORES DE RIESGO Y CONDICIONANTES DE LA SALUD MENTAL</t>
  </si>
  <si>
    <t>VICTIMA</t>
  </si>
  <si>
    <t>ABUSO SEXUAL</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</si>
  <si>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</si>
  <si>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</si>
  <si>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</si>
  <si>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</si>
  <si>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</si>
  <si>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</si>
  <si>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</si>
  <si>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</si>
  <si>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</si>
  <si>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</si>
  <si>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CONSUMO PERJUDICIAL O DEPENDENCIA DE ALCOHOL</t>
  </si>
  <si>
    <t>CONSUMO PERJUDICIAL O DEPENDENCIA COMO DROGA PRINCIPAL</t>
  </si>
  <si>
    <t>POLICONSUMO</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</si>
  <si>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</si>
  <si>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</si>
  <si>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</si>
  <si>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</si>
  <si>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</si>
  <si>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</si>
  <si>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ESQUIZOFRENIA</t>
  </si>
  <si>
    <t>TRASTORNOS DE LA CONDUCTA ALIMENTARIA</t>
  </si>
  <si>
    <t>RETRASO MENTAL</t>
  </si>
  <si>
    <t>TRASTORNO DE PERSONALIDAD</t>
  </si>
  <si>
    <t>TRASTORNO GENERALIZADOS DEL DESARROLLO</t>
  </si>
  <si>
    <t>SECCIÓN O: EGRESOS DEL PROGRAMA DE SALUD  MENTAL POR ALTAS CLÍNICAS EN APS /ESPECIALIDAD</t>
  </si>
  <si>
    <t>MOTIVO DE EGRESO</t>
  </si>
  <si>
    <t>EGRESOS DEL PROGRAMA</t>
  </si>
  <si>
    <t>5 - 9 años</t>
  </si>
  <si>
    <t>10 - 14 años</t>
  </si>
  <si>
    <t>15 - 19 años</t>
  </si>
  <si>
    <t>20 - 24 años</t>
  </si>
  <si>
    <t>25 - 29 años</t>
  </si>
  <si>
    <t>30 - 34 años</t>
  </si>
  <si>
    <t>35 -39 años</t>
  </si>
  <si>
    <t>40 -44 años</t>
  </si>
  <si>
    <t>45 -49 años</t>
  </si>
  <si>
    <t>50 -54 años</t>
  </si>
  <si>
    <t>55 -59 años</t>
  </si>
  <si>
    <t>60 -64 años</t>
  </si>
  <si>
    <t>65 -69 años</t>
  </si>
  <si>
    <t>70 -74 años</t>
  </si>
  <si>
    <t>75 -79 años</t>
  </si>
  <si>
    <t>80 años y más</t>
  </si>
  <si>
    <t>Ambos Sexos</t>
  </si>
  <si>
    <t>TIPO DE PROGRAMA</t>
  </si>
  <si>
    <t>RUBRO</t>
  </si>
  <si>
    <t>GRUPOS DE EDAD (en años)</t>
  </si>
  <si>
    <t>55 - 59</t>
  </si>
  <si>
    <t>60 - 64</t>
  </si>
  <si>
    <t>65 - 69</t>
  </si>
  <si>
    <t>70 - 74</t>
  </si>
  <si>
    <t>75 - 79</t>
  </si>
  <si>
    <t>80 y mas</t>
  </si>
  <si>
    <t xml:space="preserve">Hombres </t>
  </si>
  <si>
    <t>PROGRAMA DE REHABILITACIÓN TIPO I</t>
  </si>
  <si>
    <t>PROGRAMA DE REHABILITACIÓN TIPO II</t>
  </si>
  <si>
    <t>PATOLOGÍAS</t>
  </si>
  <si>
    <t xml:space="preserve">TOTAL </t>
  </si>
  <si>
    <t>INGRESOS POR EDAD</t>
  </si>
  <si>
    <t>TRANS</t>
  </si>
  <si>
    <t>TOTAL EGRESOS</t>
  </si>
  <si>
    <t>0 a 4</t>
  </si>
  <si>
    <t>TOTAL DE INGRESOS</t>
  </si>
  <si>
    <t>GONORREA</t>
  </si>
  <si>
    <t>CONDILOMA</t>
  </si>
  <si>
    <t>HERPES</t>
  </si>
  <si>
    <t>CHLAMYDIAS</t>
  </si>
  <si>
    <t>URETRITIS NO GONOCÓCICA</t>
  </si>
  <si>
    <t>LINFOGRANULOMA</t>
  </si>
  <si>
    <t>CHANCROIDE</t>
  </si>
  <si>
    <t>OTRAS ITS</t>
  </si>
  <si>
    <t>POR EDAD (en meses - años)</t>
  </si>
  <si>
    <t>Menor de 6 meses</t>
  </si>
  <si>
    <t>De 6 meses a 1 año</t>
  </si>
  <si>
    <t>2 - 9</t>
  </si>
  <si>
    <t>VIOLENCIA</t>
  </si>
  <si>
    <t xml:space="preserve">PERSONAS CON DIAGNÓSTICOS DE TRASTORNOS MENTALES </t>
  </si>
  <si>
    <t>OTRAS</t>
  </si>
  <si>
    <t xml:space="preserve">VIOLENCIA </t>
  </si>
  <si>
    <t>VÍCTIMA DE VIOLENCIA DE GÉNERO</t>
  </si>
  <si>
    <t>PUEBLO ORIGINA-RIOS</t>
  </si>
  <si>
    <t>MIGRANTES</t>
  </si>
  <si>
    <t>50 y Mas</t>
  </si>
  <si>
    <t>GESTANTES INGRESADAS</t>
  </si>
  <si>
    <t xml:space="preserve">   </t>
  </si>
  <si>
    <t>GESTANTES CON EXAMEN DE CHAGAS INFORMADO</t>
  </si>
  <si>
    <t>VÍCTIMA DE VIOLENCIA DE GENERO</t>
  </si>
  <si>
    <t>PUEBLO ORI-GINARIO</t>
  </si>
  <si>
    <t xml:space="preserve">  </t>
  </si>
  <si>
    <t>PREECLAMPSIA (PE)</t>
  </si>
  <si>
    <t>SÍNDROME HIPERTENSIVO DEL EMBARAZO (SHE)</t>
  </si>
  <si>
    <t>FACTORES DE RIESGO Y CONDICIONANTES DE PARTO PREMATURO</t>
  </si>
  <si>
    <t>RETARDO CRECIMIENTO INTRAUTERINO (RCIU)</t>
  </si>
  <si>
    <t>DIABETES</t>
  </si>
  <si>
    <t>CESÁREA ANTERIOR</t>
  </si>
  <si>
    <t>MALFORMACIÓN CONGÉNITA</t>
  </si>
  <si>
    <t>OTRAS PATOLOGÍAS DEL EMBARAZO</t>
  </si>
  <si>
    <t>DIU T DE Cu</t>
  </si>
  <si>
    <t>DIU MEDICADO</t>
  </si>
  <si>
    <t>ORAL COMBINADO</t>
  </si>
  <si>
    <t>ORAL PROGESTÁGENO</t>
  </si>
  <si>
    <t>INYECTABLE COMBINADO</t>
  </si>
  <si>
    <t>INYECTABLE PROGESTÁGENO</t>
  </si>
  <si>
    <t>IMPLANTE</t>
  </si>
  <si>
    <t>MUJER</t>
  </si>
  <si>
    <t>HOMBRES</t>
  </si>
  <si>
    <t xml:space="preserve"> MÉTODO DE REGULACIÓN DE FERTILIDAD MÁS PRESERVATIVOS</t>
  </si>
  <si>
    <t>SECCIÓN F:  INGRESOS Y EGRESOS A SALA DE ESTIMULACIÓN EN EL CENTRO DE SALUD</t>
  </si>
  <si>
    <t xml:space="preserve"> EGRESOS Y RESULTADOS DE LA REEVALUACIÓN POST EGRESO </t>
  </si>
  <si>
    <t>INASISTENTE</t>
  </si>
  <si>
    <t>Cumplimiento de tratamiento</t>
  </si>
  <si>
    <t>Otros</t>
  </si>
  <si>
    <t>Recuperado</t>
  </si>
  <si>
    <t>No Recuperado</t>
  </si>
  <si>
    <t>EN SITUACION DE DISCAPACIDAD</t>
  </si>
  <si>
    <t>SECCION G: INGRESOS DE NIÑOS Y NIÑAS CON NECESIDADES ESPECIALES DE BAJA COMPLEJIDAD A CONTROL DE SALUD INFANTIL EN APS</t>
  </si>
  <si>
    <t>NANEAS</t>
  </si>
  <si>
    <t xml:space="preserve">POR EDAD </t>
  </si>
  <si>
    <t xml:space="preserve"> 0  -  4</t>
  </si>
  <si>
    <t xml:space="preserve"> 5  -  9</t>
  </si>
  <si>
    <t xml:space="preserve"> 10 - 14  </t>
  </si>
  <si>
    <t>15 a 19</t>
  </si>
  <si>
    <t>DISLIPIDEMIA</t>
  </si>
  <si>
    <t>ANTECEDENTES ENF. CARDIOVASCULAR ATEROSCLERÓTICA</t>
  </si>
  <si>
    <t>CAUSAL DE EGRESO</t>
  </si>
  <si>
    <t>Abandono</t>
  </si>
  <si>
    <t>Traslado</t>
  </si>
  <si>
    <t>Fallecimiento</t>
  </si>
  <si>
    <t>Altas</t>
  </si>
  <si>
    <t>Abandono/Traslado</t>
  </si>
  <si>
    <t>DEPENDENCIA GRAVE Y TOTAL</t>
  </si>
  <si>
    <t>SECCIÓN K: INGRESOS AL PROGRAMA DEL ADULTO MAYOR SEGÚN CONDICIÓN DE FUNCIONALIDAD Y DEPENDENCIA</t>
  </si>
  <si>
    <t>EMPAM</t>
  </si>
  <si>
    <t>BARTHEL</t>
  </si>
  <si>
    <t>SECCIÓN L: EGRESOS AL PROGRAMA DEL ADULTO MAYOR SEGÚN CONDICIÓN DE FUNCIONALIDAD Y DEPENDENCIA</t>
  </si>
  <si>
    <t>SECCIÓN M: INGRESOS Y EGRESOS DEL  PROGRAMA MÁS ADULTOS MAYORES AUTOVALENTES</t>
  </si>
  <si>
    <t>INGRESO</t>
  </si>
  <si>
    <t>TOTAL INGRESOS</t>
  </si>
  <si>
    <t>EGRESO</t>
  </si>
  <si>
    <t>COMPLETA CICLO</t>
  </si>
  <si>
    <t>FALLECIMIENTO</t>
  </si>
  <si>
    <t>* Los pacientes de 60 a 64 años, no debe desagregarse por condición de funcionalidad, por ello sólo se registran en la primera fila.</t>
  </si>
  <si>
    <t>** Para la desagración por funcionalidad se contabiliza desde 65 y mas años.Sólo para el cálculo del total de los ingresos se contabiliza el rango de 60 - 64 años.</t>
  </si>
  <si>
    <t>GESTANTES</t>
  </si>
  <si>
    <t>MADRE DE HIJO MENOR DE 5 AÑOS</t>
  </si>
  <si>
    <t>PUEBLOS ORIGINARIOS</t>
  </si>
  <si>
    <t>AGRESOR / A</t>
  </si>
  <si>
    <t>OTRAS DEMENCIAS (INCLUYE ALZHEIMER)</t>
  </si>
  <si>
    <t>LEVE</t>
  </si>
  <si>
    <t>MODERADO</t>
  </si>
  <si>
    <t>AVANZADO</t>
  </si>
  <si>
    <t>MADRE DE NIÑO MENOR DE 5 AÑOS</t>
  </si>
  <si>
    <t>VÍCTIMA</t>
  </si>
  <si>
    <t>SECCIÓN P:  INGRESOS Y EGRESOS AL COMPONENTE ALCOHOL Y DROGA EN APS</t>
  </si>
  <si>
    <t xml:space="preserve">INTERVENCION TERAPEÚTICA </t>
  </si>
  <si>
    <t>SECCIÓN Q:  PROGRAMA DE REHABILITACIÓN (PERSONAS CON TRASTORNOS PSIQUIÁTRICOS)</t>
  </si>
  <si>
    <t>A BENEFI-
CIARIOS</t>
  </si>
  <si>
    <t xml:space="preserve"> </t>
  </si>
  <si>
    <t>SECCIÓN R: INGRESOS Y EGRESOS A PROGRAMA INFECCIÓN POR TRANSMISIÓN SEXUAL (Uso de establecimientos que realizan atención de ITS)</t>
  </si>
  <si>
    <t>PUEBLOS ORIGINA-RIOS</t>
  </si>
  <si>
    <t>Total</t>
  </si>
  <si>
    <t>Por alta</t>
  </si>
  <si>
    <t>Por abandono</t>
  </si>
  <si>
    <t>NO GESTANTES</t>
  </si>
  <si>
    <t>SECCIÓN S: INGRESOS Y EGRESOS A PROGRAMA DE VIH/SIDA (Uso exclusivo Centros de Atención VIH-SIDA)</t>
  </si>
  <si>
    <t>EGRESOS POR FALLECIMIENTO (INCLUÍDO EN TOTAL EGRESOS)</t>
  </si>
  <si>
    <t>EGRESOS POR ALTA (HIJO DE MADRE VIH +INCLUÍDO EN TOTAL EGRESOS)</t>
  </si>
  <si>
    <t>EVALUACIÓN MOVILIDAD PROGRAMA</t>
  </si>
  <si>
    <t>ABANDONO CONTROLES</t>
  </si>
  <si>
    <t>ABANDONO TRATAMIENTO</t>
  </si>
  <si>
    <t>ABANDONO DEL PROGRAMA</t>
  </si>
  <si>
    <t>SECCIÓN T: INGRESOS Y EGRESOS POR COMERCIO SEXUAL (Uso exclusivo de Unidades Control Comercio Sexual)</t>
  </si>
  <si>
    <t>SECCIÓN U. INGRESOS Y EGRESOS PROGRAMA DE ACOMPAÑAMIENTO PSICOSOCIAL EN ATENCIÓN PRIMARIA</t>
  </si>
  <si>
    <t>ACTIVIDAD</t>
  </si>
  <si>
    <t xml:space="preserve">TOTAL               </t>
  </si>
  <si>
    <t>GRUPOS DE EDAD  (en años)</t>
  </si>
  <si>
    <t>EFAM</t>
  </si>
  <si>
    <t xml:space="preserve"> No Olvide Escribir los campos Trans y/o Pueblo Originario y/o Migrantes (Digite Cero si no tiene.) </t>
  </si>
  <si>
    <t>No Olvide Escribir los campos Trans y/o Pueblo Originario y/o Migrantes (Digite Cero si no tiene.)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</si>
</sst>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_-;\-* #,##0_-;_-* &quot;-&quot;??_-;_-@_-"/>
    <numFmt numFmtId="165" formatCode="#,##0_)"/>
  </numFmts>
  <fonts count="27"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11"/>
      <name val="Calibri"/>
      <family val="2"/>
    </font>
    <font>
      <sz val="8"/>
      <color indexed="10"/>
      <name val="Verdana"/>
      <family val="2"/>
    </font>
    <font>
      <sz val="11"/>
      <color indexed="10"/>
      <name val="Calibri"/>
      <family val="2"/>
    </font>
    <font>
      <b/>
      <sz val="8"/>
      <color indexed="10"/>
      <name val="Verdana"/>
      <family val="2"/>
    </font>
    <font>
      <sz val="14"/>
      <name val="Verdana"/>
      <family val="2"/>
    </font>
    <font>
      <b/>
      <u/>
      <sz val="11"/>
      <name val="Verdana"/>
      <family val="2"/>
    </font>
    <font>
      <sz val="7"/>
      <name val="Verdana"/>
      <family val="2"/>
    </font>
    <font>
      <sz val="10"/>
      <name val="Arial"/>
      <family val="2"/>
    </font>
    <font>
      <sz val="9"/>
      <name val="Verdana"/>
      <family val="2"/>
    </font>
    <font>
      <sz val="8"/>
      <color indexed="9"/>
      <name val="Verdana"/>
      <family val="2"/>
    </font>
    <font>
      <sz val="28"/>
      <name val="Verdana"/>
      <family val="2"/>
    </font>
    <font>
      <sz val="26"/>
      <name val="Verdana"/>
      <family val="2"/>
    </font>
    <font>
      <sz val="11"/>
      <color theme="1"/>
      <name val="Calibri"/>
      <family val="2"/>
      <scheme val="minor"/>
    </font>
    <font>
      <b/>
      <sz val="8"/>
      <color indexed="8"/>
      <name val="Verdana"/>
      <family val="2"/>
    </font>
    <font>
      <sz val="11"/>
      <color indexed="8"/>
      <name val="Verdana"/>
      <family val="2"/>
    </font>
    <font>
      <sz val="11"/>
      <color indexed="10"/>
      <name val="Verdana"/>
      <family val="2"/>
    </font>
    <font>
      <b/>
      <sz val="11"/>
      <color indexed="8"/>
      <name val="Verdana"/>
      <family val="2"/>
    </font>
    <font>
      <sz val="8"/>
      <color indexed="8"/>
      <name val="Verdana"/>
      <family val="2"/>
    </font>
  </fonts>
  <fills count="1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theme="0" tint="-0.24994659260841701"/>
        <bgColor indexed="64"/>
      </patternFill>
    </fill>
    <fill>
      <patternFill patternType="solid">
        <fgColor rgb="FFFFFFCC"/>
      </patternFill>
    </fill>
    <fill>
      <patternFill patternType="solid">
        <fgColor theme="0" tint="-0.249977111117893"/>
        <bgColor indexed="64"/>
      </patternFill>
    </fill>
    <fill>
      <patternFill patternType="solid">
        <fgColor rgb="FFFFFFCC"/>
        <bgColor indexed="64"/>
      </patternFill>
    </fill>
    <fill>
      <patternFill patternType="solid">
        <fgColor indexed="26"/>
      </patternFill>
    </fill>
    <fill>
      <patternFill patternType="solid">
        <fgColor rgb="FFCCFFCC"/>
        <bgColor indexed="64"/>
      </patternFill>
    </fill>
  </fills>
  <borders count="16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hair">
        <color indexed="64"/>
      </bottom>
      <diagonal/>
    </border>
    <border>
      <left style="double">
        <color indexed="64"/>
      </left>
      <right/>
      <top/>
      <bottom/>
      <diagonal/>
    </border>
    <border>
      <left style="double">
        <color indexed="64"/>
      </left>
      <right style="thin">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9"/>
      </top>
      <bottom style="thin">
        <color indexed="9"/>
      </bottom>
      <diagonal/>
    </border>
    <border>
      <left style="hair">
        <color indexed="64"/>
      </left>
      <right style="hair">
        <color indexed="64"/>
      </right>
      <top style="hair">
        <color indexed="64"/>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thin">
        <color indexed="22"/>
      </right>
      <top style="thin">
        <color indexed="64"/>
      </top>
      <bottom style="thin">
        <color indexed="64"/>
      </bottom>
      <diagonal/>
    </border>
    <border>
      <left style="thin">
        <color indexed="9"/>
      </left>
      <right style="thin">
        <color indexed="9"/>
      </right>
      <top/>
      <bottom style="thin">
        <color indexed="64"/>
      </bottom>
      <diagonal/>
    </border>
    <border>
      <left/>
      <right style="thin">
        <color indexed="9"/>
      </right>
      <top style="thin">
        <color indexed="9"/>
      </top>
      <bottom/>
      <diagonal/>
    </border>
    <border>
      <left/>
      <right/>
      <top style="thin">
        <color indexed="9"/>
      </top>
      <bottom/>
      <diagonal/>
    </border>
    <border>
      <left style="thin">
        <color indexed="64"/>
      </left>
      <right style="thin">
        <color indexed="9"/>
      </right>
      <top/>
      <bottom style="thin">
        <color indexed="9"/>
      </bottom>
      <diagonal/>
    </border>
    <border>
      <left style="thin">
        <color indexed="64"/>
      </left>
      <right style="thin">
        <color indexed="9"/>
      </right>
      <top style="thin">
        <color indexed="9"/>
      </top>
      <bottom/>
      <diagonal/>
    </border>
    <border>
      <left style="thin">
        <color indexed="64"/>
      </left>
      <right style="thin">
        <color indexed="9"/>
      </right>
      <top style="thin">
        <color indexed="9"/>
      </top>
      <bottom style="thin">
        <color indexed="9"/>
      </bottom>
      <diagonal/>
    </border>
    <border>
      <left/>
      <right style="thin">
        <color indexed="9"/>
      </right>
      <top/>
      <bottom style="thin">
        <color indexed="9"/>
      </bottom>
      <diagonal/>
    </border>
    <border>
      <left/>
      <right/>
      <top/>
      <bottom style="thin">
        <color indexed="9"/>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style="double">
        <color indexed="64"/>
      </top>
      <bottom/>
      <diagonal/>
    </border>
    <border>
      <left style="hair">
        <color indexed="64"/>
      </left>
      <right style="thin">
        <color indexed="64"/>
      </right>
      <top style="double">
        <color indexed="64"/>
      </top>
      <bottom style="hair">
        <color indexed="64"/>
      </bottom>
      <diagonal/>
    </border>
    <border>
      <left/>
      <right style="hair">
        <color indexed="64"/>
      </right>
      <top style="hair">
        <color indexed="64"/>
      </top>
      <bottom style="hair">
        <color indexed="64"/>
      </bottom>
      <diagonal/>
    </border>
    <border>
      <left/>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indexed="64"/>
      </bottom>
      <diagonal/>
    </border>
    <border>
      <left style="thin">
        <color indexed="64"/>
      </left>
      <right style="double">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22"/>
      </right>
      <top/>
      <bottom style="thin">
        <color indexed="22"/>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s>
  <cellStyleXfs count="4">
    <xf numFmtId="0" fontId="0" fillId="0" borderId="0"/>
    <xf numFmtId="0" fontId="16" fillId="0" borderId="0"/>
    <xf numFmtId="0" fontId="21" fillId="10" borderId="114" applyNumberFormat="0" applyFont="0" applyAlignment="0" applyProtection="0"/>
    <xf numFmtId="0" fontId="16" fillId="13" borderId="150" applyNumberFormat="0" applyFont="0" applyAlignment="0" applyProtection="0"/>
  </cellStyleXfs>
  <cellXfs count="1813">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0"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5" fillId="2" borderId="0" xfId="0" applyNumberFormat="1" applyFont="1" applyFill="1" applyBorder="1" applyAlignment="1" applyProtection="1">
      <alignment vertical="center" wrapText="1"/>
    </xf>
    <xf numFmtId="0" fontId="1" fillId="2" borderId="0" xfId="0" applyNumberFormat="1" applyFont="1" applyFill="1" applyBorder="1" applyAlignment="1" applyProtection="1"/>
    <xf numFmtId="0" fontId="6" fillId="2" borderId="0" xfId="0" applyFont="1" applyFill="1" applyProtection="1"/>
    <xf numFmtId="0" fontId="6" fillId="0" borderId="0" xfId="0" applyFont="1" applyFill="1" applyProtection="1"/>
    <xf numFmtId="0" fontId="7" fillId="2" borderId="0" xfId="0" applyNumberFormat="1" applyFont="1" applyFill="1" applyBorder="1" applyAlignment="1" applyProtection="1">
      <alignment horizontal="left"/>
    </xf>
    <xf numFmtId="0" fontId="2" fillId="2" borderId="0" xfId="0" applyNumberFormat="1" applyFont="1" applyFill="1" applyAlignment="1" applyProtection="1">
      <alignment horizontal="center"/>
    </xf>
    <xf numFmtId="164" fontId="2" fillId="2" borderId="0" xfId="0" applyNumberFormat="1" applyFont="1" applyFill="1" applyAlignment="1" applyProtection="1"/>
    <xf numFmtId="0" fontId="2" fillId="2" borderId="0" xfId="0" applyNumberFormat="1" applyFont="1" applyFill="1" applyAlignment="1" applyProtection="1"/>
    <xf numFmtId="0" fontId="8" fillId="2" borderId="0" xfId="0" applyFont="1" applyFill="1" applyBorder="1" applyProtection="1"/>
    <xf numFmtId="0" fontId="6" fillId="0" borderId="0" xfId="0" applyFont="1" applyProtection="1"/>
    <xf numFmtId="0" fontId="2" fillId="0" borderId="10" xfId="0" applyFont="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9" fillId="0" borderId="0" xfId="0" applyFont="1"/>
    <xf numFmtId="0" fontId="2" fillId="0" borderId="0" xfId="0" applyFont="1" applyProtection="1"/>
    <xf numFmtId="3" fontId="2" fillId="2" borderId="13"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3" xfId="0" applyNumberFormat="1" applyFont="1" applyFill="1" applyBorder="1" applyAlignment="1" applyProtection="1">
      <protection locked="0"/>
    </xf>
    <xf numFmtId="0" fontId="10" fillId="2" borderId="0" xfId="0" applyFont="1" applyFill="1" applyAlignment="1" applyProtection="1">
      <alignment vertical="center"/>
    </xf>
    <xf numFmtId="0" fontId="10" fillId="2" borderId="0" xfId="0" applyFont="1" applyFill="1" applyBorder="1" applyAlignment="1" applyProtection="1">
      <alignment horizontal="left"/>
    </xf>
    <xf numFmtId="0" fontId="2" fillId="4" borderId="0" xfId="0" applyFont="1" applyFill="1" applyProtection="1"/>
    <xf numFmtId="0" fontId="2" fillId="5" borderId="0" xfId="0" applyFont="1" applyFill="1" applyProtection="1"/>
    <xf numFmtId="3" fontId="2" fillId="2" borderId="15" xfId="0" applyNumberFormat="1" applyFont="1" applyFill="1" applyBorder="1" applyAlignment="1" applyProtection="1"/>
    <xf numFmtId="3" fontId="2" fillId="3" borderId="16"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2" borderId="21" xfId="0" applyNumberFormat="1" applyFont="1" applyFill="1" applyBorder="1" applyAlignment="1" applyProtection="1"/>
    <xf numFmtId="3" fontId="2" fillId="3" borderId="22"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2" borderId="23" xfId="0" applyNumberFormat="1" applyFont="1" applyFill="1" applyBorder="1" applyAlignment="1" applyProtection="1"/>
    <xf numFmtId="3" fontId="2" fillId="3" borderId="10" xfId="0" applyNumberFormat="1" applyFont="1" applyFill="1" applyBorder="1" applyAlignment="1" applyProtection="1">
      <protection locked="0"/>
    </xf>
    <xf numFmtId="3" fontId="2" fillId="3" borderId="23" xfId="0" applyNumberFormat="1" applyFont="1" applyFill="1" applyBorder="1" applyAlignment="1" applyProtection="1">
      <protection locked="0"/>
    </xf>
    <xf numFmtId="0" fontId="8" fillId="2" borderId="0" xfId="0" applyFont="1" applyFill="1" applyProtection="1"/>
    <xf numFmtId="0" fontId="8" fillId="0" borderId="0" xfId="0" applyFont="1" applyFill="1" applyProtection="1"/>
    <xf numFmtId="0" fontId="7" fillId="2" borderId="0" xfId="0" applyFont="1" applyFill="1" applyBorder="1" applyProtection="1"/>
    <xf numFmtId="0" fontId="7" fillId="2" borderId="0" xfId="0" applyFont="1" applyFill="1" applyProtection="1"/>
    <xf numFmtId="0" fontId="2" fillId="2" borderId="0" xfId="0" applyFont="1" applyFill="1" applyBorder="1" applyAlignment="1" applyProtection="1">
      <alignment wrapText="1"/>
    </xf>
    <xf numFmtId="3" fontId="2" fillId="3" borderId="28" xfId="0" applyNumberFormat="1" applyFont="1" applyFill="1" applyBorder="1" applyAlignment="1" applyProtection="1">
      <protection locked="0"/>
    </xf>
    <xf numFmtId="0" fontId="2" fillId="2" borderId="29" xfId="0" applyNumberFormat="1" applyFont="1" applyFill="1" applyBorder="1" applyAlignment="1" applyProtection="1">
      <alignment horizontal="left"/>
    </xf>
    <xf numFmtId="0" fontId="2" fillId="2" borderId="30" xfId="0" applyNumberFormat="1" applyFont="1" applyFill="1" applyBorder="1" applyAlignment="1" applyProtection="1">
      <alignment horizontal="right"/>
    </xf>
    <xf numFmtId="0" fontId="2" fillId="2" borderId="0" xfId="0" applyNumberFormat="1" applyFont="1" applyFill="1" applyBorder="1" applyAlignment="1" applyProtection="1">
      <alignment horizontal="lef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3" fontId="2" fillId="0" borderId="23" xfId="0" applyNumberFormat="1" applyFont="1" applyFill="1" applyBorder="1" applyAlignment="1" applyProtection="1"/>
    <xf numFmtId="0" fontId="11" fillId="0" borderId="0" xfId="0" applyFont="1"/>
    <xf numFmtId="3" fontId="2" fillId="0" borderId="13" xfId="0" applyNumberFormat="1" applyFont="1" applyFill="1" applyBorder="1" applyAlignment="1" applyProtection="1"/>
    <xf numFmtId="3" fontId="2" fillId="0" borderId="28" xfId="0" applyNumberFormat="1" applyFont="1" applyFill="1" applyBorder="1" applyAlignment="1" applyProtection="1"/>
    <xf numFmtId="0" fontId="2" fillId="0" borderId="31" xfId="0" applyFont="1" applyFill="1" applyBorder="1" applyAlignment="1" applyProtection="1">
      <alignment horizontal="left" wrapText="1"/>
    </xf>
    <xf numFmtId="0" fontId="2" fillId="0" borderId="32" xfId="0" applyFont="1" applyFill="1" applyBorder="1" applyAlignment="1" applyProtection="1">
      <alignment horizontal="left" wrapText="1"/>
    </xf>
    <xf numFmtId="3" fontId="2" fillId="0" borderId="15" xfId="0" applyNumberFormat="1" applyFont="1" applyFill="1" applyBorder="1" applyAlignment="1" applyProtection="1"/>
    <xf numFmtId="0" fontId="2" fillId="0" borderId="33" xfId="0" applyFont="1" applyFill="1" applyBorder="1" applyAlignment="1" applyProtection="1">
      <alignment horizontal="left" wrapText="1"/>
    </xf>
    <xf numFmtId="0" fontId="2" fillId="0" borderId="35" xfId="0" applyFont="1" applyFill="1" applyBorder="1" applyAlignment="1" applyProtection="1">
      <alignment horizontal="left" wrapText="1"/>
    </xf>
    <xf numFmtId="3" fontId="2" fillId="0" borderId="34" xfId="0" applyNumberFormat="1" applyFont="1" applyFill="1" applyBorder="1" applyAlignment="1" applyProtection="1"/>
    <xf numFmtId="3" fontId="2" fillId="3" borderId="34" xfId="0" applyNumberFormat="1" applyFont="1" applyFill="1" applyBorder="1" applyAlignment="1" applyProtection="1">
      <protection locked="0"/>
    </xf>
    <xf numFmtId="0" fontId="2" fillId="0" borderId="36" xfId="0" applyFont="1" applyFill="1" applyBorder="1" applyAlignment="1" applyProtection="1">
      <alignment horizontal="left" wrapText="1"/>
    </xf>
    <xf numFmtId="3" fontId="2" fillId="0" borderId="21" xfId="0" applyNumberFormat="1" applyFont="1" applyFill="1" applyBorder="1" applyAlignment="1" applyProtection="1"/>
    <xf numFmtId="3" fontId="2" fillId="0" borderId="39" xfId="0" applyNumberFormat="1" applyFont="1" applyFill="1" applyBorder="1" applyAlignment="1" applyProtection="1"/>
    <xf numFmtId="3" fontId="2" fillId="3" borderId="39" xfId="0" applyNumberFormat="1" applyFont="1" applyFill="1" applyBorder="1" applyAlignment="1" applyProtection="1">
      <protection locked="0"/>
    </xf>
    <xf numFmtId="0" fontId="7" fillId="2" borderId="40" xfId="0" applyFont="1" applyFill="1" applyBorder="1" applyProtection="1"/>
    <xf numFmtId="0" fontId="2" fillId="2" borderId="0"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1" fillId="2" borderId="0" xfId="0" applyFont="1" applyFill="1" applyBorder="1" applyAlignment="1" applyProtection="1"/>
    <xf numFmtId="0" fontId="7" fillId="0" borderId="40"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10" fillId="2" borderId="0" xfId="0" applyNumberFormat="1" applyFont="1" applyFill="1" applyAlignment="1" applyProtection="1"/>
    <xf numFmtId="0" fontId="2" fillId="2" borderId="0" xfId="0" applyFont="1" applyFill="1" applyAlignment="1" applyProtection="1">
      <alignment wrapText="1"/>
    </xf>
    <xf numFmtId="0" fontId="2" fillId="0" borderId="0" xfId="0" applyFont="1" applyFill="1" applyAlignment="1" applyProtection="1">
      <alignment wrapText="1"/>
    </xf>
    <xf numFmtId="0" fontId="2" fillId="2" borderId="0" xfId="0" applyFont="1" applyFill="1" applyAlignment="1" applyProtection="1">
      <alignment vertical="center"/>
    </xf>
    <xf numFmtId="0" fontId="1" fillId="2" borderId="0" xfId="0" applyFont="1" applyFill="1" applyAlignment="1" applyProtection="1">
      <alignment wrapText="1"/>
    </xf>
    <xf numFmtId="0" fontId="2" fillId="0" borderId="1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3" fontId="2" fillId="3" borderId="42" xfId="0" applyNumberFormat="1" applyFont="1" applyFill="1" applyBorder="1" applyAlignment="1" applyProtection="1">
      <protection locked="0"/>
    </xf>
    <xf numFmtId="0" fontId="5" fillId="2" borderId="43"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3" fontId="2" fillId="3" borderId="24"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6" borderId="23" xfId="0" applyNumberFormat="1" applyFont="1" applyFill="1" applyBorder="1" applyAlignment="1" applyProtection="1"/>
    <xf numFmtId="0" fontId="10" fillId="0" borderId="0" xfId="0" applyNumberFormat="1" applyFont="1" applyFill="1" applyBorder="1" applyAlignment="1" applyProtection="1">
      <alignment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13" fillId="0" borderId="0" xfId="0" applyFont="1" applyFill="1" applyBorder="1" applyAlignment="1" applyProtection="1">
      <alignment horizontal="center"/>
    </xf>
    <xf numFmtId="0" fontId="2" fillId="0" borderId="0" xfId="0" applyFont="1" applyFill="1" applyBorder="1" applyProtection="1"/>
    <xf numFmtId="0" fontId="2" fillId="0" borderId="48"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10" fillId="2" borderId="0" xfId="0" applyFont="1" applyFill="1" applyBorder="1" applyAlignment="1" applyProtection="1"/>
    <xf numFmtId="0" fontId="10" fillId="2" borderId="0" xfId="0" applyFont="1" applyFill="1" applyProtection="1"/>
    <xf numFmtId="3" fontId="2" fillId="0" borderId="6" xfId="0" applyNumberFormat="1" applyFont="1" applyFill="1" applyBorder="1" applyAlignment="1" applyProtection="1"/>
    <xf numFmtId="0" fontId="10" fillId="2" borderId="0" xfId="0" applyNumberFormat="1" applyFont="1" applyFill="1" applyBorder="1" applyAlignment="1" applyProtection="1"/>
    <xf numFmtId="0" fontId="2" fillId="0" borderId="15" xfId="0" applyNumberFormat="1" applyFont="1" applyFill="1" applyBorder="1" applyAlignment="1" applyProtection="1">
      <alignment horizontal="left" wrapText="1"/>
    </xf>
    <xf numFmtId="0" fontId="14" fillId="2" borderId="40" xfId="0" applyFont="1" applyFill="1" applyBorder="1" applyProtection="1"/>
    <xf numFmtId="0" fontId="10" fillId="0" borderId="0" xfId="0" applyFont="1" applyFill="1" applyBorder="1" applyAlignment="1" applyProtection="1">
      <alignment vertical="center"/>
    </xf>
    <xf numFmtId="0" fontId="6" fillId="2" borderId="0" xfId="0" applyFont="1" applyFill="1"/>
    <xf numFmtId="0" fontId="2" fillId="0" borderId="13" xfId="0" applyFont="1" applyFill="1" applyBorder="1" applyAlignment="1" applyProtection="1">
      <alignment horizontal="left"/>
    </xf>
    <xf numFmtId="0" fontId="2" fillId="0" borderId="28" xfId="0" applyFont="1" applyFill="1" applyBorder="1" applyAlignment="1" applyProtection="1">
      <alignment horizontal="left"/>
    </xf>
    <xf numFmtId="3" fontId="2" fillId="0" borderId="9" xfId="0" applyNumberFormat="1" applyFont="1" applyFill="1" applyBorder="1" applyAlignment="1" applyProtection="1"/>
    <xf numFmtId="3" fontId="2" fillId="3" borderId="9" xfId="0" applyNumberFormat="1" applyFont="1" applyFill="1" applyBorder="1" applyAlignment="1" applyProtection="1">
      <protection locked="0"/>
    </xf>
    <xf numFmtId="3" fontId="10" fillId="2" borderId="0" xfId="0" applyNumberFormat="1" applyFont="1" applyFill="1" applyAlignment="1" applyProtection="1">
      <alignment vertical="center"/>
    </xf>
    <xf numFmtId="3" fontId="10" fillId="4" borderId="0" xfId="0" applyNumberFormat="1" applyFont="1" applyFill="1" applyBorder="1" applyAlignment="1" applyProtection="1"/>
    <xf numFmtId="0" fontId="6" fillId="0" borderId="0" xfId="0" applyFont="1" applyFill="1" applyBorder="1" applyProtection="1"/>
    <xf numFmtId="0" fontId="2" fillId="0" borderId="52" xfId="0" applyFont="1" applyBorder="1" applyAlignment="1" applyProtection="1">
      <alignment horizontal="center" vertical="center" wrapText="1"/>
    </xf>
    <xf numFmtId="3" fontId="2" fillId="3" borderId="53" xfId="0" applyNumberFormat="1" applyFont="1" applyFill="1" applyBorder="1" applyAlignment="1" applyProtection="1">
      <protection locked="0"/>
    </xf>
    <xf numFmtId="3" fontId="2" fillId="0" borderId="4" xfId="0" applyNumberFormat="1" applyFont="1" applyFill="1" applyBorder="1" applyAlignment="1" applyProtection="1"/>
    <xf numFmtId="0" fontId="7" fillId="0" borderId="40" xfId="0" applyFont="1" applyFill="1" applyBorder="1" applyAlignment="1" applyProtection="1"/>
    <xf numFmtId="0" fontId="7" fillId="2" borderId="40" xfId="0" applyFont="1" applyFill="1" applyBorder="1" applyAlignment="1" applyProtection="1"/>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3" borderId="60" xfId="0" applyNumberFormat="1" applyFont="1" applyFill="1" applyBorder="1" applyAlignment="1" applyProtection="1">
      <protection locked="0"/>
    </xf>
    <xf numFmtId="3" fontId="2" fillId="3" borderId="61" xfId="0" applyNumberFormat="1" applyFont="1" applyFill="1" applyBorder="1" applyAlignment="1" applyProtection="1">
      <protection locked="0"/>
    </xf>
    <xf numFmtId="3" fontId="2" fillId="0" borderId="15" xfId="0" applyNumberFormat="1" applyFont="1" applyFill="1" applyBorder="1" applyAlignment="1" applyProtection="1">
      <alignment horizontal="right"/>
    </xf>
    <xf numFmtId="3" fontId="2" fillId="3" borderId="62" xfId="0" applyNumberFormat="1" applyFont="1" applyFill="1" applyBorder="1" applyAlignment="1" applyProtection="1">
      <protection locked="0"/>
    </xf>
    <xf numFmtId="3" fontId="2" fillId="0" borderId="21" xfId="0" applyNumberFormat="1" applyFont="1" applyFill="1" applyBorder="1" applyAlignment="1" applyProtection="1">
      <alignment horizontal="right"/>
    </xf>
    <xf numFmtId="3" fontId="2" fillId="0" borderId="23" xfId="0" applyNumberFormat="1" applyFont="1" applyFill="1" applyBorder="1" applyAlignment="1" applyProtection="1">
      <alignment horizontal="right"/>
    </xf>
    <xf numFmtId="3" fontId="2" fillId="0" borderId="34" xfId="0" applyNumberFormat="1" applyFont="1" applyFill="1" applyBorder="1" applyAlignment="1" applyProtection="1">
      <alignment horizontal="right"/>
    </xf>
    <xf numFmtId="3" fontId="2" fillId="3" borderId="6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3" fontId="2" fillId="3" borderId="65" xfId="0" applyNumberFormat="1" applyFont="1" applyFill="1" applyBorder="1" applyAlignment="1" applyProtection="1">
      <protection locked="0"/>
    </xf>
    <xf numFmtId="3" fontId="2" fillId="0" borderId="52" xfId="0" applyNumberFormat="1" applyFont="1" applyFill="1" applyBorder="1" applyAlignment="1" applyProtection="1">
      <alignment horizontal="right"/>
    </xf>
    <xf numFmtId="3" fontId="2" fillId="0" borderId="9" xfId="0" applyNumberFormat="1" applyFont="1" applyFill="1" applyBorder="1" applyAlignment="1" applyProtection="1">
      <alignment horizontal="right"/>
    </xf>
    <xf numFmtId="3" fontId="2" fillId="0" borderId="55" xfId="0" applyNumberFormat="1" applyFont="1" applyFill="1" applyBorder="1" applyAlignment="1" applyProtection="1">
      <alignment horizontal="right"/>
    </xf>
    <xf numFmtId="3" fontId="2" fillId="0" borderId="0" xfId="0" applyNumberFormat="1" applyFont="1" applyFill="1" applyBorder="1" applyAlignment="1" applyProtection="1">
      <alignment horizontal="right"/>
    </xf>
    <xf numFmtId="3" fontId="2" fillId="0" borderId="28" xfId="0" applyNumberFormat="1" applyFont="1" applyFill="1" applyBorder="1" applyAlignment="1" applyProtection="1">
      <alignment horizontal="right"/>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xf numFmtId="0" fontId="1" fillId="2" borderId="0" xfId="0" applyFont="1" applyFill="1" applyBorder="1" applyAlignment="1" applyProtection="1">
      <alignment wrapText="1"/>
    </xf>
    <xf numFmtId="0" fontId="2" fillId="0" borderId="9" xfId="0" applyNumberFormat="1"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47" xfId="0" applyNumberFormat="1" applyFont="1" applyFill="1" applyBorder="1" applyAlignment="1" applyProtection="1">
      <alignment horizontal="center" vertical="center"/>
    </xf>
    <xf numFmtId="3" fontId="2" fillId="0" borderId="29" xfId="0" applyNumberFormat="1" applyFont="1" applyBorder="1" applyAlignment="1" applyProtection="1">
      <alignment wrapText="1"/>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0" borderId="13" xfId="0" applyNumberFormat="1" applyFont="1" applyBorder="1" applyAlignment="1" applyProtection="1">
      <alignment wrapText="1"/>
    </xf>
    <xf numFmtId="3" fontId="2" fillId="0" borderId="28" xfId="0" applyNumberFormat="1" applyFont="1" applyBorder="1" applyAlignment="1" applyProtection="1">
      <alignment wrapText="1"/>
    </xf>
    <xf numFmtId="3" fontId="2" fillId="0" borderId="34" xfId="0" applyNumberFormat="1" applyFont="1" applyBorder="1" applyAlignment="1" applyProtection="1">
      <alignment wrapText="1"/>
    </xf>
    <xf numFmtId="3" fontId="2" fillId="6" borderId="34" xfId="0" applyNumberFormat="1" applyFont="1" applyFill="1" applyBorder="1" applyAlignment="1" applyProtection="1"/>
    <xf numFmtId="3" fontId="2" fillId="6" borderId="13" xfId="0" applyNumberFormat="1" applyFont="1" applyFill="1" applyBorder="1" applyAlignment="1" applyProtection="1"/>
    <xf numFmtId="3" fontId="2" fillId="0" borderId="15" xfId="0" applyNumberFormat="1" applyFont="1" applyBorder="1" applyAlignment="1" applyProtection="1">
      <alignment wrapText="1"/>
    </xf>
    <xf numFmtId="3" fontId="2" fillId="6" borderId="15" xfId="0" applyNumberFormat="1" applyFont="1" applyFill="1" applyBorder="1" applyAlignment="1" applyProtection="1"/>
    <xf numFmtId="3" fontId="2" fillId="6" borderId="17" xfId="0" applyNumberFormat="1" applyFont="1" applyFill="1" applyBorder="1" applyAlignment="1" applyProtection="1"/>
    <xf numFmtId="3" fontId="2" fillId="0" borderId="21" xfId="0" applyNumberFormat="1" applyFont="1" applyBorder="1" applyAlignment="1" applyProtection="1">
      <alignment wrapText="1"/>
    </xf>
    <xf numFmtId="3" fontId="2" fillId="3" borderId="19"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0" borderId="9" xfId="0" applyNumberFormat="1" applyFont="1" applyBorder="1" applyAlignment="1" applyProtection="1">
      <alignment wrapText="1"/>
    </xf>
    <xf numFmtId="3" fontId="2" fillId="3" borderId="52" xfId="0" applyNumberFormat="1" applyFont="1" applyFill="1" applyBorder="1" applyAlignment="1" applyProtection="1">
      <protection locked="0"/>
    </xf>
    <xf numFmtId="3" fontId="2" fillId="6" borderId="15" xfId="0" applyNumberFormat="1" applyFont="1" applyFill="1" applyBorder="1" applyAlignment="1" applyProtection="1">
      <alignment wrapText="1"/>
    </xf>
    <xf numFmtId="3" fontId="2" fillId="6" borderId="64" xfId="0" applyNumberFormat="1" applyFont="1" applyFill="1" applyBorder="1" applyAlignment="1" applyProtection="1"/>
    <xf numFmtId="3" fontId="2" fillId="6" borderId="21" xfId="0" applyNumberFormat="1" applyFont="1" applyFill="1" applyBorder="1" applyAlignment="1" applyProtection="1"/>
    <xf numFmtId="3" fontId="2" fillId="6" borderId="19" xfId="0" applyNumberFormat="1" applyFont="1" applyFill="1" applyBorder="1" applyAlignment="1" applyProtection="1"/>
    <xf numFmtId="3" fontId="2" fillId="0" borderId="28" xfId="0" applyNumberFormat="1" applyFont="1" applyFill="1" applyBorder="1" applyAlignment="1" applyProtection="1">
      <alignment wrapText="1"/>
    </xf>
    <xf numFmtId="3" fontId="2" fillId="6" borderId="68" xfId="0" applyNumberFormat="1" applyFont="1" applyFill="1" applyBorder="1" applyAlignment="1" applyProtection="1"/>
    <xf numFmtId="3" fontId="2" fillId="6" borderId="28" xfId="0" applyNumberFormat="1" applyFont="1" applyFill="1" applyBorder="1" applyAlignment="1" applyProtection="1"/>
    <xf numFmtId="41" fontId="2" fillId="2" borderId="0" xfId="0" applyNumberFormat="1" applyFont="1" applyFill="1" applyBorder="1" applyAlignment="1" applyProtection="1"/>
    <xf numFmtId="0" fontId="2" fillId="2" borderId="0" xfId="0" applyFont="1" applyFill="1" applyAlignment="1" applyProtection="1"/>
    <xf numFmtId="3" fontId="2" fillId="3" borderId="4" xfId="0" applyNumberFormat="1" applyFont="1" applyFill="1" applyBorder="1" applyAlignment="1" applyProtection="1">
      <protection locked="0"/>
    </xf>
    <xf numFmtId="3" fontId="2" fillId="3" borderId="83" xfId="0" applyNumberFormat="1" applyFont="1" applyFill="1" applyBorder="1" applyAlignment="1" applyProtection="1">
      <protection locked="0"/>
    </xf>
    <xf numFmtId="3" fontId="2" fillId="3" borderId="6"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86" xfId="0" applyNumberFormat="1" applyFont="1" applyFill="1" applyBorder="1" applyAlignment="1" applyProtection="1">
      <protection locked="0"/>
    </xf>
    <xf numFmtId="3" fontId="2" fillId="3" borderId="76" xfId="0" applyNumberFormat="1" applyFont="1" applyFill="1" applyBorder="1" applyAlignment="1" applyProtection="1">
      <protection locked="0"/>
    </xf>
    <xf numFmtId="3" fontId="2" fillId="6" borderId="18" xfId="0" applyNumberFormat="1" applyFont="1" applyFill="1" applyBorder="1" applyAlignment="1" applyProtection="1"/>
    <xf numFmtId="3" fontId="2" fillId="3" borderId="25"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6" borderId="27" xfId="0" applyNumberFormat="1" applyFont="1" applyFill="1" applyBorder="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7" fillId="2" borderId="0" xfId="0" applyFont="1" applyFill="1" applyBorder="1" applyAlignment="1" applyProtection="1">
      <alignment vertical="center" wrapText="1"/>
    </xf>
    <xf numFmtId="165" fontId="17" fillId="2" borderId="0" xfId="0" applyNumberFormat="1" applyFont="1" applyFill="1" applyBorder="1" applyAlignment="1" applyProtection="1"/>
    <xf numFmtId="165" fontId="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165" fontId="2" fillId="0" borderId="0" xfId="0" applyNumberFormat="1" applyFont="1" applyFill="1" applyBorder="1" applyAlignment="1" applyProtection="1">
      <protection locked="0"/>
    </xf>
    <xf numFmtId="165" fontId="10" fillId="2" borderId="0" xfId="0" applyNumberFormat="1" applyFont="1" applyFill="1" applyBorder="1" applyAlignment="1" applyProtection="1"/>
    <xf numFmtId="49" fontId="2" fillId="0" borderId="23"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left" vertical="center" wrapText="1"/>
      <protection hidden="1"/>
    </xf>
    <xf numFmtId="0" fontId="2" fillId="0" borderId="0" xfId="0" applyNumberFormat="1" applyFont="1" applyFill="1" applyBorder="1" applyAlignment="1" applyProtection="1"/>
    <xf numFmtId="0" fontId="2" fillId="7" borderId="0" xfId="0" applyFont="1" applyFill="1" applyAlignment="1" applyProtection="1">
      <alignment wrapText="1"/>
    </xf>
    <xf numFmtId="0" fontId="2" fillId="4" borderId="0" xfId="0" applyFont="1" applyFill="1" applyAlignment="1" applyProtection="1">
      <alignment wrapText="1"/>
    </xf>
    <xf numFmtId="0" fontId="18" fillId="0" borderId="0" xfId="0" applyFont="1" applyFill="1" applyProtection="1"/>
    <xf numFmtId="0" fontId="2" fillId="0" borderId="28" xfId="0" applyNumberFormat="1" applyFont="1" applyFill="1" applyBorder="1" applyAlignment="1" applyProtection="1">
      <alignment horizontal="left" vertical="center" wrapText="1"/>
      <protection hidden="1"/>
    </xf>
    <xf numFmtId="0" fontId="2" fillId="0" borderId="29" xfId="0" applyNumberFormat="1" applyFont="1" applyFill="1" applyBorder="1" applyAlignment="1" applyProtection="1">
      <alignment horizontal="left" vertical="center" wrapText="1"/>
      <protection hidden="1"/>
    </xf>
    <xf numFmtId="0" fontId="19" fillId="2" borderId="0" xfId="0" applyFont="1" applyFill="1" applyProtection="1"/>
    <xf numFmtId="3" fontId="2" fillId="0" borderId="23"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85" xfId="0" applyNumberFormat="1" applyFont="1" applyFill="1" applyBorder="1" applyAlignment="1" applyProtection="1">
      <alignment wrapText="1"/>
    </xf>
    <xf numFmtId="3" fontId="2" fillId="0" borderId="56" xfId="0" applyNumberFormat="1" applyFont="1" applyFill="1" applyBorder="1" applyAlignment="1" applyProtection="1">
      <alignment wrapText="1"/>
    </xf>
    <xf numFmtId="3" fontId="2" fillId="0" borderId="58" xfId="0" applyNumberFormat="1" applyFont="1" applyFill="1" applyBorder="1" applyAlignment="1" applyProtection="1">
      <alignment wrapText="1"/>
    </xf>
    <xf numFmtId="0" fontId="2" fillId="0" borderId="13" xfId="0" applyFont="1" applyFill="1" applyBorder="1" applyAlignment="1" applyProtection="1">
      <alignment vertical="center" wrapText="1"/>
    </xf>
    <xf numFmtId="3" fontId="2" fillId="0" borderId="13" xfId="0" applyNumberFormat="1" applyFont="1" applyFill="1" applyBorder="1" applyAlignment="1" applyProtection="1">
      <alignment wrapText="1"/>
    </xf>
    <xf numFmtId="3" fontId="2" fillId="6" borderId="13" xfId="0" applyNumberFormat="1" applyFont="1" applyFill="1" applyBorder="1" applyAlignment="1" applyProtection="1">
      <alignment wrapText="1"/>
    </xf>
    <xf numFmtId="3" fontId="2" fillId="6" borderId="24" xfId="0" applyNumberFormat="1" applyFont="1" applyFill="1" applyBorder="1" applyAlignment="1" applyProtection="1"/>
    <xf numFmtId="3" fontId="2" fillId="0" borderId="34" xfId="0" applyNumberFormat="1" applyFont="1" applyFill="1" applyBorder="1" applyAlignment="1" applyProtection="1">
      <alignment wrapText="1"/>
    </xf>
    <xf numFmtId="3" fontId="2" fillId="0" borderId="15" xfId="0" applyNumberFormat="1" applyFont="1" applyFill="1" applyBorder="1" applyAlignment="1" applyProtection="1">
      <alignment wrapText="1"/>
    </xf>
    <xf numFmtId="165" fontId="17" fillId="2" borderId="0" xfId="0" applyNumberFormat="1" applyFont="1" applyFill="1" applyBorder="1" applyAlignment="1" applyProtection="1">
      <protection locked="0"/>
    </xf>
    <xf numFmtId="0" fontId="20" fillId="2" borderId="0" xfId="0" applyFont="1" applyFill="1" applyProtection="1"/>
    <xf numFmtId="3" fontId="2" fillId="3" borderId="48" xfId="0" applyNumberFormat="1" applyFont="1" applyFill="1" applyBorder="1" applyAlignment="1" applyProtection="1">
      <protection locked="0"/>
    </xf>
    <xf numFmtId="3" fontId="2" fillId="3" borderId="1"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3" xfId="0" applyNumberFormat="1" applyFont="1" applyFill="1" applyBorder="1" applyAlignment="1" applyProtection="1">
      <protection locked="0"/>
    </xf>
    <xf numFmtId="3" fontId="2" fillId="0" borderId="91" xfId="0" applyNumberFormat="1" applyFont="1" applyFill="1" applyBorder="1" applyAlignment="1" applyProtection="1"/>
    <xf numFmtId="3" fontId="2" fillId="3" borderId="92" xfId="0" applyNumberFormat="1" applyFont="1" applyFill="1" applyBorder="1" applyAlignment="1" applyProtection="1">
      <protection locked="0"/>
    </xf>
    <xf numFmtId="3" fontId="2" fillId="3" borderId="89"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3" borderId="91" xfId="0" applyNumberFormat="1" applyFont="1" applyFill="1" applyBorder="1" applyAlignment="1" applyProtection="1">
      <protection locked="0"/>
    </xf>
    <xf numFmtId="3" fontId="2" fillId="0" borderId="96" xfId="0" applyNumberFormat="1" applyFont="1" applyFill="1" applyBorder="1" applyAlignment="1" applyProtection="1"/>
    <xf numFmtId="3" fontId="2" fillId="3" borderId="97" xfId="0" applyNumberFormat="1" applyFont="1" applyFill="1" applyBorder="1" applyAlignment="1" applyProtection="1">
      <protection locked="0"/>
    </xf>
    <xf numFmtId="3" fontId="2" fillId="6" borderId="98" xfId="0" applyNumberFormat="1" applyFont="1" applyFill="1" applyBorder="1" applyAlignment="1" applyProtection="1"/>
    <xf numFmtId="3" fontId="2" fillId="6" borderId="99" xfId="0" applyNumberFormat="1" applyFont="1" applyFill="1" applyBorder="1" applyAlignment="1" applyProtection="1"/>
    <xf numFmtId="3" fontId="2" fillId="6" borderId="100" xfId="0" applyNumberFormat="1" applyFont="1" applyFill="1" applyBorder="1" applyAlignment="1" applyProtection="1"/>
    <xf numFmtId="3" fontId="2" fillId="6" borderId="101" xfId="0" applyNumberFormat="1" applyFont="1" applyFill="1" applyBorder="1" applyAlignment="1" applyProtection="1"/>
    <xf numFmtId="3" fontId="2" fillId="6" borderId="95" xfId="0" applyNumberFormat="1" applyFont="1" applyFill="1" applyBorder="1" applyAlignment="1" applyProtection="1"/>
    <xf numFmtId="3" fontId="2" fillId="3" borderId="102" xfId="0" applyNumberFormat="1" applyFont="1" applyFill="1" applyBorder="1" applyAlignment="1" applyProtection="1">
      <protection locked="0"/>
    </xf>
    <xf numFmtId="3" fontId="2" fillId="0" borderId="3" xfId="0" applyNumberFormat="1" applyFont="1" applyFill="1" applyBorder="1" applyAlignment="1" applyProtection="1"/>
    <xf numFmtId="3" fontId="2" fillId="0" borderId="3" xfId="0" applyNumberFormat="1" applyFont="1" applyBorder="1" applyAlignment="1" applyProtection="1">
      <alignment wrapText="1"/>
    </xf>
    <xf numFmtId="3" fontId="2" fillId="0" borderId="103" xfId="0" applyNumberFormat="1" applyFont="1" applyFill="1" applyBorder="1" applyAlignment="1" applyProtection="1"/>
    <xf numFmtId="3" fontId="2" fillId="0" borderId="103" xfId="0" applyNumberFormat="1" applyFont="1" applyBorder="1" applyAlignment="1" applyProtection="1">
      <alignment wrapText="1"/>
    </xf>
    <xf numFmtId="3" fontId="2" fillId="3" borderId="104" xfId="0" applyNumberFormat="1" applyFont="1" applyFill="1" applyBorder="1" applyAlignment="1" applyProtection="1">
      <protection locked="0"/>
    </xf>
    <xf numFmtId="3" fontId="2" fillId="3" borderId="105" xfId="0" applyNumberFormat="1" applyFont="1" applyFill="1" applyBorder="1" applyAlignment="1" applyProtection="1">
      <protection locked="0"/>
    </xf>
    <xf numFmtId="3" fontId="2" fillId="3" borderId="106" xfId="0" applyNumberFormat="1" applyFont="1" applyFill="1" applyBorder="1" applyAlignment="1" applyProtection="1">
      <protection locked="0"/>
    </xf>
    <xf numFmtId="3" fontId="2" fillId="0" borderId="109" xfId="0" applyNumberFormat="1" applyFont="1" applyFill="1" applyBorder="1" applyAlignment="1" applyProtection="1"/>
    <xf numFmtId="3" fontId="2" fillId="3" borderId="109" xfId="0" applyNumberFormat="1" applyFont="1" applyFill="1" applyBorder="1" applyAlignment="1" applyProtection="1">
      <protection locked="0"/>
    </xf>
    <xf numFmtId="0" fontId="2" fillId="0" borderId="0" xfId="0" applyFont="1" applyBorder="1" applyProtection="1"/>
    <xf numFmtId="0" fontId="6" fillId="2" borderId="0" xfId="0" applyFont="1" applyFill="1" applyBorder="1" applyProtection="1"/>
    <xf numFmtId="0" fontId="2" fillId="0" borderId="7" xfId="0" applyNumberFormat="1" applyFont="1" applyFill="1" applyBorder="1" applyAlignment="1" applyProtection="1">
      <alignment vertical="center" wrapText="1"/>
    </xf>
    <xf numFmtId="0" fontId="2" fillId="0" borderId="8" xfId="0" applyNumberFormat="1" applyFont="1" applyFill="1" applyBorder="1" applyAlignment="1" applyProtection="1">
      <alignment vertical="center" wrapText="1"/>
    </xf>
    <xf numFmtId="0" fontId="2" fillId="2" borderId="0" xfId="0" applyFont="1" applyFill="1" applyAlignment="1" applyProtection="1">
      <alignment horizontal="left"/>
    </xf>
    <xf numFmtId="0" fontId="2" fillId="0" borderId="0" xfId="0" applyFont="1" applyProtection="1">
      <protection hidden="1"/>
    </xf>
    <xf numFmtId="0" fontId="2" fillId="0" borderId="0" xfId="0" applyFont="1" applyFill="1" applyProtection="1">
      <protection hidden="1"/>
    </xf>
    <xf numFmtId="0" fontId="2" fillId="2" borderId="0" xfId="0" applyFont="1" applyFill="1" applyBorder="1" applyAlignment="1" applyProtection="1">
      <alignment horizontal="left"/>
    </xf>
    <xf numFmtId="0" fontId="2" fillId="0" borderId="0" xfId="0" applyFont="1" applyAlignment="1" applyProtection="1">
      <alignment horizontal="left"/>
    </xf>
    <xf numFmtId="0" fontId="6" fillId="0" borderId="0" xfId="0" applyFont="1" applyProtection="1">
      <protection hidden="1"/>
    </xf>
    <xf numFmtId="0" fontId="2" fillId="8" borderId="0" xfId="0" applyFont="1" applyFill="1" applyAlignment="1" applyProtection="1">
      <alignment horizontal="left"/>
    </xf>
    <xf numFmtId="0" fontId="2" fillId="8" borderId="0" xfId="0" applyFont="1" applyFill="1" applyProtection="1">
      <protection hidden="1"/>
    </xf>
    <xf numFmtId="0" fontId="9" fillId="0" borderId="0" xfId="0" applyFont="1" applyFill="1"/>
    <xf numFmtId="0" fontId="2" fillId="4" borderId="23" xfId="0" applyFont="1" applyFill="1" applyBorder="1" applyProtection="1"/>
    <xf numFmtId="0" fontId="10" fillId="4" borderId="0" xfId="0" applyFont="1" applyFill="1" applyAlignment="1" applyProtection="1">
      <alignment vertical="center"/>
    </xf>
    <xf numFmtId="0" fontId="2" fillId="0" borderId="52" xfId="0" applyFont="1" applyFill="1" applyBorder="1" applyAlignment="1" applyProtection="1">
      <alignment vertical="center" wrapText="1"/>
    </xf>
    <xf numFmtId="0" fontId="2" fillId="0" borderId="23" xfId="0" applyFont="1" applyFill="1" applyBorder="1" applyAlignment="1" applyProtection="1">
      <alignment vertical="center" wrapText="1"/>
    </xf>
    <xf numFmtId="3" fontId="2" fillId="0" borderId="4" xfId="0" applyNumberFormat="1" applyFont="1" applyFill="1" applyBorder="1" applyAlignment="1" applyProtection="1">
      <alignment horizontal="right"/>
    </xf>
    <xf numFmtId="3" fontId="2" fillId="0" borderId="7" xfId="0" applyNumberFormat="1" applyFont="1" applyFill="1" applyBorder="1" applyAlignment="1" applyProtection="1">
      <alignment horizontal="right"/>
    </xf>
    <xf numFmtId="3" fontId="2" fillId="0" borderId="31" xfId="0" applyNumberFormat="1" applyFont="1" applyFill="1" applyBorder="1" applyAlignment="1" applyProtection="1">
      <alignment horizontal="right"/>
    </xf>
    <xf numFmtId="3" fontId="2" fillId="3" borderId="31" xfId="0" applyNumberFormat="1" applyFont="1" applyFill="1" applyBorder="1" applyAlignment="1" applyProtection="1">
      <protection locked="0"/>
    </xf>
    <xf numFmtId="3" fontId="2" fillId="0" borderId="32" xfId="0" applyNumberFormat="1" applyFont="1" applyFill="1" applyBorder="1" applyAlignment="1" applyProtection="1">
      <alignment horizontal="right"/>
    </xf>
    <xf numFmtId="3" fontId="2" fillId="3" borderId="32" xfId="0" applyNumberFormat="1" applyFont="1" applyFill="1" applyBorder="1" applyAlignment="1" applyProtection="1">
      <protection locked="0"/>
    </xf>
    <xf numFmtId="3" fontId="2" fillId="0" borderId="33" xfId="0" applyNumberFormat="1" applyFont="1" applyFill="1" applyBorder="1" applyAlignment="1" applyProtection="1">
      <alignment horizontal="right"/>
    </xf>
    <xf numFmtId="3" fontId="2" fillId="3" borderId="33" xfId="0" applyNumberFormat="1" applyFont="1" applyFill="1" applyBorder="1" applyAlignment="1" applyProtection="1">
      <protection locked="0"/>
    </xf>
    <xf numFmtId="3" fontId="2" fillId="3" borderId="111" xfId="0" applyNumberFormat="1" applyFont="1" applyFill="1" applyBorder="1" applyAlignment="1" applyProtection="1">
      <protection locked="0"/>
    </xf>
    <xf numFmtId="0" fontId="2" fillId="0" borderId="0" xfId="0" applyFont="1" applyFill="1" applyBorder="1" applyAlignment="1" applyProtection="1">
      <alignment vertical="center"/>
    </xf>
    <xf numFmtId="49" fontId="2" fillId="0" borderId="0" xfId="0" applyNumberFormat="1" applyFont="1" applyFill="1" applyBorder="1" applyAlignment="1" applyProtection="1">
      <alignment vertical="center"/>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0" fillId="0" borderId="0" xfId="0" applyFill="1" applyBorder="1"/>
    <xf numFmtId="0" fontId="15" fillId="0" borderId="52" xfId="0" applyFont="1" applyBorder="1" applyAlignment="1" applyProtection="1">
      <alignment vertical="center" wrapText="1"/>
    </xf>
    <xf numFmtId="0" fontId="15" fillId="0" borderId="23" xfId="0" applyFont="1" applyBorder="1" applyAlignment="1" applyProtection="1">
      <alignment vertical="center" wrapText="1"/>
    </xf>
    <xf numFmtId="0" fontId="15" fillId="0" borderId="58" xfId="0" applyFont="1" applyBorder="1" applyAlignment="1" applyProtection="1">
      <alignment vertical="center" wrapText="1"/>
    </xf>
    <xf numFmtId="3" fontId="2" fillId="3" borderId="55" xfId="0" applyNumberFormat="1" applyFont="1" applyFill="1" applyBorder="1" applyAlignment="1" applyProtection="1">
      <protection locked="0"/>
    </xf>
    <xf numFmtId="3" fontId="2" fillId="3" borderId="112" xfId="0" applyNumberFormat="1" applyFont="1" applyFill="1" applyBorder="1" applyAlignment="1" applyProtection="1">
      <protection locked="0"/>
    </xf>
    <xf numFmtId="3" fontId="2" fillId="0" borderId="1" xfId="0" applyNumberFormat="1" applyFont="1" applyFill="1" applyBorder="1" applyAlignment="1" applyProtection="1"/>
    <xf numFmtId="3" fontId="2" fillId="0" borderId="43" xfId="0" applyNumberFormat="1" applyFont="1" applyFill="1" applyBorder="1" applyAlignment="1" applyProtection="1"/>
    <xf numFmtId="3" fontId="2" fillId="0" borderId="88" xfId="0" applyNumberFormat="1" applyFont="1" applyFill="1" applyBorder="1" applyAlignment="1" applyProtection="1"/>
    <xf numFmtId="3" fontId="2" fillId="0" borderId="113" xfId="0" applyNumberFormat="1" applyFont="1" applyFill="1" applyBorder="1" applyAlignment="1" applyProtection="1"/>
    <xf numFmtId="3" fontId="2" fillId="0" borderId="2" xfId="0" applyNumberFormat="1" applyFont="1" applyFill="1" applyBorder="1" applyAlignment="1" applyProtection="1"/>
    <xf numFmtId="3" fontId="2" fillId="3" borderId="58"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9" borderId="34" xfId="0" applyNumberFormat="1" applyFont="1" applyFill="1" applyBorder="1" applyAlignment="1" applyProtection="1"/>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10" fillId="2" borderId="0" xfId="0" applyFont="1" applyFill="1" applyBorder="1" applyAlignment="1" applyProtection="1">
      <alignment horizontal="left"/>
    </xf>
    <xf numFmtId="0" fontId="2" fillId="0" borderId="9"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protection hidden="1"/>
    </xf>
    <xf numFmtId="0" fontId="2" fillId="0" borderId="13"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alignment horizontal="left"/>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3" xfId="0" applyFont="1" applyFill="1" applyBorder="1" applyAlignment="1" applyProtection="1">
      <alignment horizontal="center" vertical="center"/>
    </xf>
    <xf numFmtId="0" fontId="2" fillId="0" borderId="28" xfId="0" applyNumberFormat="1" applyFont="1" applyFill="1" applyBorder="1" applyAlignment="1" applyProtection="1">
      <alignment horizontal="left"/>
    </xf>
    <xf numFmtId="0" fontId="2" fillId="0" borderId="4" xfId="0" applyFont="1" applyFill="1" applyBorder="1" applyAlignment="1" applyProtection="1">
      <alignment vertical="center" wrapText="1"/>
    </xf>
    <xf numFmtId="0" fontId="2" fillId="0" borderId="28" xfId="0" applyNumberFormat="1" applyFont="1" applyFill="1" applyBorder="1" applyAlignment="1" applyProtection="1"/>
    <xf numFmtId="0" fontId="2" fillId="0" borderId="23"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8"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13" xfId="0" applyNumberFormat="1" applyFont="1" applyFill="1" applyBorder="1" applyAlignment="1" applyProtection="1">
      <alignment horizontal="left"/>
    </xf>
    <xf numFmtId="0" fontId="2" fillId="0" borderId="15" xfId="0" applyNumberFormat="1" applyFont="1" applyFill="1" applyBorder="1" applyAlignment="1" applyProtection="1"/>
    <xf numFmtId="0" fontId="2" fillId="0" borderId="34" xfId="0" applyNumberFormat="1" applyFont="1" applyFill="1" applyBorder="1" applyAlignment="1" applyProtection="1"/>
    <xf numFmtId="0" fontId="2" fillId="0" borderId="28"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23" xfId="0" applyFont="1" applyBorder="1" applyAlignment="1" applyProtection="1">
      <alignment horizontal="center" vertical="center" wrapText="1"/>
    </xf>
    <xf numFmtId="0" fontId="2" fillId="0" borderId="28" xfId="0" applyNumberFormat="1" applyFont="1" applyFill="1" applyBorder="1" applyAlignment="1" applyProtection="1">
      <alignment horizontal="left"/>
    </xf>
    <xf numFmtId="0" fontId="2" fillId="0" borderId="8"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vertical="center" wrapText="1"/>
      <protection hidden="1"/>
    </xf>
    <xf numFmtId="0" fontId="2" fillId="0" borderId="15"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7" xfId="0"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wrapText="1"/>
    </xf>
    <xf numFmtId="0" fontId="22" fillId="2" borderId="0" xfId="0" applyFont="1" applyFill="1"/>
    <xf numFmtId="0" fontId="23" fillId="2" borderId="0" xfId="0" applyFont="1" applyFill="1"/>
    <xf numFmtId="0" fontId="23" fillId="2" borderId="0" xfId="0" applyFont="1" applyFill="1" applyProtection="1">
      <protection locked="0"/>
    </xf>
    <xf numFmtId="0" fontId="23" fillId="2" borderId="115" xfId="0" applyFont="1" applyFill="1" applyBorder="1"/>
    <xf numFmtId="0" fontId="6" fillId="2" borderId="115" xfId="0" applyFont="1" applyFill="1" applyBorder="1" applyProtection="1"/>
    <xf numFmtId="0" fontId="6" fillId="0" borderId="115" xfId="0" applyFont="1" applyFill="1" applyBorder="1" applyProtection="1"/>
    <xf numFmtId="0" fontId="8" fillId="0" borderId="0" xfId="0" applyFont="1"/>
    <xf numFmtId="0" fontId="8" fillId="0" borderId="116" xfId="0" applyFont="1" applyBorder="1"/>
    <xf numFmtId="0" fontId="2" fillId="2" borderId="115" xfId="0" applyFont="1" applyFill="1" applyBorder="1" applyProtection="1"/>
    <xf numFmtId="0" fontId="2" fillId="0" borderId="115" xfId="0" applyFont="1" applyFill="1" applyBorder="1" applyProtection="1"/>
    <xf numFmtId="3" fontId="2" fillId="2" borderId="1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70" xfId="0" applyNumberFormat="1" applyFont="1" applyFill="1" applyBorder="1" applyAlignment="1" applyProtection="1">
      <protection locked="0"/>
    </xf>
    <xf numFmtId="0" fontId="10" fillId="2" borderId="0" xfId="0" applyFont="1" applyFill="1" applyBorder="1" applyAlignment="1" applyProtection="1">
      <alignment horizontal="left"/>
      <protection locked="0"/>
    </xf>
    <xf numFmtId="0" fontId="8" fillId="0" borderId="117" xfId="0" applyFont="1" applyBorder="1"/>
    <xf numFmtId="0" fontId="2" fillId="0" borderId="115" xfId="0" applyFont="1" applyBorder="1" applyProtection="1"/>
    <xf numFmtId="3" fontId="2" fillId="2" borderId="15"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2" borderId="21" xfId="0" applyNumberFormat="1" applyFont="1" applyFill="1" applyBorder="1" applyAlignment="1" applyProtection="1">
      <protection locked="0"/>
    </xf>
    <xf numFmtId="3" fontId="2" fillId="3" borderId="118" xfId="0" applyNumberFormat="1" applyFont="1" applyFill="1" applyBorder="1" applyAlignment="1" applyProtection="1">
      <protection locked="0"/>
    </xf>
    <xf numFmtId="3" fontId="2" fillId="3" borderId="81" xfId="0" applyNumberFormat="1" applyFont="1" applyFill="1" applyBorder="1" applyAlignment="1" applyProtection="1">
      <protection locked="0"/>
    </xf>
    <xf numFmtId="3" fontId="2" fillId="2" borderId="23" xfId="0" applyNumberFormat="1" applyFont="1" applyFill="1" applyBorder="1" applyAlignment="1" applyProtection="1">
      <protection locked="0"/>
    </xf>
    <xf numFmtId="3" fontId="2" fillId="3" borderId="11"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0" fontId="10" fillId="2" borderId="0" xfId="0" applyFont="1" applyFill="1" applyBorder="1" applyAlignment="1" applyProtection="1">
      <protection locked="0"/>
    </xf>
    <xf numFmtId="0" fontId="10" fillId="2" borderId="0" xfId="0" applyFont="1" applyFill="1" applyBorder="1" applyAlignment="1" applyProtection="1">
      <alignment wrapText="1"/>
    </xf>
    <xf numFmtId="0" fontId="6" fillId="2" borderId="119" xfId="0" applyFont="1" applyFill="1" applyBorder="1" applyProtection="1"/>
    <xf numFmtId="0" fontId="23" fillId="2" borderId="120" xfId="0" applyFont="1" applyFill="1" applyBorder="1"/>
    <xf numFmtId="0" fontId="8" fillId="0" borderId="121" xfId="0" applyFont="1" applyBorder="1"/>
    <xf numFmtId="0" fontId="8" fillId="0" borderId="122" xfId="0" applyFont="1" applyBorder="1"/>
    <xf numFmtId="0" fontId="8" fillId="0" borderId="123" xfId="0" applyFont="1" applyBorder="1"/>
    <xf numFmtId="0" fontId="2" fillId="2" borderId="119" xfId="0" applyFont="1" applyFill="1" applyBorder="1" applyProtection="1"/>
    <xf numFmtId="3" fontId="2" fillId="0" borderId="23" xfId="0" applyNumberFormat="1" applyFont="1" applyFill="1" applyBorder="1" applyAlignment="1" applyProtection="1">
      <protection locked="0"/>
    </xf>
    <xf numFmtId="0" fontId="24" fillId="0" borderId="0" xfId="0" applyFont="1" applyProtection="1">
      <protection locked="0"/>
    </xf>
    <xf numFmtId="0" fontId="24" fillId="0" borderId="124" xfId="0" applyFont="1" applyBorder="1"/>
    <xf numFmtId="0" fontId="24" fillId="0" borderId="125" xfId="0" applyFont="1" applyBorder="1"/>
    <xf numFmtId="0" fontId="24" fillId="0" borderId="116" xfId="0" applyFont="1" applyBorder="1"/>
    <xf numFmtId="0" fontId="8" fillId="0" borderId="125" xfId="0" applyFont="1" applyBorder="1"/>
    <xf numFmtId="3" fontId="2" fillId="0" borderId="13" xfId="0" applyNumberFormat="1" applyFont="1" applyFill="1" applyBorder="1" applyAlignment="1" applyProtection="1">
      <protection locked="0"/>
    </xf>
    <xf numFmtId="0" fontId="12" fillId="2" borderId="30" xfId="0" applyFont="1" applyFill="1" applyBorder="1" applyAlignment="1" applyProtection="1">
      <alignment wrapText="1"/>
      <protection locked="0"/>
    </xf>
    <xf numFmtId="0" fontId="12" fillId="2" borderId="0" xfId="0" applyFont="1" applyFill="1" applyBorder="1" applyAlignment="1" applyProtection="1">
      <alignment wrapText="1"/>
    </xf>
    <xf numFmtId="3" fontId="2" fillId="0" borderId="28" xfId="0" applyNumberFormat="1" applyFont="1" applyFill="1" applyBorder="1" applyAlignment="1" applyProtection="1">
      <protection locked="0"/>
    </xf>
    <xf numFmtId="0" fontId="12" fillId="2" borderId="0" xfId="0" applyFont="1" applyFill="1" applyBorder="1" applyAlignment="1" applyProtection="1">
      <alignment horizontal="left" wrapText="1"/>
      <protection locked="0"/>
    </xf>
    <xf numFmtId="3" fontId="2" fillId="0" borderId="15" xfId="0" applyNumberFormat="1" applyFont="1" applyFill="1" applyBorder="1" applyAlignment="1" applyProtection="1">
      <protection locked="0"/>
    </xf>
    <xf numFmtId="3" fontId="2" fillId="0" borderId="34"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3" fontId="2" fillId="0" borderId="39" xfId="0" applyNumberFormat="1" applyFont="1" applyFill="1" applyBorder="1" applyAlignment="1" applyProtection="1">
      <protection locked="0"/>
    </xf>
    <xf numFmtId="0" fontId="1" fillId="2" borderId="0" xfId="0" applyFont="1" applyFill="1" applyBorder="1" applyAlignment="1" applyProtection="1">
      <protection locked="0"/>
    </xf>
    <xf numFmtId="0" fontId="6" fillId="2" borderId="124" xfId="0" applyFont="1" applyFill="1" applyBorder="1" applyProtection="1"/>
    <xf numFmtId="0" fontId="10" fillId="2" borderId="0" xfId="0" applyNumberFormat="1" applyFont="1" applyFill="1" applyAlignment="1" applyProtection="1">
      <protection locked="0"/>
    </xf>
    <xf numFmtId="0" fontId="2" fillId="2" borderId="115" xfId="0" applyFont="1" applyFill="1" applyBorder="1" applyAlignment="1" applyProtection="1">
      <alignment wrapText="1"/>
    </xf>
    <xf numFmtId="0" fontId="2" fillId="0" borderId="115" xfId="0" applyFont="1" applyFill="1" applyBorder="1" applyAlignment="1" applyProtection="1">
      <alignment wrapText="1"/>
    </xf>
    <xf numFmtId="0" fontId="2" fillId="0" borderId="48" xfId="0" applyFont="1" applyFill="1" applyBorder="1" applyAlignment="1" applyProtection="1">
      <alignment horizontal="center" vertical="center" wrapText="1"/>
    </xf>
    <xf numFmtId="0" fontId="10" fillId="2" borderId="0" xfId="0" applyFont="1" applyFill="1" applyAlignment="1" applyProtection="1">
      <alignment wrapText="1"/>
      <protection locked="0"/>
    </xf>
    <xf numFmtId="3" fontId="2" fillId="0" borderId="29" xfId="0" applyNumberFormat="1" applyFont="1" applyFill="1" applyBorder="1" applyAlignment="1" applyProtection="1">
      <protection locked="0"/>
    </xf>
    <xf numFmtId="3" fontId="2" fillId="0" borderId="9" xfId="0" applyNumberFormat="1" applyFont="1" applyFill="1" applyBorder="1" applyAlignment="1" applyProtection="1">
      <protection locked="0"/>
    </xf>
    <xf numFmtId="0" fontId="7" fillId="0" borderId="0" xfId="0" applyFont="1" applyFill="1" applyAlignment="1" applyProtection="1">
      <alignment horizontal="left" vertical="center"/>
    </xf>
    <xf numFmtId="0" fontId="2" fillId="2" borderId="124" xfId="0" applyFont="1" applyFill="1" applyBorder="1" applyAlignment="1" applyProtection="1">
      <alignment wrapText="1"/>
    </xf>
    <xf numFmtId="0" fontId="2" fillId="0" borderId="124" xfId="0" applyFont="1" applyFill="1" applyBorder="1" applyAlignment="1" applyProtection="1">
      <alignment wrapText="1"/>
    </xf>
    <xf numFmtId="0" fontId="2" fillId="2" borderId="30" xfId="0" applyFont="1" applyFill="1" applyBorder="1" applyAlignment="1" applyProtection="1">
      <alignment wrapText="1"/>
    </xf>
    <xf numFmtId="0" fontId="2" fillId="2" borderId="0" xfId="0" applyFont="1" applyFill="1" applyAlignment="1" applyProtection="1">
      <alignment wrapText="1"/>
      <protection locked="0"/>
    </xf>
    <xf numFmtId="3" fontId="2" fillId="2" borderId="4" xfId="2" applyNumberFormat="1" applyFont="1" applyFill="1" applyBorder="1" applyAlignment="1" applyProtection="1">
      <protection locked="0"/>
    </xf>
    <xf numFmtId="3" fontId="2" fillId="2" borderId="23" xfId="2" applyNumberFormat="1" applyFont="1" applyFill="1" applyBorder="1" applyAlignment="1" applyProtection="1">
      <protection locked="0"/>
    </xf>
    <xf numFmtId="3" fontId="2" fillId="2" borderId="126" xfId="2" applyNumberFormat="1" applyFont="1" applyFill="1" applyBorder="1" applyAlignment="1" applyProtection="1">
      <protection locked="0"/>
    </xf>
    <xf numFmtId="0" fontId="7" fillId="2" borderId="127" xfId="0" applyFont="1" applyFill="1" applyBorder="1" applyProtection="1"/>
    <xf numFmtId="0" fontId="2" fillId="0" borderId="40" xfId="0" applyFont="1" applyFill="1" applyBorder="1" applyAlignment="1" applyProtection="1">
      <alignment wrapText="1"/>
    </xf>
    <xf numFmtId="0" fontId="2" fillId="0" borderId="122" xfId="0" applyFont="1" applyFill="1" applyBorder="1" applyAlignment="1" applyProtection="1">
      <alignment wrapText="1"/>
    </xf>
    <xf numFmtId="0" fontId="2" fillId="2" borderId="30" xfId="0" applyFont="1" applyFill="1" applyBorder="1" applyProtection="1"/>
    <xf numFmtId="0" fontId="2" fillId="2" borderId="0" xfId="0" applyFont="1" applyFill="1" applyProtection="1">
      <protection locked="0"/>
    </xf>
    <xf numFmtId="3" fontId="2" fillId="0" borderId="6" xfId="0" applyNumberFormat="1" applyFont="1" applyFill="1" applyBorder="1" applyAlignment="1" applyProtection="1">
      <protection locked="0"/>
    </xf>
    <xf numFmtId="0" fontId="2" fillId="2" borderId="0" xfId="0" applyFont="1" applyFill="1" applyBorder="1" applyAlignment="1" applyProtection="1">
      <protection locked="0"/>
    </xf>
    <xf numFmtId="0" fontId="2" fillId="0" borderId="124" xfId="0" applyFont="1" applyBorder="1" applyProtection="1"/>
    <xf numFmtId="0" fontId="2" fillId="2" borderId="0" xfId="0" applyFont="1" applyFill="1" applyBorder="1" applyAlignment="1" applyProtection="1">
      <alignment wrapText="1"/>
      <protection locked="0"/>
    </xf>
    <xf numFmtId="0" fontId="2" fillId="0" borderId="117" xfId="0" applyFont="1" applyBorder="1" applyProtection="1"/>
    <xf numFmtId="0" fontId="2" fillId="0" borderId="128" xfId="0" applyFont="1" applyBorder="1" applyProtection="1"/>
    <xf numFmtId="0" fontId="2" fillId="0" borderId="129" xfId="0" applyFont="1" applyBorder="1" applyProtection="1"/>
    <xf numFmtId="0" fontId="2" fillId="0" borderId="130" xfId="0" applyFont="1" applyBorder="1" applyProtection="1"/>
    <xf numFmtId="0" fontId="2" fillId="0" borderId="131" xfId="0" applyFont="1" applyBorder="1" applyProtection="1">
      <protection locked="0"/>
    </xf>
    <xf numFmtId="0" fontId="2" fillId="0" borderId="132" xfId="0" applyFont="1" applyBorder="1" applyProtection="1">
      <protection locked="0"/>
    </xf>
    <xf numFmtId="0" fontId="10" fillId="0" borderId="0" xfId="0" applyFont="1" applyProtection="1">
      <protection locked="0"/>
    </xf>
    <xf numFmtId="0" fontId="10" fillId="0" borderId="131" xfId="0" applyFont="1" applyBorder="1" applyProtection="1">
      <protection locked="0"/>
    </xf>
    <xf numFmtId="0" fontId="10" fillId="0" borderId="132" xfId="0" applyFont="1" applyBorder="1" applyProtection="1">
      <protection locked="0"/>
    </xf>
    <xf numFmtId="0" fontId="6" fillId="0" borderId="115" xfId="0" applyFont="1" applyBorder="1" applyProtection="1"/>
    <xf numFmtId="0" fontId="2" fillId="2" borderId="124" xfId="0" applyFont="1" applyFill="1" applyBorder="1" applyProtection="1"/>
    <xf numFmtId="0" fontId="10" fillId="2" borderId="0" xfId="0" applyFont="1" applyFill="1" applyProtection="1">
      <protection locked="0"/>
    </xf>
    <xf numFmtId="0" fontId="6" fillId="0" borderId="133" xfId="0" applyFont="1" applyBorder="1" applyProtection="1"/>
    <xf numFmtId="0" fontId="2" fillId="0" borderId="30" xfId="0" applyFont="1" applyBorder="1" applyProtection="1"/>
    <xf numFmtId="0" fontId="2" fillId="0" borderId="122" xfId="0" applyFont="1" applyBorder="1" applyProtection="1"/>
    <xf numFmtId="0" fontId="2" fillId="0" borderId="123" xfId="0" applyFont="1" applyBorder="1" applyProtection="1"/>
    <xf numFmtId="0" fontId="2" fillId="0" borderId="119" xfId="0" applyFont="1" applyBorder="1" applyProtection="1"/>
    <xf numFmtId="0" fontId="2" fillId="0" borderId="120" xfId="0" applyFont="1" applyBorder="1" applyProtection="1"/>
    <xf numFmtId="0" fontId="2" fillId="0" borderId="13" xfId="0" applyNumberFormat="1" applyFont="1" applyFill="1" applyBorder="1" applyAlignment="1" applyProtection="1"/>
    <xf numFmtId="0" fontId="2" fillId="2" borderId="30" xfId="0" applyFont="1" applyFill="1" applyBorder="1" applyProtection="1">
      <protection locked="0"/>
    </xf>
    <xf numFmtId="0" fontId="2" fillId="0" borderId="21" xfId="0" applyNumberFormat="1" applyFont="1" applyFill="1" applyBorder="1" applyAlignment="1" applyProtection="1"/>
    <xf numFmtId="0" fontId="6" fillId="2" borderId="134" xfId="0" applyFont="1" applyFill="1" applyBorder="1" applyProtection="1"/>
    <xf numFmtId="0" fontId="6" fillId="0" borderId="120" xfId="0" applyFont="1" applyBorder="1" applyProtection="1"/>
    <xf numFmtId="0" fontId="2" fillId="2" borderId="120" xfId="0" applyFont="1" applyFill="1" applyBorder="1" applyProtection="1"/>
    <xf numFmtId="0" fontId="2" fillId="0" borderId="52" xfId="0" applyFont="1" applyFill="1" applyBorder="1" applyAlignment="1" applyProtection="1">
      <alignment horizontal="center" vertical="center" wrapText="1"/>
    </xf>
    <xf numFmtId="0" fontId="2" fillId="0" borderId="120" xfId="0" applyFont="1" applyFill="1" applyBorder="1" applyAlignment="1" applyProtection="1">
      <alignment horizontal="center" vertical="center" wrapText="1"/>
      <protection locked="0"/>
    </xf>
    <xf numFmtId="0" fontId="2" fillId="0" borderId="115" xfId="0" applyFont="1" applyFill="1" applyBorder="1" applyAlignment="1" applyProtection="1">
      <alignment horizontal="center" vertical="center" wrapText="1"/>
    </xf>
    <xf numFmtId="3" fontId="2" fillId="0" borderId="13" xfId="0" applyNumberFormat="1" applyFont="1" applyBorder="1" applyAlignment="1" applyProtection="1">
      <alignment horizontal="right" vertical="center" wrapText="1"/>
      <protection locked="0"/>
    </xf>
    <xf numFmtId="3" fontId="2" fillId="0" borderId="13" xfId="0" applyNumberFormat="1" applyFont="1" applyFill="1" applyBorder="1" applyAlignment="1" applyProtection="1">
      <alignment horizontal="right"/>
      <protection locked="0"/>
    </xf>
    <xf numFmtId="3" fontId="10" fillId="0" borderId="120" xfId="0" applyNumberFormat="1" applyFont="1" applyFill="1" applyBorder="1" applyAlignment="1" applyProtection="1">
      <protection locked="0"/>
    </xf>
    <xf numFmtId="3" fontId="2" fillId="0" borderId="115" xfId="0" applyNumberFormat="1" applyFont="1" applyFill="1" applyBorder="1" applyAlignment="1" applyProtection="1">
      <protection locked="0"/>
    </xf>
    <xf numFmtId="3" fontId="2" fillId="0" borderId="15" xfId="0" applyNumberFormat="1" applyFont="1" applyFill="1" applyBorder="1" applyAlignment="1" applyProtection="1">
      <alignment horizontal="right"/>
      <protection locked="0"/>
    </xf>
    <xf numFmtId="3" fontId="2" fillId="0" borderId="115" xfId="0" applyNumberFormat="1" applyFont="1" applyFill="1" applyBorder="1" applyAlignment="1" applyProtection="1"/>
    <xf numFmtId="3" fontId="2" fillId="0" borderId="124" xfId="0" applyNumberFormat="1" applyFont="1" applyFill="1" applyBorder="1" applyAlignment="1" applyProtection="1">
      <protection locked="0"/>
    </xf>
    <xf numFmtId="0" fontId="6" fillId="0" borderId="124" xfId="0" applyFont="1" applyBorder="1" applyProtection="1"/>
    <xf numFmtId="3" fontId="2" fillId="0" borderId="21" xfId="0" applyNumberFormat="1" applyFont="1" applyFill="1" applyBorder="1" applyAlignment="1" applyProtection="1">
      <alignment horizontal="right"/>
      <protection locked="0"/>
    </xf>
    <xf numFmtId="3" fontId="2" fillId="0" borderId="119" xfId="0" applyNumberFormat="1" applyFont="1" applyFill="1" applyBorder="1" applyAlignment="1" applyProtection="1">
      <protection locked="0"/>
    </xf>
    <xf numFmtId="3" fontId="2" fillId="0" borderId="23" xfId="0" applyNumberFormat="1" applyFont="1" applyFill="1" applyBorder="1" applyAlignment="1" applyProtection="1">
      <alignment horizontal="right"/>
      <protection locked="0"/>
    </xf>
    <xf numFmtId="3" fontId="2" fillId="0" borderId="4" xfId="0" applyNumberFormat="1" applyFont="1" applyFill="1" applyBorder="1" applyAlignment="1" applyProtection="1">
      <alignment horizontal="right"/>
      <protection locked="0"/>
    </xf>
    <xf numFmtId="3" fontId="2" fillId="0" borderId="52" xfId="0" applyNumberFormat="1" applyFont="1" applyFill="1" applyBorder="1" applyAlignment="1" applyProtection="1">
      <alignment horizontal="right"/>
      <protection locked="0"/>
    </xf>
    <xf numFmtId="3" fontId="2" fillId="0" borderId="119" xfId="0" applyNumberFormat="1" applyFont="1" applyFill="1" applyBorder="1" applyAlignment="1" applyProtection="1"/>
    <xf numFmtId="3" fontId="2" fillId="0" borderId="34" xfId="0" applyNumberFormat="1" applyFont="1" applyFill="1" applyBorder="1" applyAlignment="1" applyProtection="1">
      <alignment horizontal="right"/>
      <protection locked="0"/>
    </xf>
    <xf numFmtId="0" fontId="10" fillId="2" borderId="120" xfId="0" applyFont="1" applyFill="1" applyBorder="1" applyProtection="1">
      <protection locked="0"/>
    </xf>
    <xf numFmtId="3" fontId="2" fillId="0" borderId="9" xfId="0" applyNumberFormat="1" applyFont="1" applyFill="1" applyBorder="1" applyAlignment="1" applyProtection="1">
      <alignment horizontal="right"/>
      <protection locked="0"/>
    </xf>
    <xf numFmtId="3" fontId="2" fillId="0" borderId="7" xfId="0" applyNumberFormat="1" applyFont="1" applyFill="1" applyBorder="1" applyAlignment="1" applyProtection="1">
      <alignment horizontal="right"/>
      <protection locked="0"/>
    </xf>
    <xf numFmtId="3" fontId="2" fillId="0" borderId="55" xfId="0" applyNumberFormat="1" applyFont="1" applyFill="1" applyBorder="1" applyAlignment="1" applyProtection="1">
      <alignment horizontal="right"/>
      <protection locked="0"/>
    </xf>
    <xf numFmtId="0" fontId="2" fillId="0" borderId="135" xfId="0" applyFont="1" applyBorder="1" applyAlignment="1" applyProtection="1">
      <alignment horizontal="center" vertical="center" wrapText="1"/>
    </xf>
    <xf numFmtId="0" fontId="2" fillId="0" borderId="3" xfId="0" applyFont="1" applyBorder="1" applyProtection="1"/>
    <xf numFmtId="3" fontId="2" fillId="0" borderId="34" xfId="0" applyNumberFormat="1" applyFont="1" applyBorder="1" applyProtection="1">
      <protection locked="0"/>
    </xf>
    <xf numFmtId="3" fontId="2" fillId="0" borderId="76" xfId="0" applyNumberFormat="1" applyFont="1" applyBorder="1" applyProtection="1">
      <protection locked="0"/>
    </xf>
    <xf numFmtId="3" fontId="2" fillId="3" borderId="136" xfId="0" applyNumberFormat="1" applyFont="1" applyFill="1" applyBorder="1" applyAlignment="1" applyProtection="1">
      <protection locked="0"/>
    </xf>
    <xf numFmtId="0" fontId="2" fillId="0" borderId="29" xfId="0" applyFont="1" applyBorder="1" applyProtection="1"/>
    <xf numFmtId="3" fontId="2" fillId="0" borderId="15" xfId="0" applyNumberFormat="1" applyFont="1" applyBorder="1" applyProtection="1">
      <protection locked="0"/>
    </xf>
    <xf numFmtId="3" fontId="2" fillId="0" borderId="18" xfId="0" applyNumberFormat="1" applyFont="1" applyBorder="1" applyProtection="1">
      <protection locked="0"/>
    </xf>
    <xf numFmtId="3" fontId="2" fillId="6" borderId="16" xfId="0" applyNumberFormat="1" applyFont="1" applyFill="1" applyBorder="1" applyAlignment="1" applyProtection="1"/>
    <xf numFmtId="3" fontId="2" fillId="3" borderId="73" xfId="0" applyNumberFormat="1" applyFont="1" applyFill="1" applyBorder="1" applyAlignment="1" applyProtection="1">
      <protection locked="0"/>
    </xf>
    <xf numFmtId="0" fontId="2" fillId="0" borderId="119" xfId="0" applyFont="1" applyFill="1" applyBorder="1" applyProtection="1"/>
    <xf numFmtId="0" fontId="2" fillId="0" borderId="9" xfId="0" applyFont="1" applyBorder="1" applyProtection="1"/>
    <xf numFmtId="3" fontId="2" fillId="0" borderId="28" xfId="0" applyNumberFormat="1" applyFont="1" applyBorder="1" applyProtection="1">
      <protection locked="0"/>
    </xf>
    <xf numFmtId="3" fontId="2" fillId="0" borderId="27" xfId="0" applyNumberFormat="1" applyFont="1" applyBorder="1" applyProtection="1">
      <protection locked="0"/>
    </xf>
    <xf numFmtId="3" fontId="2" fillId="6" borderId="42" xfId="0" applyNumberFormat="1" applyFont="1" applyFill="1" applyBorder="1" applyAlignment="1" applyProtection="1"/>
    <xf numFmtId="3" fontId="2" fillId="3" borderId="137"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117" xfId="0" applyFont="1" applyFill="1" applyBorder="1" applyProtection="1"/>
    <xf numFmtId="0" fontId="2" fillId="0" borderId="139" xfId="0" applyFont="1" applyFill="1" applyBorder="1" applyProtection="1"/>
    <xf numFmtId="3" fontId="2" fillId="0" borderId="139" xfId="0" applyNumberFormat="1" applyFont="1" applyFill="1" applyBorder="1" applyProtection="1">
      <protection locked="0"/>
    </xf>
    <xf numFmtId="3" fontId="2" fillId="0" borderId="138" xfId="0" applyNumberFormat="1" applyFont="1" applyFill="1" applyBorder="1" applyProtection="1">
      <protection locked="0"/>
    </xf>
    <xf numFmtId="3" fontId="2" fillId="0" borderId="140" xfId="0" applyNumberFormat="1" applyFont="1" applyFill="1" applyBorder="1" applyAlignment="1" applyProtection="1">
      <protection locked="0"/>
    </xf>
    <xf numFmtId="3" fontId="2" fillId="0" borderId="138" xfId="0" applyNumberFormat="1" applyFont="1" applyFill="1" applyBorder="1" applyAlignment="1" applyProtection="1">
      <protection locked="0"/>
    </xf>
    <xf numFmtId="3" fontId="2" fillId="0" borderId="141" xfId="0" applyNumberFormat="1" applyFont="1" applyFill="1" applyBorder="1" applyAlignment="1" applyProtection="1">
      <protection locked="0"/>
    </xf>
    <xf numFmtId="3" fontId="2" fillId="0" borderId="142" xfId="0" applyNumberFormat="1" applyFont="1" applyFill="1" applyBorder="1" applyAlignment="1" applyProtection="1">
      <protection locked="0"/>
    </xf>
    <xf numFmtId="0" fontId="2" fillId="0" borderId="119" xfId="0" applyFont="1" applyFill="1" applyBorder="1" applyProtection="1">
      <protection locked="0"/>
    </xf>
    <xf numFmtId="0" fontId="2" fillId="0" borderId="120" xfId="0" applyFont="1" applyFill="1" applyBorder="1" applyProtection="1"/>
    <xf numFmtId="0" fontId="23" fillId="0" borderId="115" xfId="0" applyFont="1" applyFill="1" applyBorder="1"/>
    <xf numFmtId="0" fontId="23" fillId="0" borderId="115" xfId="0" applyFont="1" applyFill="1" applyBorder="1" applyProtection="1">
      <protection locked="0"/>
    </xf>
    <xf numFmtId="0" fontId="23" fillId="0" borderId="0" xfId="0" applyFont="1" applyFill="1"/>
    <xf numFmtId="0" fontId="2" fillId="0" borderId="29" xfId="0" applyFont="1" applyFill="1" applyBorder="1" applyProtection="1"/>
    <xf numFmtId="3" fontId="2" fillId="0" borderId="29" xfId="0" applyNumberFormat="1" applyFont="1" applyFill="1" applyBorder="1" applyProtection="1">
      <protection locked="0"/>
    </xf>
    <xf numFmtId="3" fontId="2" fillId="0" borderId="47" xfId="0" applyNumberFormat="1" applyFont="1" applyFill="1" applyBorder="1" applyProtection="1">
      <protection locked="0"/>
    </xf>
    <xf numFmtId="3" fontId="2" fillId="3" borderId="144" xfId="0" applyNumberFormat="1" applyFont="1" applyFill="1" applyBorder="1" applyAlignment="1" applyProtection="1">
      <protection locked="0"/>
    </xf>
    <xf numFmtId="3" fontId="2" fillId="3" borderId="0" xfId="0" applyNumberFormat="1" applyFont="1" applyFill="1" applyBorder="1" applyAlignment="1" applyProtection="1">
      <protection locked="0"/>
    </xf>
    <xf numFmtId="0" fontId="2" fillId="0" borderId="0" xfId="0" applyFont="1" applyFill="1" applyBorder="1" applyProtection="1">
      <protection locked="0"/>
    </xf>
    <xf numFmtId="3" fontId="2" fillId="0" borderId="34" xfId="0" applyNumberFormat="1" applyFont="1" applyBorder="1" applyAlignment="1" applyProtection="1">
      <alignment horizontal="right" vertical="center" wrapText="1"/>
      <protection locked="0"/>
    </xf>
    <xf numFmtId="3" fontId="2" fillId="0" borderId="76" xfId="0" applyNumberFormat="1" applyFont="1" applyFill="1" applyBorder="1" applyAlignment="1" applyProtection="1">
      <alignment horizontal="right"/>
      <protection locked="0"/>
    </xf>
    <xf numFmtId="3" fontId="2" fillId="0" borderId="18" xfId="0" applyNumberFormat="1" applyFont="1" applyFill="1" applyBorder="1" applyAlignment="1" applyProtection="1">
      <alignment horizontal="right"/>
      <protection locked="0"/>
    </xf>
    <xf numFmtId="3" fontId="2" fillId="3" borderId="145" xfId="0" applyNumberFormat="1" applyFont="1" applyFill="1" applyBorder="1" applyAlignment="1" applyProtection="1">
      <protection locked="0"/>
    </xf>
    <xf numFmtId="3" fontId="2" fillId="0" borderId="28" xfId="0" applyNumberFormat="1" applyFont="1" applyFill="1" applyBorder="1" applyAlignment="1" applyProtection="1">
      <alignment horizontal="right"/>
      <protection locked="0"/>
    </xf>
    <xf numFmtId="3" fontId="2" fillId="0" borderId="27" xfId="0" applyNumberFormat="1" applyFont="1" applyFill="1" applyBorder="1" applyAlignment="1" applyProtection="1">
      <alignment horizontal="right"/>
      <protection locked="0"/>
    </xf>
    <xf numFmtId="0" fontId="2" fillId="0" borderId="125" xfId="0" applyFont="1" applyBorder="1" applyProtection="1"/>
    <xf numFmtId="0" fontId="8" fillId="2" borderId="116" xfId="0" applyFont="1" applyFill="1" applyBorder="1" applyAlignment="1" applyProtection="1">
      <alignment wrapText="1"/>
    </xf>
    <xf numFmtId="0" fontId="6" fillId="0" borderId="146" xfId="0" applyFont="1" applyBorder="1" applyProtection="1"/>
    <xf numFmtId="0" fontId="6" fillId="0" borderId="147" xfId="0" applyFont="1" applyBorder="1" applyProtection="1"/>
    <xf numFmtId="0" fontId="6" fillId="0" borderId="148" xfId="0" applyFont="1" applyBorder="1" applyProtection="1"/>
    <xf numFmtId="0" fontId="6" fillId="0" borderId="123" xfId="0" applyFont="1" applyBorder="1" applyProtection="1"/>
    <xf numFmtId="3" fontId="2" fillId="0" borderId="29" xfId="0" applyNumberFormat="1" applyFont="1" applyBorder="1" applyAlignment="1" applyProtection="1">
      <alignment wrapText="1"/>
      <protection locked="0"/>
    </xf>
    <xf numFmtId="3" fontId="2" fillId="0" borderId="13" xfId="0" applyNumberFormat="1" applyFont="1" applyBorder="1" applyAlignment="1" applyProtection="1">
      <alignment wrapText="1"/>
      <protection locked="0"/>
    </xf>
    <xf numFmtId="3" fontId="2" fillId="0" borderId="9" xfId="0" applyNumberFormat="1" applyFont="1" applyBorder="1" applyAlignment="1" applyProtection="1">
      <alignment wrapText="1"/>
      <protection locked="0"/>
    </xf>
    <xf numFmtId="3" fontId="2" fillId="3" borderId="7" xfId="0" applyNumberFormat="1" applyFont="1" applyFill="1" applyBorder="1" applyAlignment="1" applyProtection="1">
      <protection locked="0"/>
    </xf>
    <xf numFmtId="3" fontId="2" fillId="0" borderId="21" xfId="0" applyNumberFormat="1" applyFont="1" applyBorder="1" applyAlignment="1" applyProtection="1">
      <alignment wrapText="1"/>
      <protection locked="0"/>
    </xf>
    <xf numFmtId="3" fontId="2" fillId="0" borderId="34" xfId="0" applyNumberFormat="1" applyFont="1" applyBorder="1" applyAlignment="1" applyProtection="1">
      <alignment wrapText="1"/>
      <protection locked="0"/>
    </xf>
    <xf numFmtId="3" fontId="2" fillId="0" borderId="15" xfId="0" applyNumberFormat="1" applyFont="1" applyBorder="1" applyAlignment="1" applyProtection="1">
      <alignment wrapText="1"/>
      <protection locked="0"/>
    </xf>
    <xf numFmtId="3" fontId="2" fillId="11" borderId="15" xfId="0" applyNumberFormat="1" applyFont="1" applyFill="1" applyBorder="1" applyAlignment="1" applyProtection="1">
      <alignment wrapText="1"/>
    </xf>
    <xf numFmtId="3" fontId="2" fillId="0" borderId="28" xfId="0" applyNumberFormat="1" applyFont="1" applyBorder="1" applyAlignment="1" applyProtection="1">
      <alignment wrapText="1"/>
      <protection locked="0"/>
    </xf>
    <xf numFmtId="3" fontId="2" fillId="6" borderId="60" xfId="0" applyNumberFormat="1" applyFont="1" applyFill="1" applyBorder="1" applyAlignment="1" applyProtection="1"/>
    <xf numFmtId="3" fontId="2" fillId="6" borderId="149" xfId="0" applyNumberFormat="1" applyFont="1" applyFill="1" applyBorder="1" applyAlignment="1" applyProtection="1"/>
    <xf numFmtId="3" fontId="2" fillId="6" borderId="29" xfId="0" applyNumberFormat="1" applyFont="1" applyFill="1" applyBorder="1" applyAlignment="1" applyProtection="1"/>
    <xf numFmtId="3" fontId="2" fillId="6" borderId="9" xfId="0" applyNumberFormat="1" applyFont="1" applyFill="1" applyBorder="1" applyAlignment="1" applyProtection="1"/>
    <xf numFmtId="3" fontId="2" fillId="0" borderId="3" xfId="0" applyNumberFormat="1" applyFont="1" applyBorder="1" applyAlignment="1" applyProtection="1">
      <alignment wrapText="1"/>
      <protection locked="0"/>
    </xf>
    <xf numFmtId="3" fontId="2" fillId="6" borderId="3" xfId="0" applyNumberFormat="1" applyFont="1" applyFill="1" applyBorder="1" applyAlignment="1" applyProtection="1"/>
    <xf numFmtId="3" fontId="2" fillId="0" borderId="28" xfId="0" applyNumberFormat="1" applyFont="1" applyFill="1" applyBorder="1" applyAlignment="1" applyProtection="1">
      <alignment wrapText="1"/>
      <protection locked="0"/>
    </xf>
    <xf numFmtId="3" fontId="2" fillId="12" borderId="68" xfId="0" applyNumberFormat="1" applyFont="1" applyFill="1" applyBorder="1" applyAlignment="1" applyProtection="1">
      <protection locked="0"/>
    </xf>
    <xf numFmtId="3" fontId="2" fillId="12" borderId="28" xfId="0" applyNumberFormat="1" applyFont="1" applyFill="1" applyBorder="1" applyAlignment="1" applyProtection="1">
      <protection locked="0"/>
    </xf>
    <xf numFmtId="0" fontId="23" fillId="2" borderId="30" xfId="0" applyFont="1" applyFill="1" applyBorder="1"/>
    <xf numFmtId="0" fontId="15" fillId="0" borderId="52" xfId="0" applyFont="1" applyBorder="1" applyAlignment="1" applyProtection="1">
      <alignment horizontal="center" vertical="center" wrapText="1"/>
    </xf>
    <xf numFmtId="0" fontId="15" fillId="0" borderId="23" xfId="0" applyFont="1" applyBorder="1" applyAlignment="1" applyProtection="1">
      <alignment horizontal="center" vertical="center" wrapText="1"/>
    </xf>
    <xf numFmtId="0" fontId="15" fillId="0" borderId="58" xfId="0" applyFont="1" applyBorder="1" applyAlignment="1" applyProtection="1">
      <alignment horizontal="center" vertical="center" wrapText="1"/>
    </xf>
    <xf numFmtId="3" fontId="2" fillId="12" borderId="27" xfId="0" applyNumberFormat="1" applyFont="1" applyFill="1" applyBorder="1" applyAlignment="1" applyProtection="1">
      <protection locked="0"/>
    </xf>
    <xf numFmtId="0" fontId="25" fillId="0" borderId="0" xfId="0" applyFont="1"/>
    <xf numFmtId="0" fontId="2" fillId="0" borderId="23" xfId="0" applyNumberFormat="1" applyFont="1" applyFill="1" applyBorder="1" applyAlignment="1" applyProtection="1"/>
    <xf numFmtId="0" fontId="2" fillId="0" borderId="47" xfId="0"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protection hidden="1"/>
    </xf>
    <xf numFmtId="3" fontId="2" fillId="0" borderId="3" xfId="0" applyNumberFormat="1" applyFont="1" applyFill="1" applyBorder="1" applyAlignment="1" applyProtection="1">
      <alignment horizontal="right" wrapText="1"/>
      <protection locked="0"/>
    </xf>
    <xf numFmtId="0" fontId="10" fillId="2" borderId="0" xfId="0" applyFont="1" applyFill="1" applyAlignment="1" applyProtection="1">
      <protection locked="0"/>
    </xf>
    <xf numFmtId="0" fontId="2" fillId="0" borderId="115" xfId="0" applyNumberFormat="1" applyFont="1" applyFill="1" applyBorder="1" applyAlignment="1" applyProtection="1"/>
    <xf numFmtId="3" fontId="2" fillId="0" borderId="28" xfId="0" applyNumberFormat="1" applyFont="1" applyFill="1" applyBorder="1" applyAlignment="1" applyProtection="1">
      <alignment horizontal="right" wrapText="1"/>
      <protection locked="0"/>
    </xf>
    <xf numFmtId="3" fontId="2" fillId="0" borderId="29" xfId="0" applyNumberFormat="1" applyFont="1" applyFill="1" applyBorder="1" applyAlignment="1" applyProtection="1">
      <alignment horizontal="right" wrapText="1"/>
      <protection locked="0"/>
    </xf>
    <xf numFmtId="0" fontId="2" fillId="0" borderId="132" xfId="0" applyFont="1" applyBorder="1" applyProtection="1"/>
    <xf numFmtId="3" fontId="2" fillId="0" borderId="23" xfId="0" applyNumberFormat="1" applyFont="1" applyFill="1" applyBorder="1" applyAlignment="1" applyProtection="1">
      <alignment wrapText="1"/>
      <protection locked="0"/>
    </xf>
    <xf numFmtId="3" fontId="2" fillId="0" borderId="6" xfId="0" applyNumberFormat="1" applyFont="1" applyFill="1" applyBorder="1" applyAlignment="1" applyProtection="1">
      <alignment wrapText="1"/>
      <protection locked="0"/>
    </xf>
    <xf numFmtId="3" fontId="2" fillId="0" borderId="10" xfId="0" applyNumberFormat="1" applyFont="1" applyFill="1" applyBorder="1" applyAlignment="1" applyProtection="1">
      <alignment wrapText="1"/>
      <protection locked="0"/>
    </xf>
    <xf numFmtId="3" fontId="2" fillId="0" borderId="12" xfId="0" applyNumberFormat="1" applyFont="1" applyFill="1" applyBorder="1" applyAlignment="1" applyProtection="1">
      <alignment wrapText="1"/>
      <protection locked="0"/>
    </xf>
    <xf numFmtId="3" fontId="2" fillId="0" borderId="5" xfId="0" applyNumberFormat="1" applyFont="1" applyFill="1" applyBorder="1" applyAlignment="1" applyProtection="1">
      <alignment wrapText="1"/>
      <protection locked="0"/>
    </xf>
    <xf numFmtId="3" fontId="2" fillId="0" borderId="4" xfId="0" applyNumberFormat="1" applyFont="1" applyFill="1" applyBorder="1" applyAlignment="1" applyProtection="1">
      <alignment wrapText="1"/>
      <protection locked="0"/>
    </xf>
    <xf numFmtId="0" fontId="2" fillId="0" borderId="30" xfId="0" applyFont="1" applyBorder="1" applyProtection="1">
      <protection locked="0"/>
    </xf>
    <xf numFmtId="0" fontId="2" fillId="0" borderId="30" xfId="0" applyNumberFormat="1" applyFont="1" applyFill="1" applyBorder="1" applyAlignment="1" applyProtection="1">
      <alignment vertical="center"/>
    </xf>
    <xf numFmtId="3" fontId="2" fillId="0" borderId="34" xfId="0" applyNumberFormat="1" applyFont="1" applyFill="1" applyBorder="1" applyAlignment="1" applyProtection="1">
      <alignment wrapText="1"/>
      <protection locked="0"/>
    </xf>
    <xf numFmtId="3" fontId="2" fillId="6" borderId="34" xfId="0" applyNumberFormat="1" applyFont="1" applyFill="1" applyBorder="1" applyAlignment="1" applyProtection="1">
      <alignment wrapText="1"/>
    </xf>
    <xf numFmtId="3" fontId="2" fillId="0" borderId="76" xfId="0" applyNumberFormat="1" applyFont="1" applyFill="1" applyBorder="1" applyAlignment="1" applyProtection="1">
      <alignment wrapText="1"/>
      <protection locked="0"/>
    </xf>
    <xf numFmtId="3" fontId="2" fillId="6" borderId="73" xfId="0" applyNumberFormat="1" applyFont="1" applyFill="1" applyBorder="1" applyAlignment="1" applyProtection="1"/>
    <xf numFmtId="0" fontId="2" fillId="0" borderId="53" xfId="0" applyNumberFormat="1" applyFont="1" applyFill="1" applyBorder="1" applyAlignment="1" applyProtection="1"/>
    <xf numFmtId="0" fontId="2" fillId="0" borderId="17" xfId="0" applyNumberFormat="1" applyFont="1" applyFill="1" applyBorder="1" applyAlignment="1" applyProtection="1"/>
    <xf numFmtId="3" fontId="2" fillId="0" borderId="18" xfId="0" applyNumberFormat="1" applyFont="1" applyFill="1" applyBorder="1" applyAlignment="1" applyProtection="1">
      <alignment wrapText="1"/>
      <protection locked="0"/>
    </xf>
    <xf numFmtId="0" fontId="2" fillId="0" borderId="26" xfId="0" applyNumberFormat="1" applyFont="1" applyFill="1" applyBorder="1" applyAlignment="1" applyProtection="1"/>
    <xf numFmtId="3" fontId="2" fillId="6" borderId="28" xfId="0" applyNumberFormat="1" applyFont="1" applyFill="1" applyBorder="1" applyAlignment="1" applyProtection="1">
      <alignment wrapText="1"/>
    </xf>
    <xf numFmtId="3" fontId="2" fillId="0" borderId="27" xfId="0" applyNumberFormat="1" applyFont="1" applyFill="1" applyBorder="1" applyAlignment="1" applyProtection="1">
      <alignment wrapText="1"/>
      <protection locked="0"/>
    </xf>
    <xf numFmtId="3" fontId="2" fillId="6" borderId="71" xfId="0" applyNumberFormat="1" applyFont="1" applyFill="1" applyBorder="1" applyAlignment="1" applyProtection="1"/>
    <xf numFmtId="3" fontId="2" fillId="13" borderId="151" xfId="3" applyNumberFormat="1" applyFont="1" applyBorder="1" applyAlignment="1" applyProtection="1">
      <protection locked="0"/>
    </xf>
    <xf numFmtId="3" fontId="2" fillId="13" borderId="152" xfId="3" applyNumberFormat="1" applyFont="1" applyBorder="1" applyAlignment="1" applyProtection="1">
      <protection locked="0"/>
    </xf>
    <xf numFmtId="3" fontId="2" fillId="13" borderId="153" xfId="3" applyNumberFormat="1" applyFont="1" applyBorder="1" applyAlignment="1" applyProtection="1">
      <protection locked="0"/>
    </xf>
    <xf numFmtId="3" fontId="2" fillId="13" borderId="154" xfId="3" applyNumberFormat="1" applyFont="1" applyBorder="1" applyAlignment="1" applyProtection="1">
      <protection locked="0"/>
    </xf>
    <xf numFmtId="3" fontId="2" fillId="13" borderId="155" xfId="3" applyNumberFormat="1" applyFont="1" applyBorder="1" applyAlignment="1" applyProtection="1">
      <protection locked="0"/>
    </xf>
    <xf numFmtId="3" fontId="2" fillId="3" borderId="75" xfId="0" applyNumberFormat="1" applyFont="1" applyFill="1" applyBorder="1" applyAlignment="1" applyProtection="1">
      <protection locked="0"/>
    </xf>
    <xf numFmtId="3" fontId="2" fillId="3" borderId="77" xfId="0" applyNumberFormat="1" applyFont="1" applyFill="1" applyBorder="1" applyAlignment="1" applyProtection="1">
      <protection locked="0"/>
    </xf>
    <xf numFmtId="3" fontId="2" fillId="3" borderId="110" xfId="0" applyNumberFormat="1" applyFont="1" applyFill="1" applyBorder="1" applyAlignment="1" applyProtection="1">
      <protection locked="0"/>
    </xf>
    <xf numFmtId="0" fontId="7" fillId="0" borderId="0" xfId="0" applyFont="1" applyFill="1" applyBorder="1" applyProtection="1"/>
    <xf numFmtId="0" fontId="2" fillId="0" borderId="132" xfId="0" applyFont="1" applyFill="1" applyBorder="1" applyProtection="1"/>
    <xf numFmtId="3" fontId="2" fillId="3" borderId="156" xfId="0" applyNumberFormat="1" applyFont="1" applyFill="1" applyBorder="1" applyAlignment="1" applyProtection="1">
      <protection locked="0"/>
    </xf>
    <xf numFmtId="3" fontId="2" fillId="3" borderId="157" xfId="0" applyNumberFormat="1" applyFont="1" applyFill="1" applyBorder="1" applyAlignment="1" applyProtection="1">
      <protection locked="0"/>
    </xf>
    <xf numFmtId="3" fontId="2" fillId="0" borderId="91" xfId="0" applyNumberFormat="1" applyFont="1" applyFill="1" applyBorder="1" applyAlignment="1" applyProtection="1">
      <protection locked="0"/>
    </xf>
    <xf numFmtId="3" fontId="2" fillId="3" borderId="158"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159" xfId="0" applyNumberFormat="1" applyFont="1" applyFill="1" applyBorder="1" applyAlignment="1" applyProtection="1">
      <protection locked="0"/>
    </xf>
    <xf numFmtId="3" fontId="2" fillId="3" borderId="160" xfId="0" applyNumberFormat="1" applyFont="1" applyFill="1" applyBorder="1" applyAlignment="1" applyProtection="1">
      <protection locked="0"/>
    </xf>
    <xf numFmtId="3" fontId="2" fillId="0" borderId="96" xfId="0" applyNumberFormat="1" applyFont="1" applyFill="1" applyBorder="1" applyAlignment="1" applyProtection="1">
      <protection locked="0"/>
    </xf>
    <xf numFmtId="3" fontId="2" fillId="3" borderId="140" xfId="0" applyNumberFormat="1" applyFont="1" applyFill="1" applyBorder="1" applyAlignment="1" applyProtection="1">
      <protection locked="0"/>
    </xf>
    <xf numFmtId="3" fontId="2" fillId="6" borderId="161" xfId="0" applyNumberFormat="1" applyFont="1" applyFill="1" applyBorder="1" applyAlignment="1" applyProtection="1"/>
    <xf numFmtId="3" fontId="2" fillId="6" borderId="139" xfId="0" applyNumberFormat="1" applyFont="1" applyFill="1" applyBorder="1" applyAlignment="1" applyProtection="1"/>
    <xf numFmtId="3" fontId="2" fillId="6" borderId="109" xfId="0" applyNumberFormat="1" applyFont="1" applyFill="1" applyBorder="1" applyAlignment="1" applyProtection="1"/>
    <xf numFmtId="3" fontId="2" fillId="6" borderId="138" xfId="0" applyNumberFormat="1" applyFont="1" applyFill="1" applyBorder="1" applyAlignment="1" applyProtection="1"/>
    <xf numFmtId="3" fontId="2" fillId="6" borderId="140" xfId="0" applyNumberFormat="1" applyFont="1" applyFill="1" applyBorder="1" applyAlignment="1" applyProtection="1"/>
    <xf numFmtId="3" fontId="2" fillId="6" borderId="142" xfId="0" applyNumberFormat="1" applyFont="1" applyFill="1" applyBorder="1" applyAlignment="1" applyProtection="1"/>
    <xf numFmtId="3" fontId="2" fillId="6" borderId="162" xfId="0" applyNumberFormat="1" applyFont="1" applyFill="1" applyBorder="1" applyAlignment="1" applyProtection="1"/>
    <xf numFmtId="3" fontId="2" fillId="6" borderId="163" xfId="0" applyNumberFormat="1" applyFont="1" applyFill="1" applyBorder="1" applyAlignment="1" applyProtection="1"/>
    <xf numFmtId="3" fontId="2" fillId="3" borderId="135" xfId="0" applyNumberFormat="1" applyFont="1" applyFill="1" applyBorder="1" applyAlignment="1" applyProtection="1">
      <protection locked="0"/>
    </xf>
    <xf numFmtId="3" fontId="2" fillId="0" borderId="3" xfId="0" applyNumberFormat="1" applyFont="1" applyFill="1" applyBorder="1" applyAlignment="1" applyProtection="1">
      <protection locked="0"/>
    </xf>
    <xf numFmtId="3" fontId="2" fillId="3" borderId="2" xfId="0" applyNumberFormat="1" applyFont="1" applyFill="1" applyBorder="1" applyAlignment="1" applyProtection="1">
      <protection locked="0"/>
    </xf>
    <xf numFmtId="165" fontId="10" fillId="2" borderId="115" xfId="0" applyNumberFormat="1" applyFont="1" applyFill="1" applyBorder="1" applyAlignment="1" applyProtection="1"/>
    <xf numFmtId="3" fontId="2" fillId="0" borderId="103" xfId="0" applyNumberFormat="1" applyFont="1" applyFill="1" applyBorder="1" applyAlignment="1" applyProtection="1">
      <protection locked="0"/>
    </xf>
    <xf numFmtId="3" fontId="2" fillId="0" borderId="103" xfId="0" applyNumberFormat="1" applyFont="1" applyBorder="1" applyAlignment="1" applyProtection="1">
      <alignment wrapText="1"/>
      <protection locked="0"/>
    </xf>
    <xf numFmtId="3" fontId="2" fillId="3" borderId="103" xfId="0" applyNumberFormat="1" applyFont="1" applyFill="1" applyBorder="1" applyAlignment="1" applyProtection="1">
      <protection locked="0"/>
    </xf>
    <xf numFmtId="3" fontId="2" fillId="3" borderId="164"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0" fontId="7" fillId="0" borderId="122" xfId="0" applyFont="1" applyFill="1" applyBorder="1" applyAlignment="1" applyProtection="1">
      <alignment horizontal="left"/>
    </xf>
    <xf numFmtId="0" fontId="23" fillId="0" borderId="0" xfId="0" applyFont="1"/>
    <xf numFmtId="0" fontId="23" fillId="0" borderId="50" xfId="0" applyFont="1" applyBorder="1"/>
    <xf numFmtId="0" fontId="2" fillId="2" borderId="50" xfId="0" applyNumberFormat="1" applyFont="1" applyFill="1" applyBorder="1" applyAlignment="1" applyProtection="1">
      <protection hidden="1"/>
    </xf>
    <xf numFmtId="0" fontId="6" fillId="2" borderId="50" xfId="0" applyNumberFormat="1" applyFont="1" applyFill="1" applyBorder="1" applyAlignment="1" applyProtection="1">
      <protection hidden="1"/>
    </xf>
    <xf numFmtId="0" fontId="2" fillId="2" borderId="8" xfId="0" applyNumberFormat="1" applyFont="1" applyFill="1" applyBorder="1" applyAlignment="1" applyProtection="1">
      <protection hidden="1"/>
    </xf>
    <xf numFmtId="0" fontId="2" fillId="0" borderId="23" xfId="0" applyNumberFormat="1" applyFont="1" applyFill="1" applyBorder="1" applyAlignment="1" applyProtection="1">
      <alignment horizontal="left" vertical="center" wrapText="1"/>
    </xf>
    <xf numFmtId="3" fontId="2" fillId="0" borderId="9" xfId="0" applyNumberFormat="1" applyFont="1" applyFill="1" applyBorder="1" applyAlignment="1" applyProtection="1">
      <alignment horizontal="right" wrapText="1"/>
      <protection locked="0"/>
    </xf>
    <xf numFmtId="3" fontId="2" fillId="0" borderId="23" xfId="0" applyNumberFormat="1" applyFont="1" applyFill="1" applyBorder="1" applyAlignment="1" applyProtection="1">
      <alignment horizontal="right" wrapText="1"/>
      <protection locked="0"/>
    </xf>
    <xf numFmtId="3" fontId="2" fillId="0" borderId="6" xfId="0" applyNumberFormat="1" applyFont="1" applyFill="1" applyBorder="1" applyAlignment="1" applyProtection="1">
      <alignment horizontal="right"/>
      <protection locked="0"/>
    </xf>
    <xf numFmtId="3" fontId="2" fillId="0" borderId="6" xfId="0" applyNumberFormat="1" applyFont="1" applyFill="1" applyBorder="1" applyAlignment="1" applyProtection="1">
      <alignment horizontal="right" wrapText="1"/>
      <protection locked="0"/>
    </xf>
    <xf numFmtId="3" fontId="2" fillId="3" borderId="5" xfId="0" applyNumberFormat="1" applyFont="1" applyFill="1" applyBorder="1" applyAlignment="1" applyProtection="1">
      <protection locked="0"/>
    </xf>
    <xf numFmtId="3" fontId="23" fillId="2" borderId="0" xfId="0" applyNumberFormat="1" applyFont="1" applyFill="1"/>
    <xf numFmtId="0" fontId="23" fillId="14" borderId="0" xfId="0" applyFont="1" applyFill="1" applyProtection="1">
      <protection locked="0"/>
    </xf>
    <xf numFmtId="0" fontId="23" fillId="14" borderId="115" xfId="0" applyFont="1" applyFill="1" applyBorder="1" applyProtection="1">
      <protection locked="0"/>
    </xf>
    <xf numFmtId="3" fontId="23" fillId="14" borderId="0" xfId="0" applyNumberFormat="1" applyFont="1" applyFill="1"/>
    <xf numFmtId="0" fontId="23" fillId="14" borderId="0" xfId="0" applyFont="1" applyFill="1"/>
    <xf numFmtId="0" fontId="2" fillId="0" borderId="9" xfId="0" applyNumberFormat="1" applyFont="1" applyFill="1" applyBorder="1" applyAlignment="1" applyProtection="1">
      <alignment horizontal="center" vertical="center"/>
    </xf>
    <xf numFmtId="0" fontId="2" fillId="0" borderId="8"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4"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hidden="1"/>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115" xfId="0" applyFont="1" applyFill="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7" xfId="0" applyFont="1" applyFill="1" applyBorder="1" applyAlignment="1" applyProtection="1">
      <alignment horizontal="center" vertical="center"/>
    </xf>
    <xf numFmtId="0" fontId="2" fillId="0" borderId="15" xfId="0" applyNumberFormat="1" applyFont="1" applyFill="1" applyBorder="1" applyAlignment="1" applyProtection="1">
      <alignment horizontal="left"/>
    </xf>
    <xf numFmtId="0" fontId="5" fillId="2" borderId="0" xfId="0" applyNumberFormat="1" applyFont="1" applyFill="1" applyBorder="1" applyAlignment="1" applyProtection="1">
      <alignment horizontal="center" vertical="center"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vertical="center" wrapText="1"/>
      <protection hidden="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xf numFmtId="0" fontId="2" fillId="0" borderId="34" xfId="0" applyNumberFormat="1" applyFont="1" applyFill="1" applyBorder="1" applyAlignment="1" applyProtection="1"/>
    <xf numFmtId="0" fontId="2" fillId="0" borderId="28" xfId="0" applyNumberFormat="1" applyFont="1" applyFill="1" applyBorder="1" applyAlignment="1" applyProtection="1"/>
    <xf numFmtId="0" fontId="2" fillId="0" borderId="9" xfId="0" applyFont="1" applyFill="1" applyBorder="1" applyAlignment="1" applyProtection="1">
      <alignment horizontal="center" vertical="center"/>
    </xf>
    <xf numFmtId="3" fontId="2" fillId="0" borderId="29" xfId="0" applyNumberFormat="1" applyFont="1" applyFill="1" applyBorder="1" applyAlignment="1" applyProtection="1"/>
    <xf numFmtId="3" fontId="2" fillId="2" borderId="4" xfId="2" applyNumberFormat="1" applyFont="1" applyFill="1" applyBorder="1" applyAlignment="1" applyProtection="1"/>
    <xf numFmtId="3" fontId="2" fillId="2" borderId="23" xfId="2" applyNumberFormat="1" applyFont="1" applyFill="1" applyBorder="1" applyAlignment="1" applyProtection="1"/>
    <xf numFmtId="3" fontId="2" fillId="2" borderId="126" xfId="2" applyNumberFormat="1" applyFont="1" applyFill="1" applyBorder="1" applyAlignment="1" applyProtection="1"/>
    <xf numFmtId="3" fontId="2" fillId="0" borderId="13" xfId="0" applyNumberFormat="1" applyFont="1" applyBorder="1" applyAlignment="1" applyProtection="1">
      <alignment horizontal="right" vertical="center" wrapText="1"/>
    </xf>
    <xf numFmtId="3" fontId="2" fillId="0" borderId="34" xfId="0" applyNumberFormat="1" applyFont="1" applyBorder="1" applyProtection="1"/>
    <xf numFmtId="3" fontId="2" fillId="0" borderId="76" xfId="0" applyNumberFormat="1" applyFont="1" applyBorder="1" applyProtection="1"/>
    <xf numFmtId="3" fontId="2" fillId="0" borderId="15" xfId="0" applyNumberFormat="1" applyFont="1" applyBorder="1" applyProtection="1"/>
    <xf numFmtId="3" fontId="2" fillId="0" borderId="18" xfId="0" applyNumberFormat="1" applyFont="1" applyBorder="1" applyProtection="1"/>
    <xf numFmtId="3" fontId="2" fillId="0" borderId="28" xfId="0" applyNumberFormat="1" applyFont="1" applyBorder="1" applyProtection="1"/>
    <xf numFmtId="3" fontId="2" fillId="0" borderId="27" xfId="0" applyNumberFormat="1" applyFont="1" applyBorder="1" applyProtection="1"/>
    <xf numFmtId="3" fontId="2" fillId="0" borderId="139" xfId="0" applyNumberFormat="1" applyFont="1" applyFill="1" applyBorder="1" applyProtection="1"/>
    <xf numFmtId="3" fontId="2" fillId="0" borderId="138" xfId="0" applyNumberFormat="1" applyFont="1" applyFill="1" applyBorder="1" applyProtection="1"/>
    <xf numFmtId="3" fontId="2" fillId="0" borderId="140" xfId="0" applyNumberFormat="1" applyFont="1" applyFill="1" applyBorder="1" applyAlignment="1" applyProtection="1"/>
    <xf numFmtId="3" fontId="2" fillId="0" borderId="138" xfId="0" applyNumberFormat="1" applyFont="1" applyFill="1" applyBorder="1" applyAlignment="1" applyProtection="1"/>
    <xf numFmtId="3" fontId="2" fillId="0" borderId="141" xfId="0" applyNumberFormat="1" applyFont="1" applyFill="1" applyBorder="1" applyAlignment="1" applyProtection="1"/>
    <xf numFmtId="3" fontId="2" fillId="0" borderId="142" xfId="0" applyNumberFormat="1" applyFont="1" applyFill="1" applyBorder="1" applyAlignment="1" applyProtection="1"/>
    <xf numFmtId="3" fontId="2" fillId="0" borderId="29" xfId="0" applyNumberFormat="1" applyFont="1" applyFill="1" applyBorder="1" applyProtection="1"/>
    <xf numFmtId="3" fontId="2" fillId="0" borderId="47" xfId="0" applyNumberFormat="1" applyFont="1" applyFill="1" applyBorder="1" applyProtection="1"/>
    <xf numFmtId="3" fontId="2" fillId="0" borderId="34" xfId="0" applyNumberFormat="1" applyFont="1" applyBorder="1" applyAlignment="1" applyProtection="1">
      <alignment horizontal="right" vertical="center" wrapText="1"/>
    </xf>
    <xf numFmtId="3" fontId="2" fillId="0" borderId="76" xfId="0" applyNumberFormat="1" applyFont="1" applyFill="1" applyBorder="1" applyAlignment="1" applyProtection="1">
      <alignment horizontal="right"/>
    </xf>
    <xf numFmtId="3" fontId="2" fillId="0" borderId="18" xfId="0" applyNumberFormat="1" applyFont="1" applyFill="1" applyBorder="1" applyAlignment="1" applyProtection="1">
      <alignment horizontal="right"/>
    </xf>
    <xf numFmtId="3" fontId="2" fillId="0" borderId="27" xfId="0" applyNumberFormat="1" applyFont="1" applyFill="1" applyBorder="1" applyAlignment="1" applyProtection="1">
      <alignment horizontal="right"/>
    </xf>
    <xf numFmtId="3" fontId="2" fillId="0" borderId="3" xfId="0" applyNumberFormat="1" applyFont="1" applyFill="1" applyBorder="1" applyAlignment="1" applyProtection="1">
      <alignment horizontal="right" wrapText="1"/>
    </xf>
    <xf numFmtId="3" fontId="2" fillId="0" borderId="28" xfId="0" applyNumberFormat="1" applyFont="1" applyFill="1" applyBorder="1" applyAlignment="1" applyProtection="1">
      <alignment horizontal="right" wrapText="1"/>
    </xf>
    <xf numFmtId="3" fontId="2" fillId="0" borderId="29" xfId="0" applyNumberFormat="1" applyFont="1" applyFill="1" applyBorder="1" applyAlignment="1" applyProtection="1">
      <alignment horizontal="right" wrapText="1"/>
    </xf>
    <xf numFmtId="3" fontId="2" fillId="0" borderId="6" xfId="0" applyNumberFormat="1" applyFont="1" applyFill="1" applyBorder="1" applyAlignment="1" applyProtection="1">
      <alignment wrapText="1"/>
    </xf>
    <xf numFmtId="3" fontId="2" fillId="0" borderId="10" xfId="0" applyNumberFormat="1" applyFont="1" applyFill="1" applyBorder="1" applyAlignment="1" applyProtection="1">
      <alignment wrapText="1"/>
    </xf>
    <xf numFmtId="3" fontId="2" fillId="0" borderId="12" xfId="0" applyNumberFormat="1" applyFont="1" applyFill="1" applyBorder="1" applyAlignment="1" applyProtection="1">
      <alignment wrapText="1"/>
    </xf>
    <xf numFmtId="3" fontId="2" fillId="0" borderId="5" xfId="0" applyNumberFormat="1" applyFont="1" applyFill="1" applyBorder="1" applyAlignment="1" applyProtection="1">
      <alignment wrapText="1"/>
    </xf>
    <xf numFmtId="3" fontId="2" fillId="0" borderId="76" xfId="0" applyNumberFormat="1" applyFont="1" applyFill="1" applyBorder="1" applyAlignment="1" applyProtection="1">
      <alignment wrapText="1"/>
    </xf>
    <xf numFmtId="3" fontId="2" fillId="0" borderId="18" xfId="0" applyNumberFormat="1" applyFont="1" applyFill="1" applyBorder="1" applyAlignment="1" applyProtection="1">
      <alignment wrapText="1"/>
    </xf>
    <xf numFmtId="3" fontId="2" fillId="0" borderId="27" xfId="0" applyNumberFormat="1" applyFont="1" applyFill="1" applyBorder="1" applyAlignment="1" applyProtection="1">
      <alignment wrapText="1"/>
    </xf>
    <xf numFmtId="3" fontId="2" fillId="0" borderId="9" xfId="0" applyNumberFormat="1" applyFont="1" applyFill="1" applyBorder="1" applyAlignment="1" applyProtection="1">
      <alignment horizontal="right" wrapText="1"/>
    </xf>
    <xf numFmtId="3" fontId="2" fillId="0" borderId="23" xfId="0" applyNumberFormat="1" applyFont="1" applyFill="1" applyBorder="1" applyAlignment="1" applyProtection="1">
      <alignment horizontal="right" wrapText="1"/>
    </xf>
    <xf numFmtId="3" fontId="2" fillId="0" borderId="6" xfId="0" applyNumberFormat="1" applyFont="1" applyFill="1" applyBorder="1" applyAlignment="1" applyProtection="1">
      <alignment horizontal="right"/>
    </xf>
    <xf numFmtId="3" fontId="2" fillId="0" borderId="6" xfId="0" applyNumberFormat="1" applyFont="1" applyFill="1" applyBorder="1" applyAlignment="1" applyProtection="1">
      <alignment horizontal="right" wrapText="1"/>
    </xf>
    <xf numFmtId="1" fontId="22" fillId="2" borderId="0" xfId="0" applyNumberFormat="1" applyFont="1" applyFill="1"/>
    <xf numFmtId="1" fontId="23" fillId="2" borderId="0" xfId="0" applyNumberFormat="1" applyFont="1" applyFill="1"/>
    <xf numFmtId="1" fontId="23" fillId="2" borderId="0" xfId="0" applyNumberFormat="1" applyFont="1" applyFill="1" applyProtection="1">
      <protection locked="0"/>
    </xf>
    <xf numFmtId="1" fontId="23" fillId="2" borderId="115" xfId="0" applyNumberFormat="1" applyFont="1" applyFill="1" applyBorder="1"/>
    <xf numFmtId="1" fontId="5" fillId="2" borderId="0" xfId="0" applyNumberFormat="1" applyFont="1" applyFill="1" applyBorder="1" applyAlignment="1" applyProtection="1">
      <alignment vertical="center" wrapText="1"/>
    </xf>
    <xf numFmtId="1" fontId="1" fillId="2" borderId="0" xfId="0" applyNumberFormat="1" applyFont="1" applyFill="1" applyBorder="1" applyAlignment="1" applyProtection="1"/>
    <xf numFmtId="1" fontId="6" fillId="2" borderId="0" xfId="0" applyNumberFormat="1" applyFont="1" applyFill="1" applyProtection="1"/>
    <xf numFmtId="1" fontId="6" fillId="2" borderId="115" xfId="0" applyNumberFormat="1" applyFont="1" applyFill="1" applyBorder="1" applyProtection="1"/>
    <xf numFmtId="1" fontId="5" fillId="2" borderId="0" xfId="0" applyNumberFormat="1" applyFont="1" applyFill="1" applyBorder="1" applyAlignment="1" applyProtection="1">
      <alignment horizontal="center" vertical="center" wrapText="1"/>
    </xf>
    <xf numFmtId="1" fontId="7" fillId="2" borderId="0" xfId="0" applyNumberFormat="1" applyFont="1" applyFill="1" applyBorder="1" applyAlignment="1" applyProtection="1">
      <alignment horizontal="left"/>
    </xf>
    <xf numFmtId="1" fontId="2" fillId="2" borderId="0" xfId="0" applyNumberFormat="1" applyFont="1" applyFill="1" applyAlignment="1" applyProtection="1">
      <alignment horizontal="center"/>
    </xf>
    <xf numFmtId="1" fontId="2" fillId="2" borderId="0" xfId="0" applyNumberFormat="1" applyFont="1" applyFill="1" applyAlignment="1" applyProtection="1"/>
    <xf numFmtId="1" fontId="2" fillId="2" borderId="0" xfId="0" applyNumberFormat="1" applyFont="1" applyFill="1" applyProtection="1"/>
    <xf numFmtId="1" fontId="2" fillId="2" borderId="0" xfId="0" applyNumberFormat="1" applyFont="1" applyFill="1" applyBorder="1" applyProtection="1"/>
    <xf numFmtId="1" fontId="8" fillId="2" borderId="0" xfId="0" applyNumberFormat="1" applyFont="1" applyFill="1" applyBorder="1" applyProtection="1"/>
    <xf numFmtId="1" fontId="23" fillId="14" borderId="0" xfId="0" applyNumberFormat="1" applyFont="1" applyFill="1" applyProtection="1">
      <protection locked="0"/>
    </xf>
    <xf numFmtId="1" fontId="6" fillId="0" borderId="115" xfId="0" applyNumberFormat="1" applyFont="1" applyFill="1" applyBorder="1" applyProtection="1"/>
    <xf numFmtId="1" fontId="2" fillId="0" borderId="10" xfId="0" applyNumberFormat="1" applyFont="1" applyBorder="1" applyAlignment="1" applyProtection="1">
      <alignment horizontal="center" vertical="center" wrapText="1"/>
    </xf>
    <xf numFmtId="1" fontId="2" fillId="0" borderId="1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8" fillId="0" borderId="0" xfId="0" applyNumberFormat="1" applyFont="1"/>
    <xf numFmtId="1" fontId="8" fillId="0" borderId="116" xfId="0" applyNumberFormat="1" applyFont="1" applyBorder="1"/>
    <xf numFmtId="1" fontId="2" fillId="2" borderId="115" xfId="0" applyNumberFormat="1" applyFont="1" applyFill="1" applyBorder="1" applyProtection="1"/>
    <xf numFmtId="1" fontId="2" fillId="0" borderId="115" xfId="0" applyNumberFormat="1" applyFont="1" applyFill="1" applyBorder="1" applyProtection="1"/>
    <xf numFmtId="1" fontId="2" fillId="2" borderId="13"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70" xfId="0" applyNumberFormat="1" applyFont="1" applyFill="1" applyBorder="1" applyAlignment="1" applyProtection="1">
      <protection locked="0"/>
    </xf>
    <xf numFmtId="1" fontId="10" fillId="2" borderId="0" xfId="0" applyNumberFormat="1" applyFont="1" applyFill="1" applyBorder="1" applyAlignment="1" applyProtection="1">
      <alignment horizontal="left"/>
      <protection locked="0"/>
    </xf>
    <xf numFmtId="1" fontId="10" fillId="2" borderId="0" xfId="0" applyNumberFormat="1" applyFont="1" applyFill="1" applyBorder="1" applyAlignment="1" applyProtection="1">
      <alignment horizontal="left"/>
    </xf>
    <xf numFmtId="1" fontId="8" fillId="0" borderId="117" xfId="0" applyNumberFormat="1" applyFont="1" applyBorder="1"/>
    <xf numFmtId="1" fontId="2" fillId="0" borderId="115" xfId="0" applyNumberFormat="1" applyFont="1" applyBorder="1" applyProtection="1"/>
    <xf numFmtId="1" fontId="2" fillId="2" borderId="15" xfId="0" applyNumberFormat="1" applyFont="1" applyFill="1" applyBorder="1" applyAlignment="1" applyProtection="1"/>
    <xf numFmtId="1" fontId="2" fillId="3" borderId="16"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74" xfId="0" applyNumberFormat="1" applyFont="1" applyFill="1" applyBorder="1" applyAlignment="1" applyProtection="1">
      <protection locked="0"/>
    </xf>
    <xf numFmtId="1" fontId="2" fillId="2" borderId="21" xfId="0" applyNumberFormat="1" applyFont="1" applyFill="1" applyBorder="1" applyAlignment="1" applyProtection="1"/>
    <xf numFmtId="1" fontId="2" fillId="3" borderId="22" xfId="0" applyNumberFormat="1" applyFont="1" applyFill="1" applyBorder="1" applyAlignment="1" applyProtection="1">
      <protection locked="0"/>
    </xf>
    <xf numFmtId="1" fontId="2" fillId="3" borderId="118" xfId="0" applyNumberFormat="1" applyFont="1" applyFill="1" applyBorder="1" applyAlignment="1" applyProtection="1">
      <protection locked="0"/>
    </xf>
    <xf numFmtId="1" fontId="2" fillId="3" borderId="81" xfId="0" applyNumberFormat="1" applyFont="1" applyFill="1" applyBorder="1" applyAlignment="1" applyProtection="1">
      <protection locked="0"/>
    </xf>
    <xf numFmtId="1" fontId="2" fillId="2" borderId="23" xfId="0" applyNumberFormat="1" applyFont="1" applyFill="1" applyBorder="1" applyAlignment="1" applyProtection="1"/>
    <xf numFmtId="1" fontId="2" fillId="3" borderId="10" xfId="0" applyNumberFormat="1" applyFont="1" applyFill="1" applyBorder="1" applyAlignment="1" applyProtection="1">
      <protection locked="0"/>
    </xf>
    <xf numFmtId="1" fontId="2" fillId="3" borderId="11"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7" fillId="2" borderId="0" xfId="0" applyNumberFormat="1" applyFont="1" applyFill="1" applyBorder="1" applyProtection="1"/>
    <xf numFmtId="1" fontId="7" fillId="2" borderId="0" xfId="0" applyNumberFormat="1" applyFont="1" applyFill="1" applyProtection="1"/>
    <xf numFmtId="1" fontId="2" fillId="3" borderId="23" xfId="0" applyNumberFormat="1" applyFont="1" applyFill="1" applyBorder="1" applyAlignment="1" applyProtection="1">
      <protection locked="0"/>
    </xf>
    <xf numFmtId="1" fontId="10" fillId="2" borderId="0" xfId="0" applyNumberFormat="1" applyFont="1" applyFill="1" applyBorder="1" applyAlignment="1" applyProtection="1">
      <protection locked="0"/>
    </xf>
    <xf numFmtId="1" fontId="10" fillId="2" borderId="0" xfId="0" applyNumberFormat="1" applyFont="1" applyFill="1" applyBorder="1" applyAlignment="1" applyProtection="1">
      <alignment wrapText="1"/>
    </xf>
    <xf numFmtId="1" fontId="2" fillId="3" borderId="3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3" borderId="28" xfId="0" applyNumberFormat="1" applyFont="1" applyFill="1" applyBorder="1" applyAlignment="1" applyProtection="1">
      <protection locked="0"/>
    </xf>
    <xf numFmtId="1" fontId="6" fillId="2" borderId="119" xfId="0" applyNumberFormat="1" applyFont="1" applyFill="1" applyBorder="1" applyProtection="1"/>
    <xf numFmtId="1" fontId="23" fillId="2" borderId="120" xfId="0" applyNumberFormat="1" applyFont="1" applyFill="1" applyBorder="1"/>
    <xf numFmtId="1" fontId="2" fillId="2" borderId="29" xfId="0" applyNumberFormat="1" applyFont="1" applyFill="1" applyBorder="1" applyAlignment="1" applyProtection="1">
      <alignment horizontal="left"/>
    </xf>
    <xf numFmtId="1" fontId="2" fillId="2" borderId="30" xfId="0" applyNumberFormat="1" applyFont="1" applyFill="1" applyBorder="1" applyAlignment="1" applyProtection="1">
      <alignment horizontal="right"/>
    </xf>
    <xf numFmtId="1" fontId="2" fillId="2" borderId="0" xfId="0" applyNumberFormat="1" applyFont="1" applyFill="1" applyBorder="1" applyAlignment="1" applyProtection="1">
      <alignment horizontal="left"/>
    </xf>
    <xf numFmtId="1" fontId="2" fillId="2" borderId="0" xfId="0" applyNumberFormat="1" applyFont="1" applyFill="1" applyBorder="1" applyAlignment="1" applyProtection="1"/>
    <xf numFmtId="1" fontId="1" fillId="2" borderId="0" xfId="0" applyNumberFormat="1" applyFont="1" applyFill="1" applyBorder="1" applyAlignment="1" applyProtection="1">
      <alignment vertical="center"/>
    </xf>
    <xf numFmtId="1" fontId="2" fillId="0" borderId="23" xfId="0" applyNumberFormat="1" applyFont="1" applyBorder="1" applyAlignment="1" applyProtection="1">
      <alignment horizontal="center" vertical="center" wrapText="1"/>
    </xf>
    <xf numFmtId="1" fontId="2" fillId="0" borderId="23" xfId="0" applyNumberFormat="1" applyFont="1" applyFill="1" applyBorder="1" applyAlignment="1" applyProtection="1">
      <alignment horizontal="center" vertical="center"/>
    </xf>
    <xf numFmtId="1" fontId="8" fillId="0" borderId="121" xfId="0" applyNumberFormat="1" applyFont="1" applyBorder="1"/>
    <xf numFmtId="1" fontId="8" fillId="0" borderId="122" xfId="0" applyNumberFormat="1" applyFont="1" applyBorder="1"/>
    <xf numFmtId="1" fontId="8" fillId="0" borderId="123" xfId="0" applyNumberFormat="1" applyFont="1" applyBorder="1"/>
    <xf numFmtId="1" fontId="2" fillId="2" borderId="119" xfId="0" applyNumberFormat="1" applyFont="1" applyFill="1" applyBorder="1" applyProtection="1"/>
    <xf numFmtId="1" fontId="2" fillId="0" borderId="23" xfId="0" applyNumberFormat="1" applyFont="1" applyFill="1" applyBorder="1" applyAlignment="1" applyProtection="1">
      <alignment horizontal="center" vertical="center"/>
    </xf>
    <xf numFmtId="1" fontId="2" fillId="0" borderId="23" xfId="0" applyNumberFormat="1" applyFont="1" applyFill="1" applyBorder="1" applyAlignment="1" applyProtection="1"/>
    <xf numFmtId="1" fontId="24" fillId="0" borderId="0" xfId="0" applyNumberFormat="1" applyFont="1" applyProtection="1">
      <protection locked="0"/>
    </xf>
    <xf numFmtId="1" fontId="24" fillId="0" borderId="124" xfId="0" applyNumberFormat="1" applyFont="1" applyBorder="1"/>
    <xf numFmtId="1" fontId="24" fillId="0" borderId="125" xfId="0" applyNumberFormat="1" applyFont="1" applyBorder="1"/>
    <xf numFmtId="1" fontId="24" fillId="0" borderId="116" xfId="0" applyNumberFormat="1" applyFont="1" applyBorder="1"/>
    <xf numFmtId="1" fontId="8" fillId="0" borderId="125" xfId="0" applyNumberFormat="1" applyFont="1" applyBorder="1"/>
    <xf numFmtId="1" fontId="2" fillId="0" borderId="13" xfId="0" applyNumberFormat="1" applyFont="1" applyFill="1" applyBorder="1" applyAlignment="1" applyProtection="1"/>
    <xf numFmtId="1" fontId="2" fillId="3" borderId="13" xfId="0" applyNumberFormat="1" applyFont="1" applyFill="1" applyBorder="1" applyAlignment="1" applyProtection="1">
      <protection locked="0"/>
    </xf>
    <xf numFmtId="1" fontId="12" fillId="2" borderId="30" xfId="0" applyNumberFormat="1" applyFont="1" applyFill="1" applyBorder="1" applyAlignment="1" applyProtection="1">
      <alignment wrapText="1"/>
      <protection locked="0"/>
    </xf>
    <xf numFmtId="1" fontId="12" fillId="2" borderId="0" xfId="0" applyNumberFormat="1" applyFont="1" applyFill="1" applyBorder="1" applyAlignment="1" applyProtection="1">
      <alignment wrapText="1"/>
    </xf>
    <xf numFmtId="1" fontId="2" fillId="0" borderId="28" xfId="0" applyNumberFormat="1" applyFont="1" applyFill="1" applyBorder="1" applyAlignment="1" applyProtection="1"/>
    <xf numFmtId="1" fontId="12" fillId="2" borderId="0" xfId="0" applyNumberFormat="1" applyFont="1" applyFill="1" applyBorder="1" applyAlignment="1" applyProtection="1">
      <alignment horizontal="left" wrapText="1"/>
      <protection locked="0"/>
    </xf>
    <xf numFmtId="1" fontId="12" fillId="2" borderId="0" xfId="0" applyNumberFormat="1" applyFont="1" applyFill="1" applyBorder="1" applyAlignment="1" applyProtection="1">
      <alignment horizontal="left" wrapText="1"/>
    </xf>
    <xf numFmtId="1" fontId="2" fillId="0" borderId="31" xfId="0" applyNumberFormat="1" applyFont="1" applyFill="1" applyBorder="1" applyAlignment="1" applyProtection="1">
      <alignment horizontal="left" wrapText="1"/>
    </xf>
    <xf numFmtId="1" fontId="2" fillId="0" borderId="32" xfId="0" applyNumberFormat="1" applyFont="1" applyFill="1" applyBorder="1" applyAlignment="1" applyProtection="1">
      <alignment horizontal="left" wrapText="1"/>
    </xf>
    <xf numFmtId="1" fontId="2" fillId="0" borderId="15" xfId="0" applyNumberFormat="1" applyFont="1" applyFill="1" applyBorder="1" applyAlignment="1" applyProtection="1"/>
    <xf numFmtId="1" fontId="2" fillId="0" borderId="33" xfId="0" applyNumberFormat="1" applyFont="1" applyFill="1" applyBorder="1" applyAlignment="1" applyProtection="1">
      <alignment horizontal="left" wrapText="1"/>
    </xf>
    <xf numFmtId="1" fontId="2" fillId="0" borderId="35" xfId="0" applyNumberFormat="1" applyFont="1" applyFill="1" applyBorder="1" applyAlignment="1" applyProtection="1">
      <alignment horizontal="left" wrapText="1"/>
    </xf>
    <xf numFmtId="1" fontId="2" fillId="0" borderId="34" xfId="0" applyNumberFormat="1" applyFont="1" applyFill="1" applyBorder="1" applyAlignment="1" applyProtection="1"/>
    <xf numFmtId="1" fontId="2" fillId="0" borderId="36" xfId="0" applyNumberFormat="1" applyFont="1" applyFill="1" applyBorder="1" applyAlignment="1" applyProtection="1">
      <alignment horizontal="left" wrapText="1"/>
    </xf>
    <xf numFmtId="1" fontId="2" fillId="0" borderId="21" xfId="0" applyNumberFormat="1" applyFont="1" applyFill="1" applyBorder="1" applyAlignment="1" applyProtection="1"/>
    <xf numFmtId="1" fontId="2" fillId="3" borderId="21" xfId="0" applyNumberFormat="1" applyFont="1" applyFill="1" applyBorder="1" applyAlignment="1" applyProtection="1">
      <protection locked="0"/>
    </xf>
    <xf numFmtId="1" fontId="2" fillId="0" borderId="39" xfId="0" applyNumberFormat="1" applyFont="1" applyFill="1" applyBorder="1" applyAlignment="1" applyProtection="1"/>
    <xf numFmtId="1" fontId="2" fillId="3" borderId="39" xfId="0" applyNumberFormat="1" applyFont="1" applyFill="1" applyBorder="1" applyAlignment="1" applyProtection="1">
      <protection locked="0"/>
    </xf>
    <xf numFmtId="1" fontId="7" fillId="2" borderId="40" xfId="0" applyNumberFormat="1" applyFont="1" applyFill="1" applyBorder="1" applyProtection="1"/>
    <xf numFmtId="1" fontId="8" fillId="2" borderId="0" xfId="0" applyNumberFormat="1" applyFont="1" applyFill="1" applyProtection="1"/>
    <xf numFmtId="1" fontId="2" fillId="0" borderId="4" xfId="0" applyNumberFormat="1" applyFont="1" applyFill="1" applyBorder="1" applyAlignment="1" applyProtection="1">
      <alignment horizontal="center" vertical="center" wrapText="1"/>
    </xf>
    <xf numFmtId="1" fontId="2" fillId="2" borderId="0"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left"/>
    </xf>
    <xf numFmtId="1" fontId="1" fillId="2" borderId="0" xfId="0" applyNumberFormat="1" applyFont="1" applyFill="1" applyBorder="1" applyAlignment="1" applyProtection="1">
      <protection locked="0"/>
    </xf>
    <xf numFmtId="1" fontId="6" fillId="2" borderId="124" xfId="0" applyNumberFormat="1" applyFont="1" applyFill="1" applyBorder="1" applyProtection="1"/>
    <xf numFmtId="1" fontId="7" fillId="0" borderId="40" xfId="0" applyNumberFormat="1" applyFont="1" applyFill="1" applyBorder="1" applyProtection="1"/>
    <xf numFmtId="1" fontId="8" fillId="0" borderId="0" xfId="0" applyNumberFormat="1" applyFont="1" applyFill="1" applyBorder="1" applyAlignment="1" applyProtection="1">
      <alignment horizontal="right"/>
    </xf>
    <xf numFmtId="1" fontId="8" fillId="2" borderId="0" xfId="0" applyNumberFormat="1" applyFont="1" applyFill="1" applyBorder="1" applyAlignment="1" applyProtection="1">
      <alignment horizontal="right"/>
    </xf>
    <xf numFmtId="1" fontId="2" fillId="0" borderId="12" xfId="0" applyNumberFormat="1" applyFont="1" applyBorder="1" applyAlignment="1" applyProtection="1">
      <alignment horizontal="center" vertical="center" wrapText="1"/>
    </xf>
    <xf numFmtId="1" fontId="10" fillId="2" borderId="0" xfId="0" applyNumberFormat="1" applyFont="1" applyFill="1" applyAlignment="1" applyProtection="1">
      <protection locked="0"/>
    </xf>
    <xf numFmtId="1" fontId="2" fillId="0" borderId="0" xfId="0" applyNumberFormat="1" applyFont="1" applyProtection="1"/>
    <xf numFmtId="1" fontId="8" fillId="0" borderId="0" xfId="0" applyNumberFormat="1" applyFont="1" applyFill="1" applyProtection="1"/>
    <xf numFmtId="1" fontId="2" fillId="2" borderId="0" xfId="0" applyNumberFormat="1" applyFont="1" applyFill="1" applyAlignment="1" applyProtection="1">
      <alignment wrapText="1"/>
    </xf>
    <xf numFmtId="1" fontId="2" fillId="2" borderId="115" xfId="0" applyNumberFormat="1" applyFont="1" applyFill="1" applyBorder="1" applyAlignment="1" applyProtection="1">
      <alignment wrapText="1"/>
    </xf>
    <xf numFmtId="1" fontId="2" fillId="0" borderId="115" xfId="0" applyNumberFormat="1" applyFont="1" applyFill="1" applyBorder="1" applyAlignment="1" applyProtection="1">
      <alignment wrapText="1"/>
    </xf>
    <xf numFmtId="1" fontId="2" fillId="0" borderId="4" xfId="0" applyNumberFormat="1" applyFont="1" applyFill="1" applyBorder="1" applyAlignment="1" applyProtection="1">
      <alignment horizontal="center" vertical="center" wrapText="1"/>
    </xf>
    <xf numFmtId="1" fontId="2" fillId="0" borderId="9" xfId="0" applyNumberFormat="1" applyFont="1" applyFill="1" applyBorder="1" applyAlignment="1" applyProtection="1">
      <alignment horizontal="center" vertical="center" wrapText="1"/>
    </xf>
    <xf numFmtId="1" fontId="2" fillId="0" borderId="23"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48"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3" borderId="25" xfId="0" applyNumberFormat="1" applyFont="1" applyFill="1" applyBorder="1" applyAlignment="1" applyProtection="1">
      <protection locked="0"/>
    </xf>
    <xf numFmtId="1" fontId="2" fillId="3" borderId="24" xfId="0" applyNumberFormat="1" applyFont="1" applyFill="1" applyBorder="1" applyAlignment="1" applyProtection="1">
      <protection locked="0"/>
    </xf>
    <xf numFmtId="1" fontId="10" fillId="2" borderId="0" xfId="0" applyNumberFormat="1" applyFont="1" applyFill="1" applyAlignment="1" applyProtection="1">
      <alignment wrapText="1"/>
      <protection locked="0"/>
    </xf>
    <xf numFmtId="1" fontId="2" fillId="3" borderId="18" xfId="0" applyNumberFormat="1" applyFont="1" applyFill="1" applyBorder="1" applyAlignment="1" applyProtection="1">
      <protection locked="0"/>
    </xf>
    <xf numFmtId="1" fontId="2" fillId="3" borderId="17" xfId="0" applyNumberFormat="1" applyFont="1" applyFill="1" applyBorder="1" applyAlignment="1" applyProtection="1">
      <protection locked="0"/>
    </xf>
    <xf numFmtId="1" fontId="2" fillId="0" borderId="29" xfId="0" applyNumberFormat="1" applyFont="1" applyFill="1" applyBorder="1" applyAlignment="1" applyProtection="1"/>
    <xf numFmtId="1" fontId="2" fillId="3" borderId="20" xfId="0" applyNumberFormat="1" applyFont="1" applyFill="1" applyBorder="1" applyAlignment="1" applyProtection="1">
      <protection locked="0"/>
    </xf>
    <xf numFmtId="1" fontId="2" fillId="3" borderId="1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0" borderId="9"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27"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2" fillId="6" borderId="23" xfId="0" applyNumberFormat="1" applyFont="1" applyFill="1" applyBorder="1" applyAlignment="1" applyProtection="1"/>
    <xf numFmtId="1" fontId="7" fillId="0" borderId="0" xfId="0" applyNumberFormat="1" applyFont="1" applyFill="1" applyAlignment="1" applyProtection="1">
      <alignment horizontal="left" vertical="center"/>
    </xf>
    <xf numFmtId="1" fontId="2" fillId="2" borderId="124" xfId="0" applyNumberFormat="1" applyFont="1" applyFill="1" applyBorder="1" applyAlignment="1" applyProtection="1">
      <alignment wrapText="1"/>
    </xf>
    <xf numFmtId="1" fontId="2" fillId="0" borderId="124" xfId="0" applyNumberFormat="1" applyFont="1" applyFill="1" applyBorder="1" applyAlignment="1" applyProtection="1">
      <alignment wrapText="1"/>
    </xf>
    <xf numFmtId="1" fontId="2" fillId="2" borderId="30" xfId="0" applyNumberFormat="1" applyFont="1" applyFill="1" applyBorder="1" applyAlignment="1" applyProtection="1">
      <alignment wrapText="1"/>
    </xf>
    <xf numFmtId="1" fontId="2" fillId="0" borderId="1" xfId="0" applyNumberFormat="1" applyFont="1" applyFill="1" applyBorder="1" applyAlignment="1" applyProtection="1">
      <alignment horizontal="center" vertical="center"/>
    </xf>
    <xf numFmtId="1" fontId="2" fillId="2" borderId="0" xfId="0" applyNumberFormat="1" applyFont="1" applyFill="1" applyAlignment="1" applyProtection="1">
      <alignment wrapText="1"/>
      <protection locked="0"/>
    </xf>
    <xf numFmtId="1" fontId="2" fillId="2" borderId="4" xfId="2" applyNumberFormat="1" applyFont="1" applyFill="1" applyBorder="1" applyAlignment="1" applyProtection="1"/>
    <xf numFmtId="1" fontId="2" fillId="2" borderId="23" xfId="2" applyNumberFormat="1" applyFont="1" applyFill="1" applyBorder="1" applyAlignment="1" applyProtection="1"/>
    <xf numFmtId="1" fontId="2" fillId="2" borderId="126" xfId="2" applyNumberFormat="1" applyFont="1" applyFill="1" applyBorder="1" applyAlignment="1" applyProtection="1"/>
    <xf numFmtId="1" fontId="2" fillId="3" borderId="6" xfId="0" applyNumberFormat="1" applyFont="1" applyFill="1" applyBorder="1" applyAlignment="1" applyProtection="1">
      <protection locked="0"/>
    </xf>
    <xf numFmtId="1" fontId="7" fillId="2" borderId="127" xfId="0" applyNumberFormat="1" applyFont="1" applyFill="1" applyBorder="1" applyProtection="1"/>
    <xf numFmtId="1" fontId="8" fillId="2" borderId="0" xfId="0" applyNumberFormat="1" applyFont="1" applyFill="1" applyAlignment="1" applyProtection="1">
      <alignment wrapText="1"/>
    </xf>
    <xf numFmtId="1" fontId="8" fillId="2" borderId="0" xfId="0" applyNumberFormat="1" applyFont="1" applyFill="1" applyBorder="1" applyAlignment="1" applyProtection="1">
      <alignment wrapText="1"/>
    </xf>
    <xf numFmtId="1" fontId="7" fillId="2" borderId="0" xfId="0" applyNumberFormat="1" applyFont="1" applyFill="1" applyBorder="1" applyAlignment="1" applyProtection="1">
      <alignment wrapText="1"/>
    </xf>
    <xf numFmtId="1" fontId="2" fillId="2" borderId="0" xfId="0" applyNumberFormat="1" applyFont="1" applyFill="1" applyBorder="1" applyAlignment="1" applyProtection="1">
      <alignment wrapText="1"/>
    </xf>
    <xf numFmtId="1" fontId="2" fillId="0" borderId="0" xfId="0" applyNumberFormat="1" applyFont="1" applyFill="1" applyAlignment="1" applyProtection="1">
      <alignment wrapText="1"/>
    </xf>
    <xf numFmtId="1" fontId="2" fillId="0" borderId="40" xfId="0" applyNumberFormat="1" applyFont="1" applyFill="1" applyBorder="1" applyAlignment="1" applyProtection="1">
      <alignment wrapText="1"/>
    </xf>
    <xf numFmtId="1" fontId="2" fillId="0" borderId="122" xfId="0" applyNumberFormat="1" applyFont="1" applyFill="1" applyBorder="1" applyAlignment="1" applyProtection="1">
      <alignment wrapText="1"/>
    </xf>
    <xf numFmtId="1" fontId="2" fillId="2" borderId="30" xfId="0" applyNumberFormat="1" applyFont="1" applyFill="1" applyBorder="1" applyProtection="1"/>
    <xf numFmtId="1" fontId="2" fillId="0" borderId="6" xfId="0" applyNumberFormat="1" applyFont="1" applyBorder="1" applyAlignment="1" applyProtection="1">
      <alignment horizontal="center" vertical="center" wrapText="1"/>
    </xf>
    <xf numFmtId="1" fontId="2" fillId="0" borderId="48" xfId="0" applyNumberFormat="1" applyFont="1" applyBorder="1" applyAlignment="1" applyProtection="1">
      <alignment horizontal="center" vertical="center" wrapText="1"/>
    </xf>
    <xf numFmtId="1" fontId="2" fillId="0" borderId="49" xfId="0" applyNumberFormat="1" applyFont="1" applyBorder="1" applyAlignment="1" applyProtection="1">
      <alignment horizontal="center" vertical="center" wrapText="1"/>
    </xf>
    <xf numFmtId="1" fontId="2" fillId="2" borderId="0" xfId="0" applyNumberFormat="1" applyFont="1" applyFill="1" applyProtection="1">
      <protection locked="0"/>
    </xf>
    <xf numFmtId="1" fontId="2" fillId="0" borderId="6" xfId="0" applyNumberFormat="1" applyFont="1" applyFill="1" applyBorder="1" applyAlignment="1" applyProtection="1"/>
    <xf numFmtId="1" fontId="2" fillId="2" borderId="0" xfId="0" applyNumberFormat="1" applyFont="1" applyFill="1" applyBorder="1" applyAlignment="1" applyProtection="1">
      <protection locked="0"/>
    </xf>
    <xf numFmtId="1" fontId="2" fillId="0" borderId="13" xfId="0" applyNumberFormat="1" applyFont="1" applyFill="1" applyBorder="1" applyAlignment="1" applyProtection="1">
      <alignment horizontal="left"/>
    </xf>
    <xf numFmtId="1" fontId="2" fillId="0" borderId="124" xfId="0" applyNumberFormat="1" applyFont="1" applyBorder="1" applyProtection="1"/>
    <xf numFmtId="1" fontId="2" fillId="0" borderId="15" xfId="0" applyNumberFormat="1" applyFont="1" applyFill="1" applyBorder="1" applyAlignment="1" applyProtection="1">
      <alignment horizontal="left"/>
    </xf>
    <xf numFmtId="1" fontId="2" fillId="2" borderId="0" xfId="0" applyNumberFormat="1" applyFont="1" applyFill="1" applyBorder="1" applyAlignment="1" applyProtection="1">
      <alignment wrapText="1"/>
      <protection locked="0"/>
    </xf>
    <xf numFmtId="1" fontId="2" fillId="0" borderId="117" xfId="0" applyNumberFormat="1" applyFont="1" applyBorder="1" applyProtection="1"/>
    <xf numFmtId="1" fontId="2" fillId="0" borderId="128" xfId="0" applyNumberFormat="1" applyFont="1" applyBorder="1" applyProtection="1"/>
    <xf numFmtId="1" fontId="2" fillId="0" borderId="15" xfId="0" applyNumberFormat="1" applyFont="1" applyFill="1" applyBorder="1" applyAlignment="1" applyProtection="1">
      <alignment horizontal="left" wrapText="1"/>
    </xf>
    <xf numFmtId="1" fontId="2" fillId="0" borderId="129" xfId="0" applyNumberFormat="1" applyFont="1" applyBorder="1" applyProtection="1"/>
    <xf numFmtId="1" fontId="2" fillId="0" borderId="28" xfId="0" applyNumberFormat="1" applyFont="1" applyFill="1" applyBorder="1" applyAlignment="1" applyProtection="1">
      <alignment horizontal="left"/>
    </xf>
    <xf numFmtId="1" fontId="14" fillId="2" borderId="40" xfId="0" applyNumberFormat="1" applyFont="1" applyFill="1" applyBorder="1" applyProtection="1"/>
    <xf numFmtId="1" fontId="6" fillId="2" borderId="0" xfId="0" applyNumberFormat="1" applyFont="1" applyFill="1" applyBorder="1" applyProtection="1"/>
    <xf numFmtId="1" fontId="2" fillId="0" borderId="23" xfId="0" applyNumberFormat="1" applyFont="1" applyBorder="1" applyAlignment="1" applyProtection="1">
      <alignment horizontal="center" vertical="center" wrapText="1"/>
    </xf>
    <xf numFmtId="1" fontId="2" fillId="0" borderId="130" xfId="0" applyNumberFormat="1" applyFont="1" applyBorder="1" applyProtection="1"/>
    <xf numFmtId="1" fontId="2" fillId="0" borderId="23" xfId="0" applyNumberFormat="1" applyFont="1" applyFill="1" applyBorder="1" applyAlignment="1" applyProtection="1">
      <alignment horizontal="center" vertical="center" wrapText="1"/>
    </xf>
    <xf numFmtId="1" fontId="2" fillId="0" borderId="131" xfId="0" applyNumberFormat="1" applyFont="1" applyBorder="1" applyProtection="1">
      <protection locked="0"/>
    </xf>
    <xf numFmtId="1" fontId="2" fillId="0" borderId="3" xfId="0" applyNumberFormat="1" applyFont="1" applyBorder="1" applyAlignment="1" applyProtection="1">
      <alignment horizontal="center" vertical="center" wrapText="1"/>
    </xf>
    <xf numFmtId="1" fontId="2" fillId="0" borderId="132" xfId="0" applyNumberFormat="1" applyFont="1" applyBorder="1" applyProtection="1">
      <protection locked="0"/>
    </xf>
    <xf numFmtId="1" fontId="10" fillId="0" borderId="0" xfId="0" applyNumberFormat="1" applyFont="1" applyProtection="1">
      <protection locked="0"/>
    </xf>
    <xf numFmtId="1" fontId="10" fillId="0" borderId="131" xfId="0" applyNumberFormat="1" applyFont="1" applyBorder="1" applyProtection="1">
      <protection locked="0"/>
    </xf>
    <xf numFmtId="1" fontId="10" fillId="0" borderId="132" xfId="0" applyNumberFormat="1" applyFont="1" applyBorder="1" applyProtection="1">
      <protection locked="0"/>
    </xf>
    <xf numFmtId="1" fontId="6" fillId="2" borderId="0" xfId="0" applyNumberFormat="1" applyFont="1" applyFill="1"/>
    <xf numFmtId="1" fontId="6" fillId="0" borderId="115" xfId="0" applyNumberFormat="1" applyFont="1" applyBorder="1" applyProtection="1"/>
    <xf numFmtId="1" fontId="2" fillId="2" borderId="124" xfId="0" applyNumberFormat="1" applyFont="1" applyFill="1" applyBorder="1" applyProtection="1"/>
    <xf numFmtId="1" fontId="2" fillId="3" borderId="9" xfId="0" applyNumberFormat="1" applyFont="1" applyFill="1" applyBorder="1" applyAlignment="1" applyProtection="1">
      <protection locked="0"/>
    </xf>
    <xf numFmtId="1" fontId="10" fillId="2" borderId="0" xfId="0" applyNumberFormat="1" applyFont="1" applyFill="1" applyProtection="1">
      <protection locked="0"/>
    </xf>
    <xf numFmtId="1" fontId="6" fillId="0" borderId="133" xfId="0" applyNumberFormat="1" applyFont="1" applyBorder="1" applyProtection="1"/>
    <xf numFmtId="1" fontId="6" fillId="0" borderId="0" xfId="0" applyNumberFormat="1" applyFont="1" applyProtection="1"/>
    <xf numFmtId="1" fontId="2" fillId="0" borderId="30" xfId="0" applyNumberFormat="1" applyFont="1" applyBorder="1" applyProtection="1"/>
    <xf numFmtId="1" fontId="2" fillId="0" borderId="122" xfId="0" applyNumberFormat="1" applyFont="1" applyBorder="1" applyProtection="1"/>
    <xf numFmtId="1" fontId="2" fillId="0" borderId="0" xfId="0" applyNumberFormat="1" applyFont="1" applyBorder="1" applyProtection="1"/>
    <xf numFmtId="1" fontId="2" fillId="0" borderId="123" xfId="0" applyNumberFormat="1" applyFont="1" applyBorder="1" applyProtection="1"/>
    <xf numFmtId="1" fontId="2" fillId="0" borderId="119" xfId="0" applyNumberFormat="1" applyFont="1" applyBorder="1" applyProtection="1"/>
    <xf numFmtId="1" fontId="2" fillId="0" borderId="120" xfId="0" applyNumberFormat="1" applyFont="1" applyBorder="1" applyProtection="1"/>
    <xf numFmtId="1" fontId="2" fillId="0" borderId="21" xfId="0" applyNumberFormat="1" applyFont="1" applyFill="1" applyBorder="1" applyAlignment="1" applyProtection="1">
      <alignment vertical="center" wrapText="1"/>
      <protection hidden="1"/>
    </xf>
    <xf numFmtId="1" fontId="2" fillId="2" borderId="30" xfId="0" applyNumberFormat="1" applyFont="1" applyFill="1" applyBorder="1" applyProtection="1">
      <protection locked="0"/>
    </xf>
    <xf numFmtId="1" fontId="7" fillId="0" borderId="40" xfId="0" applyNumberFormat="1" applyFont="1" applyFill="1" applyBorder="1" applyAlignment="1" applyProtection="1"/>
    <xf numFmtId="1" fontId="7" fillId="2" borderId="40" xfId="0" applyNumberFormat="1" applyFont="1" applyFill="1" applyBorder="1" applyAlignment="1" applyProtection="1"/>
    <xf numFmtId="1" fontId="6" fillId="2" borderId="134" xfId="0" applyNumberFormat="1" applyFont="1" applyFill="1" applyBorder="1" applyProtection="1"/>
    <xf numFmtId="1" fontId="6" fillId="0" borderId="120" xfId="0" applyNumberFormat="1" applyFont="1" applyBorder="1" applyProtection="1"/>
    <xf numFmtId="1" fontId="2" fillId="2" borderId="120" xfId="0" applyNumberFormat="1" applyFont="1" applyFill="1" applyBorder="1" applyProtection="1"/>
    <xf numFmtId="1" fontId="2" fillId="0" borderId="4" xfId="0" applyNumberFormat="1" applyFont="1" applyBorder="1" applyAlignment="1" applyProtection="1">
      <alignment horizontal="center" vertical="center" wrapText="1"/>
    </xf>
    <xf numFmtId="1" fontId="2" fillId="0" borderId="52" xfId="0" applyNumberFormat="1" applyFont="1" applyFill="1" applyBorder="1" applyAlignment="1" applyProtection="1">
      <alignment horizontal="center" vertical="center" wrapText="1"/>
    </xf>
    <xf numFmtId="1" fontId="2" fillId="0" borderId="120" xfId="0" applyNumberFormat="1" applyFont="1" applyFill="1" applyBorder="1" applyAlignment="1" applyProtection="1">
      <alignment horizontal="center" vertical="center" wrapText="1"/>
      <protection locked="0"/>
    </xf>
    <xf numFmtId="1" fontId="2" fillId="0" borderId="115" xfId="0" applyNumberFormat="1" applyFont="1" applyFill="1" applyBorder="1" applyAlignment="1" applyProtection="1">
      <alignment horizontal="center" vertical="center" wrapText="1"/>
    </xf>
    <xf numFmtId="1" fontId="2" fillId="0" borderId="13" xfId="0" applyNumberFormat="1" applyFont="1" applyBorder="1" applyAlignment="1" applyProtection="1">
      <alignment horizontal="right" vertical="center" wrapText="1"/>
    </xf>
    <xf numFmtId="1" fontId="2" fillId="0" borderId="13" xfId="0" applyNumberFormat="1" applyFont="1" applyFill="1" applyBorder="1" applyAlignment="1" applyProtection="1">
      <alignment horizontal="right"/>
    </xf>
    <xf numFmtId="1" fontId="2" fillId="3" borderId="67" xfId="0" applyNumberFormat="1" applyFont="1" applyFill="1" applyBorder="1" applyAlignment="1" applyProtection="1">
      <protection locked="0"/>
    </xf>
    <xf numFmtId="1" fontId="10" fillId="0" borderId="120" xfId="0" applyNumberFormat="1" applyFont="1" applyFill="1" applyBorder="1" applyAlignment="1" applyProtection="1">
      <protection locked="0"/>
    </xf>
    <xf numFmtId="1" fontId="2" fillId="0" borderId="115" xfId="0" applyNumberFormat="1" applyFont="1" applyFill="1" applyBorder="1" applyAlignment="1" applyProtection="1">
      <protection locked="0"/>
    </xf>
    <xf numFmtId="1" fontId="2" fillId="0" borderId="15" xfId="0" applyNumberFormat="1" applyFont="1" applyFill="1" applyBorder="1" applyAlignment="1" applyProtection="1">
      <alignment horizontal="right"/>
    </xf>
    <xf numFmtId="1" fontId="2" fillId="3" borderId="64" xfId="0" applyNumberFormat="1" applyFont="1" applyFill="1" applyBorder="1" applyAlignment="1" applyProtection="1">
      <protection locked="0"/>
    </xf>
    <xf numFmtId="1" fontId="2" fillId="0" borderId="115" xfId="0" applyNumberFormat="1" applyFont="1" applyFill="1" applyBorder="1" applyAlignment="1" applyProtection="1"/>
    <xf numFmtId="1" fontId="2" fillId="0" borderId="124" xfId="0" applyNumberFormat="1" applyFont="1" applyFill="1" applyBorder="1" applyAlignment="1" applyProtection="1">
      <protection locked="0"/>
    </xf>
    <xf numFmtId="1" fontId="6" fillId="0" borderId="124" xfId="0" applyNumberFormat="1" applyFont="1" applyBorder="1" applyProtection="1"/>
    <xf numFmtId="1" fontId="2" fillId="0" borderId="21" xfId="0" applyNumberFormat="1" applyFont="1" applyFill="1" applyBorder="1" applyAlignment="1" applyProtection="1">
      <alignment horizontal="right"/>
    </xf>
    <xf numFmtId="1" fontId="2" fillId="3" borderId="65" xfId="0" applyNumberFormat="1" applyFont="1" applyFill="1" applyBorder="1" applyAlignment="1" applyProtection="1">
      <protection locked="0"/>
    </xf>
    <xf numFmtId="1" fontId="2" fillId="0" borderId="119" xfId="0" applyNumberFormat="1" applyFont="1" applyFill="1" applyBorder="1" applyAlignment="1" applyProtection="1">
      <protection locked="0"/>
    </xf>
    <xf numFmtId="1" fontId="2" fillId="0" borderId="23" xfId="0" applyNumberFormat="1" applyFont="1" applyFill="1" applyBorder="1" applyAlignment="1" applyProtection="1">
      <alignment horizontal="right"/>
    </xf>
    <xf numFmtId="1" fontId="2" fillId="0" borderId="4" xfId="0" applyNumberFormat="1" applyFont="1" applyFill="1" applyBorder="1" applyAlignment="1" applyProtection="1">
      <alignment horizontal="right"/>
    </xf>
    <xf numFmtId="1" fontId="2" fillId="0" borderId="52" xfId="0" applyNumberFormat="1" applyFont="1" applyFill="1" applyBorder="1" applyAlignment="1" applyProtection="1">
      <alignment horizontal="right"/>
    </xf>
    <xf numFmtId="1" fontId="2" fillId="0" borderId="119" xfId="0" applyNumberFormat="1" applyFont="1" applyFill="1" applyBorder="1" applyAlignment="1" applyProtection="1"/>
    <xf numFmtId="1" fontId="2" fillId="0" borderId="34" xfId="0" applyNumberFormat="1" applyFont="1" applyFill="1" applyBorder="1" applyAlignment="1" applyProtection="1">
      <alignment horizontal="right"/>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10" fillId="2" borderId="120" xfId="0" applyNumberFormat="1" applyFont="1" applyFill="1" applyBorder="1" applyProtection="1">
      <protection locked="0"/>
    </xf>
    <xf numFmtId="1" fontId="2" fillId="0" borderId="9" xfId="0" applyNumberFormat="1" applyFont="1" applyFill="1" applyBorder="1" applyAlignment="1" applyProtection="1">
      <alignment horizontal="right"/>
    </xf>
    <xf numFmtId="1" fontId="2" fillId="0" borderId="7" xfId="0" applyNumberFormat="1" applyFont="1" applyFill="1" applyBorder="1" applyAlignment="1" applyProtection="1">
      <alignment horizontal="right"/>
    </xf>
    <xf numFmtId="1" fontId="2" fillId="0" borderId="55" xfId="0" applyNumberFormat="1" applyFont="1" applyFill="1" applyBorder="1" applyAlignment="1" applyProtection="1">
      <alignment horizontal="right"/>
    </xf>
    <xf numFmtId="1" fontId="2" fillId="0" borderId="0" xfId="0" applyNumberFormat="1" applyFont="1" applyFill="1" applyBorder="1" applyAlignment="1" applyProtection="1">
      <alignment horizontal="right"/>
    </xf>
    <xf numFmtId="1" fontId="10" fillId="2" borderId="0" xfId="0" applyNumberFormat="1" applyFont="1" applyFill="1" applyAlignment="1" applyProtection="1">
      <alignment vertical="center"/>
    </xf>
    <xf numFmtId="1" fontId="2" fillId="0" borderId="135" xfId="0" applyNumberFormat="1" applyFont="1" applyBorder="1" applyAlignment="1" applyProtection="1">
      <alignment horizontal="center" vertical="center" wrapText="1"/>
    </xf>
    <xf numFmtId="1" fontId="2" fillId="0" borderId="3" xfId="0" applyNumberFormat="1" applyFont="1" applyBorder="1" applyProtection="1"/>
    <xf numFmtId="1" fontId="2" fillId="0" borderId="34" xfId="0" applyNumberFormat="1" applyFont="1" applyBorder="1" applyProtection="1"/>
    <xf numFmtId="1" fontId="2" fillId="0" borderId="76" xfId="0" applyNumberFormat="1" applyFont="1" applyBorder="1" applyProtection="1"/>
    <xf numFmtId="1" fontId="2" fillId="3" borderId="76" xfId="0" applyNumberFormat="1" applyFont="1" applyFill="1" applyBorder="1" applyAlignment="1" applyProtection="1">
      <protection locked="0"/>
    </xf>
    <xf numFmtId="1" fontId="2" fillId="3" borderId="102" xfId="0" applyNumberFormat="1" applyFont="1" applyFill="1" applyBorder="1" applyAlignment="1" applyProtection="1">
      <protection locked="0"/>
    </xf>
    <xf numFmtId="1" fontId="2" fillId="3" borderId="136" xfId="0" applyNumberFormat="1" applyFont="1" applyFill="1" applyBorder="1" applyAlignment="1" applyProtection="1">
      <protection locked="0"/>
    </xf>
    <xf numFmtId="1" fontId="2" fillId="0" borderId="29" xfId="0" applyNumberFormat="1" applyFont="1" applyBorder="1" applyProtection="1"/>
    <xf numFmtId="1" fontId="2" fillId="0" borderId="15" xfId="0" applyNumberFormat="1" applyFont="1" applyBorder="1" applyProtection="1"/>
    <xf numFmtId="1" fontId="2" fillId="0" borderId="18" xfId="0" applyNumberFormat="1" applyFont="1" applyBorder="1" applyProtection="1"/>
    <xf numFmtId="1" fontId="2" fillId="6" borderId="16" xfId="0" applyNumberFormat="1" applyFont="1" applyFill="1" applyBorder="1" applyAlignment="1" applyProtection="1"/>
    <xf numFmtId="1" fontId="2" fillId="6" borderId="18" xfId="0" applyNumberFormat="1" applyFont="1" applyFill="1" applyBorder="1" applyAlignment="1" applyProtection="1"/>
    <xf numFmtId="1" fontId="2" fillId="3" borderId="73" xfId="0" applyNumberFormat="1" applyFont="1" applyFill="1" applyBorder="1" applyAlignment="1" applyProtection="1">
      <protection locked="0"/>
    </xf>
    <xf numFmtId="1" fontId="2" fillId="0" borderId="119" xfId="0" applyNumberFormat="1" applyFont="1" applyFill="1" applyBorder="1" applyProtection="1"/>
    <xf numFmtId="1" fontId="2" fillId="0" borderId="9" xfId="0" applyNumberFormat="1" applyFont="1" applyBorder="1" applyProtection="1"/>
    <xf numFmtId="1" fontId="2" fillId="0" borderId="28" xfId="0" applyNumberFormat="1" applyFont="1" applyBorder="1" applyProtection="1"/>
    <xf numFmtId="1" fontId="2" fillId="0" borderId="27" xfId="0" applyNumberFormat="1" applyFont="1" applyBorder="1" applyProtection="1"/>
    <xf numFmtId="1" fontId="2" fillId="6" borderId="42" xfId="0" applyNumberFormat="1" applyFont="1" applyFill="1" applyBorder="1" applyAlignment="1" applyProtection="1"/>
    <xf numFmtId="1" fontId="2" fillId="6" borderId="27" xfId="0" applyNumberFormat="1" applyFont="1" applyFill="1" applyBorder="1" applyAlignment="1" applyProtection="1"/>
    <xf numFmtId="1" fontId="2" fillId="3" borderId="137"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0" borderId="117" xfId="0" applyNumberFormat="1" applyFont="1" applyFill="1" applyBorder="1" applyProtection="1"/>
    <xf numFmtId="1" fontId="2" fillId="0" borderId="139" xfId="0" applyNumberFormat="1" applyFont="1" applyFill="1" applyBorder="1" applyProtection="1"/>
    <xf numFmtId="1" fontId="2" fillId="0" borderId="138" xfId="0" applyNumberFormat="1" applyFont="1" applyFill="1" applyBorder="1" applyProtection="1"/>
    <xf numFmtId="1" fontId="2" fillId="0" borderId="140" xfId="0" applyNumberFormat="1" applyFont="1" applyFill="1" applyBorder="1" applyAlignment="1" applyProtection="1"/>
    <xf numFmtId="1" fontId="2" fillId="0" borderId="138" xfId="0" applyNumberFormat="1" applyFont="1" applyFill="1" applyBorder="1" applyAlignment="1" applyProtection="1"/>
    <xf numFmtId="1" fontId="2" fillId="0" borderId="141" xfId="0" applyNumberFormat="1" applyFont="1" applyFill="1" applyBorder="1" applyAlignment="1" applyProtection="1"/>
    <xf numFmtId="1" fontId="2" fillId="0" borderId="142" xfId="0" applyNumberFormat="1" applyFont="1" applyFill="1" applyBorder="1" applyAlignment="1" applyProtection="1"/>
    <xf numFmtId="1" fontId="2" fillId="0" borderId="119" xfId="0" applyNumberFormat="1" applyFont="1" applyFill="1" applyBorder="1" applyProtection="1">
      <protection locked="0"/>
    </xf>
    <xf numFmtId="1" fontId="2" fillId="0" borderId="120" xfId="0" applyNumberFormat="1" applyFont="1" applyFill="1" applyBorder="1" applyProtection="1"/>
    <xf numFmtId="1" fontId="23" fillId="0" borderId="115" xfId="0" applyNumberFormat="1" applyFont="1" applyFill="1" applyBorder="1"/>
    <xf numFmtId="1" fontId="23" fillId="0" borderId="115" xfId="0" applyNumberFormat="1" applyFont="1" applyFill="1" applyBorder="1" applyProtection="1">
      <protection locked="0"/>
    </xf>
    <xf numFmtId="1" fontId="23" fillId="14" borderId="115" xfId="0" applyNumberFormat="1" applyFont="1" applyFill="1" applyBorder="1" applyProtection="1">
      <protection locked="0"/>
    </xf>
    <xf numFmtId="1" fontId="23" fillId="0" borderId="0" xfId="0" applyNumberFormat="1" applyFont="1" applyFill="1"/>
    <xf numFmtId="1" fontId="2" fillId="0" borderId="29" xfId="0" applyNumberFormat="1" applyFont="1" applyFill="1" applyBorder="1" applyProtection="1"/>
    <xf numFmtId="1" fontId="2" fillId="0" borderId="47" xfId="0" applyNumberFormat="1" applyFont="1" applyFill="1" applyBorder="1" applyProtection="1"/>
    <xf numFmtId="1" fontId="2" fillId="3" borderId="89" xfId="0" applyNumberFormat="1" applyFont="1" applyFill="1" applyBorder="1" applyAlignment="1" applyProtection="1">
      <protection locked="0"/>
    </xf>
    <xf numFmtId="1" fontId="2" fillId="3" borderId="144" xfId="0" applyNumberFormat="1" applyFont="1" applyFill="1" applyBorder="1" applyAlignment="1" applyProtection="1">
      <protection locked="0"/>
    </xf>
    <xf numFmtId="1" fontId="2" fillId="3" borderId="0" xfId="0" applyNumberFormat="1" applyFont="1" applyFill="1" applyBorder="1" applyAlignment="1" applyProtection="1">
      <protection locked="0"/>
    </xf>
    <xf numFmtId="1" fontId="2" fillId="3" borderId="92" xfId="0" applyNumberFormat="1" applyFont="1" applyFill="1" applyBorder="1" applyAlignment="1" applyProtection="1">
      <protection locked="0"/>
    </xf>
    <xf numFmtId="1" fontId="2" fillId="0" borderId="0" xfId="0" applyNumberFormat="1" applyFont="1" applyFill="1" applyBorder="1" applyProtection="1">
      <protection locked="0"/>
    </xf>
    <xf numFmtId="1" fontId="2" fillId="0" borderId="34" xfId="0" applyNumberFormat="1" applyFont="1" applyBorder="1" applyAlignment="1" applyProtection="1">
      <alignment horizontal="right" vertical="center" wrapText="1"/>
    </xf>
    <xf numFmtId="1" fontId="2" fillId="0" borderId="76" xfId="0" applyNumberFormat="1" applyFont="1" applyFill="1" applyBorder="1" applyAlignment="1" applyProtection="1">
      <alignment horizontal="right"/>
    </xf>
    <xf numFmtId="1" fontId="2" fillId="0" borderId="18" xfId="0" applyNumberFormat="1" applyFont="1" applyFill="1" applyBorder="1" applyAlignment="1" applyProtection="1">
      <alignment horizontal="right"/>
    </xf>
    <xf numFmtId="1" fontId="2" fillId="3" borderId="145" xfId="0" applyNumberFormat="1" applyFont="1" applyFill="1" applyBorder="1" applyAlignment="1" applyProtection="1">
      <protection locked="0"/>
    </xf>
    <xf numFmtId="1" fontId="2" fillId="0" borderId="28" xfId="0" applyNumberFormat="1" applyFont="1" applyFill="1" applyBorder="1" applyAlignment="1" applyProtection="1">
      <alignment horizontal="right"/>
    </xf>
    <xf numFmtId="1" fontId="2" fillId="0" borderId="27" xfId="0" applyNumberFormat="1" applyFont="1" applyFill="1" applyBorder="1" applyAlignment="1" applyProtection="1">
      <alignment horizontal="right"/>
    </xf>
    <xf numFmtId="1" fontId="2" fillId="0" borderId="125" xfId="0" applyNumberFormat="1" applyFont="1" applyBorder="1" applyProtection="1"/>
    <xf numFmtId="1" fontId="2" fillId="0" borderId="0" xfId="0" applyNumberFormat="1" applyFont="1" applyFill="1" applyProtection="1"/>
    <xf numFmtId="1" fontId="8" fillId="2" borderId="116" xfId="0" applyNumberFormat="1" applyFont="1" applyFill="1" applyBorder="1" applyAlignment="1" applyProtection="1">
      <alignment wrapText="1"/>
    </xf>
    <xf numFmtId="1" fontId="6" fillId="2" borderId="0" xfId="0" applyNumberFormat="1" applyFont="1" applyFill="1" applyBorder="1" applyAlignment="1" applyProtection="1"/>
    <xf numFmtId="1" fontId="8" fillId="2" borderId="0" xfId="0" applyNumberFormat="1" applyFont="1" applyFill="1" applyBorder="1" applyAlignment="1" applyProtection="1"/>
    <xf numFmtId="1" fontId="6" fillId="2" borderId="0" xfId="0" applyNumberFormat="1" applyFont="1" applyFill="1" applyAlignment="1" applyProtection="1"/>
    <xf numFmtId="1" fontId="1" fillId="2" borderId="0" xfId="0" applyNumberFormat="1" applyFont="1" applyFill="1" applyBorder="1" applyAlignment="1" applyProtection="1">
      <alignment wrapText="1"/>
    </xf>
    <xf numFmtId="1" fontId="6" fillId="0" borderId="146" xfId="0" applyNumberFormat="1" applyFont="1" applyBorder="1" applyProtection="1"/>
    <xf numFmtId="1" fontId="6" fillId="0" borderId="147" xfId="0" applyNumberFormat="1" applyFont="1" applyBorder="1" applyProtection="1"/>
    <xf numFmtId="1" fontId="6" fillId="0" borderId="148" xfId="0" applyNumberFormat="1" applyFont="1" applyBorder="1" applyProtection="1"/>
    <xf numFmtId="1" fontId="6" fillId="0" borderId="123" xfId="0" applyNumberFormat="1" applyFont="1" applyBorder="1" applyProtection="1"/>
    <xf numFmtId="1" fontId="2" fillId="0" borderId="9"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horizontal="center" vertical="center"/>
    </xf>
    <xf numFmtId="1" fontId="2" fillId="0" borderId="9" xfId="0" applyNumberFormat="1" applyFont="1" applyFill="1" applyBorder="1" applyAlignment="1">
      <alignment horizontal="center" vertical="center"/>
    </xf>
    <xf numFmtId="1" fontId="1" fillId="0" borderId="0" xfId="0"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xf>
    <xf numFmtId="1" fontId="2" fillId="0" borderId="47" xfId="0" applyNumberFormat="1" applyFont="1" applyFill="1" applyBorder="1" applyAlignment="1" applyProtection="1">
      <alignment horizontal="center" vertical="center"/>
    </xf>
    <xf numFmtId="1" fontId="2" fillId="0" borderId="29" xfId="0" applyNumberFormat="1" applyFont="1" applyBorder="1" applyAlignment="1" applyProtection="1">
      <alignment wrapText="1"/>
    </xf>
    <xf numFmtId="1" fontId="2" fillId="3" borderId="52" xfId="0" applyNumberFormat="1" applyFont="1" applyFill="1" applyBorder="1" applyAlignment="1" applyProtection="1">
      <protection locked="0"/>
    </xf>
    <xf numFmtId="1" fontId="2" fillId="0" borderId="13" xfId="0" applyNumberFormat="1" applyFont="1" applyBorder="1" applyAlignment="1" applyProtection="1">
      <alignment wrapText="1"/>
    </xf>
    <xf numFmtId="1" fontId="2" fillId="0" borderId="9" xfId="0" applyNumberFormat="1" applyFont="1" applyBorder="1" applyAlignment="1" applyProtection="1">
      <alignment wrapText="1"/>
    </xf>
    <xf numFmtId="1" fontId="2" fillId="3" borderId="7"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0" borderId="21" xfId="0" applyNumberFormat="1" applyFont="1" applyBorder="1" applyAlignment="1" applyProtection="1">
      <alignment wrapText="1"/>
    </xf>
    <xf numFmtId="1" fontId="2" fillId="3" borderId="4" xfId="0" applyNumberFormat="1" applyFont="1" applyFill="1" applyBorder="1" applyAlignment="1" applyProtection="1">
      <protection locked="0"/>
    </xf>
    <xf numFmtId="1" fontId="2" fillId="0" borderId="48" xfId="0" applyNumberFormat="1" applyFont="1" applyFill="1" applyBorder="1" applyAlignment="1" applyProtection="1">
      <alignment horizontal="center" vertical="center" wrapText="1"/>
    </xf>
    <xf numFmtId="1" fontId="2" fillId="0" borderId="34" xfId="0" applyNumberFormat="1" applyFont="1" applyBorder="1" applyAlignment="1" applyProtection="1">
      <alignment wrapText="1"/>
    </xf>
    <xf numFmtId="1" fontId="2" fillId="0" borderId="15" xfId="0" applyNumberFormat="1" applyFont="1" applyBorder="1" applyAlignment="1" applyProtection="1">
      <alignment wrapText="1"/>
    </xf>
    <xf numFmtId="1" fontId="2" fillId="11" borderId="15" xfId="0" applyNumberFormat="1" applyFont="1" applyFill="1" applyBorder="1" applyAlignment="1" applyProtection="1">
      <alignment wrapText="1"/>
    </xf>
    <xf numFmtId="1" fontId="2" fillId="6" borderId="29" xfId="0" applyNumberFormat="1" applyFont="1" applyFill="1" applyBorder="1" applyAlignment="1" applyProtection="1"/>
    <xf numFmtId="1" fontId="2" fillId="3" borderId="3" xfId="0" applyNumberFormat="1" applyFont="1" applyFill="1" applyBorder="1" applyAlignment="1" applyProtection="1">
      <protection locked="0"/>
    </xf>
    <xf numFmtId="1" fontId="2" fillId="0" borderId="28" xfId="0" applyNumberFormat="1" applyFont="1" applyBorder="1" applyAlignment="1" applyProtection="1">
      <alignment wrapText="1"/>
    </xf>
    <xf numFmtId="1" fontId="2" fillId="3" borderId="68" xfId="0" applyNumberFormat="1" applyFont="1" applyFill="1" applyBorder="1" applyAlignment="1" applyProtection="1">
      <protection locked="0"/>
    </xf>
    <xf numFmtId="1" fontId="2" fillId="6" borderId="13" xfId="0" applyNumberFormat="1" applyFont="1" applyFill="1" applyBorder="1" applyAlignment="1" applyProtection="1"/>
    <xf numFmtId="1" fontId="2" fillId="6" borderId="60" xfId="0" applyNumberFormat="1" applyFont="1" applyFill="1" applyBorder="1" applyAlignment="1" applyProtection="1"/>
    <xf numFmtId="1" fontId="2" fillId="6" borderId="15" xfId="0" applyNumberFormat="1" applyFont="1" applyFill="1" applyBorder="1" applyAlignment="1" applyProtection="1"/>
    <xf numFmtId="1" fontId="2" fillId="6" borderId="149" xfId="0" applyNumberFormat="1" applyFont="1" applyFill="1" applyBorder="1" applyAlignment="1" applyProtection="1"/>
    <xf numFmtId="1" fontId="2" fillId="6" borderId="21" xfId="0" applyNumberFormat="1" applyFont="1" applyFill="1" applyBorder="1" applyAlignment="1" applyProtection="1"/>
    <xf numFmtId="1" fontId="2" fillId="6" borderId="9" xfId="0" applyNumberFormat="1" applyFont="1" applyFill="1" applyBorder="1" applyAlignment="1" applyProtection="1"/>
    <xf numFmtId="1" fontId="2" fillId="6" borderId="28" xfId="0" applyNumberFormat="1" applyFont="1" applyFill="1" applyBorder="1" applyAlignment="1" applyProtection="1"/>
    <xf numFmtId="1" fontId="2" fillId="0" borderId="3" xfId="0" applyNumberFormat="1" applyFont="1" applyBorder="1" applyAlignment="1" applyProtection="1">
      <alignment wrapText="1"/>
    </xf>
    <xf numFmtId="1" fontId="2" fillId="3" borderId="1" xfId="0" applyNumberFormat="1" applyFont="1" applyFill="1" applyBorder="1" applyAlignment="1" applyProtection="1">
      <protection locked="0"/>
    </xf>
    <xf numFmtId="1" fontId="2" fillId="3" borderId="88" xfId="0" applyNumberFormat="1" applyFont="1" applyFill="1" applyBorder="1" applyAlignment="1" applyProtection="1">
      <protection locked="0"/>
    </xf>
    <xf numFmtId="1" fontId="2" fillId="6" borderId="3" xfId="0" applyNumberFormat="1" applyFont="1" applyFill="1" applyBorder="1" applyAlignment="1" applyProtection="1"/>
    <xf numFmtId="1" fontId="2" fillId="0" borderId="28" xfId="0" applyNumberFormat="1" applyFont="1" applyFill="1" applyBorder="1" applyAlignment="1" applyProtection="1">
      <alignment wrapText="1"/>
    </xf>
    <xf numFmtId="1" fontId="2" fillId="12" borderId="68" xfId="0" applyNumberFormat="1" applyFont="1" applyFill="1" applyBorder="1" applyAlignment="1" applyProtection="1">
      <protection locked="0"/>
    </xf>
    <xf numFmtId="1" fontId="2" fillId="12" borderId="28" xfId="0" applyNumberFormat="1" applyFont="1" applyFill="1" applyBorder="1" applyAlignment="1" applyProtection="1">
      <protection locked="0"/>
    </xf>
    <xf numFmtId="1" fontId="23" fillId="2" borderId="30" xfId="0" applyNumberFormat="1" applyFont="1" applyFill="1" applyBorder="1"/>
    <xf numFmtId="1" fontId="15" fillId="0" borderId="52" xfId="0" applyNumberFormat="1" applyFont="1" applyBorder="1" applyAlignment="1" applyProtection="1">
      <alignment horizontal="center" vertical="center" wrapText="1"/>
    </xf>
    <xf numFmtId="1" fontId="15" fillId="0" borderId="23" xfId="0" applyNumberFormat="1" applyFont="1" applyBorder="1" applyAlignment="1" applyProtection="1">
      <alignment horizontal="center" vertical="center" wrapText="1"/>
    </xf>
    <xf numFmtId="1" fontId="15" fillId="0" borderId="58" xfId="0" applyNumberFormat="1" applyFont="1" applyBorder="1" applyAlignment="1" applyProtection="1">
      <alignment horizontal="center" vertical="center" wrapText="1"/>
    </xf>
    <xf numFmtId="1" fontId="2" fillId="3" borderId="112" xfId="0" applyNumberFormat="1" applyFont="1" applyFill="1" applyBorder="1" applyAlignment="1" applyProtection="1">
      <protection locked="0"/>
    </xf>
    <xf numFmtId="1" fontId="2" fillId="0" borderId="1" xfId="0" applyNumberFormat="1" applyFont="1" applyFill="1" applyBorder="1" applyAlignment="1" applyProtection="1"/>
    <xf numFmtId="1" fontId="2" fillId="0" borderId="43" xfId="0" applyNumberFormat="1" applyFont="1" applyFill="1" applyBorder="1" applyAlignment="1" applyProtection="1"/>
    <xf numFmtId="1" fontId="2" fillId="0" borderId="88" xfId="0" applyNumberFormat="1" applyFont="1" applyFill="1" applyBorder="1" applyAlignment="1" applyProtection="1"/>
    <xf numFmtId="1" fontId="2" fillId="0" borderId="3" xfId="0" applyNumberFormat="1" applyFont="1" applyFill="1" applyBorder="1" applyAlignment="1" applyProtection="1"/>
    <xf numFmtId="1" fontId="2" fillId="0" borderId="113" xfId="0" applyNumberFormat="1" applyFont="1" applyFill="1" applyBorder="1" applyAlignment="1" applyProtection="1"/>
    <xf numFmtId="1" fontId="2" fillId="0" borderId="2" xfId="0" applyNumberFormat="1" applyFont="1" applyFill="1" applyBorder="1" applyAlignment="1" applyProtection="1"/>
    <xf numFmtId="1" fontId="2" fillId="3" borderId="60" xfId="0" applyNumberFormat="1" applyFont="1" applyFill="1" applyBorder="1" applyAlignment="1" applyProtection="1">
      <protection locked="0"/>
    </xf>
    <xf numFmtId="1" fontId="2" fillId="3" borderId="58"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6" borderId="34" xfId="0" applyNumberFormat="1" applyFont="1" applyFill="1" applyBorder="1" applyAlignment="1" applyProtection="1"/>
    <xf numFmtId="1" fontId="2" fillId="6" borderId="17" xfId="0" applyNumberFormat="1" applyFont="1" applyFill="1" applyBorder="1" applyAlignment="1" applyProtection="1"/>
    <xf numFmtId="1" fontId="2" fillId="6" borderId="19" xfId="0" applyNumberFormat="1" applyFont="1" applyFill="1" applyBorder="1" applyAlignment="1" applyProtection="1"/>
    <xf numFmtId="1" fontId="2" fillId="3" borderId="66" xfId="0" applyNumberFormat="1" applyFont="1" applyFill="1" applyBorder="1" applyAlignment="1" applyProtection="1">
      <protection locked="0"/>
    </xf>
    <xf numFmtId="1" fontId="2" fillId="6" borderId="68" xfId="0" applyNumberFormat="1" applyFont="1" applyFill="1" applyBorder="1" applyAlignment="1" applyProtection="1"/>
    <xf numFmtId="1" fontId="2" fillId="12" borderId="27" xfId="0" applyNumberFormat="1" applyFont="1" applyFill="1" applyBorder="1" applyAlignment="1" applyProtection="1">
      <protection locked="0"/>
    </xf>
    <xf numFmtId="1" fontId="25" fillId="0" borderId="0" xfId="0" applyNumberFormat="1" applyFont="1"/>
    <xf numFmtId="1" fontId="2" fillId="2" borderId="0" xfId="0" applyNumberFormat="1" applyFont="1" applyFill="1" applyBorder="1" applyAlignment="1" applyProtection="1">
      <alignment horizontal="left" vertical="center" wrapText="1"/>
    </xf>
    <xf numFmtId="1" fontId="6" fillId="2" borderId="0" xfId="0" applyNumberFormat="1" applyFont="1" applyFill="1" applyBorder="1" applyAlignment="1" applyProtection="1">
      <alignment horizontal="left" vertical="center" wrapText="1"/>
    </xf>
    <xf numFmtId="1" fontId="17" fillId="2" borderId="0" xfId="0" applyNumberFormat="1" applyFont="1" applyFill="1" applyBorder="1" applyAlignment="1" applyProtection="1">
      <alignment vertical="center" wrapText="1"/>
    </xf>
    <xf numFmtId="1" fontId="17" fillId="2" borderId="0" xfId="0" applyNumberFormat="1" applyFont="1" applyFill="1" applyBorder="1" applyAlignment="1" applyProtection="1"/>
    <xf numFmtId="1" fontId="2" fillId="2" borderId="0" xfId="0" applyNumberFormat="1" applyFont="1" applyFill="1" applyBorder="1" applyAlignment="1" applyProtection="1">
      <protection hidden="1"/>
    </xf>
    <xf numFmtId="1" fontId="2" fillId="0" borderId="9" xfId="0" applyNumberFormat="1" applyFont="1" applyFill="1" applyBorder="1" applyAlignment="1" applyProtection="1">
      <alignment horizontal="center" vertical="center"/>
    </xf>
    <xf numFmtId="1" fontId="3" fillId="2" borderId="0" xfId="0" applyNumberFormat="1" applyFont="1" applyFill="1" applyProtection="1"/>
    <xf numFmtId="1" fontId="2" fillId="0" borderId="47" xfId="0" applyNumberFormat="1" applyFont="1" applyFill="1" applyBorder="1" applyAlignment="1" applyProtection="1">
      <alignment horizontal="center" vertical="center" wrapText="1"/>
      <protection hidden="1"/>
    </xf>
    <xf numFmtId="1" fontId="2" fillId="0" borderId="29" xfId="0" applyNumberFormat="1" applyFont="1" applyBorder="1" applyAlignment="1" applyProtection="1">
      <alignment horizontal="center" vertical="center" wrapText="1"/>
    </xf>
    <xf numFmtId="1" fontId="2" fillId="0" borderId="3" xfId="0" applyNumberFormat="1" applyFont="1" applyFill="1" applyBorder="1" applyAlignment="1" applyProtection="1">
      <alignment horizontal="center" vertical="center"/>
      <protection hidden="1"/>
    </xf>
    <xf numFmtId="1" fontId="2" fillId="0" borderId="3" xfId="0" applyNumberFormat="1" applyFont="1" applyFill="1" applyBorder="1" applyAlignment="1" applyProtection="1">
      <alignment horizontal="left" vertical="center" wrapText="1"/>
      <protection hidden="1"/>
    </xf>
    <xf numFmtId="1" fontId="2" fillId="0" borderId="3" xfId="0" applyNumberFormat="1" applyFont="1" applyFill="1" applyBorder="1" applyAlignment="1" applyProtection="1">
      <alignment horizontal="right" wrapText="1"/>
    </xf>
    <xf numFmtId="1" fontId="2" fillId="0" borderId="28" xfId="0" applyNumberFormat="1" applyFont="1" applyFill="1" applyBorder="1" applyAlignment="1" applyProtection="1">
      <alignment horizontal="left" vertical="center" wrapText="1"/>
      <protection hidden="1"/>
    </xf>
    <xf numFmtId="1" fontId="2" fillId="0" borderId="28" xfId="0" applyNumberFormat="1" applyFont="1" applyFill="1" applyBorder="1" applyAlignment="1" applyProtection="1">
      <alignment horizontal="right" wrapText="1"/>
    </xf>
    <xf numFmtId="1" fontId="2" fillId="0" borderId="29" xfId="0" applyNumberFormat="1" applyFont="1" applyFill="1" applyBorder="1" applyAlignment="1" applyProtection="1">
      <alignment horizontal="left" vertical="center" wrapText="1"/>
      <protection hidden="1"/>
    </xf>
    <xf numFmtId="1" fontId="2" fillId="0" borderId="29" xfId="0" applyNumberFormat="1" applyFont="1" applyFill="1" applyBorder="1" applyAlignment="1" applyProtection="1">
      <alignment horizontal="right" wrapText="1"/>
    </xf>
    <xf numFmtId="1" fontId="19" fillId="2" borderId="0" xfId="0" applyNumberFormat="1" applyFont="1" applyFill="1" applyProtection="1"/>
    <xf numFmtId="1" fontId="2" fillId="0" borderId="29" xfId="0" applyNumberFormat="1" applyFont="1" applyBorder="1" applyAlignment="1" applyProtection="1">
      <alignment horizontal="center" vertical="center" wrapText="1"/>
    </xf>
    <xf numFmtId="1" fontId="2" fillId="0" borderId="6" xfId="0" applyNumberFormat="1" applyFont="1" applyFill="1" applyBorder="1" applyAlignment="1" applyProtection="1">
      <alignment horizontal="center" vertical="center"/>
    </xf>
    <xf numFmtId="1" fontId="2" fillId="0" borderId="10"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132" xfId="0" applyNumberFormat="1" applyFont="1" applyBorder="1" applyProtection="1"/>
    <xf numFmtId="1" fontId="2" fillId="0" borderId="23" xfId="0" applyNumberFormat="1" applyFont="1" applyFill="1" applyBorder="1" applyAlignment="1" applyProtection="1">
      <alignment wrapText="1"/>
    </xf>
    <xf numFmtId="1" fontId="2" fillId="0" borderId="6" xfId="0" applyNumberFormat="1" applyFont="1" applyFill="1" applyBorder="1" applyAlignment="1" applyProtection="1">
      <alignment wrapText="1"/>
    </xf>
    <xf numFmtId="1" fontId="2" fillId="0" borderId="10" xfId="0" applyNumberFormat="1" applyFont="1" applyFill="1" applyBorder="1" applyAlignment="1" applyProtection="1">
      <alignment wrapText="1"/>
    </xf>
    <xf numFmtId="1" fontId="2" fillId="0" borderId="12" xfId="0" applyNumberFormat="1" applyFont="1" applyFill="1" applyBorder="1" applyAlignment="1" applyProtection="1">
      <alignment wrapText="1"/>
    </xf>
    <xf numFmtId="1" fontId="2" fillId="0" borderId="5" xfId="0" applyNumberFormat="1" applyFont="1" applyFill="1" applyBorder="1" applyAlignment="1" applyProtection="1">
      <alignment wrapText="1"/>
    </xf>
    <xf numFmtId="1" fontId="2" fillId="0" borderId="4" xfId="0" applyNumberFormat="1" applyFont="1" applyFill="1" applyBorder="1" applyAlignment="1" applyProtection="1">
      <alignment wrapText="1"/>
    </xf>
    <xf numFmtId="1" fontId="2" fillId="0" borderId="30" xfId="0" applyNumberFormat="1" applyFont="1" applyBorder="1" applyProtection="1">
      <protection locked="0"/>
    </xf>
    <xf numFmtId="1" fontId="2" fillId="0" borderId="30" xfId="0" applyNumberFormat="1" applyFont="1" applyFill="1" applyBorder="1" applyAlignment="1" applyProtection="1">
      <alignment vertical="center"/>
    </xf>
    <xf numFmtId="1" fontId="2" fillId="0" borderId="34" xfId="0" applyNumberFormat="1" applyFont="1" applyFill="1" applyBorder="1" applyAlignment="1" applyProtection="1">
      <alignment wrapText="1"/>
    </xf>
    <xf numFmtId="1" fontId="2" fillId="6" borderId="34" xfId="0" applyNumberFormat="1" applyFont="1" applyFill="1" applyBorder="1" applyAlignment="1" applyProtection="1">
      <alignment wrapText="1"/>
    </xf>
    <xf numFmtId="1" fontId="2" fillId="0" borderId="76" xfId="0" applyNumberFormat="1" applyFont="1" applyFill="1" applyBorder="1" applyAlignment="1" applyProtection="1">
      <alignment wrapText="1"/>
    </xf>
    <xf numFmtId="1" fontId="2" fillId="6" borderId="73" xfId="0" applyNumberFormat="1" applyFont="1" applyFill="1" applyBorder="1" applyAlignment="1" applyProtection="1"/>
    <xf numFmtId="1" fontId="2" fillId="0" borderId="53" xfId="0" applyNumberFormat="1" applyFont="1" applyFill="1" applyBorder="1" applyAlignment="1" applyProtection="1"/>
    <xf numFmtId="1" fontId="2" fillId="0" borderId="17" xfId="0" applyNumberFormat="1" applyFont="1" applyFill="1" applyBorder="1" applyAlignment="1" applyProtection="1"/>
    <xf numFmtId="1" fontId="2" fillId="0" borderId="18" xfId="0" applyNumberFormat="1" applyFont="1" applyFill="1" applyBorder="1" applyAlignment="1" applyProtection="1">
      <alignment wrapText="1"/>
    </xf>
    <xf numFmtId="1" fontId="2" fillId="0" borderId="26" xfId="0" applyNumberFormat="1" applyFont="1" applyFill="1" applyBorder="1" applyAlignment="1" applyProtection="1"/>
    <xf numFmtId="1" fontId="2" fillId="6" borderId="28" xfId="0" applyNumberFormat="1" applyFont="1" applyFill="1" applyBorder="1" applyAlignment="1" applyProtection="1">
      <alignment wrapText="1"/>
    </xf>
    <xf numFmtId="1" fontId="2" fillId="0" borderId="27" xfId="0" applyNumberFormat="1" applyFont="1" applyFill="1" applyBorder="1" applyAlignment="1" applyProtection="1">
      <alignment wrapText="1"/>
    </xf>
    <xf numFmtId="1" fontId="2" fillId="6" borderId="71" xfId="0" applyNumberFormat="1" applyFont="1" applyFill="1" applyBorder="1" applyAlignment="1" applyProtection="1"/>
    <xf numFmtId="1" fontId="2" fillId="13" borderId="151" xfId="3" applyNumberFormat="1" applyFont="1" applyBorder="1" applyAlignment="1" applyProtection="1">
      <protection locked="0"/>
    </xf>
    <xf numFmtId="1" fontId="2" fillId="13" borderId="152" xfId="3" applyNumberFormat="1" applyFont="1" applyBorder="1" applyAlignment="1" applyProtection="1">
      <protection locked="0"/>
    </xf>
    <xf numFmtId="1" fontId="2" fillId="13" borderId="153" xfId="3" applyNumberFormat="1" applyFont="1" applyBorder="1" applyAlignment="1" applyProtection="1">
      <protection locked="0"/>
    </xf>
    <xf numFmtId="1" fontId="2" fillId="13" borderId="154" xfId="3" applyNumberFormat="1" applyFont="1" applyBorder="1" applyAlignment="1" applyProtection="1">
      <protection locked="0"/>
    </xf>
    <xf numFmtId="1" fontId="2" fillId="13" borderId="155" xfId="3" applyNumberFormat="1" applyFont="1" applyBorder="1" applyAlignment="1" applyProtection="1">
      <protection locked="0"/>
    </xf>
    <xf numFmtId="1" fontId="2" fillId="3" borderId="75" xfId="0" applyNumberFormat="1" applyFont="1" applyFill="1" applyBorder="1" applyAlignment="1" applyProtection="1">
      <protection locked="0"/>
    </xf>
    <xf numFmtId="1" fontId="2" fillId="3" borderId="77" xfId="0" applyNumberFormat="1" applyFont="1" applyFill="1" applyBorder="1" applyAlignment="1" applyProtection="1">
      <protection locked="0"/>
    </xf>
    <xf numFmtId="1" fontId="2" fillId="3" borderId="110" xfId="0" applyNumberFormat="1" applyFont="1" applyFill="1" applyBorder="1" applyAlignment="1" applyProtection="1">
      <protection locked="0"/>
    </xf>
    <xf numFmtId="1" fontId="7" fillId="0" borderId="0" xfId="0" applyNumberFormat="1" applyFont="1" applyFill="1" applyBorder="1" applyProtection="1"/>
    <xf numFmtId="1" fontId="17" fillId="2" borderId="0" xfId="0" applyNumberFormat="1" applyFont="1" applyFill="1" applyBorder="1" applyAlignment="1" applyProtection="1">
      <protection locked="0"/>
    </xf>
    <xf numFmtId="1" fontId="20" fillId="2" borderId="0" xfId="0" applyNumberFormat="1" applyFont="1" applyFill="1" applyProtection="1"/>
    <xf numFmtId="1" fontId="2" fillId="0" borderId="132" xfId="0" applyNumberFormat="1" applyFont="1" applyFill="1" applyBorder="1" applyProtection="1"/>
    <xf numFmtId="1" fontId="2" fillId="0" borderId="41"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left"/>
    </xf>
    <xf numFmtId="1" fontId="2" fillId="3" borderId="156"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157" xfId="0" applyNumberFormat="1" applyFont="1" applyFill="1" applyBorder="1" applyAlignment="1" applyProtection="1">
      <protection locked="0"/>
    </xf>
    <xf numFmtId="1" fontId="2" fillId="0" borderId="91" xfId="0" applyNumberFormat="1" applyFont="1" applyFill="1" applyBorder="1" applyAlignment="1" applyProtection="1"/>
    <xf numFmtId="1" fontId="2" fillId="3" borderId="158"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159" xfId="0" applyNumberFormat="1" applyFont="1" applyFill="1" applyBorder="1" applyAlignment="1" applyProtection="1">
      <protection locked="0"/>
    </xf>
    <xf numFmtId="1" fontId="2" fillId="3" borderId="160" xfId="0" applyNumberFormat="1" applyFont="1" applyFill="1" applyBorder="1" applyAlignment="1" applyProtection="1">
      <protection locked="0"/>
    </xf>
    <xf numFmtId="1" fontId="2" fillId="0" borderId="96" xfId="0" applyNumberFormat="1" applyFont="1" applyFill="1" applyBorder="1" applyAlignment="1" applyProtection="1"/>
    <xf numFmtId="1" fontId="2" fillId="3" borderId="97" xfId="0" applyNumberFormat="1" applyFont="1" applyFill="1" applyBorder="1" applyAlignment="1" applyProtection="1">
      <protection locked="0"/>
    </xf>
    <xf numFmtId="1" fontId="2" fillId="3" borderId="140" xfId="0" applyNumberFormat="1" applyFont="1" applyFill="1" applyBorder="1" applyAlignment="1" applyProtection="1">
      <protection locked="0"/>
    </xf>
    <xf numFmtId="1" fontId="2" fillId="6" borderId="161" xfId="0" applyNumberFormat="1" applyFont="1" applyFill="1" applyBorder="1" applyAlignment="1" applyProtection="1"/>
    <xf numFmtId="1" fontId="2" fillId="6" borderId="139" xfId="0" applyNumberFormat="1" applyFont="1" applyFill="1" applyBorder="1" applyAlignment="1" applyProtection="1"/>
    <xf numFmtId="1" fontId="2" fillId="6" borderId="109" xfId="0" applyNumberFormat="1" applyFont="1" applyFill="1" applyBorder="1" applyAlignment="1" applyProtection="1"/>
    <xf numFmtId="1" fontId="2" fillId="6" borderId="138" xfId="0" applyNumberFormat="1" applyFont="1" applyFill="1" applyBorder="1" applyAlignment="1" applyProtection="1"/>
    <xf numFmtId="1" fontId="2" fillId="6" borderId="140" xfId="0" applyNumberFormat="1" applyFont="1" applyFill="1" applyBorder="1" applyAlignment="1" applyProtection="1"/>
    <xf numFmtId="1" fontId="2" fillId="6" borderId="142" xfId="0" applyNumberFormat="1" applyFont="1" applyFill="1" applyBorder="1" applyAlignment="1" applyProtection="1"/>
    <xf numFmtId="1" fontId="2" fillId="6" borderId="162" xfId="0" applyNumberFormat="1" applyFont="1" applyFill="1" applyBorder="1" applyAlignment="1" applyProtection="1"/>
    <xf numFmtId="1" fontId="2" fillId="6" borderId="163" xfId="0" applyNumberFormat="1" applyFont="1" applyFill="1" applyBorder="1" applyAlignment="1" applyProtection="1"/>
    <xf numFmtId="1" fontId="2" fillId="3" borderId="109" xfId="0" applyNumberFormat="1" applyFont="1" applyFill="1" applyBorder="1" applyAlignment="1" applyProtection="1">
      <protection locked="0"/>
    </xf>
    <xf numFmtId="1" fontId="2" fillId="3" borderId="135" xfId="0" applyNumberFormat="1" applyFont="1" applyFill="1" applyBorder="1" applyAlignment="1" applyProtection="1">
      <protection locked="0"/>
    </xf>
    <xf numFmtId="1" fontId="2" fillId="3" borderId="2" xfId="0" applyNumberFormat="1" applyFont="1" applyFill="1" applyBorder="1" applyAlignment="1" applyProtection="1">
      <protection locked="0"/>
    </xf>
    <xf numFmtId="1" fontId="10" fillId="2" borderId="115" xfId="0" applyNumberFormat="1" applyFont="1" applyFill="1" applyBorder="1" applyAlignment="1" applyProtection="1"/>
    <xf numFmtId="1" fontId="2" fillId="0" borderId="103" xfId="0" applyNumberFormat="1" applyFont="1" applyFill="1" applyBorder="1" applyAlignment="1" applyProtection="1"/>
    <xf numFmtId="1" fontId="2" fillId="0" borderId="103" xfId="0" applyNumberFormat="1" applyFont="1" applyBorder="1" applyAlignment="1" applyProtection="1">
      <alignment wrapText="1"/>
    </xf>
    <xf numFmtId="1" fontId="2" fillId="3" borderId="104" xfId="0" applyNumberFormat="1" applyFont="1" applyFill="1" applyBorder="1" applyAlignment="1" applyProtection="1">
      <protection locked="0"/>
    </xf>
    <xf numFmtId="1" fontId="2" fillId="3" borderId="103" xfId="0" applyNumberFormat="1" applyFont="1" applyFill="1" applyBorder="1" applyAlignment="1" applyProtection="1">
      <protection locked="0"/>
    </xf>
    <xf numFmtId="1" fontId="2" fillId="3" borderId="164"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7" fillId="0" borderId="122" xfId="0" applyNumberFormat="1" applyFont="1" applyFill="1" applyBorder="1" applyAlignment="1" applyProtection="1">
      <alignment horizontal="left"/>
    </xf>
    <xf numFmtId="1" fontId="23" fillId="0" borderId="0" xfId="0" applyNumberFormat="1" applyFont="1"/>
    <xf numFmtId="1" fontId="23" fillId="0" borderId="50" xfId="0" applyNumberFormat="1" applyFont="1" applyBorder="1"/>
    <xf numFmtId="1" fontId="2" fillId="2" borderId="50" xfId="0" applyNumberFormat="1" applyFont="1" applyFill="1" applyBorder="1" applyAlignment="1" applyProtection="1">
      <protection hidden="1"/>
    </xf>
    <xf numFmtId="1" fontId="6" fillId="2" borderId="50" xfId="0" applyNumberFormat="1" applyFont="1" applyFill="1" applyBorder="1" applyAlignment="1" applyProtection="1">
      <protection hidden="1"/>
    </xf>
    <xf numFmtId="1" fontId="2" fillId="2" borderId="8" xfId="0" applyNumberFormat="1" applyFont="1" applyFill="1" applyBorder="1" applyAlignment="1" applyProtection="1">
      <protection hidden="1"/>
    </xf>
    <xf numFmtId="1" fontId="2" fillId="0" borderId="23" xfId="0" applyNumberFormat="1" applyFont="1" applyFill="1" applyBorder="1" applyAlignment="1" applyProtection="1">
      <alignment horizontal="left" vertical="center" wrapText="1"/>
    </xf>
    <xf numFmtId="1" fontId="2" fillId="0" borderId="9" xfId="0" applyNumberFormat="1" applyFont="1" applyFill="1" applyBorder="1" applyAlignment="1" applyProtection="1">
      <alignment horizontal="right" wrapText="1"/>
    </xf>
    <xf numFmtId="1" fontId="2" fillId="0" borderId="23" xfId="0" applyNumberFormat="1" applyFont="1" applyFill="1" applyBorder="1" applyAlignment="1" applyProtection="1">
      <alignment horizontal="right" wrapText="1"/>
    </xf>
    <xf numFmtId="1" fontId="2" fillId="0" borderId="6" xfId="0" applyNumberFormat="1" applyFont="1" applyFill="1" applyBorder="1" applyAlignment="1" applyProtection="1">
      <alignment horizontal="right"/>
    </xf>
    <xf numFmtId="1" fontId="2" fillId="0" borderId="6" xfId="0" applyNumberFormat="1" applyFont="1" applyFill="1" applyBorder="1" applyAlignment="1" applyProtection="1">
      <alignment horizontal="right" wrapText="1"/>
    </xf>
    <xf numFmtId="1" fontId="2" fillId="3" borderId="5" xfId="0" applyNumberFormat="1" applyFont="1" applyFill="1" applyBorder="1" applyAlignment="1" applyProtection="1">
      <protection locked="0"/>
    </xf>
    <xf numFmtId="1" fontId="2" fillId="2" borderId="0" xfId="0" applyNumberFormat="1" applyFont="1" applyFill="1" applyAlignment="1" applyProtection="1">
      <alignment horizontal="left"/>
    </xf>
    <xf numFmtId="1" fontId="23" fillId="14" borderId="0" xfId="0" applyNumberFormat="1" applyFont="1" applyFill="1"/>
    <xf numFmtId="1" fontId="2" fillId="0" borderId="4" xfId="0" applyNumberFormat="1" applyFont="1" applyFill="1" applyBorder="1" applyAlignment="1" applyProtection="1">
      <alignment horizontal="left"/>
    </xf>
    <xf numFmtId="1" fontId="2" fillId="0" borderId="27" xfId="0" applyNumberFormat="1" applyFont="1" applyFill="1" applyBorder="1" applyAlignment="1" applyProtection="1">
      <alignment wrapText="1"/>
    </xf>
    <xf numFmtId="0" fontId="5" fillId="2" borderId="0" xfId="0" applyNumberFormat="1" applyFont="1" applyFill="1" applyBorder="1" applyAlignment="1" applyProtection="1">
      <alignment horizontal="center" vertical="center" wrapText="1"/>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wrapText="1"/>
    </xf>
    <xf numFmtId="0" fontId="2" fillId="0" borderId="6" xfId="0" applyNumberFormat="1" applyFont="1" applyFill="1" applyBorder="1" applyAlignment="1" applyProtection="1">
      <alignment horizontal="left" wrapText="1"/>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0" fontId="2" fillId="0" borderId="24" xfId="0" applyFont="1" applyBorder="1" applyAlignment="1" applyProtection="1">
      <alignment wrapText="1"/>
    </xf>
    <xf numFmtId="0" fontId="2" fillId="0" borderId="25" xfId="0" applyFont="1" applyBorder="1" applyAlignment="1" applyProtection="1">
      <alignment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wrapText="1"/>
    </xf>
    <xf numFmtId="0" fontId="2" fillId="0" borderId="18" xfId="0" applyNumberFormat="1" applyFont="1" applyFill="1" applyBorder="1" applyAlignment="1" applyProtection="1">
      <alignment horizontal="left" wrapText="1"/>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2" fillId="0" borderId="17" xfId="0" applyFont="1" applyBorder="1" applyAlignment="1" applyProtection="1">
      <alignment wrapText="1"/>
    </xf>
    <xf numFmtId="0" fontId="2" fillId="0" borderId="18" xfId="0" applyFont="1" applyBorder="1" applyAlignment="1" applyProtection="1">
      <alignment wrapText="1"/>
    </xf>
    <xf numFmtId="0" fontId="2" fillId="0" borderId="17" xfId="0" applyFont="1" applyFill="1" applyBorder="1" applyAlignment="1" applyProtection="1">
      <alignment wrapText="1"/>
    </xf>
    <xf numFmtId="0" fontId="2" fillId="0" borderId="18" xfId="0" applyFont="1" applyFill="1" applyBorder="1" applyAlignment="1" applyProtection="1">
      <alignment wrapText="1"/>
    </xf>
    <xf numFmtId="0" fontId="2" fillId="0" borderId="26" xfId="0" applyNumberFormat="1" applyFont="1" applyFill="1" applyBorder="1" applyAlignment="1" applyProtection="1">
      <alignment horizontal="left" wrapText="1"/>
    </xf>
    <xf numFmtId="0" fontId="2" fillId="0" borderId="27" xfId="0" applyNumberFormat="1" applyFont="1" applyFill="1" applyBorder="1" applyAlignment="1" applyProtection="1">
      <alignment horizontal="left" wrapText="1"/>
    </xf>
    <xf numFmtId="0" fontId="2" fillId="0" borderId="24" xfId="0" applyNumberFormat="1" applyFont="1" applyFill="1" applyBorder="1" applyAlignment="1" applyProtection="1">
      <alignment vertical="center" wrapText="1"/>
    </xf>
    <xf numFmtId="0" fontId="2" fillId="0" borderId="25" xfId="0" applyNumberFormat="1" applyFont="1" applyFill="1" applyBorder="1" applyAlignment="1" applyProtection="1">
      <alignment vertical="center" wrapText="1"/>
    </xf>
    <xf numFmtId="0" fontId="2" fillId="0" borderId="17"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2" fillId="0" borderId="13"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28" xfId="0" applyFont="1" applyFill="1" applyBorder="1" applyAlignment="1" applyProtection="1">
      <alignment horizontal="left" vertical="center" wrapText="1"/>
    </xf>
    <xf numFmtId="0" fontId="2" fillId="0" borderId="34" xfId="0" applyFont="1" applyFill="1" applyBorder="1" applyAlignment="1" applyProtection="1">
      <alignment horizontal="left" vertical="center" wrapText="1"/>
    </xf>
    <xf numFmtId="0" fontId="2" fillId="0" borderId="21" xfId="0" applyFont="1" applyBorder="1" applyAlignment="1" applyProtection="1">
      <alignment horizontal="left" vertical="center" wrapText="1"/>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43"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17"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30" xfId="0" applyFont="1" applyFill="1" applyBorder="1" applyAlignment="1" applyProtection="1">
      <alignment horizontal="center" vertical="center"/>
    </xf>
    <xf numFmtId="0" fontId="2" fillId="0" borderId="47" xfId="0"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47" xfId="0" applyFont="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0" xfId="0" applyFont="1" applyFill="1" applyBorder="1" applyAlignment="1" applyProtection="1">
      <alignment horizontal="center" vertical="center" wrapText="1"/>
    </xf>
    <xf numFmtId="0" fontId="2" fillId="0" borderId="47" xfId="0" applyFont="1" applyFill="1" applyBorder="1" applyAlignment="1" applyProtection="1">
      <alignment horizontal="center" vertical="center" wrapText="1"/>
    </xf>
    <xf numFmtId="0" fontId="1" fillId="0" borderId="23" xfId="0" applyNumberFormat="1" applyFont="1" applyFill="1" applyBorder="1" applyAlignment="1" applyProtection="1">
      <alignment horizontal="left"/>
    </xf>
    <xf numFmtId="0" fontId="17" fillId="0" borderId="2" xfId="0" applyFont="1" applyFill="1" applyBorder="1" applyAlignment="1">
      <alignment horizontal="center" vertical="center"/>
    </xf>
    <xf numFmtId="0" fontId="17" fillId="0" borderId="47" xfId="0" applyFont="1" applyFill="1" applyBorder="1" applyAlignment="1">
      <alignment horizontal="center" vertical="center"/>
    </xf>
    <xf numFmtId="0" fontId="17" fillId="0" borderId="8" xfId="0" applyFont="1" applyFill="1" applyBorder="1" applyAlignment="1">
      <alignment horizontal="center" vertical="center"/>
    </xf>
    <xf numFmtId="0" fontId="1" fillId="0" borderId="9" xfId="0" applyNumberFormat="1" applyFont="1" applyFill="1" applyBorder="1" applyAlignment="1" applyProtection="1">
      <alignment horizontal="left"/>
    </xf>
    <xf numFmtId="0" fontId="2" fillId="0" borderId="74" xfId="0" applyNumberFormat="1" applyFont="1" applyFill="1" applyBorder="1" applyAlignment="1" applyProtection="1">
      <alignment vertical="center" wrapText="1"/>
    </xf>
    <xf numFmtId="0" fontId="2" fillId="0" borderId="15" xfId="0" applyFont="1" applyBorder="1" applyAlignment="1" applyProtection="1">
      <alignment vertical="center" wrapText="1"/>
    </xf>
    <xf numFmtId="0" fontId="2" fillId="0" borderId="75" xfId="1" applyNumberFormat="1" applyFont="1" applyFill="1" applyBorder="1" applyAlignment="1" applyProtection="1">
      <alignment horizontal="left" vertical="center" wrapText="1"/>
    </xf>
    <xf numFmtId="0" fontId="2" fillId="0" borderId="76" xfId="1" applyNumberFormat="1" applyFont="1" applyFill="1" applyBorder="1" applyAlignment="1" applyProtection="1">
      <alignment horizontal="left" vertical="center" wrapText="1"/>
    </xf>
    <xf numFmtId="0" fontId="2" fillId="0" borderId="77" xfId="1" applyNumberFormat="1" applyFont="1" applyFill="1" applyBorder="1" applyAlignment="1" applyProtection="1">
      <alignment horizontal="left" vertical="center" wrapText="1"/>
    </xf>
    <xf numFmtId="0" fontId="2" fillId="0" borderId="18" xfId="1" applyNumberFormat="1" applyFont="1" applyFill="1" applyBorder="1" applyAlignment="1" applyProtection="1">
      <alignment horizontal="left" vertical="center" wrapText="1"/>
    </xf>
    <xf numFmtId="0" fontId="2" fillId="0" borderId="70"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71" xfId="0" applyNumberFormat="1" applyFont="1" applyFill="1" applyBorder="1" applyAlignment="1" applyProtection="1">
      <alignment vertical="center" wrapText="1"/>
    </xf>
    <xf numFmtId="0" fontId="2" fillId="0" borderId="28" xfId="0" applyFont="1" applyBorder="1" applyAlignment="1" applyProtection="1">
      <alignment vertical="center" wrapText="1"/>
    </xf>
    <xf numFmtId="0" fontId="2" fillId="0" borderId="73" xfId="0" applyNumberFormat="1" applyFont="1" applyFill="1" applyBorder="1" applyAlignment="1" applyProtection="1">
      <alignment vertical="center" wrapText="1"/>
    </xf>
    <xf numFmtId="0" fontId="2" fillId="0" borderId="34" xfId="0" applyFont="1" applyBorder="1" applyAlignment="1" applyProtection="1">
      <alignment vertical="center" wrapText="1"/>
    </xf>
    <xf numFmtId="0" fontId="2" fillId="0" borderId="77" xfId="0" applyNumberFormat="1" applyFont="1" applyFill="1" applyBorder="1" applyAlignment="1" applyProtection="1">
      <alignment horizontal="left" vertical="center" wrapText="1"/>
    </xf>
    <xf numFmtId="0" fontId="2" fillId="0" borderId="138" xfId="0" applyFont="1" applyFill="1" applyBorder="1" applyAlignment="1" applyProtection="1">
      <alignment horizontal="center" vertical="center"/>
    </xf>
    <xf numFmtId="0" fontId="2" fillId="0" borderId="143" xfId="0" applyFont="1" applyFill="1" applyBorder="1" applyAlignment="1" applyProtection="1">
      <alignment horizontal="center" vertical="center"/>
    </xf>
    <xf numFmtId="0" fontId="17" fillId="0" borderId="2" xfId="0" applyFont="1" applyFill="1" applyBorder="1" applyAlignment="1" applyProtection="1">
      <alignment horizontal="center" vertical="center"/>
    </xf>
    <xf numFmtId="0" fontId="17" fillId="0" borderId="47" xfId="0" applyFont="1" applyFill="1" applyBorder="1" applyAlignment="1" applyProtection="1">
      <alignment horizontal="center" vertical="center"/>
    </xf>
    <xf numFmtId="0" fontId="17" fillId="0" borderId="8" xfId="0" applyFont="1" applyFill="1" applyBorder="1" applyAlignment="1" applyProtection="1">
      <alignment horizontal="center" vertical="center"/>
    </xf>
    <xf numFmtId="0" fontId="2" fillId="0" borderId="94" xfId="0" applyNumberFormat="1" applyFont="1" applyFill="1" applyBorder="1" applyAlignment="1" applyProtection="1">
      <alignment horizontal="left" wrapText="1"/>
    </xf>
    <xf numFmtId="0" fontId="2" fillId="0" borderId="95" xfId="0" applyNumberFormat="1" applyFont="1" applyFill="1" applyBorder="1" applyAlignment="1" applyProtection="1">
      <alignment horizontal="left" wrapText="1"/>
    </xf>
    <xf numFmtId="0" fontId="2" fillId="0" borderId="13" xfId="0" applyNumberFormat="1" applyFont="1" applyFill="1" applyBorder="1" applyAlignment="1" applyProtection="1">
      <alignment horizontal="left"/>
    </xf>
    <xf numFmtId="0" fontId="2" fillId="0" borderId="21" xfId="0" applyNumberFormat="1" applyFont="1" applyFill="1" applyBorder="1" applyAlignment="1" applyProtection="1">
      <alignment horizontal="left"/>
    </xf>
    <xf numFmtId="0" fontId="2" fillId="0" borderId="89" xfId="0" applyNumberFormat="1" applyFont="1" applyFill="1" applyBorder="1" applyAlignment="1" applyProtection="1">
      <alignment horizontal="left"/>
    </xf>
    <xf numFmtId="0" fontId="2" fillId="0" borderId="90" xfId="0" applyNumberFormat="1" applyFont="1" applyFill="1" applyBorder="1" applyAlignment="1" applyProtection="1">
      <alignment horizontal="left"/>
    </xf>
    <xf numFmtId="3" fontId="2" fillId="0" borderId="29"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7"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6" fillId="0" borderId="0" xfId="0" applyFont="1" applyFill="1" applyAlignment="1">
      <alignment horizontal="center" vertical="center"/>
    </xf>
    <xf numFmtId="0" fontId="26" fillId="0" borderId="2" xfId="0" applyFont="1" applyFill="1" applyBorder="1" applyAlignment="1">
      <alignment horizontal="center" vertical="center"/>
    </xf>
    <xf numFmtId="0" fontId="26" fillId="0" borderId="47" xfId="0" applyFont="1" applyFill="1" applyBorder="1" applyAlignment="1">
      <alignment horizontal="center" vertical="center"/>
    </xf>
    <xf numFmtId="0" fontId="26" fillId="0" borderId="8" xfId="0" applyFont="1" applyFill="1" applyBorder="1" applyAlignment="1">
      <alignment horizontal="center" vertical="center"/>
    </xf>
    <xf numFmtId="0" fontId="2" fillId="0" borderId="1"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56"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0" fontId="2" fillId="0" borderId="23" xfId="0" applyFont="1" applyFill="1" applyBorder="1" applyAlignment="1" applyProtection="1">
      <alignment horizontal="center"/>
    </xf>
    <xf numFmtId="0" fontId="2" fillId="0" borderId="6" xfId="0" applyNumberFormat="1" applyFont="1" applyFill="1" applyBorder="1" applyAlignment="1" applyProtection="1">
      <alignment horizontal="center" vertical="center"/>
    </xf>
    <xf numFmtId="0" fontId="2" fillId="0" borderId="51" xfId="0" applyFont="1" applyFill="1" applyBorder="1" applyAlignment="1" applyProtection="1">
      <alignment horizontal="center" vertical="center" wrapText="1"/>
    </xf>
    <xf numFmtId="0" fontId="2" fillId="0" borderId="24" xfId="0" applyFont="1" applyFill="1" applyBorder="1" applyAlignment="1" applyProtection="1">
      <alignment horizontal="left" wrapText="1"/>
    </xf>
    <xf numFmtId="0" fontId="2" fillId="0" borderId="25" xfId="0" applyFont="1" applyFill="1" applyBorder="1" applyAlignment="1" applyProtection="1">
      <alignment horizontal="left" wrapText="1"/>
    </xf>
    <xf numFmtId="0" fontId="2" fillId="0" borderId="19" xfId="0" applyFont="1" applyFill="1" applyBorder="1" applyAlignment="1" applyProtection="1">
      <alignment wrapText="1"/>
    </xf>
    <xf numFmtId="0" fontId="2" fillId="0" borderId="20"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33" xfId="0" applyNumberFormat="1" applyFont="1" applyFill="1" applyBorder="1" applyAlignment="1" applyProtection="1">
      <alignment horizontal="left" vertical="center" wrapText="1"/>
    </xf>
    <xf numFmtId="0" fontId="2" fillId="0" borderId="27" xfId="0" applyNumberFormat="1" applyFont="1" applyFill="1" applyBorder="1" applyAlignment="1" applyProtection="1">
      <alignment horizontal="left" vertical="center" wrapText="1"/>
    </xf>
    <xf numFmtId="0" fontId="2" fillId="0" borderId="23" xfId="0" applyFont="1" applyBorder="1" applyAlignment="1" applyProtection="1">
      <alignment horizontal="center" vertical="center" wrapText="1"/>
    </xf>
    <xf numFmtId="0" fontId="2" fillId="0" borderId="53" xfId="0" applyNumberFormat="1" applyFont="1" applyFill="1" applyBorder="1" applyAlignment="1" applyProtection="1">
      <alignment vertical="center" wrapText="1"/>
    </xf>
    <xf numFmtId="0" fontId="2" fillId="0" borderId="35" xfId="0" applyNumberFormat="1" applyFont="1" applyFill="1" applyBorder="1" applyAlignment="1" applyProtection="1">
      <alignment vertical="center" wrapText="1"/>
    </xf>
    <xf numFmtId="0" fontId="2" fillId="0" borderId="76" xfId="0" applyNumberFormat="1" applyFont="1" applyFill="1" applyBorder="1" applyAlignment="1" applyProtection="1">
      <alignment vertical="center" wrapText="1"/>
    </xf>
    <xf numFmtId="0" fontId="2" fillId="0" borderId="32" xfId="0" applyNumberFormat="1" applyFont="1" applyFill="1" applyBorder="1" applyAlignment="1" applyProtection="1">
      <alignment vertical="center" wrapText="1"/>
    </xf>
    <xf numFmtId="0" fontId="2" fillId="0" borderId="19" xfId="0" applyNumberFormat="1" applyFont="1" applyFill="1" applyBorder="1" applyAlignment="1" applyProtection="1">
      <alignment horizontal="left" vertical="center" wrapText="1"/>
    </xf>
    <xf numFmtId="0" fontId="2" fillId="0" borderId="36"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vertical="center" wrapText="1"/>
    </xf>
    <xf numFmtId="0" fontId="2" fillId="0" borderId="28" xfId="0" applyNumberFormat="1" applyFont="1" applyFill="1" applyBorder="1" applyAlignment="1" applyProtection="1">
      <alignment vertical="center" wrapText="1"/>
    </xf>
    <xf numFmtId="0" fontId="2" fillId="0" borderId="34" xfId="0" applyNumberFormat="1" applyFont="1" applyFill="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15" xfId="0" applyNumberFormat="1" applyFont="1" applyFill="1" applyBorder="1" applyAlignment="1" applyProtection="1">
      <alignment horizontal="left" vertical="center" wrapText="1"/>
    </xf>
    <xf numFmtId="0" fontId="2" fillId="0" borderId="15" xfId="0" applyFont="1" applyBorder="1" applyAlignment="1" applyProtection="1">
      <alignment horizontal="left" vertical="center" wrapText="1"/>
    </xf>
    <xf numFmtId="0" fontId="2" fillId="0" borderId="15" xfId="1"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vertical="center" wrapText="1"/>
    </xf>
    <xf numFmtId="0" fontId="2" fillId="0" borderId="21" xfId="0" applyFont="1" applyBorder="1" applyAlignment="1" applyProtection="1">
      <alignmen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13"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10" fontId="2" fillId="0" borderId="37" xfId="0" applyNumberFormat="1" applyFont="1" applyFill="1" applyBorder="1" applyAlignment="1" applyProtection="1">
      <alignment horizontal="left" vertical="center"/>
    </xf>
    <xf numFmtId="10" fontId="2" fillId="0" borderId="38" xfId="0" applyNumberFormat="1" applyFont="1" applyFill="1" applyBorder="1" applyAlignment="1" applyProtection="1">
      <alignment horizontal="left" vertical="center"/>
    </xf>
    <xf numFmtId="0" fontId="2" fillId="0" borderId="30"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130" xfId="0" applyFont="1" applyFill="1" applyBorder="1" applyAlignment="1" applyProtection="1">
      <alignment horizontal="center" vertical="center" wrapText="1"/>
    </xf>
    <xf numFmtId="0" fontId="2" fillId="0" borderId="122" xfId="0" applyFont="1" applyFill="1" applyBorder="1" applyAlignment="1" applyProtection="1">
      <alignment horizontal="center" vertical="center" wrapText="1"/>
    </xf>
    <xf numFmtId="0" fontId="2" fillId="0" borderId="115" xfId="0" applyFont="1" applyFill="1" applyBorder="1" applyAlignment="1" applyProtection="1">
      <alignment horizontal="center" vertical="center" wrapText="1"/>
    </xf>
    <xf numFmtId="0" fontId="2" fillId="0" borderId="67"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3" fontId="2" fillId="0" borderId="4" xfId="0" applyNumberFormat="1" applyFont="1" applyFill="1" applyBorder="1" applyAlignment="1" applyProtection="1">
      <alignment horizontal="center"/>
    </xf>
    <xf numFmtId="3" fontId="2" fillId="0" borderId="5" xfId="0" applyNumberFormat="1" applyFont="1" applyFill="1" applyBorder="1" applyAlignment="1" applyProtection="1">
      <alignment horizontal="center"/>
    </xf>
    <xf numFmtId="3" fontId="2" fillId="0" borderId="6" xfId="0" applyNumberFormat="1" applyFont="1" applyFill="1" applyBorder="1" applyAlignment="1" applyProtection="1">
      <alignment horizontal="center"/>
    </xf>
    <xf numFmtId="0" fontId="2" fillId="0" borderId="24"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center" vertical="center" wrapText="1"/>
    </xf>
    <xf numFmtId="0" fontId="2" fillId="0" borderId="72" xfId="0" applyNumberFormat="1" applyFont="1" applyFill="1" applyBorder="1" applyAlignment="1" applyProtection="1">
      <alignment horizontal="center" vertical="center" wrapText="1"/>
    </xf>
    <xf numFmtId="0" fontId="2" fillId="0" borderId="80" xfId="0" applyNumberFormat="1" applyFont="1" applyFill="1" applyBorder="1" applyAlignment="1" applyProtection="1">
      <alignment horizontal="center" vertical="center" wrapText="1"/>
    </xf>
    <xf numFmtId="0" fontId="2" fillId="0" borderId="78" xfId="1" applyNumberFormat="1" applyFont="1" applyFill="1" applyBorder="1" applyAlignment="1" applyProtection="1">
      <alignment horizontal="left" vertical="center" wrapText="1"/>
    </xf>
    <xf numFmtId="0" fontId="2" fillId="0" borderId="20" xfId="1" applyNumberFormat="1" applyFont="1" applyFill="1" applyBorder="1" applyAlignment="1" applyProtection="1">
      <alignment horizontal="left" vertical="center" wrapText="1"/>
    </xf>
    <xf numFmtId="0" fontId="2" fillId="0" borderId="23" xfId="0" applyFont="1" applyFill="1" applyBorder="1" applyAlignment="1" applyProtection="1">
      <alignment horizontal="center" vertical="center"/>
    </xf>
    <xf numFmtId="49" fontId="2" fillId="0" borderId="23" xfId="0" applyNumberFormat="1" applyFont="1" applyFill="1" applyBorder="1" applyAlignment="1" applyProtection="1">
      <alignment horizontal="center" vertical="center"/>
    </xf>
    <xf numFmtId="0" fontId="2" fillId="0" borderId="79"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81" xfId="0" applyNumberFormat="1" applyFont="1" applyFill="1" applyBorder="1" applyAlignment="1" applyProtection="1">
      <alignment vertical="center" wrapText="1"/>
    </xf>
    <xf numFmtId="0" fontId="2" fillId="0" borderId="7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110"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vertical="center" wrapText="1"/>
    </xf>
    <xf numFmtId="0" fontId="2" fillId="0" borderId="3" xfId="0" applyFont="1" applyBorder="1" applyAlignment="1" applyProtection="1">
      <alignment vertical="center" wrapText="1"/>
    </xf>
    <xf numFmtId="0" fontId="17" fillId="0" borderId="51"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56" xfId="0" applyFont="1" applyBorder="1" applyAlignment="1" applyProtection="1">
      <alignment horizontal="center" vertical="center" wrapText="1"/>
    </xf>
    <xf numFmtId="0" fontId="2" fillId="0" borderId="25"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23" xfId="0" applyFont="1" applyBorder="1" applyAlignment="1">
      <alignment horizontal="center" vertical="center" wrapText="1"/>
    </xf>
    <xf numFmtId="0" fontId="1" fillId="0" borderId="23" xfId="0" applyNumberFormat="1" applyFont="1" applyFill="1" applyBorder="1" applyAlignment="1" applyProtection="1">
      <alignment horizontal="left" vertical="center"/>
    </xf>
    <xf numFmtId="0" fontId="1" fillId="0" borderId="29" xfId="0" applyNumberFormat="1" applyFont="1" applyFill="1" applyBorder="1" applyAlignment="1" applyProtection="1">
      <alignment horizontal="left" vertical="center" wrapText="1"/>
    </xf>
    <xf numFmtId="0" fontId="2" fillId="0" borderId="29" xfId="0" applyFont="1" applyBorder="1" applyAlignment="1" applyProtection="1">
      <alignment horizontal="left" vertical="center" wrapText="1"/>
    </xf>
    <xf numFmtId="0" fontId="2" fillId="0" borderId="29" xfId="0" applyNumberFormat="1" applyFont="1" applyFill="1" applyBorder="1" applyAlignment="1" applyProtection="1">
      <alignment horizontal="center" vertical="center" wrapText="1"/>
    </xf>
    <xf numFmtId="0" fontId="2" fillId="0" borderId="21" xfId="1"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vertical="center" wrapText="1"/>
    </xf>
    <xf numFmtId="0" fontId="2" fillId="0" borderId="34"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protection hidden="1"/>
    </xf>
    <xf numFmtId="0" fontId="2" fillId="0" borderId="29" xfId="0" applyNumberFormat="1" applyFont="1" applyFill="1" applyBorder="1" applyAlignment="1" applyProtection="1">
      <alignment horizontal="center" vertical="center"/>
      <protection hidden="1"/>
    </xf>
    <xf numFmtId="0" fontId="2" fillId="0" borderId="9"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wrapText="1"/>
      <protection hidden="1"/>
    </xf>
    <xf numFmtId="0" fontId="2" fillId="0" borderId="47" xfId="0" applyNumberFormat="1" applyFont="1" applyFill="1" applyBorder="1" applyAlignment="1" applyProtection="1">
      <alignment horizontal="center" vertical="center" wrapText="1"/>
      <protection hidden="1"/>
    </xf>
    <xf numFmtId="0" fontId="2" fillId="0" borderId="8"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0" fontId="2" fillId="0" borderId="29" xfId="0" applyFont="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8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0" fillId="0" borderId="29" xfId="0" applyBorder="1"/>
    <xf numFmtId="0" fontId="0" fillId="0" borderId="9" xfId="0" applyBorder="1"/>
    <xf numFmtId="0" fontId="2" fillId="0" borderId="3" xfId="0" applyNumberFormat="1" applyFont="1" applyFill="1" applyBorder="1" applyAlignment="1" applyProtection="1">
      <alignment horizontal="left"/>
    </xf>
    <xf numFmtId="0" fontId="2" fillId="0" borderId="103"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29"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49" fontId="2" fillId="0" borderId="6"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xf>
    <xf numFmtId="1" fontId="2" fillId="0" borderId="9" xfId="0" applyNumberFormat="1" applyFont="1" applyFill="1" applyBorder="1" applyAlignment="1" applyProtection="1">
      <alignment horizontal="center" vertical="center"/>
    </xf>
    <xf numFmtId="1" fontId="2" fillId="0" borderId="1" xfId="0" applyNumberFormat="1" applyFont="1" applyBorder="1" applyAlignment="1" applyProtection="1">
      <alignment horizontal="center" vertical="center" wrapText="1"/>
    </xf>
    <xf numFmtId="1" fontId="2" fillId="0" borderId="43" xfId="0" applyNumberFormat="1" applyFont="1" applyBorder="1" applyAlignment="1" applyProtection="1">
      <alignment horizontal="center" vertical="center" wrapText="1"/>
    </xf>
    <xf numFmtId="1" fontId="2" fillId="0" borderId="2" xfId="0" applyNumberFormat="1" applyFont="1" applyBorder="1" applyAlignment="1" applyProtection="1">
      <alignment horizontal="center" vertical="center" wrapText="1"/>
    </xf>
    <xf numFmtId="1" fontId="2" fillId="0" borderId="7" xfId="0" applyNumberFormat="1" applyFont="1" applyBorder="1" applyAlignment="1" applyProtection="1">
      <alignment horizontal="center" vertical="center" wrapText="1"/>
    </xf>
    <xf numFmtId="1" fontId="2" fillId="0" borderId="50" xfId="0" applyNumberFormat="1" applyFont="1" applyBorder="1" applyAlignment="1" applyProtection="1">
      <alignment horizontal="center" vertical="center" wrapText="1"/>
    </xf>
    <xf numFmtId="1" fontId="2" fillId="0" borderId="8" xfId="0" applyNumberFormat="1" applyFont="1" applyBorder="1" applyAlignment="1" applyProtection="1">
      <alignment horizontal="center" vertical="center" wrapText="1"/>
    </xf>
    <xf numFmtId="1" fontId="2" fillId="0" borderId="4" xfId="0" applyNumberFormat="1" applyFont="1" applyFill="1" applyBorder="1" applyAlignment="1" applyProtection="1">
      <alignment vertical="center" wrapText="1"/>
    </xf>
    <xf numFmtId="1" fontId="2" fillId="0" borderId="6" xfId="0" applyNumberFormat="1" applyFont="1" applyFill="1" applyBorder="1" applyAlignment="1" applyProtection="1">
      <alignment vertical="center" wrapText="1"/>
    </xf>
    <xf numFmtId="1" fontId="2" fillId="0" borderId="94" xfId="0" applyNumberFormat="1" applyFont="1" applyFill="1" applyBorder="1" applyAlignment="1" applyProtection="1">
      <alignment horizontal="left" wrapText="1"/>
    </xf>
    <xf numFmtId="1" fontId="2" fillId="0" borderId="95" xfId="0" applyNumberFormat="1" applyFont="1" applyFill="1" applyBorder="1" applyAlignment="1" applyProtection="1">
      <alignment horizontal="left" wrapText="1"/>
    </xf>
    <xf numFmtId="1" fontId="26" fillId="0" borderId="0" xfId="0" applyNumberFormat="1" applyFont="1" applyFill="1" applyAlignment="1">
      <alignment horizontal="center" vertical="center"/>
    </xf>
    <xf numFmtId="1" fontId="26" fillId="0" borderId="2" xfId="0" applyNumberFormat="1" applyFont="1" applyFill="1" applyBorder="1" applyAlignment="1">
      <alignment horizontal="center" vertical="center"/>
    </xf>
    <xf numFmtId="1" fontId="26" fillId="0" borderId="47" xfId="0" applyNumberFormat="1" applyFont="1" applyFill="1" applyBorder="1" applyAlignment="1">
      <alignment horizontal="center" vertical="center"/>
    </xf>
    <xf numFmtId="1" fontId="26" fillId="0" borderId="8" xfId="0" applyNumberFormat="1" applyFont="1" applyFill="1" applyBorder="1" applyAlignment="1">
      <alignment horizontal="center" vertical="center"/>
    </xf>
    <xf numFmtId="1" fontId="2" fillId="0" borderId="1"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wrapText="1"/>
    </xf>
    <xf numFmtId="1" fontId="2" fillId="0" borderId="30" xfId="0" applyNumberFormat="1" applyFont="1" applyFill="1" applyBorder="1" applyAlignment="1" applyProtection="1">
      <alignment horizontal="center" vertical="center" wrapText="1"/>
    </xf>
    <xf numFmtId="1" fontId="2" fillId="0" borderId="4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xf>
    <xf numFmtId="1" fontId="2" fillId="0" borderId="43"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horizontal="center" vertical="center"/>
    </xf>
    <xf numFmtId="1" fontId="2" fillId="0" borderId="50"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xf>
    <xf numFmtId="1" fontId="2" fillId="0" borderId="56"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left"/>
    </xf>
    <xf numFmtId="1" fontId="2" fillId="0" borderId="23" xfId="0" applyNumberFormat="1" applyFont="1" applyFill="1" applyBorder="1" applyAlignment="1" applyProtection="1">
      <alignment horizontal="center" vertical="center"/>
    </xf>
    <xf numFmtId="1" fontId="2" fillId="0" borderId="34" xfId="0" applyNumberFormat="1" applyFont="1" applyFill="1" applyBorder="1" applyAlignment="1" applyProtection="1">
      <alignment horizontal="left" vertical="center" wrapText="1"/>
    </xf>
    <xf numFmtId="1" fontId="2" fillId="0" borderId="34" xfId="0" applyNumberFormat="1" applyFont="1" applyBorder="1" applyAlignment="1" applyProtection="1">
      <alignment horizontal="left" vertical="center" wrapText="1"/>
    </xf>
    <xf numFmtId="1" fontId="2" fillId="0" borderId="15" xfId="0" applyNumberFormat="1" applyFont="1" applyFill="1" applyBorder="1" applyAlignment="1" applyProtection="1">
      <alignment horizontal="left" vertical="center" wrapText="1"/>
    </xf>
    <xf numFmtId="1" fontId="2" fillId="0" borderId="15" xfId="0" applyNumberFormat="1" applyFont="1" applyBorder="1" applyAlignment="1" applyProtection="1">
      <alignment horizontal="left" vertical="center" wrapText="1"/>
    </xf>
    <xf numFmtId="1" fontId="2" fillId="0" borderId="77" xfId="0" applyNumberFormat="1" applyFont="1" applyFill="1" applyBorder="1" applyAlignment="1" applyProtection="1">
      <alignment horizontal="left" vertical="center" wrapText="1"/>
    </xf>
    <xf numFmtId="1" fontId="2" fillId="0" borderId="18" xfId="0" applyNumberFormat="1" applyFont="1" applyFill="1" applyBorder="1" applyAlignment="1" applyProtection="1">
      <alignment horizontal="left" vertical="center" wrapText="1"/>
    </xf>
    <xf numFmtId="1" fontId="2" fillId="0" borderId="15" xfId="1" applyNumberFormat="1" applyFont="1" applyFill="1" applyBorder="1" applyAlignment="1" applyProtection="1">
      <alignment horizontal="left" vertical="center" wrapText="1"/>
    </xf>
    <xf numFmtId="1" fontId="2" fillId="0" borderId="13" xfId="0" applyNumberFormat="1" applyFont="1" applyFill="1" applyBorder="1" applyAlignment="1" applyProtection="1">
      <alignment horizontal="center" vertical="center" wrapText="1"/>
    </xf>
    <xf numFmtId="1" fontId="2" fillId="0" borderId="15" xfId="0" applyNumberFormat="1" applyFont="1" applyFill="1" applyBorder="1" applyAlignment="1" applyProtection="1">
      <alignment horizontal="center" vertical="center" wrapText="1"/>
    </xf>
    <xf numFmtId="1" fontId="2" fillId="0" borderId="28" xfId="0" applyNumberFormat="1" applyFont="1" applyFill="1" applyBorder="1" applyAlignment="1" applyProtection="1">
      <alignment horizontal="center" vertical="center" wrapText="1"/>
    </xf>
    <xf numFmtId="1" fontId="2" fillId="0" borderId="79" xfId="0" applyNumberFormat="1" applyFont="1" applyFill="1" applyBorder="1" applyAlignment="1" applyProtection="1">
      <alignment horizontal="left" vertical="center" wrapText="1"/>
    </xf>
    <xf numFmtId="1" fontId="2" fillId="0" borderId="25" xfId="0" applyNumberFormat="1" applyFont="1" applyFill="1" applyBorder="1" applyAlignment="1" applyProtection="1">
      <alignment horizontal="left" vertical="center" wrapText="1"/>
    </xf>
    <xf numFmtId="1" fontId="2" fillId="0" borderId="74" xfId="0" applyNumberFormat="1" applyFont="1" applyFill="1" applyBorder="1" applyAlignment="1" applyProtection="1">
      <alignment vertical="center" wrapText="1"/>
    </xf>
    <xf numFmtId="1" fontId="2" fillId="0" borderId="15" xfId="0" applyNumberFormat="1" applyFont="1" applyBorder="1" applyAlignment="1" applyProtection="1">
      <alignment vertical="center" wrapText="1"/>
    </xf>
    <xf numFmtId="1" fontId="2" fillId="0" borderId="28" xfId="0" applyNumberFormat="1" applyFont="1" applyFill="1" applyBorder="1" applyAlignment="1" applyProtection="1">
      <alignment vertical="center" wrapText="1"/>
    </xf>
    <xf numFmtId="1" fontId="2" fillId="0" borderId="28" xfId="0" applyNumberFormat="1" applyFont="1" applyBorder="1" applyAlignment="1" applyProtection="1">
      <alignment vertical="center" wrapText="1"/>
    </xf>
    <xf numFmtId="1" fontId="2" fillId="0" borderId="48" xfId="0" applyNumberFormat="1" applyFont="1" applyFill="1" applyBorder="1" applyAlignment="1" applyProtection="1">
      <alignment horizontal="center" vertical="center" wrapText="1"/>
    </xf>
    <xf numFmtId="1" fontId="2" fillId="0" borderId="72" xfId="0" applyNumberFormat="1" applyFont="1" applyFill="1" applyBorder="1" applyAlignment="1" applyProtection="1">
      <alignment horizontal="center" vertical="center" wrapText="1"/>
    </xf>
    <xf numFmtId="1" fontId="2" fillId="0" borderId="80" xfId="0" applyNumberFormat="1" applyFont="1" applyFill="1" applyBorder="1" applyAlignment="1" applyProtection="1">
      <alignment horizontal="center" vertical="center" wrapText="1"/>
    </xf>
    <xf numFmtId="1" fontId="2" fillId="0" borderId="70" xfId="0" applyNumberFormat="1" applyFont="1" applyFill="1" applyBorder="1" applyAlignment="1" applyProtection="1">
      <alignment vertical="center" wrapText="1"/>
    </xf>
    <xf numFmtId="1" fontId="2" fillId="0" borderId="13" xfId="0" applyNumberFormat="1" applyFont="1" applyBorder="1" applyAlignment="1" applyProtection="1">
      <alignment vertical="center" wrapText="1"/>
    </xf>
    <xf numFmtId="1" fontId="2" fillId="0" borderId="81" xfId="0" applyNumberFormat="1" applyFont="1" applyFill="1" applyBorder="1" applyAlignment="1" applyProtection="1">
      <alignment vertical="center" wrapText="1"/>
    </xf>
    <xf numFmtId="1" fontId="2" fillId="0" borderId="21" xfId="0" applyNumberFormat="1" applyFont="1" applyBorder="1" applyAlignment="1" applyProtection="1">
      <alignment vertical="center" wrapText="1"/>
    </xf>
    <xf numFmtId="1" fontId="2" fillId="0" borderId="19" xfId="0" applyNumberFormat="1" applyFont="1" applyFill="1" applyBorder="1" applyAlignment="1" applyProtection="1">
      <alignment horizontal="left" vertical="center" wrapText="1"/>
    </xf>
    <xf numFmtId="1" fontId="2" fillId="0" borderId="36" xfId="0" applyNumberFormat="1" applyFont="1" applyFill="1" applyBorder="1" applyAlignment="1" applyProtection="1">
      <alignment horizontal="left" vertical="center" wrapText="1"/>
    </xf>
    <xf numFmtId="1" fontId="2" fillId="0" borderId="20" xfId="0" applyNumberFormat="1" applyFont="1" applyFill="1" applyBorder="1" applyAlignment="1" applyProtection="1">
      <alignment horizontal="left" vertical="center" wrapText="1"/>
    </xf>
    <xf numFmtId="1" fontId="2" fillId="0" borderId="26"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0" borderId="27" xfId="0" applyNumberFormat="1" applyFont="1" applyFill="1" applyBorder="1" applyAlignment="1" applyProtection="1">
      <alignment horizontal="left" vertical="center" wrapText="1"/>
    </xf>
    <xf numFmtId="1" fontId="2" fillId="0" borderId="13" xfId="0" applyNumberFormat="1" applyFont="1" applyFill="1" applyBorder="1" applyAlignment="1" applyProtection="1">
      <alignment vertical="center" wrapText="1"/>
    </xf>
    <xf numFmtId="1" fontId="2" fillId="0" borderId="110" xfId="0" applyNumberFormat="1" applyFont="1" applyFill="1" applyBorder="1" applyAlignment="1" applyProtection="1">
      <alignment horizontal="left" vertical="center" wrapText="1"/>
    </xf>
    <xf numFmtId="1" fontId="2" fillId="0" borderId="17" xfId="0" applyNumberFormat="1" applyFont="1" applyFill="1" applyBorder="1" applyAlignment="1" applyProtection="1">
      <alignment vertical="center" wrapText="1"/>
    </xf>
    <xf numFmtId="1" fontId="2" fillId="0" borderId="32" xfId="0" applyNumberFormat="1" applyFont="1" applyFill="1" applyBorder="1" applyAlignment="1" applyProtection="1">
      <alignment vertical="center" wrapText="1"/>
    </xf>
    <xf numFmtId="1" fontId="2" fillId="0" borderId="18" xfId="0" applyNumberFormat="1" applyFont="1" applyFill="1" applyBorder="1" applyAlignment="1" applyProtection="1">
      <alignment vertical="center" wrapText="1"/>
    </xf>
    <xf numFmtId="1" fontId="2" fillId="0" borderId="13" xfId="0" applyNumberFormat="1" applyFont="1" applyFill="1" applyBorder="1" applyAlignment="1" applyProtection="1">
      <alignment horizontal="center" vertical="center"/>
    </xf>
    <xf numFmtId="1" fontId="2" fillId="0" borderId="28" xfId="0" applyNumberFormat="1" applyFont="1" applyFill="1" applyBorder="1" applyAlignment="1" applyProtection="1">
      <alignment horizontal="center" vertical="center"/>
    </xf>
    <xf numFmtId="1" fontId="1" fillId="0" borderId="9" xfId="0" applyNumberFormat="1" applyFont="1" applyFill="1" applyBorder="1" applyAlignment="1" applyProtection="1">
      <alignment horizontal="left"/>
    </xf>
    <xf numFmtId="1" fontId="2" fillId="0" borderId="4"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1" fillId="0" borderId="23" xfId="0" applyNumberFormat="1" applyFont="1" applyFill="1" applyBorder="1" applyAlignment="1" applyProtection="1">
      <alignment horizontal="left"/>
    </xf>
    <xf numFmtId="1" fontId="17" fillId="0" borderId="2" xfId="0" applyNumberFormat="1" applyFont="1" applyFill="1" applyBorder="1" applyAlignment="1" applyProtection="1">
      <alignment horizontal="center" vertical="center"/>
    </xf>
    <xf numFmtId="1" fontId="17" fillId="0" borderId="47" xfId="0" applyNumberFormat="1" applyFont="1" applyFill="1" applyBorder="1" applyAlignment="1" applyProtection="1">
      <alignment horizontal="center" vertical="center"/>
    </xf>
    <xf numFmtId="1" fontId="17" fillId="0" borderId="8" xfId="0" applyNumberFormat="1" applyFont="1" applyFill="1" applyBorder="1" applyAlignment="1" applyProtection="1">
      <alignment horizontal="center" vertical="center"/>
    </xf>
    <xf numFmtId="1" fontId="17" fillId="0" borderId="2" xfId="0" applyNumberFormat="1" applyFont="1" applyFill="1" applyBorder="1" applyAlignment="1">
      <alignment horizontal="center" vertical="center"/>
    </xf>
    <xf numFmtId="1" fontId="17" fillId="0" borderId="47" xfId="0" applyNumberFormat="1" applyFont="1" applyFill="1" applyBorder="1" applyAlignment="1">
      <alignment horizontal="center" vertical="center"/>
    </xf>
    <xf numFmtId="1" fontId="17" fillId="0" borderId="8" xfId="0" applyNumberFormat="1" applyFont="1" applyFill="1" applyBorder="1" applyAlignment="1">
      <alignment horizontal="center" vertical="center"/>
    </xf>
    <xf numFmtId="1" fontId="2" fillId="0" borderId="4"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left" vertical="center"/>
    </xf>
    <xf numFmtId="1" fontId="2" fillId="0" borderId="43" xfId="0" applyNumberFormat="1" applyFont="1" applyFill="1" applyBorder="1" applyAlignment="1" applyProtection="1">
      <alignment horizontal="center" vertical="center" wrapText="1"/>
    </xf>
    <xf numFmtId="1" fontId="2" fillId="0" borderId="0" xfId="0" applyNumberFormat="1" applyFont="1" applyFill="1" applyBorder="1" applyAlignment="1" applyProtection="1">
      <alignment horizontal="center" vertical="center" wrapText="1"/>
    </xf>
    <xf numFmtId="1" fontId="2" fillId="0" borderId="50" xfId="0" applyNumberFormat="1" applyFont="1" applyFill="1" applyBorder="1" applyAlignment="1" applyProtection="1">
      <alignment horizontal="center" vertical="center" wrapText="1"/>
    </xf>
    <xf numFmtId="1" fontId="2" fillId="0" borderId="4" xfId="0" applyNumberFormat="1" applyFont="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wrapText="1"/>
    </xf>
    <xf numFmtId="1" fontId="2" fillId="0" borderId="24" xfId="0" applyNumberFormat="1" applyFont="1" applyFill="1" applyBorder="1" applyAlignment="1" applyProtection="1">
      <alignment horizontal="left" wrapText="1"/>
    </xf>
    <xf numFmtId="1" fontId="2" fillId="0" borderId="25" xfId="0" applyNumberFormat="1" applyFont="1" applyFill="1" applyBorder="1" applyAlignment="1" applyProtection="1">
      <alignment horizontal="left" wrapText="1"/>
    </xf>
    <xf numFmtId="1" fontId="2" fillId="0" borderId="19" xfId="0" applyNumberFormat="1" applyFont="1" applyFill="1" applyBorder="1" applyAlignment="1" applyProtection="1">
      <alignment wrapText="1"/>
    </xf>
    <xf numFmtId="1" fontId="2" fillId="0" borderId="20" xfId="0" applyNumberFormat="1" applyFont="1" applyFill="1" applyBorder="1" applyAlignment="1" applyProtection="1">
      <alignment wrapText="1"/>
    </xf>
    <xf numFmtId="1" fontId="2" fillId="0" borderId="3" xfId="0" applyNumberFormat="1" applyFont="1" applyBorder="1" applyAlignment="1" applyProtection="1">
      <alignment horizontal="left" vertical="center"/>
    </xf>
    <xf numFmtId="1" fontId="2" fillId="0" borderId="9" xfId="0" applyNumberFormat="1" applyFont="1" applyBorder="1" applyAlignment="1" applyProtection="1">
      <alignment horizontal="left" vertical="center"/>
    </xf>
    <xf numFmtId="1" fontId="2" fillId="0" borderId="7" xfId="0" applyNumberFormat="1" applyFont="1" applyFill="1" applyBorder="1" applyAlignment="1" applyProtection="1">
      <alignment horizontal="left"/>
    </xf>
    <xf numFmtId="1" fontId="2" fillId="0" borderId="8" xfId="0" applyNumberFormat="1" applyFont="1" applyFill="1" applyBorder="1" applyAlignment="1" applyProtection="1">
      <alignment horizontal="left"/>
    </xf>
    <xf numFmtId="1" fontId="2" fillId="0" borderId="30" xfId="0" applyNumberFormat="1" applyFont="1" applyBorder="1" applyAlignment="1" applyProtection="1">
      <alignment horizontal="center" vertical="center" wrapText="1"/>
    </xf>
    <xf numFmtId="1" fontId="2" fillId="0" borderId="47" xfId="0" applyNumberFormat="1" applyFont="1" applyBorder="1" applyAlignment="1" applyProtection="1">
      <alignment horizontal="center" vertical="center" wrapText="1"/>
    </xf>
    <xf numFmtId="1" fontId="2" fillId="0" borderId="26" xfId="0" applyNumberFormat="1" applyFont="1" applyFill="1" applyBorder="1" applyAlignment="1" applyProtection="1">
      <alignment vertical="center" wrapText="1"/>
    </xf>
    <xf numFmtId="1" fontId="2" fillId="0" borderId="27" xfId="0" applyNumberFormat="1" applyFont="1" applyFill="1" applyBorder="1" applyAlignment="1" applyProtection="1">
      <alignment vertical="center" wrapText="1"/>
    </xf>
    <xf numFmtId="1" fontId="2" fillId="0" borderId="30" xfId="0" applyNumberFormat="1" applyFont="1" applyFill="1" applyBorder="1" applyAlignment="1" applyProtection="1">
      <alignment horizontal="center" vertical="center"/>
    </xf>
    <xf numFmtId="1" fontId="2" fillId="0" borderId="47" xfId="0" applyNumberFormat="1" applyFont="1" applyFill="1" applyBorder="1" applyAlignment="1" applyProtection="1">
      <alignment horizontal="center" vertical="center"/>
    </xf>
    <xf numFmtId="1" fontId="2" fillId="0" borderId="0" xfId="0" applyNumberFormat="1" applyFont="1" applyBorder="1" applyAlignment="1" applyProtection="1">
      <alignment horizontal="center" vertical="center" wrapText="1"/>
    </xf>
    <xf numFmtId="1" fontId="2" fillId="0" borderId="6" xfId="0" applyNumberFormat="1" applyFont="1" applyFill="1" applyBorder="1" applyAlignment="1" applyProtection="1">
      <alignment horizontal="center" vertical="center"/>
    </xf>
    <xf numFmtId="1" fontId="2" fillId="0" borderId="24" xfId="0" applyNumberFormat="1" applyFont="1" applyFill="1" applyBorder="1" applyAlignment="1" applyProtection="1">
      <alignment vertical="center" wrapText="1"/>
    </xf>
    <xf numFmtId="1" fontId="2" fillId="0" borderId="25" xfId="0" applyNumberFormat="1" applyFont="1" applyFill="1" applyBorder="1" applyAlignment="1" applyProtection="1">
      <alignment vertical="center" wrapText="1"/>
    </xf>
    <xf numFmtId="1" fontId="2" fillId="0" borderId="17" xfId="0" applyNumberFormat="1" applyFont="1" applyFill="1" applyBorder="1" applyAlignment="1" applyProtection="1">
      <alignment horizontal="left" vertical="center" wrapText="1"/>
    </xf>
    <xf numFmtId="1" fontId="2" fillId="0" borderId="3" xfId="0" applyNumberFormat="1" applyFont="1" applyBorder="1" applyAlignment="1" applyProtection="1">
      <alignment horizontal="center" vertical="center" wrapText="1"/>
    </xf>
    <xf numFmtId="1" fontId="2" fillId="0" borderId="9" xfId="0" applyNumberFormat="1" applyFont="1" applyBorder="1" applyAlignment="1" applyProtection="1">
      <alignment horizontal="center" vertical="center" wrapText="1"/>
    </xf>
    <xf numFmtId="1" fontId="2" fillId="0" borderId="4" xfId="0" applyNumberFormat="1" applyFont="1" applyBorder="1" applyAlignment="1" applyProtection="1">
      <alignment horizontal="center" vertical="center"/>
    </xf>
    <xf numFmtId="1" fontId="2" fillId="0" borderId="5" xfId="0" applyNumberFormat="1" applyFont="1" applyBorder="1" applyAlignment="1" applyProtection="1">
      <alignment horizontal="center" vertical="center"/>
    </xf>
    <xf numFmtId="1" fontId="2" fillId="0" borderId="6" xfId="0" applyNumberFormat="1" applyFont="1" applyBorder="1" applyAlignment="1" applyProtection="1">
      <alignment horizontal="center" vertical="center"/>
    </xf>
    <xf numFmtId="1" fontId="2" fillId="0" borderId="24" xfId="0" applyNumberFormat="1" applyFont="1" applyFill="1" applyBorder="1" applyAlignment="1" applyProtection="1">
      <alignment horizontal="left"/>
    </xf>
    <xf numFmtId="1" fontId="2" fillId="0" borderId="25" xfId="0" applyNumberFormat="1" applyFont="1" applyFill="1" applyBorder="1" applyAlignment="1" applyProtection="1">
      <alignment horizontal="left"/>
    </xf>
    <xf numFmtId="1" fontId="2" fillId="0" borderId="26" xfId="0" applyNumberFormat="1" applyFont="1" applyFill="1" applyBorder="1" applyAlignment="1" applyProtection="1">
      <alignment horizontal="left"/>
    </xf>
    <xf numFmtId="1" fontId="2" fillId="0" borderId="27" xfId="0" applyNumberFormat="1" applyFont="1" applyFill="1" applyBorder="1" applyAlignment="1" applyProtection="1">
      <alignment horizontal="left"/>
    </xf>
    <xf numFmtId="1" fontId="2" fillId="0" borderId="13" xfId="0" applyNumberFormat="1" applyFont="1" applyFill="1" applyBorder="1" applyAlignment="1" applyProtection="1">
      <alignment horizontal="left" vertical="center" wrapText="1"/>
    </xf>
    <xf numFmtId="1" fontId="2" fillId="0" borderId="28" xfId="0" applyNumberFormat="1" applyFont="1" applyFill="1" applyBorder="1" applyAlignment="1" applyProtection="1">
      <alignment horizontal="left" vertical="center" wrapText="1"/>
    </xf>
    <xf numFmtId="1" fontId="2" fillId="0" borderId="21" xfId="0" applyNumberFormat="1" applyFont="1" applyBorder="1" applyAlignment="1" applyProtection="1">
      <alignment horizontal="left" vertical="center" wrapText="1"/>
    </xf>
    <xf numFmtId="1" fontId="2" fillId="0" borderId="37" xfId="0" applyNumberFormat="1" applyFont="1" applyFill="1" applyBorder="1" applyAlignment="1" applyProtection="1">
      <alignment horizontal="left" vertical="center"/>
    </xf>
    <xf numFmtId="1" fontId="2" fillId="0" borderId="38" xfId="0" applyNumberFormat="1" applyFont="1" applyFill="1" applyBorder="1" applyAlignment="1" applyProtection="1">
      <alignment horizontal="left" vertical="center"/>
    </xf>
    <xf numFmtId="1" fontId="2" fillId="0" borderId="17" xfId="0" applyNumberFormat="1" applyFont="1" applyBorder="1" applyAlignment="1" applyProtection="1">
      <alignment wrapText="1"/>
    </xf>
    <xf numFmtId="1" fontId="2" fillId="0" borderId="18" xfId="0" applyNumberFormat="1" applyFont="1" applyBorder="1" applyAlignment="1" applyProtection="1">
      <alignment wrapText="1"/>
    </xf>
    <xf numFmtId="1" fontId="2" fillId="0" borderId="4" xfId="0" applyNumberFormat="1" applyFont="1" applyFill="1" applyBorder="1" applyAlignment="1" applyProtection="1">
      <alignment horizontal="center" wrapText="1"/>
    </xf>
    <xf numFmtId="1" fontId="2" fillId="0" borderId="6" xfId="0" applyNumberFormat="1" applyFont="1" applyFill="1" applyBorder="1" applyAlignment="1" applyProtection="1">
      <alignment horizontal="center" wrapText="1"/>
    </xf>
    <xf numFmtId="1" fontId="2" fillId="0" borderId="24" xfId="0" applyNumberFormat="1" applyFont="1" applyBorder="1" applyAlignment="1" applyProtection="1">
      <alignment wrapText="1"/>
    </xf>
    <xf numFmtId="1" fontId="2" fillId="0" borderId="25" xfId="0" applyNumberFormat="1" applyFont="1" applyBorder="1" applyAlignment="1" applyProtection="1">
      <alignment wrapText="1"/>
    </xf>
    <xf numFmtId="1" fontId="2" fillId="0" borderId="17" xfId="0" applyNumberFormat="1" applyFont="1" applyFill="1" applyBorder="1" applyAlignment="1" applyProtection="1">
      <alignment wrapText="1"/>
    </xf>
    <xf numFmtId="1" fontId="2" fillId="0" borderId="18" xfId="0" applyNumberFormat="1" applyFont="1" applyFill="1" applyBorder="1" applyAlignment="1" applyProtection="1">
      <alignment wrapText="1"/>
    </xf>
    <xf numFmtId="1" fontId="2" fillId="0" borderId="26" xfId="0" applyNumberFormat="1" applyFont="1" applyFill="1" applyBorder="1" applyAlignment="1" applyProtection="1">
      <alignment horizontal="left" wrapText="1"/>
    </xf>
    <xf numFmtId="1" fontId="2" fillId="0" borderId="27" xfId="0" applyNumberFormat="1" applyFont="1" applyFill="1" applyBorder="1" applyAlignment="1" applyProtection="1">
      <alignment horizontal="left" wrapText="1"/>
    </xf>
    <xf numFmtId="1" fontId="2" fillId="0" borderId="15" xfId="0" applyNumberFormat="1" applyFont="1" applyFill="1" applyBorder="1" applyAlignment="1" applyProtection="1">
      <alignment horizontal="left"/>
    </xf>
    <xf numFmtId="1" fontId="2" fillId="0" borderId="17" xfId="0" applyNumberFormat="1" applyFont="1" applyFill="1" applyBorder="1" applyAlignment="1" applyProtection="1">
      <alignment horizontal="left" wrapText="1"/>
    </xf>
    <xf numFmtId="1" fontId="2" fillId="0" borderId="18" xfId="0" applyNumberFormat="1" applyFont="1" applyFill="1" applyBorder="1" applyAlignment="1" applyProtection="1">
      <alignment horizontal="left" wrapText="1"/>
    </xf>
    <xf numFmtId="1" fontId="2" fillId="0" borderId="19" xfId="0" applyNumberFormat="1" applyFont="1" applyFill="1" applyBorder="1" applyAlignment="1" applyProtection="1">
      <alignment horizontal="left" wrapText="1"/>
    </xf>
    <xf numFmtId="1" fontId="2" fillId="0" borderId="20" xfId="0" applyNumberFormat="1" applyFont="1" applyFill="1" applyBorder="1" applyAlignment="1" applyProtection="1">
      <alignment horizontal="left" wrapText="1"/>
    </xf>
    <xf numFmtId="1" fontId="5" fillId="2" borderId="0" xfId="0" applyNumberFormat="1" applyFont="1" applyFill="1" applyBorder="1" applyAlignment="1" applyProtection="1">
      <alignment horizontal="center" vertical="center" wrapText="1"/>
    </xf>
    <xf numFmtId="1" fontId="1" fillId="0" borderId="13" xfId="0" applyNumberFormat="1" applyFont="1" applyFill="1" applyBorder="1" applyAlignment="1" applyProtection="1">
      <alignment horizontal="left"/>
    </xf>
    <xf numFmtId="1" fontId="2" fillId="0" borderId="13" xfId="0" applyNumberFormat="1" applyFont="1" applyBorder="1" applyAlignment="1" applyProtection="1">
      <alignment horizontal="left"/>
    </xf>
    <xf numFmtId="1" fontId="2" fillId="0" borderId="3" xfId="0" applyNumberFormat="1" applyFont="1" applyFill="1" applyBorder="1" applyAlignment="1" applyProtection="1">
      <alignment horizontal="center" vertical="center" wrapText="1"/>
    </xf>
    <xf numFmtId="1" fontId="2" fillId="0" borderId="9"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left" wrapText="1"/>
    </xf>
    <xf numFmtId="1" fontId="2" fillId="0" borderId="6" xfId="0" applyNumberFormat="1" applyFont="1" applyFill="1" applyBorder="1" applyAlignment="1" applyProtection="1">
      <alignment horizontal="left" wrapText="1"/>
    </xf>
    <xf numFmtId="1" fontId="2" fillId="0" borderId="53" xfId="0" applyNumberFormat="1" applyFont="1" applyFill="1" applyBorder="1" applyAlignment="1" applyProtection="1">
      <alignment vertical="center" wrapText="1"/>
    </xf>
    <xf numFmtId="1" fontId="2" fillId="0" borderId="35" xfId="0" applyNumberFormat="1" applyFont="1" applyFill="1" applyBorder="1" applyAlignment="1" applyProtection="1">
      <alignment vertical="center" wrapText="1"/>
    </xf>
    <xf numFmtId="1" fontId="2" fillId="0" borderId="76" xfId="0" applyNumberFormat="1" applyFont="1" applyFill="1" applyBorder="1" applyAlignment="1" applyProtection="1">
      <alignment vertical="center" wrapText="1"/>
    </xf>
    <xf numFmtId="1" fontId="2" fillId="0" borderId="138" xfId="0" applyNumberFormat="1" applyFont="1" applyFill="1" applyBorder="1" applyAlignment="1" applyProtection="1">
      <alignment horizontal="center" vertical="center"/>
    </xf>
    <xf numFmtId="1" fontId="2" fillId="0" borderId="143" xfId="0" applyNumberFormat="1" applyFont="1" applyFill="1" applyBorder="1" applyAlignment="1" applyProtection="1">
      <alignment horizontal="center" vertical="center"/>
    </xf>
    <xf numFmtId="1" fontId="2" fillId="0" borderId="71" xfId="0" applyNumberFormat="1" applyFont="1" applyFill="1" applyBorder="1" applyAlignment="1" applyProtection="1">
      <alignment vertical="center" wrapText="1"/>
    </xf>
    <xf numFmtId="1" fontId="2" fillId="0" borderId="73" xfId="0" applyNumberFormat="1" applyFont="1" applyFill="1" applyBorder="1" applyAlignment="1" applyProtection="1">
      <alignment vertical="center" wrapText="1"/>
    </xf>
    <xf numFmtId="1" fontId="2" fillId="0" borderId="34" xfId="0" applyNumberFormat="1" applyFont="1" applyBorder="1" applyAlignment="1" applyProtection="1">
      <alignment vertical="center" wrapText="1"/>
    </xf>
    <xf numFmtId="1" fontId="2" fillId="0" borderId="3" xfId="0" applyNumberFormat="1" applyFont="1" applyFill="1" applyBorder="1" applyAlignment="1" applyProtection="1">
      <alignment vertical="center" wrapText="1"/>
    </xf>
    <xf numFmtId="1" fontId="2" fillId="0" borderId="3" xfId="0" applyNumberFormat="1" applyFont="1" applyBorder="1" applyAlignment="1" applyProtection="1">
      <alignment vertical="center" wrapText="1"/>
    </xf>
    <xf numFmtId="1" fontId="2" fillId="0" borderId="75" xfId="1" applyNumberFormat="1" applyFont="1" applyFill="1" applyBorder="1" applyAlignment="1" applyProtection="1">
      <alignment horizontal="left" vertical="center" wrapText="1"/>
    </xf>
    <xf numFmtId="1" fontId="2" fillId="0" borderId="76" xfId="1" applyNumberFormat="1" applyFont="1" applyFill="1" applyBorder="1" applyAlignment="1" applyProtection="1">
      <alignment horizontal="left" vertical="center" wrapText="1"/>
    </xf>
    <xf numFmtId="1" fontId="2" fillId="0" borderId="77" xfId="1" applyNumberFormat="1" applyFont="1" applyFill="1" applyBorder="1" applyAlignment="1" applyProtection="1">
      <alignment horizontal="left" vertical="center" wrapText="1"/>
    </xf>
    <xf numFmtId="1" fontId="2" fillId="0" borderId="18" xfId="1" applyNumberFormat="1" applyFont="1" applyFill="1" applyBorder="1" applyAlignment="1" applyProtection="1">
      <alignment horizontal="left" vertical="center" wrapText="1"/>
    </xf>
    <xf numFmtId="1" fontId="2" fillId="2" borderId="4" xfId="0" applyNumberFormat="1" applyFont="1" applyFill="1" applyBorder="1" applyAlignment="1" applyProtection="1">
      <alignment horizontal="center" vertical="center"/>
    </xf>
    <xf numFmtId="1" fontId="2" fillId="2" borderId="5" xfId="0" applyNumberFormat="1" applyFont="1" applyFill="1" applyBorder="1" applyAlignment="1" applyProtection="1">
      <alignment horizontal="center" vertical="center"/>
    </xf>
    <xf numFmtId="1" fontId="2" fillId="2" borderId="6" xfId="0" applyNumberFormat="1" applyFont="1" applyFill="1" applyBorder="1" applyAlignment="1" applyProtection="1">
      <alignment horizontal="center" vertical="center"/>
    </xf>
    <xf numFmtId="1" fontId="2" fillId="0" borderId="29" xfId="0" applyNumberFormat="1" applyFont="1" applyFill="1" applyBorder="1" applyAlignment="1" applyProtection="1">
      <alignment horizontal="center" vertical="center" wrapText="1"/>
    </xf>
    <xf numFmtId="1" fontId="2" fillId="0" borderId="23" xfId="0" applyNumberFormat="1" applyFont="1" applyBorder="1" applyAlignment="1" applyProtection="1">
      <alignment horizontal="center" vertical="center" wrapText="1"/>
    </xf>
    <xf numFmtId="1" fontId="2" fillId="0" borderId="23" xfId="0" applyNumberFormat="1" applyFont="1" applyFill="1" applyBorder="1" applyAlignment="1" applyProtection="1">
      <alignment horizontal="center"/>
    </xf>
    <xf numFmtId="1" fontId="2" fillId="0" borderId="23" xfId="0" applyNumberFormat="1" applyFont="1" applyFill="1" applyBorder="1" applyAlignment="1" applyProtection="1">
      <alignment horizontal="center" vertical="center" wrapText="1"/>
    </xf>
    <xf numFmtId="1" fontId="2" fillId="0" borderId="115" xfId="0" applyNumberFormat="1" applyFont="1" applyFill="1" applyBorder="1" applyAlignment="1" applyProtection="1">
      <alignment horizontal="center" vertical="center" wrapText="1"/>
    </xf>
    <xf numFmtId="1" fontId="2" fillId="0" borderId="51" xfId="0" applyNumberFormat="1" applyFont="1" applyFill="1" applyBorder="1" applyAlignment="1" applyProtection="1">
      <alignment horizontal="center" vertical="center" wrapText="1"/>
    </xf>
    <xf numFmtId="1" fontId="2" fillId="0" borderId="130" xfId="0" applyNumberFormat="1" applyFont="1" applyFill="1" applyBorder="1" applyAlignment="1" applyProtection="1">
      <alignment horizontal="center" vertical="center" wrapText="1"/>
    </xf>
    <xf numFmtId="1" fontId="2" fillId="0" borderId="122" xfId="0" applyNumberFormat="1" applyFont="1" applyFill="1" applyBorder="1" applyAlignment="1" applyProtection="1">
      <alignment horizontal="center" vertical="center" wrapText="1"/>
    </xf>
    <xf numFmtId="1" fontId="2" fillId="0" borderId="67" xfId="0" applyNumberFormat="1" applyFont="1" applyFill="1" applyBorder="1" applyAlignment="1">
      <alignment horizontal="center" vertical="center" wrapText="1"/>
    </xf>
    <xf numFmtId="1" fontId="2" fillId="0" borderId="68" xfId="0" applyNumberFormat="1" applyFont="1" applyFill="1" applyBorder="1" applyAlignment="1">
      <alignment horizontal="center" vertical="center" wrapText="1"/>
    </xf>
    <xf numFmtId="1" fontId="2" fillId="0" borderId="13" xfId="0" applyNumberFormat="1" applyFont="1" applyFill="1" applyBorder="1" applyAlignment="1">
      <alignment horizontal="center" vertical="center" wrapText="1"/>
    </xf>
    <xf numFmtId="1" fontId="2" fillId="0" borderId="28" xfId="0" applyNumberFormat="1" applyFont="1" applyFill="1" applyBorder="1" applyAlignment="1">
      <alignment horizontal="center" vertical="center" wrapText="1"/>
    </xf>
    <xf numFmtId="1" fontId="2" fillId="0" borderId="4" xfId="0" applyNumberFormat="1" applyFont="1" applyBorder="1" applyAlignment="1">
      <alignment horizontal="center" vertical="center" wrapText="1"/>
    </xf>
    <xf numFmtId="1" fontId="2" fillId="0" borderId="6" xfId="0" applyNumberFormat="1" applyFont="1" applyBorder="1" applyAlignment="1">
      <alignment horizontal="center" vertical="center" wrapText="1"/>
    </xf>
    <xf numFmtId="1" fontId="1" fillId="0" borderId="4" xfId="0" applyNumberFormat="1" applyFont="1" applyFill="1" applyBorder="1" applyAlignment="1" applyProtection="1">
      <alignment horizontal="left" vertical="center" wrapText="1"/>
    </xf>
    <xf numFmtId="1" fontId="2" fillId="0" borderId="5" xfId="0" applyNumberFormat="1" applyFont="1" applyBorder="1" applyAlignment="1" applyProtection="1">
      <alignment horizontal="left" vertical="center" wrapText="1"/>
    </xf>
    <xf numFmtId="1" fontId="2" fillId="0" borderId="6" xfId="0" applyNumberFormat="1" applyFont="1" applyBorder="1" applyAlignment="1" applyProtection="1">
      <alignment horizontal="left" vertical="center" wrapText="1"/>
    </xf>
    <xf numFmtId="1" fontId="2" fillId="0" borderId="4" xfId="0" applyNumberFormat="1" applyFont="1" applyFill="1" applyBorder="1" applyAlignment="1" applyProtection="1">
      <alignment horizontal="center"/>
    </xf>
    <xf numFmtId="1" fontId="2" fillId="0" borderId="5" xfId="0" applyNumberFormat="1" applyFont="1" applyFill="1" applyBorder="1" applyAlignment="1" applyProtection="1">
      <alignment horizontal="center"/>
    </xf>
    <xf numFmtId="1" fontId="2" fillId="0" borderId="6" xfId="0" applyNumberFormat="1" applyFont="1" applyFill="1" applyBorder="1" applyAlignment="1" applyProtection="1">
      <alignment horizontal="center"/>
    </xf>
    <xf numFmtId="1" fontId="2" fillId="0" borderId="24" xfId="0" applyNumberFormat="1" applyFont="1" applyFill="1" applyBorder="1" applyAlignment="1" applyProtection="1">
      <alignment horizontal="left" vertical="center" wrapText="1"/>
    </xf>
    <xf numFmtId="1" fontId="2" fillId="0" borderId="21" xfId="0" applyNumberFormat="1" applyFont="1" applyFill="1" applyBorder="1" applyAlignment="1" applyProtection="1">
      <alignment vertical="center" wrapText="1"/>
    </xf>
    <xf numFmtId="1" fontId="1" fillId="0" borderId="4" xfId="0" applyNumberFormat="1" applyFont="1" applyFill="1" applyBorder="1" applyAlignment="1" applyProtection="1">
      <alignment horizontal="left" vertical="center"/>
    </xf>
    <xf numFmtId="1" fontId="1" fillId="0" borderId="5" xfId="0" applyNumberFormat="1" applyFont="1" applyFill="1" applyBorder="1" applyAlignment="1" applyProtection="1">
      <alignment horizontal="left" vertical="center"/>
    </xf>
    <xf numFmtId="1" fontId="1" fillId="0" borderId="6" xfId="0" applyNumberFormat="1" applyFont="1" applyFill="1" applyBorder="1" applyAlignment="1" applyProtection="1">
      <alignment horizontal="left" vertical="center"/>
    </xf>
    <xf numFmtId="1" fontId="2" fillId="0" borderId="78" xfId="1" applyNumberFormat="1" applyFont="1" applyFill="1" applyBorder="1" applyAlignment="1" applyProtection="1">
      <alignment horizontal="left" vertical="center" wrapText="1"/>
    </xf>
    <xf numFmtId="1" fontId="2" fillId="0" borderId="20" xfId="1" applyNumberFormat="1" applyFont="1" applyFill="1" applyBorder="1" applyAlignment="1" applyProtection="1">
      <alignment horizontal="left" vertical="center" wrapText="1"/>
    </xf>
    <xf numFmtId="1" fontId="2" fillId="0" borderId="23" xfId="0" applyNumberFormat="1" applyFont="1" applyBorder="1" applyAlignment="1">
      <alignment horizontal="center" vertical="center" wrapText="1"/>
    </xf>
    <xf numFmtId="1" fontId="1" fillId="0" borderId="23" xfId="0" applyNumberFormat="1" applyFont="1" applyFill="1" applyBorder="1" applyAlignment="1" applyProtection="1">
      <alignment horizontal="left" vertical="center"/>
    </xf>
    <xf numFmtId="1" fontId="1" fillId="0" borderId="29" xfId="0" applyNumberFormat="1" applyFont="1" applyFill="1" applyBorder="1" applyAlignment="1" applyProtection="1">
      <alignment horizontal="left" vertical="center" wrapText="1"/>
    </xf>
    <xf numFmtId="1" fontId="2" fillId="0" borderId="29" xfId="0" applyNumberFormat="1" applyFont="1" applyBorder="1" applyAlignment="1" applyProtection="1">
      <alignment horizontal="left" vertical="center" wrapText="1"/>
    </xf>
    <xf numFmtId="1" fontId="2" fillId="0" borderId="21" xfId="1" applyNumberFormat="1" applyFont="1" applyFill="1" applyBorder="1" applyAlignment="1" applyProtection="1">
      <alignment horizontal="left" vertical="center" wrapText="1"/>
    </xf>
    <xf numFmtId="1" fontId="17" fillId="0" borderId="51" xfId="0" applyNumberFormat="1" applyFont="1" applyBorder="1" applyAlignment="1" applyProtection="1">
      <alignment horizontal="center" vertical="center" wrapText="1"/>
    </xf>
    <xf numFmtId="1" fontId="17" fillId="0" borderId="5" xfId="0" applyNumberFormat="1" applyFont="1" applyBorder="1" applyAlignment="1" applyProtection="1">
      <alignment horizontal="center" vertical="center" wrapText="1"/>
    </xf>
    <xf numFmtId="1" fontId="17" fillId="0" borderId="56" xfId="0" applyNumberFormat="1" applyFont="1" applyBorder="1" applyAlignment="1" applyProtection="1">
      <alignment horizontal="center" vertical="center" wrapText="1"/>
    </xf>
    <xf numFmtId="1" fontId="2" fillId="0" borderId="25" xfId="0" applyNumberFormat="1" applyFont="1" applyFill="1" applyBorder="1" applyAlignment="1">
      <alignment horizontal="center" vertical="center" wrapText="1"/>
    </xf>
    <xf numFmtId="1" fontId="2" fillId="0" borderId="27" xfId="0" applyNumberFormat="1" applyFont="1" applyFill="1" applyBorder="1" applyAlignment="1">
      <alignment horizontal="center" vertical="center" wrapText="1"/>
    </xf>
    <xf numFmtId="1" fontId="2" fillId="0" borderId="15" xfId="0" applyNumberFormat="1" applyFont="1" applyFill="1" applyBorder="1" applyAlignment="1" applyProtection="1">
      <alignment vertical="center" wrapText="1"/>
    </xf>
    <xf numFmtId="1" fontId="2" fillId="0" borderId="34" xfId="0" applyNumberFormat="1" applyFont="1" applyFill="1" applyBorder="1" applyAlignment="1" applyProtection="1">
      <alignment vertical="center" wrapText="1"/>
    </xf>
    <xf numFmtId="1" fontId="2" fillId="0" borderId="21" xfId="0" applyNumberFormat="1" applyFont="1" applyFill="1" applyBorder="1" applyAlignment="1" applyProtection="1">
      <alignment horizontal="center" vertical="center" wrapText="1"/>
    </xf>
    <xf numFmtId="1" fontId="2" fillId="0" borderId="32" xfId="0" applyNumberFormat="1" applyFont="1" applyFill="1" applyBorder="1" applyAlignment="1" applyProtection="1">
      <alignment horizontal="left" vertical="center" wrapText="1"/>
    </xf>
    <xf numFmtId="1" fontId="2" fillId="0" borderId="3" xfId="0" applyNumberFormat="1" applyFont="1" applyFill="1" applyBorder="1" applyAlignment="1" applyProtection="1">
      <alignment horizontal="center" vertical="center"/>
      <protection hidden="1"/>
    </xf>
    <xf numFmtId="1" fontId="2" fillId="0" borderId="29" xfId="0" applyNumberFormat="1" applyFont="1" applyFill="1" applyBorder="1" applyAlignment="1" applyProtection="1">
      <alignment horizontal="center" vertical="center"/>
      <protection hidden="1"/>
    </xf>
    <xf numFmtId="1" fontId="2" fillId="0" borderId="9"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1" fontId="2" fillId="0" borderId="47" xfId="0" applyNumberFormat="1" applyFont="1" applyFill="1" applyBorder="1" applyAlignment="1" applyProtection="1">
      <alignment horizontal="center" vertical="center" wrapText="1"/>
      <protection hidden="1"/>
    </xf>
    <xf numFmtId="1" fontId="2" fillId="0" borderId="8" xfId="0" applyNumberFormat="1" applyFont="1" applyFill="1" applyBorder="1" applyAlignment="1" applyProtection="1">
      <alignment horizontal="center" vertical="center" wrapText="1"/>
      <protection hidden="1"/>
    </xf>
    <xf numFmtId="1" fontId="2" fillId="0" borderId="4" xfId="0" applyNumberFormat="1" applyFont="1" applyFill="1" applyBorder="1" applyAlignment="1" applyProtection="1">
      <alignment horizontal="center" vertical="center"/>
      <protection hidden="1"/>
    </xf>
    <xf numFmtId="1" fontId="2" fillId="0" borderId="5" xfId="0" applyNumberFormat="1" applyFont="1" applyFill="1" applyBorder="1" applyAlignment="1" applyProtection="1">
      <alignment horizontal="center" vertical="center"/>
      <protection hidden="1"/>
    </xf>
    <xf numFmtId="1" fontId="2" fillId="0" borderId="6" xfId="0" applyNumberFormat="1" applyFont="1" applyFill="1" applyBorder="1" applyAlignment="1" applyProtection="1">
      <alignment horizontal="center" vertical="center"/>
      <protection hidden="1"/>
    </xf>
    <xf numFmtId="1" fontId="2" fillId="0" borderId="3" xfId="0" applyNumberFormat="1" applyFont="1" applyFill="1" applyBorder="1" applyAlignment="1" applyProtection="1">
      <alignment horizontal="center" vertical="center" wrapText="1"/>
      <protection hidden="1"/>
    </xf>
    <xf numFmtId="1" fontId="2" fillId="0" borderId="9" xfId="0" applyNumberFormat="1" applyFont="1" applyFill="1" applyBorder="1" applyAlignment="1" applyProtection="1">
      <alignment horizontal="center" vertical="center" wrapText="1"/>
      <protection hidden="1"/>
    </xf>
    <xf numFmtId="1" fontId="2" fillId="0" borderId="29" xfId="0" applyNumberFormat="1" applyFont="1" applyFill="1" applyBorder="1" applyAlignment="1" applyProtection="1">
      <alignment horizontal="center" vertical="center" wrapText="1"/>
      <protection hidden="1"/>
    </xf>
    <xf numFmtId="1" fontId="2" fillId="0" borderId="29" xfId="0" applyNumberFormat="1" applyFont="1" applyBorder="1" applyAlignment="1" applyProtection="1">
      <alignment horizontal="center" vertical="center" wrapText="1"/>
    </xf>
    <xf numFmtId="1" fontId="2" fillId="0" borderId="88" xfId="0" applyNumberFormat="1" applyFont="1" applyFill="1" applyBorder="1" applyAlignment="1" applyProtection="1">
      <alignment horizontal="center" vertical="center" wrapText="1"/>
    </xf>
    <xf numFmtId="1" fontId="2" fillId="0" borderId="69" xfId="0" applyNumberFormat="1" applyFont="1" applyFill="1" applyBorder="1" applyAlignment="1" applyProtection="1">
      <alignment horizontal="center" vertical="center" wrapText="1"/>
    </xf>
    <xf numFmtId="1" fontId="2" fillId="0" borderId="55" xfId="0" applyNumberFormat="1" applyFont="1" applyFill="1" applyBorder="1" applyAlignment="1" applyProtection="1">
      <alignment horizontal="center" vertical="center" wrapText="1"/>
    </xf>
    <xf numFmtId="1" fontId="0" fillId="0" borderId="29" xfId="0" applyNumberFormat="1" applyBorder="1"/>
    <xf numFmtId="1" fontId="0" fillId="0" borderId="9" xfId="0" applyNumberFormat="1" applyBorder="1"/>
    <xf numFmtId="1" fontId="2" fillId="0" borderId="21" xfId="0" applyNumberFormat="1" applyFont="1" applyFill="1" applyBorder="1" applyAlignment="1" applyProtection="1">
      <alignment horizontal="left"/>
    </xf>
    <xf numFmtId="1" fontId="2" fillId="0" borderId="89" xfId="0" applyNumberFormat="1" applyFont="1" applyFill="1" applyBorder="1" applyAlignment="1" applyProtection="1">
      <alignment horizontal="left"/>
    </xf>
    <xf numFmtId="1" fontId="2" fillId="0" borderId="90" xfId="0" applyNumberFormat="1" applyFont="1" applyFill="1" applyBorder="1" applyAlignment="1" applyProtection="1">
      <alignment horizontal="left"/>
    </xf>
    <xf numFmtId="1" fontId="2" fillId="0" borderId="29"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left"/>
    </xf>
    <xf numFmtId="1" fontId="2" fillId="0" borderId="103" xfId="0" applyNumberFormat="1" applyFont="1" applyFill="1" applyBorder="1" applyAlignment="1" applyProtection="1">
      <alignment horizontal="left"/>
    </xf>
    <xf numFmtId="1" fontId="2" fillId="0" borderId="9" xfId="0" applyNumberFormat="1" applyFont="1" applyFill="1" applyBorder="1" applyAlignment="1" applyProtection="1">
      <alignment horizontal="left"/>
    </xf>
    <xf numFmtId="1" fontId="2" fillId="0" borderId="31" xfId="0" applyNumberFormat="1" applyFont="1" applyFill="1" applyBorder="1" applyAlignment="1" applyProtection="1">
      <alignment vertical="center" wrapText="1"/>
    </xf>
    <xf numFmtId="1" fontId="2" fillId="0" borderId="17" xfId="0" applyNumberFormat="1" applyFont="1" applyFill="1" applyBorder="1" applyAlignment="1" applyProtection="1">
      <alignment horizontal="left"/>
    </xf>
    <xf numFmtId="1" fontId="2" fillId="0" borderId="18" xfId="0" applyNumberFormat="1" applyFont="1" applyFill="1" applyBorder="1" applyAlignment="1" applyProtection="1">
      <alignment horizontal="left"/>
    </xf>
    <xf numFmtId="1" fontId="1" fillId="0" borderId="24" xfId="0" applyNumberFormat="1" applyFont="1" applyFill="1" applyBorder="1" applyAlignment="1" applyProtection="1">
      <alignment horizontal="left"/>
    </xf>
    <xf numFmtId="1" fontId="1" fillId="0" borderId="25" xfId="0" applyNumberFormat="1" applyFont="1" applyFill="1" applyBorder="1" applyAlignment="1" applyProtection="1">
      <alignment horizontal="left"/>
    </xf>
    <xf numFmtId="1" fontId="2" fillId="0" borderId="3" xfId="0" applyNumberFormat="1" applyFont="1" applyFill="1" applyBorder="1" applyAlignment="1" applyProtection="1">
      <alignment horizontal="left" vertical="center" wrapText="1"/>
    </xf>
    <xf numFmtId="1" fontId="2" fillId="0" borderId="29" xfId="0" applyNumberFormat="1" applyFont="1" applyFill="1" applyBorder="1" applyAlignment="1" applyProtection="1">
      <alignment horizontal="left" vertical="center" wrapText="1"/>
    </xf>
    <xf numFmtId="1" fontId="2" fillId="0" borderId="9" xfId="0" applyNumberFormat="1" applyFont="1" applyFill="1" applyBorder="1" applyAlignment="1" applyProtection="1">
      <alignment horizontal="left" vertical="center" wrapText="1"/>
    </xf>
    <xf numFmtId="1" fontId="2" fillId="0" borderId="139" xfId="0" applyNumberFormat="1" applyFont="1" applyFill="1" applyBorder="1" applyAlignment="1" applyProtection="1">
      <alignment horizontal="left" vertical="center" wrapText="1"/>
    </xf>
    <xf numFmtId="1" fontId="1" fillId="0" borderId="4" xfId="0" applyNumberFormat="1" applyFont="1" applyFill="1" applyBorder="1" applyAlignment="1" applyProtection="1">
      <alignment horizontal="left"/>
    </xf>
    <xf numFmtId="1" fontId="1" fillId="0" borderId="6" xfId="0" applyNumberFormat="1" applyFont="1" applyFill="1" applyBorder="1" applyAlignment="1" applyProtection="1">
      <alignment horizontal="left"/>
    </xf>
    <xf numFmtId="1" fontId="2" fillId="0" borderId="77" xfId="0" applyNumberFormat="1" applyFont="1" applyFill="1" applyBorder="1" applyAlignment="1" applyProtection="1">
      <alignment vertical="center" wrapText="1"/>
    </xf>
    <xf numFmtId="1" fontId="2" fillId="0" borderId="79" xfId="0" applyNumberFormat="1" applyFont="1" applyFill="1" applyBorder="1" applyAlignment="1" applyProtection="1">
      <alignment vertical="center" wrapText="1"/>
    </xf>
    <xf numFmtId="1" fontId="2" fillId="0" borderId="110" xfId="0" applyNumberFormat="1" applyFont="1" applyFill="1" applyBorder="1" applyAlignment="1" applyProtection="1">
      <alignment vertical="center" wrapText="1"/>
    </xf>
    <xf numFmtId="1" fontId="2" fillId="0" borderId="5" xfId="0" applyNumberFormat="1" applyFont="1" applyFill="1" applyBorder="1" applyAlignment="1" applyProtection="1">
      <alignment vertical="center" wrapText="1"/>
    </xf>
    <xf numFmtId="1" fontId="2" fillId="0" borderId="17" xfId="1" applyNumberFormat="1" applyFont="1" applyFill="1" applyBorder="1" applyAlignment="1" applyProtection="1">
      <alignment horizontal="left" vertical="center" wrapText="1"/>
    </xf>
    <xf numFmtId="1" fontId="2" fillId="0" borderId="26" xfId="0" applyNumberFormat="1" applyFont="1" applyFill="1" applyBorder="1" applyAlignment="1" applyProtection="1">
      <alignment wrapText="1"/>
    </xf>
    <xf numFmtId="1" fontId="2" fillId="0" borderId="27" xfId="0" applyNumberFormat="1" applyFont="1" applyFill="1" applyBorder="1" applyAlignment="1" applyProtection="1">
      <alignment wrapText="1"/>
    </xf>
    <xf numFmtId="1" fontId="2" fillId="0" borderId="4" xfId="0" applyNumberFormat="1" applyFont="1" applyFill="1" applyBorder="1" applyAlignment="1" applyProtection="1">
      <alignment horizontal="left"/>
    </xf>
    <xf numFmtId="1" fontId="2" fillId="0" borderId="6" xfId="0" applyNumberFormat="1" applyFont="1" applyFill="1" applyBorder="1" applyAlignment="1" applyProtection="1">
      <alignment horizontal="left"/>
    </xf>
    <xf numFmtId="1" fontId="2" fillId="0" borderId="119" xfId="0" applyNumberFormat="1" applyFont="1" applyFill="1" applyBorder="1" applyAlignment="1" applyProtection="1">
      <alignment horizontal="center" vertical="center" wrapText="1"/>
    </xf>
    <xf numFmtId="1" fontId="2" fillId="0" borderId="120" xfId="0" applyNumberFormat="1" applyFont="1" applyFill="1" applyBorder="1" applyAlignment="1" applyProtection="1">
      <alignment horizontal="center" vertical="center" wrapText="1"/>
    </xf>
    <xf numFmtId="1" fontId="2" fillId="0" borderId="56" xfId="0" applyNumberFormat="1" applyFont="1" applyFill="1" applyBorder="1" applyAlignment="1" applyProtection="1">
      <alignment horizontal="center" vertical="center" wrapText="1"/>
    </xf>
    <xf numFmtId="1" fontId="2" fillId="0" borderId="121" xfId="0" applyNumberFormat="1" applyFont="1" applyFill="1" applyBorder="1" applyAlignment="1" applyProtection="1">
      <alignment horizontal="center" vertical="center" wrapText="1"/>
    </xf>
    <xf numFmtId="1" fontId="2" fillId="0" borderId="133" xfId="0" applyNumberFormat="1" applyFont="1" applyFill="1" applyBorder="1" applyAlignment="1" applyProtection="1">
      <alignment horizontal="center" vertical="center" wrapText="1"/>
    </xf>
    <xf numFmtId="1" fontId="2" fillId="0" borderId="88" xfId="0" applyNumberFormat="1" applyFont="1" applyFill="1" applyBorder="1" applyAlignment="1">
      <alignment horizontal="center" vertical="center" wrapText="1"/>
    </xf>
    <xf numFmtId="1" fontId="2" fillId="0" borderId="55" xfId="0"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 fontId="2" fillId="0" borderId="9" xfId="0" applyNumberFormat="1" applyFont="1" applyFill="1" applyBorder="1" applyAlignment="1">
      <alignment horizontal="center" vertical="center" wrapText="1"/>
    </xf>
    <xf numFmtId="1" fontId="1" fillId="0" borderId="5" xfId="0" applyNumberFormat="1" applyFont="1" applyFill="1" applyBorder="1" applyAlignment="1" applyProtection="1">
      <alignment horizontal="left" vertical="center" wrapText="1"/>
    </xf>
    <xf numFmtId="1" fontId="1" fillId="0" borderId="6" xfId="0" applyNumberFormat="1" applyFont="1" applyFill="1" applyBorder="1" applyAlignment="1" applyProtection="1">
      <alignment horizontal="left" vertical="center" wrapText="1"/>
    </xf>
    <xf numFmtId="1" fontId="2" fillId="0" borderId="48" xfId="0" applyNumberFormat="1" applyFont="1" applyFill="1" applyBorder="1" applyAlignment="1" applyProtection="1">
      <alignment horizontal="left" vertical="center" wrapText="1"/>
    </xf>
    <xf numFmtId="1" fontId="2" fillId="0" borderId="80" xfId="0" applyNumberFormat="1" applyFont="1" applyFill="1" applyBorder="1" applyAlignment="1" applyProtection="1">
      <alignment horizontal="left" vertical="center" wrapText="1"/>
    </xf>
    <xf numFmtId="1" fontId="2" fillId="0" borderId="110" xfId="1" applyNumberFormat="1" applyFont="1" applyFill="1" applyBorder="1" applyAlignment="1" applyProtection="1">
      <alignment horizontal="left" vertical="center" wrapText="1"/>
    </xf>
    <xf numFmtId="1" fontId="2" fillId="0" borderId="27" xfId="1" applyNumberFormat="1" applyFont="1" applyFill="1" applyBorder="1" applyAlignment="1" applyProtection="1">
      <alignment horizontal="left" vertical="center" wrapText="1"/>
    </xf>
    <xf numFmtId="1" fontId="2" fillId="0" borderId="26" xfId="1" applyNumberFormat="1" applyFont="1" applyFill="1" applyBorder="1" applyAlignment="1" applyProtection="1">
      <alignment horizontal="left" vertical="center" wrapText="1"/>
    </xf>
    <xf numFmtId="1" fontId="2" fillId="0" borderId="94" xfId="0" applyNumberFormat="1" applyFont="1" applyFill="1" applyBorder="1" applyAlignment="1" applyProtection="1">
      <alignment horizontal="left"/>
    </xf>
    <xf numFmtId="1" fontId="2" fillId="0" borderId="95" xfId="0" applyNumberFormat="1" applyFont="1" applyFill="1" applyBorder="1" applyAlignment="1" applyProtection="1">
      <alignment horizontal="left"/>
    </xf>
    <xf numFmtId="1" fontId="2" fillId="0" borderId="165" xfId="0" applyNumberFormat="1" applyFont="1" applyFill="1" applyBorder="1" applyAlignment="1" applyProtection="1">
      <alignment horizontal="center" vertical="center"/>
    </xf>
    <xf numFmtId="1" fontId="2" fillId="0" borderId="107" xfId="0" applyNumberFormat="1" applyFont="1" applyFill="1" applyBorder="1" applyAlignment="1" applyProtection="1">
      <alignment horizontal="left"/>
    </xf>
    <xf numFmtId="1" fontId="2" fillId="0" borderId="108" xfId="0" applyNumberFormat="1" applyFont="1" applyFill="1" applyBorder="1" applyAlignment="1" applyProtection="1">
      <alignment horizontal="left"/>
    </xf>
    <xf numFmtId="1" fontId="2" fillId="0" borderId="105" xfId="0" applyNumberFormat="1" applyFont="1" applyFill="1" applyBorder="1" applyAlignment="1" applyProtection="1">
      <alignment horizontal="left"/>
    </xf>
    <xf numFmtId="1" fontId="2" fillId="0" borderId="164" xfId="0" applyNumberFormat="1" applyFont="1" applyFill="1" applyBorder="1" applyAlignment="1" applyProtection="1">
      <alignment horizontal="left"/>
    </xf>
    <xf numFmtId="1" fontId="2" fillId="0" borderId="37" xfId="0" applyNumberFormat="1" applyFont="1" applyFill="1" applyBorder="1" applyAlignment="1" applyProtection="1">
      <alignment horizontal="left"/>
    </xf>
    <xf numFmtId="1" fontId="2" fillId="0" borderId="38" xfId="0" applyNumberFormat="1" applyFont="1" applyFill="1" applyBorder="1" applyAlignment="1" applyProtection="1">
      <alignment horizontal="left"/>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3" fontId="1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left" wrapText="1"/>
    </xf>
    <xf numFmtId="0" fontId="12" fillId="2" borderId="0" xfId="0" applyFont="1" applyFill="1" applyBorder="1" applyAlignment="1" applyProtection="1">
      <alignment horizontal="left" wrapText="1"/>
    </xf>
    <xf numFmtId="0" fontId="2" fillId="0" borderId="2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vertical="center" wrapText="1"/>
    </xf>
    <xf numFmtId="0" fontId="2" fillId="0" borderId="44" xfId="0" applyNumberFormat="1" applyFont="1" applyFill="1" applyBorder="1" applyAlignment="1" applyProtection="1">
      <alignment vertical="center" wrapText="1"/>
    </xf>
    <xf numFmtId="0" fontId="2" fillId="0" borderId="16" xfId="0" applyNumberFormat="1" applyFont="1" applyFill="1" applyBorder="1" applyAlignment="1" applyProtection="1">
      <alignment vertical="center" wrapText="1"/>
    </xf>
    <xf numFmtId="0" fontId="2" fillId="0" borderId="45" xfId="0" applyNumberFormat="1" applyFont="1" applyFill="1" applyBorder="1" applyAlignment="1" applyProtection="1">
      <alignment vertical="center" wrapText="1"/>
    </xf>
    <xf numFmtId="0" fontId="2" fillId="0" borderId="42" xfId="0" applyNumberFormat="1" applyFont="1" applyFill="1" applyBorder="1" applyAlignment="1" applyProtection="1">
      <alignment vertical="center" wrapText="1"/>
    </xf>
    <xf numFmtId="0" fontId="2" fillId="0" borderId="46" xfId="0" applyNumberFormat="1" applyFont="1" applyFill="1" applyBorder="1" applyAlignment="1" applyProtection="1">
      <alignment vertical="center" wrapText="1"/>
    </xf>
    <xf numFmtId="0" fontId="2" fillId="0" borderId="0"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vertical="center" wrapText="1"/>
      <protection hidden="1"/>
    </xf>
    <xf numFmtId="0" fontId="2" fillId="0" borderId="34" xfId="0" applyNumberFormat="1" applyFont="1" applyFill="1" applyBorder="1" applyAlignment="1" applyProtection="1">
      <alignment horizontal="left"/>
    </xf>
    <xf numFmtId="0" fontId="2" fillId="0" borderId="57"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left"/>
    </xf>
    <xf numFmtId="0" fontId="2" fillId="0" borderId="16" xfId="0" applyNumberFormat="1" applyFont="1" applyFill="1" applyBorder="1" applyAlignment="1" applyProtection="1">
      <alignment horizontal="left"/>
    </xf>
    <xf numFmtId="0" fontId="2" fillId="0" borderId="77" xfId="0" applyNumberFormat="1" applyFont="1" applyFill="1" applyBorder="1" applyAlignment="1" applyProtection="1">
      <alignment horizontal="left"/>
    </xf>
    <xf numFmtId="0" fontId="2" fillId="0" borderId="48" xfId="0" applyNumberFormat="1" applyFont="1" applyFill="1" applyBorder="1" applyAlignment="1" applyProtection="1">
      <alignment horizontal="left" vertical="center" wrapText="1"/>
    </xf>
    <xf numFmtId="0" fontId="2" fillId="0" borderId="72" xfId="0" applyNumberFormat="1" applyFont="1" applyFill="1" applyBorder="1" applyAlignment="1" applyProtection="1">
      <alignment horizontal="left" vertical="center" wrapText="1"/>
    </xf>
    <xf numFmtId="0" fontId="2" fillId="0" borderId="80"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xf>
    <xf numFmtId="0" fontId="2" fillId="0" borderId="15" xfId="0" applyNumberFormat="1" applyFont="1" applyFill="1" applyBorder="1" applyAlignment="1" applyProtection="1"/>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34" xfId="0" applyNumberFormat="1" applyFont="1" applyFill="1" applyBorder="1" applyAlignment="1" applyProtection="1"/>
    <xf numFmtId="0" fontId="2" fillId="0" borderId="28" xfId="0" applyNumberFormat="1" applyFont="1" applyFill="1" applyBorder="1" applyAlignment="1" applyProtection="1"/>
    <xf numFmtId="0" fontId="2" fillId="0" borderId="107" xfId="0" applyNumberFormat="1" applyFont="1" applyFill="1" applyBorder="1" applyAlignment="1" applyProtection="1">
      <alignment horizontal="left" vertical="center" wrapText="1"/>
    </xf>
    <xf numFmtId="0" fontId="2" fillId="0" borderId="108"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protection hidden="1"/>
    </xf>
    <xf numFmtId="0" fontId="2" fillId="0" borderId="47" xfId="0" applyNumberFormat="1" applyFont="1" applyFill="1" applyBorder="1" applyAlignment="1" applyProtection="1">
      <alignment horizontal="center" vertical="center"/>
      <protection hidden="1"/>
    </xf>
    <xf numFmtId="0" fontId="2" fillId="0" borderId="23" xfId="0" applyNumberFormat="1" applyFont="1" applyFill="1" applyBorder="1" applyAlignment="1" applyProtection="1">
      <alignment horizontal="center" vertical="center"/>
      <protection hidden="1"/>
    </xf>
    <xf numFmtId="0" fontId="2" fillId="0" borderId="23" xfId="0" quotePrefix="1" applyFont="1" applyFill="1" applyBorder="1" applyAlignment="1" applyProtection="1">
      <alignment horizontal="center" vertical="center"/>
    </xf>
    <xf numFmtId="0" fontId="15" fillId="0" borderId="3"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2" fillId="0" borderId="42" xfId="0" applyNumberFormat="1" applyFont="1" applyFill="1" applyBorder="1" applyAlignment="1" applyProtection="1">
      <alignment horizontal="left"/>
    </xf>
    <xf numFmtId="0" fontId="2" fillId="0" borderId="110" xfId="0" applyNumberFormat="1" applyFont="1" applyFill="1" applyBorder="1" applyAlignment="1" applyProtection="1">
      <alignment horizontal="left"/>
    </xf>
    <xf numFmtId="0" fontId="2" fillId="0" borderId="13" xfId="0" applyFont="1" applyFill="1" applyBorder="1" applyAlignment="1">
      <alignment horizontal="center" wrapText="1"/>
    </xf>
    <xf numFmtId="0" fontId="2" fillId="0" borderId="28" xfId="0" applyFont="1" applyFill="1" applyBorder="1" applyAlignment="1">
      <alignment horizontal="center" wrapText="1"/>
    </xf>
    <xf numFmtId="0" fontId="2" fillId="0" borderId="9" xfId="0" applyFont="1" applyFill="1" applyBorder="1" applyAlignment="1" applyProtection="1">
      <alignment horizontal="center" vertical="center"/>
    </xf>
    <xf numFmtId="0" fontId="2" fillId="0" borderId="57"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59"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left"/>
    </xf>
  </cellXfs>
  <cellStyles count="4">
    <cellStyle name="Normal" xfId="0" builtinId="0"/>
    <cellStyle name="Normal 2" xfId="1"/>
    <cellStyle name="Notas" xfId="2" builtinId="10"/>
    <cellStyle name="Notas 2"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row r="18">
          <cell r="C18">
            <v>0</v>
          </cell>
        </row>
        <row r="19">
          <cell r="C19">
            <v>0</v>
          </cell>
        </row>
        <row r="20">
          <cell r="C20">
            <v>0</v>
          </cell>
        </row>
        <row r="21">
          <cell r="C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W331"/>
  <sheetViews>
    <sheetView zoomScale="95" zoomScaleNormal="95" workbookViewId="0">
      <selection activeCell="J27" sqref="J27"/>
    </sheetView>
  </sheetViews>
  <sheetFormatPr baseColWidth="10" defaultRowHeight="14.25" x14ac:dyDescent="0.2"/>
  <cols>
    <col min="1" max="1" width="37.140625" style="451" customWidth="1"/>
    <col min="2" max="2" width="39.42578125" style="451" customWidth="1"/>
    <col min="3" max="4" width="13.5703125" style="451" customWidth="1"/>
    <col min="5" max="17" width="11.42578125" style="451"/>
    <col min="18" max="18" width="12.85546875" style="451" customWidth="1"/>
    <col min="19" max="19" width="11.42578125" style="451"/>
    <col min="20" max="20" width="12.5703125" style="451" customWidth="1"/>
    <col min="21" max="33" width="11.42578125" style="451"/>
    <col min="34" max="34" width="14.140625" style="451" customWidth="1"/>
    <col min="35" max="35" width="18" style="451" customWidth="1"/>
    <col min="36" max="36" width="13" style="451" customWidth="1"/>
    <col min="37" max="41" width="11.42578125" style="451"/>
    <col min="42" max="42" width="12.140625" style="451" customWidth="1"/>
    <col min="43" max="72" width="11.42578125" style="451"/>
    <col min="73" max="73" width="11.42578125" style="451" customWidth="1"/>
    <col min="74" max="76" width="39.5703125" style="451" customWidth="1"/>
    <col min="77" max="78" width="39.5703125" style="452" customWidth="1"/>
    <col min="79" max="79" width="39.5703125" style="452" hidden="1" customWidth="1"/>
    <col min="80" max="81" width="39.5703125" style="452" customWidth="1"/>
    <col min="82" max="93" width="39.5703125" style="452" hidden="1" customWidth="1"/>
    <col min="94" max="107" width="39.5703125" style="451" customWidth="1"/>
    <col min="108" max="5464" width="11.42578125" style="451"/>
    <col min="5465" max="16247" width="11.42578125" style="252"/>
    <col min="16248" max="16384" width="11.42578125" style="451"/>
  </cols>
  <sheetData>
    <row r="1" spans="1:93" s="451" customFormat="1" x14ac:dyDescent="0.2">
      <c r="A1" s="450" t="s">
        <v>0</v>
      </c>
      <c r="BY1" s="452"/>
      <c r="BZ1" s="452"/>
      <c r="CA1" s="452"/>
      <c r="CB1" s="452"/>
      <c r="CC1" s="452"/>
      <c r="CD1" s="452"/>
      <c r="CE1" s="452"/>
      <c r="CF1" s="452"/>
      <c r="CG1" s="452"/>
      <c r="CH1" s="452"/>
      <c r="CI1" s="452"/>
      <c r="CJ1" s="452"/>
      <c r="CK1" s="452"/>
      <c r="CL1" s="452"/>
      <c r="CM1" s="452"/>
      <c r="CN1" s="452"/>
      <c r="CO1" s="452"/>
    </row>
    <row r="2" spans="1:93" s="451" customFormat="1" x14ac:dyDescent="0.2">
      <c r="A2" s="450" t="str">
        <f>CONCATENATE("COMUNA: ",[1]NOMBRE!B2," - ","( ",[1]NOMBRE!C2,[1]NOMBRE!D2,[1]NOMBRE!E2,[1]NOMBRE!F2,[1]NOMBRE!G2," )")</f>
        <v>COMUNA: Linares - ( 07401 )</v>
      </c>
      <c r="BY2" s="452"/>
      <c r="BZ2" s="452"/>
      <c r="CA2" s="452"/>
      <c r="CB2" s="452"/>
      <c r="CC2" s="452"/>
      <c r="CD2" s="452"/>
      <c r="CE2" s="452"/>
      <c r="CF2" s="452"/>
      <c r="CG2" s="452"/>
      <c r="CH2" s="452"/>
      <c r="CI2" s="452"/>
      <c r="CJ2" s="452"/>
      <c r="CK2" s="452"/>
      <c r="CL2" s="452"/>
      <c r="CM2" s="452"/>
      <c r="CN2" s="452"/>
      <c r="CO2" s="452"/>
    </row>
    <row r="3" spans="1:93" s="451" customFormat="1" x14ac:dyDescent="0.2">
      <c r="A3" s="450" t="str">
        <f>CONCATENATE("ESTABLECIMIENTO/ESTRATEGIA: ",[1]NOMBRE!B3," - ","( ",[1]NOMBRE!C3,[1]NOMBRE!D3,[1]NOMBRE!E3,[1]NOMBRE!F3,[1]NOMBRE!G3,[1]NOMBRE!H3," )")</f>
        <v>ESTABLECIMIENTO/ESTRATEGIA: Hospital Presidente Carlos Ibáñez del Campo - ( 116108 )</v>
      </c>
      <c r="BY3" s="452"/>
      <c r="BZ3" s="452"/>
      <c r="CA3" s="452"/>
      <c r="CB3" s="452"/>
      <c r="CC3" s="452"/>
      <c r="CD3" s="452"/>
      <c r="CE3" s="452"/>
      <c r="CF3" s="452"/>
      <c r="CG3" s="452"/>
      <c r="CH3" s="452"/>
      <c r="CI3" s="452"/>
      <c r="CJ3" s="452"/>
      <c r="CK3" s="452"/>
      <c r="CL3" s="452"/>
      <c r="CM3" s="452"/>
      <c r="CN3" s="452"/>
      <c r="CO3" s="452"/>
    </row>
    <row r="4" spans="1:93" s="451" customFormat="1" x14ac:dyDescent="0.2">
      <c r="A4" s="450" t="str">
        <f>CONCATENATE("MES: ",[1]NOMBRE!B6," - ","( ",[1]NOMBRE!C6,[1]NOMBRE!D6," )")</f>
        <v>MES: MARZO - ( 03 )</v>
      </c>
      <c r="AE4" s="453"/>
      <c r="AF4" s="453"/>
      <c r="AG4" s="453"/>
      <c r="AH4" s="453"/>
      <c r="AI4" s="453"/>
      <c r="AJ4" s="453"/>
      <c r="AK4" s="453"/>
      <c r="AL4" s="453"/>
      <c r="AM4" s="453"/>
      <c r="AN4" s="453"/>
      <c r="AO4" s="453"/>
      <c r="AP4" s="453"/>
      <c r="AQ4" s="453"/>
      <c r="AR4" s="453"/>
      <c r="AS4" s="453"/>
      <c r="AT4" s="453"/>
      <c r="AU4" s="453"/>
      <c r="AV4" s="453"/>
      <c r="AW4" s="453"/>
      <c r="BY4" s="452"/>
      <c r="BZ4" s="452"/>
      <c r="CA4" s="452"/>
      <c r="CB4" s="452"/>
      <c r="CC4" s="452"/>
      <c r="CD4" s="452"/>
      <c r="CE4" s="452"/>
      <c r="CF4" s="452"/>
      <c r="CG4" s="452"/>
      <c r="CH4" s="452"/>
      <c r="CI4" s="452"/>
      <c r="CJ4" s="452"/>
      <c r="CK4" s="452"/>
      <c r="CL4" s="452"/>
      <c r="CM4" s="452"/>
      <c r="CN4" s="452"/>
      <c r="CO4" s="452"/>
    </row>
    <row r="5" spans="1:93" s="451" customFormat="1" x14ac:dyDescent="0.2">
      <c r="A5" s="450" t="str">
        <f>CONCATENATE("AÑO: ",[1]NOMBRE!B7)</f>
        <v>AÑO: 2017</v>
      </c>
      <c r="AE5" s="453"/>
      <c r="AF5" s="453"/>
      <c r="AG5" s="453"/>
      <c r="AH5" s="453"/>
      <c r="AI5" s="453"/>
      <c r="AJ5" s="453"/>
      <c r="AK5" s="453"/>
      <c r="AL5" s="453"/>
      <c r="AM5" s="453"/>
      <c r="AN5" s="453"/>
      <c r="AO5" s="453"/>
      <c r="AP5" s="453"/>
      <c r="AQ5" s="453"/>
      <c r="AR5" s="453"/>
      <c r="AS5" s="453"/>
      <c r="AT5" s="453"/>
      <c r="AU5" s="453"/>
      <c r="AV5" s="453"/>
      <c r="AW5" s="453"/>
      <c r="BY5" s="452"/>
      <c r="BZ5" s="452"/>
      <c r="CA5" s="452"/>
      <c r="CB5" s="452"/>
      <c r="CC5" s="452"/>
      <c r="CD5" s="452"/>
      <c r="CE5" s="452"/>
      <c r="CF5" s="452"/>
      <c r="CG5" s="452"/>
      <c r="CH5" s="452"/>
      <c r="CI5" s="452"/>
      <c r="CJ5" s="452"/>
      <c r="CK5" s="452"/>
      <c r="CL5" s="452"/>
      <c r="CM5" s="452"/>
      <c r="CN5" s="452"/>
      <c r="CO5" s="452"/>
    </row>
    <row r="6" spans="1:93" s="451" customFormat="1" ht="15" x14ac:dyDescent="0.2">
      <c r="A6" s="1230" t="s">
        <v>1</v>
      </c>
      <c r="B6" s="1230"/>
      <c r="C6" s="1230"/>
      <c r="D6" s="1230"/>
      <c r="E6" s="1230"/>
      <c r="F6" s="1230"/>
      <c r="G6" s="1230"/>
      <c r="H6" s="1230"/>
      <c r="I6" s="1230"/>
      <c r="J6" s="1230"/>
      <c r="K6" s="1230"/>
      <c r="L6" s="1230"/>
      <c r="M6" s="1230"/>
      <c r="N6" s="1230"/>
      <c r="O6" s="1230"/>
      <c r="P6" s="1230"/>
      <c r="Q6" s="8"/>
      <c r="R6" s="8"/>
      <c r="S6" s="8"/>
      <c r="T6" s="8"/>
      <c r="U6" s="8"/>
      <c r="V6" s="8"/>
      <c r="W6" s="9"/>
      <c r="X6" s="10"/>
      <c r="Y6" s="10"/>
      <c r="Z6" s="10"/>
      <c r="AA6" s="10"/>
      <c r="AB6" s="10"/>
      <c r="AC6" s="10"/>
      <c r="AD6" s="10"/>
      <c r="AE6" s="454"/>
      <c r="AF6" s="454"/>
      <c r="AG6" s="454"/>
      <c r="AH6" s="454"/>
      <c r="AI6" s="454"/>
      <c r="AJ6" s="454"/>
      <c r="AK6" s="454"/>
      <c r="AL6" s="454"/>
      <c r="AM6" s="454"/>
      <c r="AN6" s="454"/>
      <c r="AO6" s="454"/>
      <c r="AP6" s="454"/>
      <c r="AQ6" s="454"/>
      <c r="AR6" s="454"/>
      <c r="AS6" s="454"/>
      <c r="AT6" s="454"/>
      <c r="AU6" s="454"/>
      <c r="AV6" s="454"/>
      <c r="AW6" s="453"/>
      <c r="BY6" s="452"/>
      <c r="BZ6" s="452"/>
      <c r="CA6" s="452"/>
      <c r="CB6" s="452"/>
      <c r="CC6" s="452"/>
      <c r="CD6" s="452"/>
      <c r="CE6" s="452"/>
      <c r="CF6" s="452"/>
      <c r="CG6" s="452"/>
      <c r="CH6" s="452"/>
      <c r="CI6" s="452"/>
      <c r="CJ6" s="452"/>
      <c r="CK6" s="452"/>
      <c r="CL6" s="452"/>
      <c r="CM6" s="452"/>
      <c r="CN6" s="452"/>
      <c r="CO6" s="452"/>
    </row>
    <row r="7" spans="1:93" s="451" customFormat="1" ht="15" x14ac:dyDescent="0.2">
      <c r="A7" s="449"/>
      <c r="B7" s="449"/>
      <c r="C7" s="449"/>
      <c r="D7" s="449"/>
      <c r="E7" s="449"/>
      <c r="F7" s="449"/>
      <c r="G7" s="449"/>
      <c r="H7" s="449"/>
      <c r="I7" s="449"/>
      <c r="J7" s="449"/>
      <c r="K7" s="449"/>
      <c r="L7" s="449"/>
      <c r="M7" s="449"/>
      <c r="N7" s="449"/>
      <c r="O7" s="449"/>
      <c r="P7" s="449"/>
      <c r="Q7" s="8"/>
      <c r="R7" s="8"/>
      <c r="S7" s="8"/>
      <c r="T7" s="8"/>
      <c r="U7" s="8"/>
      <c r="V7" s="8"/>
      <c r="W7" s="9"/>
      <c r="X7" s="10"/>
      <c r="Y7" s="10"/>
      <c r="Z7" s="10"/>
      <c r="AA7" s="10"/>
      <c r="AB7" s="10"/>
      <c r="AC7" s="10"/>
      <c r="AD7" s="10"/>
      <c r="AE7" s="454"/>
      <c r="AF7" s="454"/>
      <c r="AG7" s="454"/>
      <c r="AH7" s="454"/>
      <c r="AI7" s="454"/>
      <c r="AJ7" s="454"/>
      <c r="AK7" s="454"/>
      <c r="AL7" s="454"/>
      <c r="AM7" s="454"/>
      <c r="AN7" s="454"/>
      <c r="AO7" s="454"/>
      <c r="AP7" s="454"/>
      <c r="AQ7" s="454"/>
      <c r="AR7" s="454"/>
      <c r="AS7" s="454"/>
      <c r="AT7" s="454"/>
      <c r="AU7" s="454"/>
      <c r="AV7" s="454"/>
      <c r="AW7" s="453"/>
      <c r="BY7" s="452"/>
      <c r="BZ7" s="452"/>
      <c r="CA7" s="452"/>
      <c r="CB7" s="452"/>
      <c r="CC7" s="452"/>
      <c r="CD7" s="452"/>
      <c r="CE7" s="452"/>
      <c r="CF7" s="452"/>
      <c r="CG7" s="452"/>
      <c r="CH7" s="452"/>
      <c r="CI7" s="452"/>
      <c r="CJ7" s="452"/>
      <c r="CK7" s="452"/>
      <c r="CL7" s="452"/>
      <c r="CM7" s="452"/>
      <c r="CN7" s="452"/>
      <c r="CO7" s="452"/>
    </row>
    <row r="8" spans="1:93" s="451" customFormat="1" x14ac:dyDescent="0.2">
      <c r="A8" s="12" t="s">
        <v>2</v>
      </c>
      <c r="B8" s="13"/>
      <c r="C8" s="13"/>
      <c r="D8" s="14"/>
      <c r="E8" s="15"/>
      <c r="F8" s="3"/>
      <c r="G8" s="3"/>
      <c r="H8" s="3"/>
      <c r="I8" s="2"/>
      <c r="J8" s="16"/>
      <c r="K8" s="16"/>
      <c r="L8" s="16"/>
      <c r="M8" s="16"/>
      <c r="N8" s="16"/>
      <c r="O8" s="16"/>
      <c r="P8" s="16"/>
      <c r="Q8" s="16"/>
      <c r="R8" s="16"/>
      <c r="S8" s="16"/>
      <c r="T8" s="16"/>
      <c r="U8" s="16"/>
      <c r="V8" s="16"/>
      <c r="W8" s="16"/>
      <c r="X8" s="10"/>
      <c r="Y8" s="10"/>
      <c r="Z8" s="10"/>
      <c r="AA8" s="10"/>
      <c r="AB8" s="10"/>
      <c r="AC8" s="10"/>
      <c r="AD8" s="10"/>
      <c r="AE8" s="454"/>
      <c r="AF8" s="454"/>
      <c r="AG8" s="454"/>
      <c r="AH8" s="454"/>
      <c r="AI8" s="454"/>
      <c r="AJ8" s="454"/>
      <c r="AK8" s="454"/>
      <c r="AL8" s="454"/>
      <c r="AM8" s="454"/>
      <c r="AN8" s="454"/>
      <c r="AO8" s="454"/>
      <c r="AP8" s="454"/>
      <c r="AQ8" s="454"/>
      <c r="AR8" s="454"/>
      <c r="AS8" s="454"/>
      <c r="AT8" s="454"/>
      <c r="AU8" s="454"/>
      <c r="AV8" s="454"/>
      <c r="AW8" s="453"/>
      <c r="BY8" s="452"/>
      <c r="BZ8" s="452"/>
      <c r="CA8" s="452"/>
      <c r="CB8" s="452"/>
      <c r="CC8" s="452"/>
      <c r="CD8" s="452"/>
      <c r="CE8" s="452"/>
      <c r="CF8" s="452"/>
      <c r="CG8" s="719"/>
      <c r="CH8" s="719"/>
      <c r="CI8" s="719"/>
      <c r="CJ8" s="719"/>
      <c r="CK8" s="719"/>
      <c r="CL8" s="719"/>
      <c r="CM8" s="719"/>
      <c r="CN8" s="719"/>
      <c r="CO8" s="452"/>
    </row>
    <row r="9" spans="1:93" s="451" customFormat="1" ht="14.25" customHeight="1" x14ac:dyDescent="0.2">
      <c r="A9" s="1233" t="s">
        <v>3</v>
      </c>
      <c r="B9" s="1234"/>
      <c r="C9" s="1237" t="s">
        <v>4</v>
      </c>
      <c r="D9" s="1239" t="s">
        <v>5</v>
      </c>
      <c r="E9" s="1240"/>
      <c r="F9" s="1240"/>
      <c r="G9" s="1240"/>
      <c r="H9" s="1240"/>
      <c r="I9" s="1240"/>
      <c r="J9" s="1240"/>
      <c r="K9" s="1240"/>
      <c r="L9" s="1241"/>
      <c r="M9" s="1242" t="s">
        <v>185</v>
      </c>
      <c r="N9" s="1242" t="s">
        <v>186</v>
      </c>
      <c r="O9" s="1242" t="s">
        <v>187</v>
      </c>
      <c r="P9" s="2"/>
      <c r="Q9" s="2"/>
      <c r="R9" s="2"/>
      <c r="S9" s="2"/>
      <c r="T9" s="2"/>
      <c r="U9" s="2"/>
      <c r="V9" s="10"/>
      <c r="W9" s="10"/>
      <c r="X9" s="10"/>
      <c r="Y9" s="10"/>
      <c r="Z9" s="10"/>
      <c r="AA9" s="10"/>
      <c r="AB9" s="10"/>
      <c r="AC9" s="10"/>
      <c r="AD9" s="10"/>
      <c r="AE9" s="454"/>
      <c r="AF9" s="454"/>
      <c r="AG9" s="454"/>
      <c r="AH9" s="454"/>
      <c r="AI9" s="454"/>
      <c r="AJ9" s="454"/>
      <c r="AK9" s="454"/>
      <c r="AL9" s="454"/>
      <c r="AM9" s="454"/>
      <c r="AN9" s="454"/>
      <c r="AO9" s="455"/>
      <c r="AP9" s="455"/>
      <c r="AQ9" s="455"/>
      <c r="AR9" s="455"/>
      <c r="AS9" s="455"/>
      <c r="AT9" s="455"/>
      <c r="AU9" s="455"/>
      <c r="AV9" s="455"/>
      <c r="AW9" s="453"/>
      <c r="BY9" s="452"/>
      <c r="BZ9" s="452"/>
      <c r="CA9" s="452"/>
      <c r="CB9" s="452"/>
      <c r="CC9" s="452"/>
      <c r="CD9" s="452"/>
      <c r="CE9" s="452"/>
      <c r="CF9" s="452"/>
      <c r="CG9" s="719"/>
      <c r="CH9" s="719"/>
      <c r="CI9" s="719"/>
      <c r="CJ9" s="719"/>
      <c r="CK9" s="719"/>
      <c r="CL9" s="719"/>
      <c r="CM9" s="719"/>
      <c r="CN9" s="719"/>
      <c r="CO9" s="452"/>
    </row>
    <row r="10" spans="1:93" s="451" customFormat="1" ht="21" x14ac:dyDescent="0.2">
      <c r="A10" s="1235"/>
      <c r="B10" s="1236"/>
      <c r="C10" s="1238"/>
      <c r="D10" s="18" t="s">
        <v>6</v>
      </c>
      <c r="E10" s="19" t="s">
        <v>7</v>
      </c>
      <c r="F10" s="19" t="s">
        <v>8</v>
      </c>
      <c r="G10" s="19" t="s">
        <v>9</v>
      </c>
      <c r="H10" s="19" t="s">
        <v>10</v>
      </c>
      <c r="I10" s="19" t="s">
        <v>11</v>
      </c>
      <c r="J10" s="19" t="s">
        <v>12</v>
      </c>
      <c r="K10" s="19" t="s">
        <v>13</v>
      </c>
      <c r="L10" s="20" t="s">
        <v>188</v>
      </c>
      <c r="M10" s="1243"/>
      <c r="N10" s="1243"/>
      <c r="O10" s="1243"/>
      <c r="P10" s="456"/>
      <c r="Q10" s="457"/>
      <c r="R10" s="457"/>
      <c r="S10" s="457"/>
      <c r="T10" s="457"/>
      <c r="U10" s="2"/>
      <c r="V10" s="3"/>
      <c r="W10" s="3"/>
      <c r="X10" s="3"/>
      <c r="Y10" s="3"/>
      <c r="Z10" s="3"/>
      <c r="AA10" s="3"/>
      <c r="AB10" s="3"/>
      <c r="AC10" s="3"/>
      <c r="AD10" s="3"/>
      <c r="AE10" s="458"/>
      <c r="AF10" s="458"/>
      <c r="AG10" s="458"/>
      <c r="AH10" s="458"/>
      <c r="AI10" s="458"/>
      <c r="AJ10" s="458"/>
      <c r="AK10" s="458"/>
      <c r="AL10" s="458"/>
      <c r="AM10" s="458"/>
      <c r="AN10" s="459"/>
      <c r="AO10" s="459"/>
      <c r="AP10" s="459"/>
      <c r="AQ10" s="459"/>
      <c r="AR10" s="459"/>
      <c r="AS10" s="459"/>
      <c r="AT10" s="459"/>
      <c r="AU10" s="459"/>
      <c r="AV10" s="459"/>
      <c r="AW10" s="453"/>
      <c r="BY10" s="452"/>
      <c r="BZ10" s="452"/>
      <c r="CA10" s="452"/>
      <c r="CB10" s="452"/>
      <c r="CC10" s="452"/>
      <c r="CD10" s="452"/>
      <c r="CE10" s="452"/>
      <c r="CF10" s="452"/>
      <c r="CG10" s="719"/>
      <c r="CH10" s="719"/>
      <c r="CI10" s="719"/>
      <c r="CJ10" s="719"/>
      <c r="CK10" s="719"/>
      <c r="CL10" s="719"/>
      <c r="CM10" s="719"/>
      <c r="CN10" s="719"/>
      <c r="CO10" s="452"/>
    </row>
    <row r="11" spans="1:93" s="451" customFormat="1" x14ac:dyDescent="0.2">
      <c r="A11" s="1231" t="s">
        <v>189</v>
      </c>
      <c r="B11" s="1232"/>
      <c r="C11" s="460">
        <f t="shared" ref="C11:C16" si="0">SUM(D11:L11)</f>
        <v>0</v>
      </c>
      <c r="D11" s="24"/>
      <c r="E11" s="461"/>
      <c r="F11" s="461"/>
      <c r="G11" s="461"/>
      <c r="H11" s="461"/>
      <c r="I11" s="461"/>
      <c r="J11" s="461"/>
      <c r="K11" s="461"/>
      <c r="L11" s="462"/>
      <c r="M11" s="462"/>
      <c r="N11" s="462"/>
      <c r="O11" s="462"/>
      <c r="P11" s="463" t="s">
        <v>190</v>
      </c>
      <c r="Q11" s="309"/>
      <c r="R11" s="309"/>
      <c r="S11" s="309"/>
      <c r="T11" s="464"/>
      <c r="U11" s="3"/>
      <c r="V11" s="3"/>
      <c r="W11" s="3"/>
      <c r="X11" s="3"/>
      <c r="Y11" s="3"/>
      <c r="Z11" s="3"/>
      <c r="AA11" s="3"/>
      <c r="AB11" s="3"/>
      <c r="AC11" s="3"/>
      <c r="AD11" s="3"/>
      <c r="AE11" s="458"/>
      <c r="AF11" s="458"/>
      <c r="AG11" s="458"/>
      <c r="AH11" s="458"/>
      <c r="AI11" s="458"/>
      <c r="AJ11" s="465"/>
      <c r="AK11" s="465"/>
      <c r="AL11" s="465"/>
      <c r="AM11" s="465"/>
      <c r="AN11" s="459"/>
      <c r="AO11" s="459"/>
      <c r="AP11" s="459"/>
      <c r="AQ11" s="459"/>
      <c r="AR11" s="459"/>
      <c r="AS11" s="459"/>
      <c r="AT11" s="459"/>
      <c r="AU11" s="459"/>
      <c r="AV11" s="459"/>
      <c r="AW11" s="453"/>
      <c r="BY11" s="452"/>
      <c r="BZ11" s="452"/>
      <c r="CA11" s="452"/>
      <c r="CB11" s="452"/>
      <c r="CC11" s="452"/>
      <c r="CD11" s="452" t="str">
        <f>IF(C11&gt;=[1]A03!C77,"","Total Gestantes ingresadas a control prenatal debe ser MAYOR o IGUAL que el Total de Evaluaciones a Gestantes de REM A03 Sección B2")</f>
        <v/>
      </c>
      <c r="CE11" s="452"/>
      <c r="CF11" s="452"/>
      <c r="CG11" s="719"/>
      <c r="CH11" s="719">
        <v>0</v>
      </c>
      <c r="CI11" s="719"/>
      <c r="CJ11" s="719">
        <v>0</v>
      </c>
      <c r="CK11" s="719"/>
      <c r="CL11" s="719"/>
      <c r="CM11" s="719"/>
      <c r="CN11" s="719"/>
      <c r="CO11" s="452"/>
    </row>
    <row r="12" spans="1:93" s="451" customFormat="1" x14ac:dyDescent="0.2">
      <c r="A12" s="1256" t="s">
        <v>15</v>
      </c>
      <c r="B12" s="1256"/>
      <c r="C12" s="466">
        <f t="shared" si="0"/>
        <v>0</v>
      </c>
      <c r="D12" s="31"/>
      <c r="E12" s="467"/>
      <c r="F12" s="467"/>
      <c r="G12" s="467"/>
      <c r="H12" s="467"/>
      <c r="I12" s="467"/>
      <c r="J12" s="467"/>
      <c r="K12" s="467"/>
      <c r="L12" s="468"/>
      <c r="M12" s="468"/>
      <c r="N12" s="468"/>
      <c r="O12" s="468"/>
      <c r="P12" s="463" t="s">
        <v>190</v>
      </c>
      <c r="Q12" s="309"/>
      <c r="R12" s="309"/>
      <c r="S12" s="309"/>
      <c r="T12" s="464"/>
      <c r="U12" s="3"/>
      <c r="V12" s="3"/>
      <c r="W12" s="3"/>
      <c r="X12" s="3"/>
      <c r="Y12" s="3"/>
      <c r="Z12" s="3"/>
      <c r="AA12" s="3"/>
      <c r="AB12" s="3"/>
      <c r="AC12" s="3"/>
      <c r="AD12" s="3"/>
      <c r="AE12" s="458"/>
      <c r="AF12" s="458"/>
      <c r="AG12" s="458"/>
      <c r="AH12" s="458"/>
      <c r="AI12" s="458"/>
      <c r="AJ12" s="465"/>
      <c r="AK12" s="465"/>
      <c r="AL12" s="465"/>
      <c r="AM12" s="465"/>
      <c r="AN12" s="458"/>
      <c r="AO12" s="458"/>
      <c r="AP12" s="465"/>
      <c r="AQ12" s="459"/>
      <c r="AR12" s="459"/>
      <c r="AS12" s="459"/>
      <c r="AT12" s="459"/>
      <c r="AU12" s="459"/>
      <c r="AV12" s="459"/>
      <c r="AW12" s="453"/>
      <c r="BY12" s="452"/>
      <c r="BZ12" s="452"/>
      <c r="CA12" s="452"/>
      <c r="CB12" s="452"/>
      <c r="CC12" s="452"/>
      <c r="CD12" s="452" t="str">
        <f>IF(C11&lt;C12," Total Gestantes debe ser Mayor a primigestas","")</f>
        <v/>
      </c>
      <c r="CE12" s="452"/>
      <c r="CF12" s="452"/>
      <c r="CG12" s="719"/>
      <c r="CH12" s="719">
        <v>0</v>
      </c>
      <c r="CI12" s="719"/>
      <c r="CJ12" s="719">
        <v>0</v>
      </c>
      <c r="CK12" s="719">
        <v>0</v>
      </c>
      <c r="CL12" s="719"/>
      <c r="CM12" s="719"/>
      <c r="CN12" s="719"/>
      <c r="CO12" s="452"/>
    </row>
    <row r="13" spans="1:93" s="451" customFormat="1" x14ac:dyDescent="0.2">
      <c r="A13" s="1257" t="s">
        <v>16</v>
      </c>
      <c r="B13" s="1258"/>
      <c r="C13" s="466">
        <f t="shared" si="0"/>
        <v>0</v>
      </c>
      <c r="D13" s="31"/>
      <c r="E13" s="467"/>
      <c r="F13" s="467"/>
      <c r="G13" s="467"/>
      <c r="H13" s="467"/>
      <c r="I13" s="467"/>
      <c r="J13" s="467"/>
      <c r="K13" s="467"/>
      <c r="L13" s="468"/>
      <c r="M13" s="468"/>
      <c r="N13" s="468"/>
      <c r="O13" s="468"/>
      <c r="P13" s="463" t="s">
        <v>190</v>
      </c>
      <c r="Q13" s="309"/>
      <c r="R13" s="309"/>
      <c r="S13" s="309"/>
      <c r="T13" s="464"/>
      <c r="U13" s="3"/>
      <c r="V13" s="3"/>
      <c r="W13" s="3"/>
      <c r="X13" s="3"/>
      <c r="Y13" s="3"/>
      <c r="Z13" s="3"/>
      <c r="AA13" s="3"/>
      <c r="AB13" s="3"/>
      <c r="AC13" s="3"/>
      <c r="AD13" s="3"/>
      <c r="AE13" s="458"/>
      <c r="AF13" s="458"/>
      <c r="AG13" s="458"/>
      <c r="AH13" s="458"/>
      <c r="AI13" s="458"/>
      <c r="AJ13" s="465"/>
      <c r="AK13" s="465"/>
      <c r="AL13" s="465"/>
      <c r="AM13" s="465"/>
      <c r="AN13" s="458"/>
      <c r="AO13" s="458"/>
      <c r="AP13" s="458"/>
      <c r="AQ13" s="459"/>
      <c r="AR13" s="459"/>
      <c r="AS13" s="459"/>
      <c r="AT13" s="459"/>
      <c r="AU13" s="459"/>
      <c r="AV13" s="459"/>
      <c r="AW13" s="453"/>
      <c r="BY13" s="452"/>
      <c r="BZ13" s="452"/>
      <c r="CA13" s="452"/>
      <c r="CB13" s="452"/>
      <c r="CC13" s="452"/>
      <c r="CD13" s="452" t="str">
        <f>IF(C11&lt;C13,"  Total Gestantes debe ser Mayor que Gestantes Ingresadas Antes De Las 14 Semanas","")</f>
        <v/>
      </c>
      <c r="CE13" s="452"/>
      <c r="CF13" s="452"/>
      <c r="CG13" s="719"/>
      <c r="CH13" s="719">
        <v>0</v>
      </c>
      <c r="CI13" s="719"/>
      <c r="CJ13" s="719">
        <v>0</v>
      </c>
      <c r="CK13" s="719">
        <v>0</v>
      </c>
      <c r="CL13" s="719"/>
      <c r="CM13" s="719"/>
      <c r="CN13" s="719"/>
      <c r="CO13" s="452"/>
    </row>
    <row r="14" spans="1:93" s="451" customFormat="1" x14ac:dyDescent="0.2">
      <c r="A14" s="1257" t="s">
        <v>17</v>
      </c>
      <c r="B14" s="1258"/>
      <c r="C14" s="466">
        <f t="shared" si="0"/>
        <v>0</v>
      </c>
      <c r="D14" s="31"/>
      <c r="E14" s="467"/>
      <c r="F14" s="467"/>
      <c r="G14" s="467"/>
      <c r="H14" s="467"/>
      <c r="I14" s="467"/>
      <c r="J14" s="467"/>
      <c r="K14" s="467"/>
      <c r="L14" s="468"/>
      <c r="M14" s="468"/>
      <c r="N14" s="468"/>
      <c r="O14" s="468"/>
      <c r="P14" s="463" t="s">
        <v>190</v>
      </c>
      <c r="Q14" s="309"/>
      <c r="R14" s="309"/>
      <c r="S14" s="309"/>
      <c r="T14" s="464"/>
      <c r="U14" s="3"/>
      <c r="V14" s="3"/>
      <c r="W14" s="3"/>
      <c r="X14" s="3"/>
      <c r="Y14" s="3"/>
      <c r="Z14" s="3"/>
      <c r="AA14" s="3"/>
      <c r="AB14" s="3"/>
      <c r="AC14" s="3"/>
      <c r="AD14" s="3"/>
      <c r="AE14" s="458"/>
      <c r="AF14" s="458"/>
      <c r="AG14" s="458"/>
      <c r="AH14" s="458"/>
      <c r="AI14" s="458"/>
      <c r="AJ14" s="458"/>
      <c r="AK14" s="458"/>
      <c r="AL14" s="458"/>
      <c r="AM14" s="458"/>
      <c r="AN14" s="459"/>
      <c r="AO14" s="459"/>
      <c r="AP14" s="459"/>
      <c r="AQ14" s="459"/>
      <c r="AR14" s="459"/>
      <c r="AS14" s="459"/>
      <c r="AT14" s="459"/>
      <c r="AU14" s="459"/>
      <c r="AV14" s="459"/>
      <c r="AW14" s="453"/>
      <c r="BY14" s="452"/>
      <c r="BZ14" s="452"/>
      <c r="CA14" s="452"/>
      <c r="CB14" s="452"/>
      <c r="CC14" s="452"/>
      <c r="CD14" s="452" t="str">
        <f>IF(C11&lt;C14,"  Total Gestantes debe ser Mayor que Gestantes con Eco Antes De Las 20 Semanas","")</f>
        <v/>
      </c>
      <c r="CE14" s="452"/>
      <c r="CF14" s="452"/>
      <c r="CG14" s="719"/>
      <c r="CH14" s="719">
        <v>0</v>
      </c>
      <c r="CI14" s="719"/>
      <c r="CJ14" s="719">
        <v>0</v>
      </c>
      <c r="CK14" s="719">
        <v>0</v>
      </c>
      <c r="CL14" s="719"/>
      <c r="CM14" s="719"/>
      <c r="CN14" s="719"/>
      <c r="CO14" s="452"/>
    </row>
    <row r="15" spans="1:93" s="451" customFormat="1" x14ac:dyDescent="0.2">
      <c r="A15" s="1259" t="s">
        <v>18</v>
      </c>
      <c r="B15" s="1260"/>
      <c r="C15" s="469">
        <f t="shared" si="0"/>
        <v>0</v>
      </c>
      <c r="D15" s="34"/>
      <c r="E15" s="470"/>
      <c r="F15" s="470"/>
      <c r="G15" s="470"/>
      <c r="H15" s="470"/>
      <c r="I15" s="470"/>
      <c r="J15" s="470"/>
      <c r="K15" s="470"/>
      <c r="L15" s="471"/>
      <c r="M15" s="471"/>
      <c r="N15" s="471"/>
      <c r="O15" s="471"/>
      <c r="P15" s="463" t="s">
        <v>190</v>
      </c>
      <c r="Q15" s="309"/>
      <c r="R15" s="309"/>
      <c r="S15" s="309"/>
      <c r="T15" s="456"/>
      <c r="U15" s="3"/>
      <c r="V15" s="3"/>
      <c r="W15" s="3"/>
      <c r="X15" s="3"/>
      <c r="Y15" s="3"/>
      <c r="Z15" s="3"/>
      <c r="AA15" s="3"/>
      <c r="AB15" s="3"/>
      <c r="AC15" s="3"/>
      <c r="AD15" s="3"/>
      <c r="AE15" s="458"/>
      <c r="AF15" s="458"/>
      <c r="AG15" s="458"/>
      <c r="AH15" s="458"/>
      <c r="AI15" s="458"/>
      <c r="AJ15" s="458"/>
      <c r="AK15" s="458"/>
      <c r="AL15" s="458"/>
      <c r="AM15" s="458"/>
      <c r="AN15" s="459"/>
      <c r="AO15" s="459"/>
      <c r="AP15" s="459"/>
      <c r="AQ15" s="459"/>
      <c r="AR15" s="459"/>
      <c r="AS15" s="459"/>
      <c r="AT15" s="459"/>
      <c r="AU15" s="459"/>
      <c r="AV15" s="459"/>
      <c r="AW15" s="453"/>
      <c r="BY15" s="452"/>
      <c r="BZ15" s="452"/>
      <c r="CA15" s="452"/>
      <c r="CB15" s="452"/>
      <c r="CC15" s="452"/>
      <c r="CD15" s="452" t="str">
        <f>IF(C11&lt;C15," Total Gestantes debe ser Mayor Que  Gestantes Con Embarazo No Planificado","")</f>
        <v/>
      </c>
      <c r="CE15" s="452"/>
      <c r="CF15" s="452"/>
      <c r="CG15" s="719"/>
      <c r="CH15" s="719">
        <v>0</v>
      </c>
      <c r="CI15" s="719"/>
      <c r="CJ15" s="719">
        <v>0</v>
      </c>
      <c r="CK15" s="719">
        <v>0</v>
      </c>
      <c r="CL15" s="719"/>
      <c r="CM15" s="719"/>
      <c r="CN15" s="719"/>
      <c r="CO15" s="452"/>
    </row>
    <row r="16" spans="1:93" s="451" customFormat="1" x14ac:dyDescent="0.2">
      <c r="A16" s="1244" t="s">
        <v>191</v>
      </c>
      <c r="B16" s="1245"/>
      <c r="C16" s="472">
        <f t="shared" si="0"/>
        <v>0</v>
      </c>
      <c r="D16" s="37"/>
      <c r="E16" s="473"/>
      <c r="F16" s="473"/>
      <c r="G16" s="473"/>
      <c r="H16" s="473"/>
      <c r="I16" s="473"/>
      <c r="J16" s="473"/>
      <c r="K16" s="473"/>
      <c r="L16" s="474"/>
      <c r="M16" s="474"/>
      <c r="N16" s="474"/>
      <c r="O16" s="474"/>
      <c r="P16" s="463" t="s">
        <v>190</v>
      </c>
      <c r="Q16" s="309"/>
      <c r="R16" s="309"/>
      <c r="S16" s="309"/>
      <c r="T16" s="3"/>
      <c r="U16" s="3"/>
      <c r="V16" s="3"/>
      <c r="W16" s="3"/>
      <c r="X16" s="3"/>
      <c r="Y16" s="3"/>
      <c r="Z16" s="3"/>
      <c r="AA16" s="3"/>
      <c r="AB16" s="3"/>
      <c r="AC16" s="3"/>
      <c r="AD16" s="3"/>
      <c r="AE16" s="458"/>
      <c r="AF16" s="458"/>
      <c r="AG16" s="458"/>
      <c r="AH16" s="458"/>
      <c r="AI16" s="458"/>
      <c r="AJ16" s="458"/>
      <c r="AK16" s="458"/>
      <c r="AL16" s="458"/>
      <c r="AM16" s="458"/>
      <c r="AN16" s="459"/>
      <c r="AO16" s="459"/>
      <c r="AP16" s="459"/>
      <c r="AQ16" s="459"/>
      <c r="AR16" s="459"/>
      <c r="AS16" s="459"/>
      <c r="AT16" s="459"/>
      <c r="AU16" s="459"/>
      <c r="AV16" s="459"/>
      <c r="AW16" s="453"/>
      <c r="BY16" s="452"/>
      <c r="BZ16" s="452"/>
      <c r="CA16" s="452"/>
      <c r="CB16" s="452"/>
      <c r="CC16" s="452"/>
      <c r="CD16" s="452"/>
      <c r="CE16" s="452"/>
      <c r="CF16" s="452"/>
      <c r="CG16" s="719"/>
      <c r="CH16" s="719">
        <v>0</v>
      </c>
      <c r="CI16" s="719"/>
      <c r="CJ16" s="719">
        <v>0</v>
      </c>
      <c r="CK16" s="719"/>
      <c r="CL16" s="719"/>
      <c r="CM16" s="719"/>
      <c r="CN16" s="719"/>
      <c r="CO16" s="452"/>
    </row>
    <row r="17" spans="1:93" s="451" customFormat="1" x14ac:dyDescent="0.2">
      <c r="A17" s="41" t="s">
        <v>19</v>
      </c>
      <c r="B17" s="42"/>
      <c r="C17" s="42"/>
      <c r="D17" s="42"/>
      <c r="E17" s="41"/>
      <c r="F17" s="41"/>
      <c r="G17" s="41"/>
      <c r="H17" s="42"/>
      <c r="I17" s="42"/>
      <c r="J17" s="42"/>
      <c r="K17" s="42"/>
      <c r="L17" s="42"/>
      <c r="M17" s="42"/>
      <c r="N17" s="42"/>
      <c r="O17" s="3"/>
      <c r="P17" s="3"/>
      <c r="Q17" s="3"/>
      <c r="R17" s="3"/>
      <c r="S17" s="3"/>
      <c r="T17" s="3"/>
      <c r="U17" s="3"/>
      <c r="V17" s="3"/>
      <c r="W17" s="3"/>
      <c r="X17" s="3"/>
      <c r="Y17" s="3"/>
      <c r="Z17" s="3"/>
      <c r="AA17" s="3"/>
      <c r="AB17" s="3"/>
      <c r="AC17" s="3"/>
      <c r="AD17" s="3"/>
      <c r="AE17" s="458"/>
      <c r="AF17" s="458"/>
      <c r="AG17" s="458"/>
      <c r="AH17" s="458"/>
      <c r="AI17" s="458"/>
      <c r="AJ17" s="458"/>
      <c r="AK17" s="458"/>
      <c r="AL17" s="458"/>
      <c r="AM17" s="458"/>
      <c r="AN17" s="458"/>
      <c r="AO17" s="458"/>
      <c r="AP17" s="458"/>
      <c r="AQ17" s="458"/>
      <c r="AR17" s="458"/>
      <c r="AS17" s="458"/>
      <c r="AT17" s="458"/>
      <c r="AU17" s="458"/>
      <c r="AV17" s="458"/>
      <c r="AW17" s="453"/>
      <c r="BY17" s="452"/>
      <c r="BZ17" s="452"/>
      <c r="CA17" s="452"/>
      <c r="CB17" s="452"/>
      <c r="CC17" s="452"/>
      <c r="CD17" s="452"/>
      <c r="CE17" s="452"/>
      <c r="CF17" s="452"/>
      <c r="CG17" s="719"/>
      <c r="CH17" s="719"/>
      <c r="CI17" s="719"/>
      <c r="CJ17" s="719"/>
      <c r="CK17" s="719"/>
      <c r="CL17" s="719"/>
      <c r="CM17" s="719"/>
      <c r="CN17" s="719"/>
      <c r="CO17" s="452"/>
    </row>
    <row r="18" spans="1:93" s="451" customFormat="1" x14ac:dyDescent="0.2">
      <c r="A18" s="1250" t="s">
        <v>20</v>
      </c>
      <c r="B18" s="1251"/>
      <c r="C18" s="1254" t="s">
        <v>21</v>
      </c>
      <c r="D18" s="1242" t="s">
        <v>192</v>
      </c>
      <c r="E18" s="1242" t="s">
        <v>193</v>
      </c>
      <c r="F18" s="1242" t="s">
        <v>187</v>
      </c>
      <c r="G18" s="3"/>
      <c r="H18" s="3"/>
      <c r="I18" s="3"/>
      <c r="J18" s="3"/>
      <c r="K18" s="3"/>
      <c r="L18" s="3"/>
      <c r="M18" s="3"/>
      <c r="N18" s="3"/>
      <c r="O18" s="3"/>
      <c r="P18" s="3"/>
      <c r="Q18" s="3"/>
      <c r="R18" s="3"/>
      <c r="S18" s="3"/>
      <c r="T18" s="3"/>
      <c r="U18" s="3"/>
      <c r="V18" s="3"/>
      <c r="W18" s="3"/>
      <c r="X18" s="3"/>
      <c r="Y18" s="3"/>
      <c r="Z18" s="3"/>
      <c r="AA18" s="3"/>
      <c r="AB18" s="3"/>
      <c r="AC18" s="3"/>
      <c r="AD18" s="3"/>
      <c r="AE18" s="458"/>
      <c r="AF18" s="459"/>
      <c r="AG18" s="459"/>
      <c r="AH18" s="459"/>
      <c r="AI18" s="459"/>
      <c r="AJ18" s="459"/>
      <c r="AK18" s="459"/>
      <c r="AL18" s="459"/>
      <c r="AM18" s="459"/>
      <c r="AN18" s="459"/>
      <c r="AO18" s="459"/>
      <c r="AP18" s="459"/>
      <c r="AQ18" s="459"/>
      <c r="AR18" s="459"/>
      <c r="AS18" s="459"/>
      <c r="AT18" s="459"/>
      <c r="AU18" s="459"/>
      <c r="AV18" s="459"/>
      <c r="AW18" s="453"/>
      <c r="BY18" s="452"/>
      <c r="BZ18" s="452"/>
      <c r="CA18" s="452"/>
      <c r="CB18" s="452"/>
      <c r="CC18" s="452"/>
      <c r="CD18" s="452"/>
      <c r="CE18" s="452"/>
      <c r="CF18" s="452"/>
      <c r="CG18" s="719"/>
      <c r="CH18" s="719"/>
      <c r="CI18" s="719"/>
      <c r="CJ18" s="719"/>
      <c r="CK18" s="719"/>
      <c r="CL18" s="719"/>
      <c r="CM18" s="719"/>
      <c r="CN18" s="719"/>
      <c r="CO18" s="452"/>
    </row>
    <row r="19" spans="1:93" s="451" customFormat="1" ht="18.75" customHeight="1" x14ac:dyDescent="0.2">
      <c r="A19" s="1252"/>
      <c r="B19" s="1253"/>
      <c r="C19" s="1255"/>
      <c r="D19" s="1243"/>
      <c r="E19" s="1243"/>
      <c r="F19" s="1243"/>
      <c r="G19" s="3"/>
      <c r="H19" s="3"/>
      <c r="I19" s="3"/>
      <c r="J19" s="3"/>
      <c r="K19" s="3"/>
      <c r="L19" s="3"/>
      <c r="M19" s="3"/>
      <c r="N19" s="3"/>
      <c r="O19" s="3"/>
      <c r="P19" s="3"/>
      <c r="Q19" s="3"/>
      <c r="R19" s="3"/>
      <c r="S19" s="3"/>
      <c r="T19" s="3"/>
      <c r="U19" s="3"/>
      <c r="V19" s="3"/>
      <c r="W19" s="3"/>
      <c r="X19" s="3"/>
      <c r="Y19" s="3"/>
      <c r="Z19" s="3"/>
      <c r="AA19" s="3"/>
      <c r="AB19" s="3"/>
      <c r="AC19" s="3"/>
      <c r="AD19" s="3"/>
      <c r="AE19" s="458"/>
      <c r="AF19" s="459"/>
      <c r="AG19" s="459"/>
      <c r="AH19" s="459"/>
      <c r="AI19" s="459"/>
      <c r="AJ19" s="459"/>
      <c r="AK19" s="459"/>
      <c r="AL19" s="459"/>
      <c r="AM19" s="459"/>
      <c r="AN19" s="459"/>
      <c r="AO19" s="459"/>
      <c r="AP19" s="459"/>
      <c r="AQ19" s="459"/>
      <c r="AR19" s="459"/>
      <c r="AS19" s="459"/>
      <c r="AT19" s="459"/>
      <c r="AU19" s="459"/>
      <c r="AV19" s="459"/>
      <c r="AW19" s="453"/>
      <c r="BY19" s="452"/>
      <c r="BZ19" s="452"/>
      <c r="CA19" s="452"/>
      <c r="CB19" s="452"/>
      <c r="CC19" s="452"/>
      <c r="CD19" s="452"/>
      <c r="CE19" s="452"/>
      <c r="CF19" s="452"/>
      <c r="CG19" s="719"/>
      <c r="CH19" s="719"/>
      <c r="CI19" s="719"/>
      <c r="CJ19" s="719"/>
      <c r="CK19" s="719"/>
      <c r="CL19" s="719"/>
      <c r="CM19" s="719"/>
      <c r="CN19" s="719"/>
      <c r="CO19" s="452"/>
    </row>
    <row r="20" spans="1:93" s="451" customFormat="1" x14ac:dyDescent="0.2">
      <c r="A20" s="1246" t="s">
        <v>22</v>
      </c>
      <c r="B20" s="1247"/>
      <c r="C20" s="38">
        <f>+enero!C20+Febrero!C20+'Marzo '!C20</f>
        <v>267</v>
      </c>
      <c r="D20" s="38">
        <f>+enero!D20+Febrero!D20+'Marzo '!D20</f>
        <v>1</v>
      </c>
      <c r="E20" s="38">
        <f>+enero!E20+Febrero!E20+'Marzo '!E20</f>
        <v>4</v>
      </c>
      <c r="F20" s="38">
        <f>+enero!F20+Febrero!F20+'Marzo '!F20</f>
        <v>0</v>
      </c>
      <c r="G20" s="475" t="s">
        <v>194</v>
      </c>
      <c r="H20" s="476"/>
      <c r="I20" s="476"/>
      <c r="J20" s="476"/>
      <c r="K20" s="3"/>
      <c r="L20" s="3"/>
      <c r="M20" s="3"/>
      <c r="N20" s="3"/>
      <c r="O20" s="3"/>
      <c r="P20" s="3"/>
      <c r="Q20" s="3"/>
      <c r="R20" s="3"/>
      <c r="S20" s="3"/>
      <c r="T20" s="3"/>
      <c r="U20" s="3"/>
      <c r="V20" s="3"/>
      <c r="W20" s="3"/>
      <c r="X20" s="3"/>
      <c r="Y20" s="3"/>
      <c r="Z20" s="3"/>
      <c r="AA20" s="3"/>
      <c r="AB20" s="3"/>
      <c r="AC20" s="3"/>
      <c r="AD20" s="3"/>
      <c r="AE20" s="458"/>
      <c r="AF20" s="459"/>
      <c r="AG20" s="459"/>
      <c r="AH20" s="459"/>
      <c r="AI20" s="459"/>
      <c r="AJ20" s="459"/>
      <c r="AK20" s="459"/>
      <c r="AL20" s="459"/>
      <c r="AM20" s="459"/>
      <c r="AN20" s="459"/>
      <c r="AO20" s="459"/>
      <c r="AP20" s="459"/>
      <c r="AQ20" s="459"/>
      <c r="AR20" s="459"/>
      <c r="AS20" s="459"/>
      <c r="AT20" s="459"/>
      <c r="AU20" s="459"/>
      <c r="AV20" s="459"/>
      <c r="AW20" s="453"/>
      <c r="BY20" s="452"/>
      <c r="BZ20" s="452"/>
      <c r="CA20" s="452"/>
      <c r="CB20" s="452"/>
      <c r="CC20" s="452"/>
      <c r="CD20" s="452" t="str">
        <f>IF(AND(SUM(C21:C30)&lt;&gt;0,C20=0),"Debe ingresar el total de gestantes Ingresadas a ARO","")</f>
        <v/>
      </c>
      <c r="CE20" s="452"/>
      <c r="CF20" s="452"/>
      <c r="CG20" s="719">
        <v>0</v>
      </c>
      <c r="CH20" s="719"/>
      <c r="CI20" s="719">
        <v>0</v>
      </c>
      <c r="CJ20" s="719"/>
      <c r="CK20" s="719"/>
      <c r="CL20" s="719"/>
      <c r="CM20" s="719"/>
      <c r="CN20" s="719"/>
      <c r="CO20" s="452"/>
    </row>
    <row r="21" spans="1:93" s="451" customFormat="1" x14ac:dyDescent="0.2">
      <c r="A21" s="1248" t="s">
        <v>195</v>
      </c>
      <c r="B21" s="1249"/>
      <c r="C21" s="38">
        <f>+enero!C21+Febrero!C21+'Marzo '!C21</f>
        <v>2</v>
      </c>
      <c r="D21" s="38">
        <f>+enero!D21+Febrero!D21+'Marzo '!D21</f>
        <v>0</v>
      </c>
      <c r="E21" s="38">
        <f>+enero!E21+Febrero!E21+'Marzo '!E21</f>
        <v>0</v>
      </c>
      <c r="F21" s="38">
        <f>+enero!F21+Febrero!F21+'Marzo '!F21</f>
        <v>0</v>
      </c>
      <c r="G21" s="475" t="s">
        <v>194</v>
      </c>
      <c r="H21" s="476"/>
      <c r="I21" s="476"/>
      <c r="J21" s="476"/>
      <c r="K21" s="3"/>
      <c r="L21" s="3"/>
      <c r="M21" s="3"/>
      <c r="N21" s="3"/>
      <c r="O21" s="3"/>
      <c r="P21" s="3"/>
      <c r="Q21" s="3"/>
      <c r="R21" s="3"/>
      <c r="S21" s="3"/>
      <c r="T21" s="3"/>
      <c r="U21" s="3"/>
      <c r="V21" s="3"/>
      <c r="W21" s="3"/>
      <c r="X21" s="3"/>
      <c r="Y21" s="3"/>
      <c r="Z21" s="3"/>
      <c r="AA21" s="3"/>
      <c r="AB21" s="3"/>
      <c r="AC21" s="3"/>
      <c r="AD21" s="3"/>
      <c r="AE21" s="458"/>
      <c r="AF21" s="459"/>
      <c r="AG21" s="459"/>
      <c r="AH21" s="459"/>
      <c r="AI21" s="459"/>
      <c r="AJ21" s="459"/>
      <c r="AK21" s="459"/>
      <c r="AL21" s="459"/>
      <c r="AM21" s="459"/>
      <c r="AN21" s="459"/>
      <c r="AO21" s="459"/>
      <c r="AP21" s="459"/>
      <c r="AQ21" s="459"/>
      <c r="AR21" s="459"/>
      <c r="AS21" s="459"/>
      <c r="AT21" s="459"/>
      <c r="AU21" s="459"/>
      <c r="AV21" s="459"/>
      <c r="AW21" s="453"/>
      <c r="BY21" s="452"/>
      <c r="BZ21" s="452"/>
      <c r="CA21" s="452"/>
      <c r="CB21" s="452"/>
      <c r="CC21" s="452"/>
      <c r="CD21" s="452"/>
      <c r="CE21" s="452"/>
      <c r="CF21" s="452"/>
      <c r="CG21" s="719">
        <v>0</v>
      </c>
      <c r="CH21" s="719"/>
      <c r="CI21" s="719">
        <v>0</v>
      </c>
      <c r="CJ21" s="719"/>
      <c r="CK21" s="719"/>
      <c r="CL21" s="719"/>
      <c r="CM21" s="719"/>
      <c r="CN21" s="719"/>
      <c r="CO21" s="452"/>
    </row>
    <row r="22" spans="1:93" s="451" customFormat="1" ht="14.25" customHeight="1" x14ac:dyDescent="0.2">
      <c r="A22" s="1257" t="s">
        <v>196</v>
      </c>
      <c r="B22" s="1258"/>
      <c r="C22" s="38">
        <f>+enero!C22+Febrero!C22+'Marzo '!C22</f>
        <v>14</v>
      </c>
      <c r="D22" s="38">
        <f>+enero!D22+Febrero!D22+'Marzo '!D22</f>
        <v>0</v>
      </c>
      <c r="E22" s="38">
        <f>+enero!E22+Febrero!E22+'Marzo '!E22</f>
        <v>0</v>
      </c>
      <c r="F22" s="38">
        <f>+enero!F22+Febrero!F22+'Marzo '!F22</f>
        <v>0</v>
      </c>
      <c r="G22" s="475" t="s">
        <v>194</v>
      </c>
      <c r="H22" s="476"/>
      <c r="I22" s="476"/>
      <c r="J22" s="476"/>
      <c r="K22" s="3"/>
      <c r="L22" s="3"/>
      <c r="M22" s="3"/>
      <c r="N22" s="3"/>
      <c r="O22" s="3"/>
      <c r="P22" s="3"/>
      <c r="Q22" s="3"/>
      <c r="R22" s="3"/>
      <c r="S22" s="3"/>
      <c r="T22" s="3"/>
      <c r="U22" s="3"/>
      <c r="V22" s="3"/>
      <c r="W22" s="3"/>
      <c r="X22" s="3"/>
      <c r="Y22" s="3"/>
      <c r="Z22" s="3"/>
      <c r="AA22" s="3"/>
      <c r="AB22" s="3"/>
      <c r="AC22" s="3"/>
      <c r="AD22" s="3"/>
      <c r="AE22" s="458"/>
      <c r="AF22" s="459"/>
      <c r="AG22" s="459"/>
      <c r="AH22" s="459"/>
      <c r="AI22" s="459"/>
      <c r="AJ22" s="459"/>
      <c r="AK22" s="459"/>
      <c r="AL22" s="459"/>
      <c r="AM22" s="459"/>
      <c r="AN22" s="459"/>
      <c r="AO22" s="459"/>
      <c r="AP22" s="459"/>
      <c r="AQ22" s="459"/>
      <c r="AR22" s="459"/>
      <c r="AS22" s="459"/>
      <c r="AT22" s="459"/>
      <c r="AU22" s="459"/>
      <c r="AV22" s="459"/>
      <c r="AW22" s="453"/>
      <c r="BY22" s="452"/>
      <c r="BZ22" s="452"/>
      <c r="CA22" s="452"/>
      <c r="CB22" s="452"/>
      <c r="CC22" s="452"/>
      <c r="CD22" s="452"/>
      <c r="CE22" s="452"/>
      <c r="CF22" s="452"/>
      <c r="CG22" s="719">
        <v>0</v>
      </c>
      <c r="CH22" s="719"/>
      <c r="CI22" s="719">
        <v>0</v>
      </c>
      <c r="CJ22" s="719"/>
      <c r="CK22" s="719"/>
      <c r="CL22" s="719"/>
      <c r="CM22" s="719"/>
      <c r="CN22" s="719"/>
      <c r="CO22" s="452"/>
    </row>
    <row r="23" spans="1:93" s="451" customFormat="1" ht="14.25" customHeight="1" x14ac:dyDescent="0.2">
      <c r="A23" s="1257" t="s">
        <v>197</v>
      </c>
      <c r="B23" s="1258"/>
      <c r="C23" s="38">
        <f>+enero!C23+Febrero!C23+'Marzo '!C23</f>
        <v>29</v>
      </c>
      <c r="D23" s="38">
        <f>+enero!D23+Febrero!D23+'Marzo '!D23</f>
        <v>1</v>
      </c>
      <c r="E23" s="38">
        <f>+enero!E23+Febrero!E23+'Marzo '!E23</f>
        <v>0</v>
      </c>
      <c r="F23" s="38">
        <f>+enero!F23+Febrero!F23+'Marzo '!F23</f>
        <v>0</v>
      </c>
      <c r="G23" s="475" t="s">
        <v>194</v>
      </c>
      <c r="H23" s="476"/>
      <c r="I23" s="476"/>
      <c r="J23" s="476"/>
      <c r="K23" s="3"/>
      <c r="L23" s="3"/>
      <c r="M23" s="3"/>
      <c r="N23" s="3"/>
      <c r="O23" s="3"/>
      <c r="P23" s="3"/>
      <c r="Q23" s="3"/>
      <c r="R23" s="3"/>
      <c r="S23" s="3"/>
      <c r="T23" s="3"/>
      <c r="U23" s="3"/>
      <c r="V23" s="3"/>
      <c r="W23" s="3"/>
      <c r="X23" s="3"/>
      <c r="Y23" s="3"/>
      <c r="Z23" s="3"/>
      <c r="AA23" s="3"/>
      <c r="AB23" s="3"/>
      <c r="AC23" s="3"/>
      <c r="AD23" s="3"/>
      <c r="AE23" s="458"/>
      <c r="AF23" s="459"/>
      <c r="AG23" s="459"/>
      <c r="AH23" s="459"/>
      <c r="AI23" s="459"/>
      <c r="AJ23" s="459"/>
      <c r="AK23" s="459"/>
      <c r="AL23" s="459"/>
      <c r="AM23" s="459"/>
      <c r="AN23" s="459"/>
      <c r="AO23" s="459"/>
      <c r="AP23" s="459"/>
      <c r="AQ23" s="459"/>
      <c r="AR23" s="459"/>
      <c r="AS23" s="459"/>
      <c r="AT23" s="459"/>
      <c r="AU23" s="459"/>
      <c r="AV23" s="459"/>
      <c r="AW23" s="453"/>
      <c r="BY23" s="452"/>
      <c r="BZ23" s="452"/>
      <c r="CA23" s="452"/>
      <c r="CB23" s="452"/>
      <c r="CC23" s="452"/>
      <c r="CD23" s="452"/>
      <c r="CE23" s="452"/>
      <c r="CF23" s="452"/>
      <c r="CG23" s="719">
        <v>0</v>
      </c>
      <c r="CH23" s="719"/>
      <c r="CI23" s="719">
        <v>0</v>
      </c>
      <c r="CJ23" s="719"/>
      <c r="CK23" s="719"/>
      <c r="CL23" s="719"/>
      <c r="CM23" s="719"/>
      <c r="CN23" s="719"/>
      <c r="CO23" s="452"/>
    </row>
    <row r="24" spans="1:93" s="451" customFormat="1" ht="14.25" customHeight="1" x14ac:dyDescent="0.2">
      <c r="A24" s="1261" t="s">
        <v>198</v>
      </c>
      <c r="B24" s="1262"/>
      <c r="C24" s="38">
        <f>+enero!C24+Febrero!C24+'Marzo '!C24</f>
        <v>7</v>
      </c>
      <c r="D24" s="38">
        <f>+enero!D24+Febrero!D24+'Marzo '!D24</f>
        <v>0</v>
      </c>
      <c r="E24" s="38">
        <f>+enero!E24+Febrero!E24+'Marzo '!E24</f>
        <v>0</v>
      </c>
      <c r="F24" s="38">
        <f>+enero!F24+Febrero!F24+'Marzo '!F24</f>
        <v>0</v>
      </c>
      <c r="G24" s="475" t="s">
        <v>194</v>
      </c>
      <c r="H24" s="476"/>
      <c r="I24" s="476"/>
      <c r="J24" s="476"/>
      <c r="K24" s="3"/>
      <c r="L24" s="3"/>
      <c r="M24" s="3"/>
      <c r="N24" s="3"/>
      <c r="O24" s="3"/>
      <c r="P24" s="3"/>
      <c r="Q24" s="3"/>
      <c r="R24" s="3"/>
      <c r="S24" s="3"/>
      <c r="T24" s="3"/>
      <c r="U24" s="3"/>
      <c r="V24" s="3"/>
      <c r="W24" s="3"/>
      <c r="X24" s="3"/>
      <c r="Y24" s="3"/>
      <c r="Z24" s="3"/>
      <c r="AA24" s="3"/>
      <c r="AB24" s="3"/>
      <c r="AC24" s="3"/>
      <c r="AD24" s="3"/>
      <c r="AE24" s="458"/>
      <c r="AF24" s="459"/>
      <c r="AG24" s="459"/>
      <c r="AH24" s="459"/>
      <c r="AI24" s="459"/>
      <c r="AJ24" s="459"/>
      <c r="AK24" s="459"/>
      <c r="AL24" s="459"/>
      <c r="AM24" s="459"/>
      <c r="AN24" s="459"/>
      <c r="AO24" s="459"/>
      <c r="AP24" s="459"/>
      <c r="AQ24" s="459"/>
      <c r="AR24" s="459"/>
      <c r="AS24" s="459"/>
      <c r="AT24" s="459"/>
      <c r="AU24" s="459"/>
      <c r="AV24" s="459"/>
      <c r="AW24" s="453"/>
      <c r="BY24" s="452"/>
      <c r="BZ24" s="452"/>
      <c r="CA24" s="452"/>
      <c r="CB24" s="452"/>
      <c r="CC24" s="452"/>
      <c r="CD24" s="452"/>
      <c r="CE24" s="452"/>
      <c r="CF24" s="452"/>
      <c r="CG24" s="719">
        <v>0</v>
      </c>
      <c r="CH24" s="719"/>
      <c r="CI24" s="719">
        <v>0</v>
      </c>
      <c r="CJ24" s="719"/>
      <c r="CK24" s="719"/>
      <c r="CL24" s="719"/>
      <c r="CM24" s="719"/>
      <c r="CN24" s="719"/>
      <c r="CO24" s="452"/>
    </row>
    <row r="25" spans="1:93" s="451" customFormat="1" x14ac:dyDescent="0.2">
      <c r="A25" s="1261" t="s">
        <v>23</v>
      </c>
      <c r="B25" s="1262"/>
      <c r="C25" s="38">
        <f>+enero!C25+Febrero!C25+'Marzo '!C25</f>
        <v>0</v>
      </c>
      <c r="D25" s="38">
        <f>+enero!D25+Febrero!D25+'Marzo '!D25</f>
        <v>0</v>
      </c>
      <c r="E25" s="38">
        <f>+enero!E25+Febrero!E25+'Marzo '!E25</f>
        <v>0</v>
      </c>
      <c r="F25" s="38">
        <f>+enero!F25+Febrero!F25+'Marzo '!F25</f>
        <v>0</v>
      </c>
      <c r="G25" s="475" t="s">
        <v>194</v>
      </c>
      <c r="H25" s="476"/>
      <c r="I25" s="476"/>
      <c r="J25" s="476"/>
      <c r="K25" s="3"/>
      <c r="L25" s="3"/>
      <c r="M25" s="3"/>
      <c r="N25" s="3"/>
      <c r="O25" s="3"/>
      <c r="P25" s="3"/>
      <c r="Q25" s="3"/>
      <c r="R25" s="3"/>
      <c r="S25" s="3"/>
      <c r="T25" s="3"/>
      <c r="U25" s="3"/>
      <c r="V25" s="3"/>
      <c r="W25" s="3"/>
      <c r="X25" s="3"/>
      <c r="Y25" s="3"/>
      <c r="Z25" s="3"/>
      <c r="AA25" s="3"/>
      <c r="AB25" s="3"/>
      <c r="AC25" s="3"/>
      <c r="AD25" s="3"/>
      <c r="AE25" s="458"/>
      <c r="AF25" s="459"/>
      <c r="AG25" s="459"/>
      <c r="AH25" s="459"/>
      <c r="AI25" s="459"/>
      <c r="AJ25" s="459"/>
      <c r="AK25" s="459"/>
      <c r="AL25" s="459"/>
      <c r="AM25" s="459"/>
      <c r="AN25" s="459"/>
      <c r="AO25" s="459"/>
      <c r="AP25" s="459"/>
      <c r="AQ25" s="459"/>
      <c r="AR25" s="459"/>
      <c r="AS25" s="459"/>
      <c r="AT25" s="459"/>
      <c r="AU25" s="459"/>
      <c r="AV25" s="459"/>
      <c r="AW25" s="453"/>
      <c r="BY25" s="452"/>
      <c r="BZ25" s="452"/>
      <c r="CA25" s="452"/>
      <c r="CB25" s="452"/>
      <c r="CC25" s="452"/>
      <c r="CD25" s="452"/>
      <c r="CE25" s="452"/>
      <c r="CF25" s="452"/>
      <c r="CG25" s="719">
        <v>0</v>
      </c>
      <c r="CH25" s="719"/>
      <c r="CI25" s="719">
        <v>0</v>
      </c>
      <c r="CJ25" s="719"/>
      <c r="CK25" s="719"/>
      <c r="CL25" s="719"/>
      <c r="CM25" s="719"/>
      <c r="CN25" s="719"/>
      <c r="CO25" s="452"/>
    </row>
    <row r="26" spans="1:93" s="451" customFormat="1" x14ac:dyDescent="0.2">
      <c r="A26" s="1261" t="s">
        <v>24</v>
      </c>
      <c r="B26" s="1262"/>
      <c r="C26" s="38">
        <f>+enero!C26+Febrero!C26+'Marzo '!C26</f>
        <v>1</v>
      </c>
      <c r="D26" s="38">
        <f>+enero!D26+Febrero!D26+'Marzo '!D26</f>
        <v>0</v>
      </c>
      <c r="E26" s="38">
        <f>+enero!E26+Febrero!E26+'Marzo '!E26</f>
        <v>0</v>
      </c>
      <c r="F26" s="38">
        <f>+enero!F26+Febrero!F26+'Marzo '!F26</f>
        <v>0</v>
      </c>
      <c r="G26" s="475" t="s">
        <v>194</v>
      </c>
      <c r="H26" s="476"/>
      <c r="I26" s="476"/>
      <c r="J26" s="476"/>
      <c r="K26" s="3"/>
      <c r="L26" s="3"/>
      <c r="M26" s="3"/>
      <c r="N26" s="3"/>
      <c r="O26" s="3"/>
      <c r="P26" s="3"/>
      <c r="Q26" s="3"/>
      <c r="R26" s="3"/>
      <c r="S26" s="3"/>
      <c r="T26" s="3"/>
      <c r="U26" s="3"/>
      <c r="V26" s="3"/>
      <c r="W26" s="3"/>
      <c r="X26" s="3"/>
      <c r="Y26" s="3"/>
      <c r="Z26" s="3"/>
      <c r="AA26" s="3"/>
      <c r="AB26" s="3"/>
      <c r="AC26" s="3"/>
      <c r="AD26" s="3"/>
      <c r="AE26" s="458"/>
      <c r="AF26" s="459"/>
      <c r="AG26" s="459"/>
      <c r="AH26" s="459"/>
      <c r="AI26" s="459"/>
      <c r="AJ26" s="459"/>
      <c r="AK26" s="459"/>
      <c r="AL26" s="459"/>
      <c r="AM26" s="459"/>
      <c r="AN26" s="459"/>
      <c r="AO26" s="459"/>
      <c r="AP26" s="459"/>
      <c r="AQ26" s="459"/>
      <c r="AR26" s="459"/>
      <c r="AS26" s="459"/>
      <c r="AT26" s="459"/>
      <c r="AU26" s="459"/>
      <c r="AV26" s="459"/>
      <c r="AW26" s="453"/>
      <c r="BY26" s="452"/>
      <c r="BZ26" s="452"/>
      <c r="CA26" s="452"/>
      <c r="CB26" s="452"/>
      <c r="CC26" s="452"/>
      <c r="CD26" s="452"/>
      <c r="CE26" s="452"/>
      <c r="CF26" s="452"/>
      <c r="CG26" s="719">
        <v>0</v>
      </c>
      <c r="CH26" s="719"/>
      <c r="CI26" s="719">
        <v>0</v>
      </c>
      <c r="CJ26" s="719"/>
      <c r="CK26" s="719"/>
      <c r="CL26" s="719"/>
      <c r="CM26" s="719"/>
      <c r="CN26" s="719"/>
      <c r="CO26" s="452"/>
    </row>
    <row r="27" spans="1:93" s="451" customFormat="1" x14ac:dyDescent="0.2">
      <c r="A27" s="1261" t="s">
        <v>199</v>
      </c>
      <c r="B27" s="1262"/>
      <c r="C27" s="38">
        <f>+enero!C27+Febrero!C27+'Marzo '!C27</f>
        <v>49</v>
      </c>
      <c r="D27" s="38">
        <f>+enero!D27+Febrero!D27+'Marzo '!D27</f>
        <v>0</v>
      </c>
      <c r="E27" s="38">
        <f>+enero!E27+Febrero!E27+'Marzo '!E27</f>
        <v>0</v>
      </c>
      <c r="F27" s="38">
        <f>+enero!F27+Febrero!F27+'Marzo '!F27</f>
        <v>0</v>
      </c>
      <c r="G27" s="475" t="s">
        <v>194</v>
      </c>
      <c r="H27" s="476"/>
      <c r="I27" s="476"/>
      <c r="J27" s="476"/>
      <c r="K27" s="3"/>
      <c r="L27" s="3"/>
      <c r="M27" s="3"/>
      <c r="N27" s="3"/>
      <c r="O27" s="3"/>
      <c r="P27" s="3"/>
      <c r="Q27" s="3"/>
      <c r="R27" s="3"/>
      <c r="S27" s="3"/>
      <c r="T27" s="3"/>
      <c r="U27" s="3"/>
      <c r="V27" s="3"/>
      <c r="W27" s="3"/>
      <c r="X27" s="3"/>
      <c r="Y27" s="3"/>
      <c r="Z27" s="3"/>
      <c r="AA27" s="3"/>
      <c r="AB27" s="3"/>
      <c r="AC27" s="3"/>
      <c r="AD27" s="3"/>
      <c r="AE27" s="458"/>
      <c r="AF27" s="459"/>
      <c r="AG27" s="459"/>
      <c r="AH27" s="459"/>
      <c r="AI27" s="459"/>
      <c r="AJ27" s="459"/>
      <c r="AK27" s="459"/>
      <c r="AL27" s="459"/>
      <c r="AM27" s="459"/>
      <c r="AN27" s="459"/>
      <c r="AO27" s="459"/>
      <c r="AP27" s="459"/>
      <c r="AQ27" s="459"/>
      <c r="AR27" s="459"/>
      <c r="AS27" s="459"/>
      <c r="AT27" s="459"/>
      <c r="AU27" s="459"/>
      <c r="AV27" s="459"/>
      <c r="AW27" s="453"/>
      <c r="BY27" s="452"/>
      <c r="BZ27" s="452"/>
      <c r="CA27" s="452"/>
      <c r="CB27" s="452"/>
      <c r="CC27" s="452"/>
      <c r="CD27" s="452"/>
      <c r="CE27" s="452"/>
      <c r="CF27" s="452"/>
      <c r="CG27" s="719">
        <v>0</v>
      </c>
      <c r="CH27" s="719"/>
      <c r="CI27" s="719">
        <v>0</v>
      </c>
      <c r="CJ27" s="719"/>
      <c r="CK27" s="719"/>
      <c r="CL27" s="719"/>
      <c r="CM27" s="719"/>
      <c r="CN27" s="719"/>
      <c r="CO27" s="452"/>
    </row>
    <row r="28" spans="1:93" s="451" customFormat="1" x14ac:dyDescent="0.2">
      <c r="A28" s="1261" t="s">
        <v>200</v>
      </c>
      <c r="B28" s="1262"/>
      <c r="C28" s="38">
        <f>+enero!C28+Febrero!C28+'Marzo '!C28</f>
        <v>38</v>
      </c>
      <c r="D28" s="38">
        <f>+enero!D28+Febrero!D28+'Marzo '!D28</f>
        <v>0</v>
      </c>
      <c r="E28" s="38">
        <f>+enero!E28+Febrero!E28+'Marzo '!E28</f>
        <v>0</v>
      </c>
      <c r="F28" s="38">
        <f>+enero!F28+Febrero!F28+'Marzo '!F28</f>
        <v>0</v>
      </c>
      <c r="G28" s="475" t="s">
        <v>194</v>
      </c>
      <c r="H28" s="476"/>
      <c r="I28" s="476"/>
      <c r="J28" s="476"/>
      <c r="K28" s="3"/>
      <c r="L28" s="3"/>
      <c r="M28" s="3"/>
      <c r="N28" s="3"/>
      <c r="O28" s="3"/>
      <c r="P28" s="3"/>
      <c r="Q28" s="3"/>
      <c r="R28" s="3"/>
      <c r="S28" s="3"/>
      <c r="T28" s="3"/>
      <c r="U28" s="3"/>
      <c r="V28" s="3"/>
      <c r="W28" s="3"/>
      <c r="X28" s="3"/>
      <c r="Y28" s="3"/>
      <c r="Z28" s="3"/>
      <c r="AA28" s="3"/>
      <c r="AB28" s="3"/>
      <c r="AC28" s="3"/>
      <c r="AD28" s="3"/>
      <c r="AE28" s="458"/>
      <c r="AF28" s="459"/>
      <c r="AG28" s="459"/>
      <c r="AH28" s="459"/>
      <c r="AI28" s="459"/>
      <c r="AJ28" s="459"/>
      <c r="AK28" s="459"/>
      <c r="AL28" s="459"/>
      <c r="AM28" s="459"/>
      <c r="AN28" s="459"/>
      <c r="AO28" s="459"/>
      <c r="AP28" s="459"/>
      <c r="AQ28" s="459"/>
      <c r="AR28" s="459"/>
      <c r="AS28" s="459"/>
      <c r="AT28" s="459"/>
      <c r="AU28" s="459"/>
      <c r="AV28" s="459"/>
      <c r="AW28" s="453"/>
      <c r="BY28" s="452"/>
      <c r="BZ28" s="452"/>
      <c r="CA28" s="452"/>
      <c r="CB28" s="452"/>
      <c r="CC28" s="452"/>
      <c r="CD28" s="452"/>
      <c r="CE28" s="452"/>
      <c r="CF28" s="452"/>
      <c r="CG28" s="719">
        <v>0</v>
      </c>
      <c r="CH28" s="719"/>
      <c r="CI28" s="719">
        <v>0</v>
      </c>
      <c r="CJ28" s="719"/>
      <c r="CK28" s="719"/>
      <c r="CL28" s="719"/>
      <c r="CM28" s="719"/>
      <c r="CN28" s="719"/>
      <c r="CO28" s="452"/>
    </row>
    <row r="29" spans="1:93" s="451" customFormat="1" x14ac:dyDescent="0.2">
      <c r="A29" s="1263" t="s">
        <v>201</v>
      </c>
      <c r="B29" s="1264"/>
      <c r="C29" s="38">
        <f>+enero!C29+Febrero!C29+'Marzo '!C29</f>
        <v>6</v>
      </c>
      <c r="D29" s="38">
        <f>+enero!D29+Febrero!D29+'Marzo '!D29</f>
        <v>0</v>
      </c>
      <c r="E29" s="38">
        <f>+enero!E29+Febrero!E29+'Marzo '!E29</f>
        <v>0</v>
      </c>
      <c r="F29" s="38">
        <f>+enero!F29+Febrero!F29+'Marzo '!F29</f>
        <v>0</v>
      </c>
      <c r="G29" s="475" t="s">
        <v>194</v>
      </c>
      <c r="H29" s="476"/>
      <c r="I29" s="476"/>
      <c r="J29" s="476"/>
      <c r="K29" s="3"/>
      <c r="L29" s="3"/>
      <c r="M29" s="3"/>
      <c r="N29" s="3"/>
      <c r="O29" s="3"/>
      <c r="P29" s="3"/>
      <c r="Q29" s="3"/>
      <c r="R29" s="3"/>
      <c r="S29" s="3"/>
      <c r="T29" s="3"/>
      <c r="U29" s="3"/>
      <c r="V29" s="3"/>
      <c r="W29" s="3"/>
      <c r="X29" s="3"/>
      <c r="Y29" s="3"/>
      <c r="Z29" s="3"/>
      <c r="AA29" s="3"/>
      <c r="AB29" s="3"/>
      <c r="AC29" s="3"/>
      <c r="AD29" s="3"/>
      <c r="AE29" s="458"/>
      <c r="AF29" s="459"/>
      <c r="AG29" s="459"/>
      <c r="AH29" s="459"/>
      <c r="AI29" s="459"/>
      <c r="AJ29" s="459"/>
      <c r="AK29" s="459"/>
      <c r="AL29" s="459"/>
      <c r="AM29" s="459"/>
      <c r="AN29" s="459"/>
      <c r="AO29" s="459"/>
      <c r="AP29" s="459"/>
      <c r="AQ29" s="459"/>
      <c r="AR29" s="459"/>
      <c r="AS29" s="459"/>
      <c r="AT29" s="459"/>
      <c r="AU29" s="459"/>
      <c r="AV29" s="459"/>
      <c r="AW29" s="453"/>
      <c r="BY29" s="452"/>
      <c r="BZ29" s="452"/>
      <c r="CA29" s="452"/>
      <c r="CB29" s="452"/>
      <c r="CC29" s="452"/>
      <c r="CD29" s="452"/>
      <c r="CE29" s="452"/>
      <c r="CF29" s="452"/>
      <c r="CG29" s="719">
        <v>0</v>
      </c>
      <c r="CH29" s="719"/>
      <c r="CI29" s="719">
        <v>0</v>
      </c>
      <c r="CJ29" s="719"/>
      <c r="CK29" s="719"/>
      <c r="CL29" s="719"/>
      <c r="CM29" s="719"/>
      <c r="CN29" s="719"/>
      <c r="CO29" s="452"/>
    </row>
    <row r="30" spans="1:93" s="451" customFormat="1" ht="14.25" customHeight="1" x14ac:dyDescent="0.2">
      <c r="A30" s="1265" t="s">
        <v>202</v>
      </c>
      <c r="B30" s="1266"/>
      <c r="C30" s="38">
        <f>+enero!C30+Febrero!C30+'Marzo '!C30</f>
        <v>121</v>
      </c>
      <c r="D30" s="38">
        <f>+enero!D30+Febrero!D30+'Marzo '!D30</f>
        <v>0</v>
      </c>
      <c r="E30" s="38">
        <f>+enero!E30+Febrero!E30+'Marzo '!E30</f>
        <v>4</v>
      </c>
      <c r="F30" s="38">
        <f>+enero!F30+Febrero!F30+'Marzo '!F30</f>
        <v>0</v>
      </c>
      <c r="G30" s="475" t="s">
        <v>194</v>
      </c>
      <c r="H30" s="476"/>
      <c r="I30" s="476"/>
      <c r="J30" s="476"/>
      <c r="K30" s="3"/>
      <c r="L30" s="3"/>
      <c r="M30" s="3"/>
      <c r="N30" s="3"/>
      <c r="O30" s="3"/>
      <c r="P30" s="3"/>
      <c r="Q30" s="3"/>
      <c r="R30" s="3"/>
      <c r="S30" s="3"/>
      <c r="T30" s="10"/>
      <c r="U30" s="10"/>
      <c r="V30" s="10"/>
      <c r="W30" s="10"/>
      <c r="X30" s="10"/>
      <c r="Y30" s="10"/>
      <c r="Z30" s="10"/>
      <c r="AA30" s="10"/>
      <c r="AB30" s="10"/>
      <c r="AC30" s="10"/>
      <c r="AD30" s="10"/>
      <c r="AE30" s="454"/>
      <c r="AF30" s="454"/>
      <c r="AG30" s="454"/>
      <c r="AH30" s="477"/>
      <c r="AI30" s="454"/>
      <c r="AJ30" s="454"/>
      <c r="AK30" s="454"/>
      <c r="AL30" s="454"/>
      <c r="AM30" s="454"/>
      <c r="AN30" s="454"/>
      <c r="AO30" s="454"/>
      <c r="AP30" s="454"/>
      <c r="AQ30" s="454"/>
      <c r="AR30" s="454"/>
      <c r="AS30" s="454"/>
      <c r="AT30" s="454"/>
      <c r="AU30" s="454"/>
      <c r="AV30" s="454"/>
      <c r="AW30" s="478"/>
      <c r="BY30" s="452"/>
      <c r="BZ30" s="452"/>
      <c r="CA30" s="452"/>
      <c r="CB30" s="452"/>
      <c r="CC30" s="452"/>
      <c r="CD30" s="452"/>
      <c r="CE30" s="452"/>
      <c r="CF30" s="452"/>
      <c r="CG30" s="719">
        <v>0</v>
      </c>
      <c r="CH30" s="719"/>
      <c r="CI30" s="719">
        <v>0</v>
      </c>
      <c r="CJ30" s="719"/>
      <c r="CK30" s="719"/>
      <c r="CL30" s="719"/>
      <c r="CM30" s="719"/>
      <c r="CN30" s="719"/>
      <c r="CO30" s="452"/>
    </row>
    <row r="31" spans="1:93" s="451" customFormat="1" x14ac:dyDescent="0.2">
      <c r="A31" s="12" t="s">
        <v>25</v>
      </c>
      <c r="B31" s="45"/>
      <c r="C31" s="46"/>
      <c r="D31" s="47"/>
      <c r="E31" s="48"/>
      <c r="F31" s="49"/>
      <c r="G31" s="2"/>
      <c r="H31" s="2"/>
      <c r="I31" s="2"/>
      <c r="J31" s="2"/>
      <c r="K31" s="2"/>
      <c r="L31" s="2"/>
      <c r="M31" s="2"/>
      <c r="N31" s="2"/>
      <c r="O31" s="2"/>
      <c r="P31" s="2"/>
      <c r="Q31" s="10"/>
      <c r="R31" s="10"/>
      <c r="S31" s="10"/>
      <c r="T31" s="10"/>
      <c r="U31" s="10"/>
      <c r="V31" s="10"/>
      <c r="W31" s="10"/>
      <c r="X31" s="10"/>
      <c r="Y31" s="10"/>
      <c r="Z31" s="10"/>
      <c r="AA31" s="10"/>
      <c r="AB31" s="10"/>
      <c r="AC31" s="10"/>
      <c r="AD31" s="10"/>
      <c r="AE31" s="454"/>
      <c r="AF31" s="454"/>
      <c r="AG31" s="454"/>
      <c r="AH31" s="477"/>
      <c r="AI31" s="454"/>
      <c r="AJ31" s="454"/>
      <c r="AK31" s="454"/>
      <c r="AL31" s="454"/>
      <c r="AM31" s="454"/>
      <c r="AN31" s="454"/>
      <c r="AO31" s="454"/>
      <c r="AP31" s="454"/>
      <c r="AQ31" s="454"/>
      <c r="AR31" s="454"/>
      <c r="AS31" s="454"/>
      <c r="AT31" s="454"/>
      <c r="AU31" s="454"/>
      <c r="AV31" s="454"/>
      <c r="AW31" s="478"/>
      <c r="BY31" s="452"/>
      <c r="BZ31" s="452"/>
      <c r="CA31" s="452"/>
      <c r="CB31" s="452"/>
      <c r="CC31" s="452"/>
      <c r="CD31" s="452"/>
      <c r="CE31" s="452"/>
      <c r="CF31" s="452"/>
      <c r="CG31" s="719"/>
      <c r="CH31" s="719"/>
      <c r="CI31" s="719"/>
      <c r="CJ31" s="719"/>
      <c r="CK31" s="719"/>
      <c r="CL31" s="719"/>
      <c r="CM31" s="719"/>
      <c r="CN31" s="719"/>
      <c r="CO31" s="452"/>
    </row>
    <row r="32" spans="1:93" s="451" customFormat="1" x14ac:dyDescent="0.2">
      <c r="A32" s="1233" t="s">
        <v>26</v>
      </c>
      <c r="B32" s="1234"/>
      <c r="C32" s="1237" t="s">
        <v>4</v>
      </c>
      <c r="D32" s="1239" t="s">
        <v>5</v>
      </c>
      <c r="E32" s="1240"/>
      <c r="F32" s="1240"/>
      <c r="G32" s="1240"/>
      <c r="H32" s="1240"/>
      <c r="I32" s="1240"/>
      <c r="J32" s="1240"/>
      <c r="K32" s="1240"/>
      <c r="L32" s="1241"/>
      <c r="M32" s="2"/>
      <c r="N32" s="2"/>
      <c r="O32" s="2"/>
      <c r="P32" s="2"/>
      <c r="Q32" s="2"/>
      <c r="R32" s="10"/>
      <c r="S32" s="10"/>
      <c r="T32" s="10"/>
      <c r="U32" s="10"/>
      <c r="V32" s="10"/>
      <c r="W32" s="10"/>
      <c r="X32" s="10"/>
      <c r="Y32" s="10"/>
      <c r="Z32" s="10"/>
      <c r="AA32" s="10"/>
      <c r="AB32" s="10"/>
      <c r="AC32" s="10"/>
      <c r="AD32" s="10"/>
      <c r="AE32" s="454"/>
      <c r="AF32" s="454"/>
      <c r="AG32" s="454"/>
      <c r="AH32" s="477"/>
      <c r="AI32" s="454"/>
      <c r="AJ32" s="454"/>
      <c r="AK32" s="455"/>
      <c r="AL32" s="455"/>
      <c r="AM32" s="455"/>
      <c r="AN32" s="455"/>
      <c r="AO32" s="455"/>
      <c r="AP32" s="455"/>
      <c r="AQ32" s="455"/>
      <c r="AR32" s="455"/>
      <c r="AS32" s="455"/>
      <c r="AT32" s="455"/>
      <c r="AU32" s="455"/>
      <c r="AV32" s="455"/>
      <c r="AW32" s="478"/>
      <c r="BY32" s="452"/>
      <c r="BZ32" s="452"/>
      <c r="CA32" s="452"/>
      <c r="CB32" s="452"/>
      <c r="CC32" s="452"/>
      <c r="CD32" s="452"/>
      <c r="CE32" s="452"/>
      <c r="CF32" s="452"/>
      <c r="CG32" s="719"/>
      <c r="CH32" s="719"/>
      <c r="CI32" s="719"/>
      <c r="CJ32" s="719"/>
      <c r="CK32" s="719"/>
      <c r="CL32" s="719"/>
      <c r="CM32" s="719"/>
      <c r="CN32" s="719"/>
      <c r="CO32" s="452"/>
    </row>
    <row r="33" spans="1:93" s="451" customFormat="1" ht="21" x14ac:dyDescent="0.2">
      <c r="A33" s="1235"/>
      <c r="B33" s="1236"/>
      <c r="C33" s="1238"/>
      <c r="D33" s="435" t="s">
        <v>6</v>
      </c>
      <c r="E33" s="429" t="s">
        <v>7</v>
      </c>
      <c r="F33" s="429" t="s">
        <v>8</v>
      </c>
      <c r="G33" s="429" t="s">
        <v>9</v>
      </c>
      <c r="H33" s="429" t="s">
        <v>10</v>
      </c>
      <c r="I33" s="429" t="s">
        <v>11</v>
      </c>
      <c r="J33" s="429" t="s">
        <v>12</v>
      </c>
      <c r="K33" s="429" t="s">
        <v>13</v>
      </c>
      <c r="L33" s="429" t="s">
        <v>188</v>
      </c>
      <c r="M33" s="479"/>
      <c r="N33" s="480"/>
      <c r="O33" s="456"/>
      <c r="P33" s="457"/>
      <c r="Q33" s="481"/>
      <c r="R33" s="481"/>
      <c r="S33" s="457"/>
      <c r="T33" s="480"/>
      <c r="U33" s="456"/>
      <c r="V33" s="2"/>
      <c r="W33" s="2"/>
      <c r="X33" s="3"/>
      <c r="Y33" s="3"/>
      <c r="Z33" s="3"/>
      <c r="AA33" s="3"/>
      <c r="AB33" s="3"/>
      <c r="AC33" s="3"/>
      <c r="AD33" s="3"/>
      <c r="AE33" s="458"/>
      <c r="AF33" s="458"/>
      <c r="AG33" s="458"/>
      <c r="AH33" s="482"/>
      <c r="AI33" s="458"/>
      <c r="AJ33" s="458"/>
      <c r="AK33" s="458"/>
      <c r="AL33" s="458"/>
      <c r="AM33" s="458"/>
      <c r="AN33" s="458"/>
      <c r="AO33" s="458"/>
      <c r="AP33" s="459"/>
      <c r="AQ33" s="459"/>
      <c r="AR33" s="459"/>
      <c r="AS33" s="459"/>
      <c r="AT33" s="459"/>
      <c r="AU33" s="459"/>
      <c r="AV33" s="459"/>
      <c r="AW33" s="478"/>
      <c r="BY33" s="452"/>
      <c r="BZ33" s="452"/>
      <c r="CA33" s="452"/>
      <c r="CB33" s="452"/>
      <c r="CC33" s="452"/>
      <c r="CD33" s="452"/>
      <c r="CE33" s="452"/>
      <c r="CF33" s="452"/>
      <c r="CG33" s="719"/>
      <c r="CH33" s="719"/>
      <c r="CI33" s="719"/>
      <c r="CJ33" s="719"/>
      <c r="CK33" s="719"/>
      <c r="CL33" s="719"/>
      <c r="CM33" s="719"/>
      <c r="CN33" s="719"/>
      <c r="CO33" s="452"/>
    </row>
    <row r="34" spans="1:93" s="451" customFormat="1" x14ac:dyDescent="0.2">
      <c r="A34" s="1273" t="s">
        <v>27</v>
      </c>
      <c r="B34" s="1273"/>
      <c r="C34" s="483">
        <f t="shared" ref="C34:C44" si="1">SUM(D34:L34)</f>
        <v>0</v>
      </c>
      <c r="D34" s="483">
        <f t="shared" ref="D34:L34" si="2">SUM(D35:D43)</f>
        <v>0</v>
      </c>
      <c r="E34" s="483">
        <f t="shared" si="2"/>
        <v>0</v>
      </c>
      <c r="F34" s="483">
        <f t="shared" si="2"/>
        <v>0</v>
      </c>
      <c r="G34" s="483">
        <f t="shared" si="2"/>
        <v>0</v>
      </c>
      <c r="H34" s="483">
        <f t="shared" si="2"/>
        <v>0</v>
      </c>
      <c r="I34" s="483">
        <f t="shared" si="2"/>
        <v>0</v>
      </c>
      <c r="J34" s="483">
        <f t="shared" si="2"/>
        <v>0</v>
      </c>
      <c r="K34" s="483">
        <f t="shared" si="2"/>
        <v>0</v>
      </c>
      <c r="L34" s="483">
        <f t="shared" si="2"/>
        <v>0</v>
      </c>
      <c r="M34" s="484"/>
      <c r="N34" s="485"/>
      <c r="O34" s="485"/>
      <c r="P34" s="486"/>
      <c r="Q34" s="487"/>
      <c r="R34" s="487"/>
      <c r="S34" s="486"/>
      <c r="T34" s="488"/>
      <c r="U34" s="488"/>
      <c r="V34" s="2"/>
      <c r="W34" s="2"/>
      <c r="X34" s="3"/>
      <c r="Y34" s="3"/>
      <c r="Z34" s="3"/>
      <c r="AA34" s="3"/>
      <c r="AB34" s="3"/>
      <c r="AC34" s="3"/>
      <c r="AD34" s="3"/>
      <c r="AE34" s="3"/>
      <c r="AF34" s="3"/>
      <c r="AG34" s="3"/>
      <c r="AH34" s="3"/>
      <c r="AI34" s="458"/>
      <c r="AJ34" s="458"/>
      <c r="AK34" s="458"/>
      <c r="AL34" s="458"/>
      <c r="AM34" s="458"/>
      <c r="AN34" s="458"/>
      <c r="AO34" s="458"/>
      <c r="AP34" s="459"/>
      <c r="AQ34" s="459"/>
      <c r="AR34" s="459"/>
      <c r="AS34" s="459"/>
      <c r="AT34" s="459"/>
      <c r="AU34" s="459"/>
      <c r="AV34" s="459"/>
      <c r="BY34" s="452"/>
      <c r="BZ34" s="452"/>
      <c r="CA34" s="452"/>
      <c r="CB34" s="452"/>
      <c r="CC34" s="452"/>
      <c r="CD34" s="452"/>
      <c r="CE34" s="452"/>
      <c r="CF34" s="452"/>
      <c r="CG34" s="719"/>
      <c r="CH34" s="719"/>
      <c r="CI34" s="719"/>
      <c r="CJ34" s="719"/>
      <c r="CK34" s="719"/>
      <c r="CL34" s="719"/>
      <c r="CM34" s="719"/>
      <c r="CN34" s="719"/>
      <c r="CO34" s="452"/>
    </row>
    <row r="35" spans="1:93" s="451" customFormat="1" x14ac:dyDescent="0.2">
      <c r="A35" s="1274" t="s">
        <v>203</v>
      </c>
      <c r="B35" s="1275"/>
      <c r="C35" s="489">
        <f t="shared" si="1"/>
        <v>0</v>
      </c>
      <c r="D35" s="25"/>
      <c r="E35" s="25"/>
      <c r="F35" s="25"/>
      <c r="G35" s="25"/>
      <c r="H35" s="25"/>
      <c r="I35" s="25"/>
      <c r="J35" s="25"/>
      <c r="K35" s="25"/>
      <c r="L35" s="25"/>
      <c r="M35" s="490"/>
      <c r="N35" s="491"/>
      <c r="O35" s="491"/>
      <c r="P35" s="491"/>
      <c r="Q35" s="491"/>
      <c r="R35" s="491"/>
      <c r="S35" s="491"/>
      <c r="T35" s="3"/>
      <c r="U35" s="3"/>
      <c r="V35" s="3"/>
      <c r="W35" s="3"/>
      <c r="X35" s="3"/>
      <c r="Y35" s="3"/>
      <c r="Z35" s="3"/>
      <c r="AA35" s="3"/>
      <c r="AB35" s="3"/>
      <c r="AC35" s="3"/>
      <c r="AD35" s="3"/>
      <c r="AE35" s="3"/>
      <c r="AF35" s="3"/>
      <c r="AG35" s="3"/>
      <c r="AH35" s="3"/>
      <c r="AI35" s="458"/>
      <c r="AJ35" s="459"/>
      <c r="AK35" s="459"/>
      <c r="AL35" s="459"/>
      <c r="AM35" s="459"/>
      <c r="AN35" s="459"/>
      <c r="AO35" s="459"/>
      <c r="AP35" s="459"/>
      <c r="AQ35" s="459"/>
      <c r="AR35" s="459"/>
      <c r="AS35" s="459"/>
      <c r="AT35" s="459"/>
      <c r="AU35" s="459"/>
      <c r="AV35" s="459"/>
      <c r="BY35" s="452"/>
      <c r="BZ35" s="452"/>
      <c r="CA35" s="452"/>
      <c r="CB35" s="452"/>
      <c r="CC35" s="452"/>
      <c r="CD35" s="452"/>
      <c r="CE35" s="452"/>
      <c r="CF35" s="452"/>
      <c r="CG35" s="719"/>
      <c r="CH35" s="719"/>
      <c r="CI35" s="719"/>
      <c r="CJ35" s="719"/>
      <c r="CK35" s="719"/>
      <c r="CL35" s="719"/>
      <c r="CM35" s="719"/>
      <c r="CN35" s="719"/>
      <c r="CO35" s="452"/>
    </row>
    <row r="36" spans="1:93" s="451" customFormat="1" x14ac:dyDescent="0.2">
      <c r="A36" s="1276" t="s">
        <v>204</v>
      </c>
      <c r="B36" s="1277"/>
      <c r="C36" s="492">
        <f t="shared" si="1"/>
        <v>0</v>
      </c>
      <c r="D36" s="44"/>
      <c r="E36" s="44"/>
      <c r="F36" s="44"/>
      <c r="G36" s="44"/>
      <c r="H36" s="44"/>
      <c r="I36" s="44"/>
      <c r="J36" s="44"/>
      <c r="K36" s="44"/>
      <c r="L36" s="44"/>
      <c r="M36" s="493"/>
      <c r="N36" s="447"/>
      <c r="O36" s="447"/>
      <c r="P36" s="447"/>
      <c r="Q36" s="447"/>
      <c r="R36" s="447"/>
      <c r="S36" s="447"/>
      <c r="T36" s="3"/>
      <c r="U36" s="3"/>
      <c r="V36" s="3"/>
      <c r="W36" s="3"/>
      <c r="X36" s="3"/>
      <c r="Y36" s="3"/>
      <c r="Z36" s="3"/>
      <c r="AA36" s="3"/>
      <c r="AB36" s="3"/>
      <c r="AC36" s="3"/>
      <c r="AD36" s="3"/>
      <c r="AE36" s="3"/>
      <c r="AF36" s="3"/>
      <c r="AG36" s="3"/>
      <c r="AH36" s="3"/>
      <c r="AI36" s="458"/>
      <c r="AJ36" s="459"/>
      <c r="AK36" s="459"/>
      <c r="AL36" s="459"/>
      <c r="AM36" s="459"/>
      <c r="AN36" s="459"/>
      <c r="AO36" s="459"/>
      <c r="AP36" s="459"/>
      <c r="AQ36" s="459"/>
      <c r="AR36" s="459"/>
      <c r="AS36" s="459"/>
      <c r="AT36" s="459"/>
      <c r="AU36" s="459"/>
      <c r="AV36" s="459"/>
      <c r="BY36" s="452"/>
      <c r="BZ36" s="452"/>
      <c r="CA36" s="452"/>
      <c r="CB36" s="452"/>
      <c r="CC36" s="452"/>
      <c r="CD36" s="452"/>
      <c r="CE36" s="452"/>
      <c r="CF36" s="452"/>
      <c r="CG36" s="719"/>
      <c r="CH36" s="719"/>
      <c r="CI36" s="719"/>
      <c r="CJ36" s="719"/>
      <c r="CK36" s="719"/>
      <c r="CL36" s="719"/>
      <c r="CM36" s="719"/>
      <c r="CN36" s="719"/>
      <c r="CO36" s="452"/>
    </row>
    <row r="37" spans="1:93" s="451" customFormat="1" x14ac:dyDescent="0.2">
      <c r="A37" s="1278" t="s">
        <v>28</v>
      </c>
      <c r="B37" s="54" t="s">
        <v>205</v>
      </c>
      <c r="C37" s="489">
        <f t="shared" si="1"/>
        <v>0</v>
      </c>
      <c r="D37" s="25"/>
      <c r="E37" s="25"/>
      <c r="F37" s="25"/>
      <c r="G37" s="25"/>
      <c r="H37" s="25"/>
      <c r="I37" s="25"/>
      <c r="J37" s="25"/>
      <c r="K37" s="25"/>
      <c r="L37" s="25"/>
      <c r="M37" s="490"/>
      <c r="N37" s="491"/>
      <c r="O37" s="491"/>
      <c r="P37" s="491"/>
      <c r="Q37" s="491"/>
      <c r="R37" s="491"/>
      <c r="S37" s="491"/>
      <c r="T37" s="3"/>
      <c r="U37" s="3"/>
      <c r="V37" s="3"/>
      <c r="W37" s="3"/>
      <c r="X37" s="3"/>
      <c r="Y37" s="3"/>
      <c r="Z37" s="3"/>
      <c r="AA37" s="3"/>
      <c r="AB37" s="3"/>
      <c r="AC37" s="3"/>
      <c r="AD37" s="3"/>
      <c r="AE37" s="3"/>
      <c r="AF37" s="3"/>
      <c r="AG37" s="3"/>
      <c r="AH37" s="3"/>
      <c r="AI37" s="458"/>
      <c r="AJ37" s="459"/>
      <c r="AK37" s="459"/>
      <c r="AL37" s="459"/>
      <c r="AM37" s="459"/>
      <c r="AN37" s="459"/>
      <c r="AO37" s="459"/>
      <c r="AP37" s="459"/>
      <c r="AQ37" s="459"/>
      <c r="AR37" s="459"/>
      <c r="AS37" s="459"/>
      <c r="AT37" s="459"/>
      <c r="AU37" s="459"/>
      <c r="AV37" s="459"/>
      <c r="BY37" s="452"/>
      <c r="BZ37" s="452"/>
      <c r="CA37" s="452"/>
      <c r="CB37" s="452"/>
      <c r="CC37" s="452"/>
      <c r="CD37" s="452"/>
      <c r="CE37" s="452"/>
      <c r="CF37" s="452"/>
      <c r="CG37" s="719"/>
      <c r="CH37" s="719"/>
      <c r="CI37" s="719"/>
      <c r="CJ37" s="719"/>
      <c r="CK37" s="719"/>
      <c r="CL37" s="719"/>
      <c r="CM37" s="719"/>
      <c r="CN37" s="719"/>
      <c r="CO37" s="452"/>
    </row>
    <row r="38" spans="1:93" s="451" customFormat="1" x14ac:dyDescent="0.2">
      <c r="A38" s="1279"/>
      <c r="B38" s="55" t="s">
        <v>206</v>
      </c>
      <c r="C38" s="494">
        <f t="shared" si="1"/>
        <v>0</v>
      </c>
      <c r="D38" s="32"/>
      <c r="E38" s="32"/>
      <c r="F38" s="32"/>
      <c r="G38" s="32"/>
      <c r="H38" s="32"/>
      <c r="I38" s="32"/>
      <c r="J38" s="32"/>
      <c r="K38" s="32"/>
      <c r="L38" s="32"/>
      <c r="M38" s="490"/>
      <c r="N38" s="491"/>
      <c r="O38" s="491"/>
      <c r="P38" s="491"/>
      <c r="Q38" s="491"/>
      <c r="R38" s="491"/>
      <c r="S38" s="491"/>
      <c r="T38" s="3"/>
      <c r="U38" s="3"/>
      <c r="V38" s="3"/>
      <c r="W38" s="3"/>
      <c r="X38" s="3"/>
      <c r="Y38" s="3"/>
      <c r="Z38" s="3"/>
      <c r="AA38" s="3"/>
      <c r="AB38" s="3"/>
      <c r="AC38" s="3"/>
      <c r="AD38" s="3"/>
      <c r="AE38" s="3"/>
      <c r="AF38" s="3"/>
      <c r="AG38" s="3"/>
      <c r="AH38" s="3"/>
      <c r="AI38" s="458"/>
      <c r="AJ38" s="459"/>
      <c r="AK38" s="459"/>
      <c r="AL38" s="459"/>
      <c r="AM38" s="459"/>
      <c r="AN38" s="459"/>
      <c r="AO38" s="459"/>
      <c r="AP38" s="459"/>
      <c r="AQ38" s="459"/>
      <c r="AR38" s="459"/>
      <c r="AS38" s="459"/>
      <c r="AT38" s="459"/>
      <c r="AU38" s="459"/>
      <c r="AV38" s="459"/>
      <c r="BY38" s="452"/>
      <c r="BZ38" s="452"/>
      <c r="CA38" s="452"/>
      <c r="CB38" s="452"/>
      <c r="CC38" s="452"/>
      <c r="CD38" s="452"/>
      <c r="CE38" s="452"/>
      <c r="CF38" s="452"/>
      <c r="CG38" s="719"/>
      <c r="CH38" s="719"/>
      <c r="CI38" s="719"/>
      <c r="CJ38" s="719"/>
      <c r="CK38" s="719"/>
      <c r="CL38" s="719"/>
      <c r="CM38" s="719"/>
      <c r="CN38" s="719"/>
      <c r="CO38" s="452"/>
    </row>
    <row r="39" spans="1:93" s="451" customFormat="1" x14ac:dyDescent="0.2">
      <c r="A39" s="1279"/>
      <c r="B39" s="55" t="s">
        <v>207</v>
      </c>
      <c r="C39" s="494">
        <f t="shared" si="1"/>
        <v>0</v>
      </c>
      <c r="D39" s="32"/>
      <c r="E39" s="32"/>
      <c r="F39" s="32"/>
      <c r="G39" s="32"/>
      <c r="H39" s="32"/>
      <c r="I39" s="32"/>
      <c r="J39" s="32"/>
      <c r="K39" s="32"/>
      <c r="L39" s="32"/>
      <c r="M39" s="490"/>
      <c r="N39" s="491"/>
      <c r="O39" s="491"/>
      <c r="P39" s="491"/>
      <c r="Q39" s="491"/>
      <c r="R39" s="491"/>
      <c r="S39" s="491"/>
      <c r="T39" s="3"/>
      <c r="U39" s="3"/>
      <c r="V39" s="3"/>
      <c r="W39" s="3"/>
      <c r="X39" s="3"/>
      <c r="Y39" s="3"/>
      <c r="Z39" s="3"/>
      <c r="AA39" s="3"/>
      <c r="AB39" s="3"/>
      <c r="AC39" s="3"/>
      <c r="AD39" s="3"/>
      <c r="AE39" s="3"/>
      <c r="AF39" s="3"/>
      <c r="AG39" s="3"/>
      <c r="AH39" s="3"/>
      <c r="AI39" s="458"/>
      <c r="AJ39" s="459"/>
      <c r="AK39" s="459"/>
      <c r="AL39" s="459"/>
      <c r="AM39" s="459"/>
      <c r="AN39" s="459"/>
      <c r="AO39" s="459"/>
      <c r="AP39" s="459"/>
      <c r="AQ39" s="459"/>
      <c r="AR39" s="459"/>
      <c r="AS39" s="459"/>
      <c r="AT39" s="459"/>
      <c r="AU39" s="459"/>
      <c r="AV39" s="459"/>
      <c r="BY39" s="452"/>
      <c r="BZ39" s="452"/>
      <c r="CA39" s="452"/>
      <c r="CB39" s="452"/>
      <c r="CC39" s="452"/>
      <c r="CD39" s="452"/>
      <c r="CE39" s="452"/>
      <c r="CF39" s="452"/>
      <c r="CG39" s="719"/>
      <c r="CH39" s="719"/>
      <c r="CI39" s="719"/>
      <c r="CJ39" s="719"/>
      <c r="CK39" s="719"/>
      <c r="CL39" s="719"/>
      <c r="CM39" s="719"/>
      <c r="CN39" s="719"/>
      <c r="CO39" s="452"/>
    </row>
    <row r="40" spans="1:93" s="451" customFormat="1" x14ac:dyDescent="0.2">
      <c r="A40" s="1279"/>
      <c r="B40" s="55" t="s">
        <v>208</v>
      </c>
      <c r="C40" s="494">
        <f t="shared" si="1"/>
        <v>0</v>
      </c>
      <c r="D40" s="32"/>
      <c r="E40" s="32"/>
      <c r="F40" s="32"/>
      <c r="G40" s="32"/>
      <c r="H40" s="32"/>
      <c r="I40" s="32"/>
      <c r="J40" s="32"/>
      <c r="K40" s="32"/>
      <c r="L40" s="32"/>
      <c r="M40" s="490"/>
      <c r="N40" s="491"/>
      <c r="O40" s="491"/>
      <c r="P40" s="491"/>
      <c r="Q40" s="491"/>
      <c r="R40" s="491"/>
      <c r="S40" s="491"/>
      <c r="T40" s="3"/>
      <c r="U40" s="3"/>
      <c r="V40" s="3"/>
      <c r="W40" s="3"/>
      <c r="X40" s="3"/>
      <c r="Y40" s="3"/>
      <c r="Z40" s="3"/>
      <c r="AA40" s="3"/>
      <c r="AB40" s="3"/>
      <c r="AC40" s="3"/>
      <c r="AD40" s="3"/>
      <c r="AE40" s="3"/>
      <c r="AF40" s="3"/>
      <c r="AG40" s="3"/>
      <c r="AH40" s="3"/>
      <c r="AI40" s="458"/>
      <c r="AJ40" s="459"/>
      <c r="AK40" s="459"/>
      <c r="AL40" s="459"/>
      <c r="AM40" s="459"/>
      <c r="AN40" s="459"/>
      <c r="AO40" s="459"/>
      <c r="AP40" s="459"/>
      <c r="AQ40" s="459"/>
      <c r="AR40" s="459"/>
      <c r="AS40" s="459"/>
      <c r="AT40" s="459"/>
      <c r="AU40" s="459"/>
      <c r="AV40" s="459"/>
      <c r="BY40" s="452"/>
      <c r="BZ40" s="452"/>
      <c r="CA40" s="452"/>
      <c r="CB40" s="452"/>
      <c r="CC40" s="452"/>
      <c r="CD40" s="452"/>
      <c r="CE40" s="452"/>
      <c r="CF40" s="452"/>
      <c r="CG40" s="719"/>
      <c r="CH40" s="719"/>
      <c r="CI40" s="719"/>
      <c r="CJ40" s="719"/>
      <c r="CK40" s="719"/>
      <c r="CL40" s="719"/>
      <c r="CM40" s="719"/>
      <c r="CN40" s="719"/>
      <c r="CO40" s="452"/>
    </row>
    <row r="41" spans="1:93" s="451" customFormat="1" x14ac:dyDescent="0.2">
      <c r="A41" s="1280"/>
      <c r="B41" s="57" t="s">
        <v>209</v>
      </c>
      <c r="C41" s="492">
        <f t="shared" si="1"/>
        <v>0</v>
      </c>
      <c r="D41" s="44"/>
      <c r="E41" s="44"/>
      <c r="F41" s="44"/>
      <c r="G41" s="44"/>
      <c r="H41" s="44"/>
      <c r="I41" s="44"/>
      <c r="J41" s="44"/>
      <c r="K41" s="44"/>
      <c r="L41" s="44"/>
      <c r="M41" s="490"/>
      <c r="N41" s="491"/>
      <c r="O41" s="491"/>
      <c r="P41" s="491"/>
      <c r="Q41" s="491"/>
      <c r="R41" s="491"/>
      <c r="S41" s="491"/>
      <c r="T41" s="3"/>
      <c r="U41" s="3"/>
      <c r="V41" s="3"/>
      <c r="W41" s="3"/>
      <c r="X41" s="3"/>
      <c r="Y41" s="3"/>
      <c r="Z41" s="3"/>
      <c r="AA41" s="3"/>
      <c r="AB41" s="3"/>
      <c r="AC41" s="3"/>
      <c r="AD41" s="3"/>
      <c r="AE41" s="3"/>
      <c r="AF41" s="3"/>
      <c r="AG41" s="3"/>
      <c r="AH41" s="3"/>
      <c r="AI41" s="458"/>
      <c r="AJ41" s="459"/>
      <c r="AK41" s="459"/>
      <c r="AL41" s="459"/>
      <c r="AM41" s="459"/>
      <c r="AN41" s="459"/>
      <c r="AO41" s="459"/>
      <c r="AP41" s="459"/>
      <c r="AQ41" s="459"/>
      <c r="AR41" s="459"/>
      <c r="AS41" s="459"/>
      <c r="AT41" s="459"/>
      <c r="AU41" s="459"/>
      <c r="AV41" s="459"/>
      <c r="BY41" s="452"/>
      <c r="BZ41" s="452"/>
      <c r="CA41" s="452"/>
      <c r="CB41" s="452"/>
      <c r="CC41" s="452"/>
      <c r="CD41" s="452"/>
      <c r="CE41" s="452"/>
      <c r="CF41" s="452"/>
      <c r="CG41" s="719"/>
      <c r="CH41" s="719"/>
      <c r="CI41" s="719"/>
      <c r="CJ41" s="719"/>
      <c r="CK41" s="719"/>
      <c r="CL41" s="719"/>
      <c r="CM41" s="719"/>
      <c r="CN41" s="719"/>
      <c r="CO41" s="452"/>
    </row>
    <row r="42" spans="1:93" s="451" customFormat="1" x14ac:dyDescent="0.2">
      <c r="A42" s="1281" t="s">
        <v>29</v>
      </c>
      <c r="B42" s="58" t="s">
        <v>210</v>
      </c>
      <c r="C42" s="495">
        <f t="shared" si="1"/>
        <v>0</v>
      </c>
      <c r="D42" s="60"/>
      <c r="E42" s="60"/>
      <c r="F42" s="60"/>
      <c r="G42" s="60"/>
      <c r="H42" s="60"/>
      <c r="I42" s="60"/>
      <c r="J42" s="60"/>
      <c r="K42" s="60"/>
      <c r="L42" s="60"/>
      <c r="M42" s="490"/>
      <c r="N42" s="491"/>
      <c r="O42" s="491"/>
      <c r="P42" s="491"/>
      <c r="Q42" s="491"/>
      <c r="R42" s="491"/>
      <c r="S42" s="491"/>
      <c r="T42" s="3"/>
      <c r="U42" s="3"/>
      <c r="V42" s="3"/>
      <c r="W42" s="3"/>
      <c r="X42" s="3"/>
      <c r="Y42" s="3"/>
      <c r="Z42" s="3"/>
      <c r="AA42" s="3"/>
      <c r="AB42" s="3"/>
      <c r="AC42" s="3"/>
      <c r="AD42" s="3"/>
      <c r="AE42" s="3"/>
      <c r="AF42" s="3"/>
      <c r="AG42" s="3"/>
      <c r="AH42" s="3"/>
      <c r="AI42" s="458"/>
      <c r="AJ42" s="459"/>
      <c r="AK42" s="459"/>
      <c r="AL42" s="459"/>
      <c r="AM42" s="459"/>
      <c r="AN42" s="459"/>
      <c r="AO42" s="459"/>
      <c r="AP42" s="459"/>
      <c r="AQ42" s="459"/>
      <c r="AR42" s="459"/>
      <c r="AS42" s="459"/>
      <c r="AT42" s="459"/>
      <c r="AU42" s="459"/>
      <c r="AV42" s="459"/>
      <c r="BY42" s="452"/>
      <c r="BZ42" s="452"/>
      <c r="CA42" s="452"/>
      <c r="CB42" s="452"/>
      <c r="CC42" s="452"/>
      <c r="CD42" s="452"/>
      <c r="CE42" s="452"/>
      <c r="CF42" s="452"/>
      <c r="CG42" s="719"/>
      <c r="CH42" s="719"/>
      <c r="CI42" s="719"/>
      <c r="CJ42" s="719"/>
      <c r="CK42" s="719"/>
      <c r="CL42" s="719"/>
      <c r="CM42" s="719"/>
      <c r="CN42" s="719"/>
      <c r="CO42" s="452"/>
    </row>
    <row r="43" spans="1:93" s="451" customFormat="1" ht="15" thickBot="1" x14ac:dyDescent="0.25">
      <c r="A43" s="1282"/>
      <c r="B43" s="61" t="s">
        <v>211</v>
      </c>
      <c r="C43" s="496">
        <f t="shared" si="1"/>
        <v>0</v>
      </c>
      <c r="D43" s="35"/>
      <c r="E43" s="35"/>
      <c r="F43" s="35"/>
      <c r="G43" s="35"/>
      <c r="H43" s="35"/>
      <c r="I43" s="35"/>
      <c r="J43" s="35"/>
      <c r="K43" s="35"/>
      <c r="L43" s="35"/>
      <c r="M43" s="490"/>
      <c r="N43" s="491"/>
      <c r="O43" s="491"/>
      <c r="P43" s="491"/>
      <c r="Q43" s="491"/>
      <c r="R43" s="491"/>
      <c r="S43" s="491"/>
      <c r="T43" s="3"/>
      <c r="U43" s="3"/>
      <c r="V43" s="3"/>
      <c r="W43" s="3"/>
      <c r="X43" s="3"/>
      <c r="Y43" s="3"/>
      <c r="Z43" s="3"/>
      <c r="AA43" s="3"/>
      <c r="AB43" s="3"/>
      <c r="AC43" s="3"/>
      <c r="AD43" s="3"/>
      <c r="AE43" s="3"/>
      <c r="AF43" s="3"/>
      <c r="AG43" s="3"/>
      <c r="AH43" s="3"/>
      <c r="AI43" s="458"/>
      <c r="AJ43" s="459"/>
      <c r="AK43" s="459"/>
      <c r="AL43" s="459"/>
      <c r="AM43" s="459"/>
      <c r="AN43" s="459"/>
      <c r="AO43" s="459"/>
      <c r="AP43" s="459"/>
      <c r="AQ43" s="459"/>
      <c r="AR43" s="459"/>
      <c r="AS43" s="459"/>
      <c r="AT43" s="459"/>
      <c r="AU43" s="459"/>
      <c r="AV43" s="459"/>
      <c r="BY43" s="452"/>
      <c r="BZ43" s="452"/>
      <c r="CA43" s="452"/>
      <c r="CB43" s="452"/>
      <c r="CC43" s="452"/>
      <c r="CD43" s="452"/>
      <c r="CE43" s="452"/>
      <c r="CF43" s="452"/>
      <c r="CG43" s="719"/>
      <c r="CH43" s="719"/>
      <c r="CI43" s="719"/>
      <c r="CJ43" s="719"/>
      <c r="CK43" s="719"/>
      <c r="CL43" s="719"/>
      <c r="CM43" s="719"/>
      <c r="CN43" s="719"/>
      <c r="CO43" s="452"/>
    </row>
    <row r="44" spans="1:93" s="451" customFormat="1" ht="15" thickTop="1" x14ac:dyDescent="0.2">
      <c r="A44" s="1405" t="s">
        <v>212</v>
      </c>
      <c r="B44" s="1406"/>
      <c r="C44" s="497">
        <f t="shared" si="1"/>
        <v>0</v>
      </c>
      <c r="D44" s="64"/>
      <c r="E44" s="64"/>
      <c r="F44" s="64"/>
      <c r="G44" s="64"/>
      <c r="H44" s="64"/>
      <c r="I44" s="64"/>
      <c r="J44" s="64"/>
      <c r="K44" s="64"/>
      <c r="L44" s="64"/>
      <c r="M44" s="490"/>
      <c r="N44" s="491"/>
      <c r="O44" s="491"/>
      <c r="P44" s="491"/>
      <c r="Q44" s="491"/>
      <c r="R44" s="491"/>
      <c r="S44" s="491"/>
      <c r="T44" s="3"/>
      <c r="U44" s="3"/>
      <c r="V44" s="3"/>
      <c r="W44" s="3"/>
      <c r="X44" s="3"/>
      <c r="Y44" s="3"/>
      <c r="Z44" s="3"/>
      <c r="AA44" s="3"/>
      <c r="AB44" s="3"/>
      <c r="AC44" s="3"/>
      <c r="AD44" s="3"/>
      <c r="AE44" s="3"/>
      <c r="AF44" s="3"/>
      <c r="AG44" s="3"/>
      <c r="AH44" s="3"/>
      <c r="AI44" s="458"/>
      <c r="AJ44" s="459"/>
      <c r="AK44" s="459"/>
      <c r="AL44" s="459"/>
      <c r="AM44" s="459"/>
      <c r="AN44" s="459"/>
      <c r="AO44" s="459"/>
      <c r="AP44" s="459"/>
      <c r="AQ44" s="459"/>
      <c r="AR44" s="459"/>
      <c r="AS44" s="459"/>
      <c r="AT44" s="459"/>
      <c r="AU44" s="459"/>
      <c r="AV44" s="459"/>
      <c r="BY44" s="452"/>
      <c r="BZ44" s="452"/>
      <c r="CA44" s="452"/>
      <c r="CB44" s="452"/>
      <c r="CC44" s="452"/>
      <c r="CD44" s="452"/>
      <c r="CE44" s="452"/>
      <c r="CF44" s="452"/>
      <c r="CG44" s="719"/>
      <c r="CH44" s="719"/>
      <c r="CI44" s="719"/>
      <c r="CJ44" s="719"/>
      <c r="CK44" s="719"/>
      <c r="CL44" s="719"/>
      <c r="CM44" s="719"/>
      <c r="CN44" s="719"/>
      <c r="CO44" s="452"/>
    </row>
    <row r="45" spans="1:93" s="451" customFormat="1" x14ac:dyDescent="0.2">
      <c r="A45" s="65" t="s">
        <v>31</v>
      </c>
      <c r="B45" s="39"/>
      <c r="C45" s="39"/>
      <c r="D45" s="39"/>
      <c r="E45" s="39"/>
      <c r="F45" s="39"/>
      <c r="G45" s="39"/>
      <c r="H45" s="16"/>
      <c r="I45" s="39"/>
      <c r="J45" s="39"/>
      <c r="K45" s="39"/>
      <c r="L45" s="39"/>
      <c r="M45" s="39"/>
      <c r="N45" s="39"/>
      <c r="O45" s="39"/>
      <c r="P45" s="39"/>
      <c r="Q45" s="39"/>
      <c r="R45" s="39"/>
      <c r="S45" s="2"/>
      <c r="T45" s="2"/>
      <c r="U45" s="39"/>
      <c r="V45" s="39"/>
      <c r="W45" s="39"/>
      <c r="X45" s="10"/>
      <c r="Y45" s="10"/>
      <c r="Z45" s="10"/>
      <c r="AA45" s="10"/>
      <c r="AB45" s="10"/>
      <c r="AC45" s="10"/>
      <c r="AD45" s="10"/>
      <c r="AE45" s="10"/>
      <c r="AF45" s="10"/>
      <c r="AG45" s="10"/>
      <c r="AH45" s="10"/>
      <c r="AI45" s="454"/>
      <c r="AJ45" s="454"/>
      <c r="AK45" s="454"/>
      <c r="AL45" s="454"/>
      <c r="AM45" s="454"/>
      <c r="AN45" s="454"/>
      <c r="AO45" s="454"/>
      <c r="AP45" s="454"/>
      <c r="AQ45" s="454"/>
      <c r="AR45" s="454"/>
      <c r="AS45" s="454"/>
      <c r="AT45" s="454"/>
      <c r="AU45" s="454"/>
      <c r="AV45" s="454"/>
      <c r="BY45" s="452"/>
      <c r="BZ45" s="452"/>
      <c r="CA45" s="452"/>
      <c r="CB45" s="452"/>
      <c r="CC45" s="452"/>
      <c r="CD45" s="452"/>
      <c r="CE45" s="452"/>
      <c r="CF45" s="452"/>
      <c r="CG45" s="719"/>
      <c r="CH45" s="719"/>
      <c r="CI45" s="719"/>
      <c r="CJ45" s="719"/>
      <c r="CK45" s="719"/>
      <c r="CL45" s="719"/>
      <c r="CM45" s="719"/>
      <c r="CN45" s="719"/>
      <c r="CO45" s="452"/>
    </row>
    <row r="46" spans="1:93" s="451" customFormat="1" x14ac:dyDescent="0.2">
      <c r="A46" s="421" t="s">
        <v>32</v>
      </c>
      <c r="B46" s="435" t="s">
        <v>33</v>
      </c>
      <c r="C46" s="66"/>
      <c r="D46" s="66"/>
      <c r="E46" s="66"/>
      <c r="F46" s="66"/>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454"/>
      <c r="AJ46" s="454"/>
      <c r="AK46" s="454"/>
      <c r="AL46" s="454"/>
      <c r="AM46" s="454"/>
      <c r="AN46" s="454"/>
      <c r="AO46" s="454"/>
      <c r="AP46" s="454"/>
      <c r="AQ46" s="454"/>
      <c r="AR46" s="454"/>
      <c r="AS46" s="454"/>
      <c r="AT46" s="454"/>
      <c r="AU46" s="454"/>
      <c r="AV46" s="454"/>
      <c r="BY46" s="452"/>
      <c r="BZ46" s="452"/>
      <c r="CA46" s="452"/>
      <c r="CB46" s="452"/>
      <c r="CC46" s="452"/>
      <c r="CD46" s="452"/>
      <c r="CE46" s="452"/>
      <c r="CF46" s="452"/>
      <c r="CG46" s="719"/>
      <c r="CH46" s="719"/>
      <c r="CI46" s="719"/>
      <c r="CJ46" s="719"/>
      <c r="CK46" s="719"/>
      <c r="CL46" s="719"/>
      <c r="CM46" s="719"/>
      <c r="CN46" s="719"/>
      <c r="CO46" s="452"/>
    </row>
    <row r="47" spans="1:93" s="451" customFormat="1" x14ac:dyDescent="0.2">
      <c r="A47" s="67" t="s">
        <v>34</v>
      </c>
      <c r="B47" s="38"/>
      <c r="C47" s="498"/>
      <c r="D47" s="3"/>
      <c r="E47" s="3"/>
      <c r="F47" s="3"/>
      <c r="G47" s="3"/>
      <c r="H47" s="3"/>
      <c r="I47" s="3"/>
      <c r="J47" s="3"/>
      <c r="K47" s="3"/>
      <c r="L47" s="3"/>
      <c r="M47" s="3"/>
      <c r="N47" s="3"/>
      <c r="O47" s="3"/>
      <c r="P47" s="3"/>
      <c r="Q47" s="3"/>
      <c r="R47" s="3"/>
      <c r="S47" s="2"/>
      <c r="T47" s="2"/>
      <c r="U47" s="3"/>
      <c r="V47" s="3"/>
      <c r="W47" s="3"/>
      <c r="X47" s="10"/>
      <c r="Y47" s="10"/>
      <c r="Z47" s="10"/>
      <c r="AA47" s="10"/>
      <c r="AB47" s="10"/>
      <c r="AC47" s="10"/>
      <c r="AD47" s="10"/>
      <c r="AE47" s="10"/>
      <c r="AF47" s="10"/>
      <c r="AG47" s="10"/>
      <c r="AH47" s="10"/>
      <c r="AI47" s="454"/>
      <c r="AJ47" s="454"/>
      <c r="AK47" s="454"/>
      <c r="AL47" s="454"/>
      <c r="AM47" s="454"/>
      <c r="AN47" s="454"/>
      <c r="AO47" s="499"/>
      <c r="AP47" s="499"/>
      <c r="AQ47" s="499"/>
      <c r="AR47" s="499"/>
      <c r="AS47" s="499"/>
      <c r="AT47" s="499"/>
      <c r="AU47" s="499"/>
      <c r="AV47" s="499"/>
      <c r="BY47" s="452"/>
      <c r="BZ47" s="452"/>
      <c r="CA47" s="452"/>
      <c r="CB47" s="452"/>
      <c r="CC47" s="452"/>
      <c r="CD47" s="452"/>
      <c r="CE47" s="452"/>
      <c r="CF47" s="452"/>
      <c r="CG47" s="719"/>
      <c r="CH47" s="719"/>
      <c r="CI47" s="719"/>
      <c r="CJ47" s="719"/>
      <c r="CK47" s="719"/>
      <c r="CL47" s="719"/>
      <c r="CM47" s="719"/>
      <c r="CN47" s="719"/>
      <c r="CO47" s="452"/>
    </row>
    <row r="48" spans="1:93" s="451" customFormat="1" x14ac:dyDescent="0.2">
      <c r="A48" s="69" t="s">
        <v>35</v>
      </c>
      <c r="B48" s="70"/>
      <c r="C48" s="71"/>
      <c r="D48" s="71"/>
      <c r="E48" s="71"/>
      <c r="F48" s="16"/>
      <c r="G48" s="39"/>
      <c r="H48" s="39"/>
      <c r="I48" s="16"/>
      <c r="J48" s="16"/>
      <c r="K48" s="16"/>
      <c r="L48" s="16"/>
      <c r="M48" s="16"/>
      <c r="N48" s="16"/>
      <c r="O48" s="16"/>
      <c r="P48" s="16"/>
      <c r="Q48" s="16"/>
      <c r="R48" s="16"/>
      <c r="S48" s="16"/>
      <c r="T48" s="16"/>
      <c r="U48" s="16"/>
      <c r="V48" s="16"/>
      <c r="W48" s="16"/>
      <c r="X48" s="10"/>
      <c r="Y48" s="10"/>
      <c r="Z48" s="10"/>
      <c r="AA48" s="10"/>
      <c r="AB48" s="10"/>
      <c r="AC48" s="10"/>
      <c r="AD48" s="10"/>
      <c r="AE48" s="10"/>
      <c r="AF48" s="10"/>
      <c r="AG48" s="10"/>
      <c r="AH48" s="10"/>
      <c r="AI48" s="10"/>
      <c r="AJ48" s="10"/>
      <c r="AK48" s="10"/>
      <c r="AL48" s="10"/>
      <c r="AM48" s="10"/>
      <c r="AN48" s="10"/>
      <c r="AO48" s="454"/>
      <c r="AP48" s="454"/>
      <c r="AQ48" s="454"/>
      <c r="AR48" s="454"/>
      <c r="AS48" s="454"/>
      <c r="AT48" s="454"/>
      <c r="AU48" s="454"/>
      <c r="AV48" s="454"/>
      <c r="AW48" s="453"/>
      <c r="BY48" s="452"/>
      <c r="BZ48" s="452"/>
      <c r="CA48" s="452"/>
      <c r="CB48" s="452"/>
      <c r="CC48" s="452"/>
      <c r="CD48" s="452"/>
      <c r="CE48" s="452"/>
      <c r="CF48" s="452"/>
      <c r="CG48" s="719"/>
      <c r="CH48" s="719"/>
      <c r="CI48" s="719"/>
      <c r="CJ48" s="719"/>
      <c r="CK48" s="719"/>
      <c r="CL48" s="719"/>
      <c r="CM48" s="719"/>
      <c r="CN48" s="719"/>
      <c r="CO48" s="452"/>
    </row>
    <row r="49" spans="1:93" s="451" customFormat="1" x14ac:dyDescent="0.2">
      <c r="A49" s="1271" t="s">
        <v>36</v>
      </c>
      <c r="B49" s="1272"/>
      <c r="C49" s="435" t="s">
        <v>33</v>
      </c>
      <c r="D49" s="18" t="s">
        <v>37</v>
      </c>
      <c r="E49" s="72" t="s">
        <v>38</v>
      </c>
      <c r="F49" s="15"/>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L49" s="3"/>
      <c r="AM49" s="3"/>
      <c r="AN49" s="3"/>
      <c r="AO49" s="458"/>
      <c r="AP49" s="458"/>
      <c r="AQ49" s="458"/>
      <c r="AR49" s="458"/>
      <c r="AS49" s="458"/>
      <c r="AT49" s="458"/>
      <c r="AU49" s="458"/>
      <c r="AV49" s="458"/>
      <c r="AW49" s="453"/>
      <c r="BY49" s="452"/>
      <c r="BZ49" s="452"/>
      <c r="CA49" s="452"/>
      <c r="CB49" s="452"/>
      <c r="CC49" s="452"/>
      <c r="CD49" s="452"/>
      <c r="CE49" s="452"/>
      <c r="CF49" s="452"/>
      <c r="CG49" s="719"/>
      <c r="CH49" s="719"/>
      <c r="CI49" s="719"/>
      <c r="CJ49" s="719"/>
      <c r="CK49" s="719"/>
      <c r="CL49" s="719"/>
      <c r="CM49" s="719"/>
      <c r="CN49" s="719"/>
      <c r="CO49" s="452"/>
    </row>
    <row r="50" spans="1:93" s="451" customFormat="1" x14ac:dyDescent="0.2">
      <c r="A50" s="1283" t="s">
        <v>39</v>
      </c>
      <c r="B50" s="1284"/>
      <c r="C50" s="483">
        <f>SUM(D50:E50)</f>
        <v>0</v>
      </c>
      <c r="D50" s="37"/>
      <c r="E50" s="38"/>
      <c r="F50" s="500"/>
      <c r="G50" s="2"/>
      <c r="H50" s="3"/>
      <c r="I50" s="2"/>
      <c r="J50" s="2"/>
      <c r="K50" s="2"/>
      <c r="L50" s="2"/>
      <c r="M50" s="2"/>
      <c r="N50" s="2"/>
      <c r="O50" s="2"/>
      <c r="P50" s="2"/>
      <c r="Q50" s="2"/>
      <c r="R50" s="2"/>
      <c r="S50" s="2"/>
      <c r="T50" s="2"/>
      <c r="U50" s="2"/>
      <c r="V50" s="2"/>
      <c r="W50" s="2"/>
      <c r="X50" s="3"/>
      <c r="Y50" s="3"/>
      <c r="Z50" s="3"/>
      <c r="AA50" s="3"/>
      <c r="AB50" s="3"/>
      <c r="AC50" s="3"/>
      <c r="AD50" s="3"/>
      <c r="AE50" s="3"/>
      <c r="AF50" s="3"/>
      <c r="AG50" s="3"/>
      <c r="AH50" s="3"/>
      <c r="AI50" s="3"/>
      <c r="AJ50" s="3"/>
      <c r="AK50" s="3"/>
      <c r="AL50" s="22"/>
      <c r="AM50" s="22"/>
      <c r="AN50" s="22"/>
      <c r="AO50" s="465"/>
      <c r="AP50" s="465"/>
      <c r="AQ50" s="458"/>
      <c r="AR50" s="458"/>
      <c r="AS50" s="458"/>
      <c r="AT50" s="458"/>
      <c r="AU50" s="458"/>
      <c r="AV50" s="458"/>
      <c r="AW50" s="453"/>
      <c r="BY50" s="452"/>
      <c r="BZ50" s="452"/>
      <c r="CA50" s="452" t="str">
        <f>IF(AND(([1]A01!$C18+[1]A01!$C19+[1]A01!$C20+[1]A01!$C21+[1]A01!$F31+[1]A01!$F32+[1]A01!$F33)&lt;&gt;0,D50=0,E50=""),"Observacion : En A01 existen contoles no ingresados, Revisar","")</f>
        <v/>
      </c>
      <c r="CB50" s="452"/>
      <c r="CC50" s="452"/>
      <c r="CD50" s="452"/>
      <c r="CE50" s="452"/>
      <c r="CF50" s="452"/>
      <c r="CG50" s="719"/>
      <c r="CH50" s="719"/>
      <c r="CI50" s="719"/>
      <c r="CJ50" s="719"/>
      <c r="CK50" s="719"/>
      <c r="CL50" s="719"/>
      <c r="CM50" s="719"/>
      <c r="CN50" s="719"/>
      <c r="CO50" s="452"/>
    </row>
    <row r="51" spans="1:93" s="451" customFormat="1" x14ac:dyDescent="0.2">
      <c r="A51" s="69" t="s">
        <v>213</v>
      </c>
      <c r="B51" s="71"/>
      <c r="C51" s="71"/>
      <c r="D51" s="71"/>
      <c r="E51" s="71"/>
      <c r="F51" s="16"/>
      <c r="G51" s="40"/>
      <c r="H51" s="39"/>
      <c r="I51" s="16"/>
      <c r="J51" s="16"/>
      <c r="K51" s="16"/>
      <c r="L51" s="16"/>
      <c r="M51" s="16"/>
      <c r="N51" s="16"/>
      <c r="O51" s="16"/>
      <c r="P51" s="16"/>
      <c r="Q51" s="16"/>
      <c r="R51" s="16"/>
      <c r="S51" s="16"/>
      <c r="T51" s="16"/>
      <c r="U51" s="16"/>
      <c r="V51" s="16"/>
      <c r="W51" s="16"/>
      <c r="X51" s="10"/>
      <c r="Y51" s="10"/>
      <c r="Z51" s="10"/>
      <c r="AA51" s="10"/>
      <c r="AB51" s="10"/>
      <c r="AC51" s="10"/>
      <c r="AD51" s="10"/>
      <c r="AE51" s="10"/>
      <c r="AF51" s="10"/>
      <c r="AG51" s="10"/>
      <c r="AH51" s="10"/>
      <c r="AI51" s="10"/>
      <c r="AJ51" s="10"/>
      <c r="AK51" s="10"/>
      <c r="AL51" s="10"/>
      <c r="AM51" s="10"/>
      <c r="AN51" s="10"/>
      <c r="AO51" s="454"/>
      <c r="AP51" s="454"/>
      <c r="AQ51" s="454"/>
      <c r="AR51" s="454"/>
      <c r="AS51" s="454"/>
      <c r="AT51" s="454"/>
      <c r="AU51" s="454"/>
      <c r="AV51" s="454"/>
      <c r="AW51" s="453"/>
      <c r="BY51" s="452"/>
      <c r="BZ51" s="452"/>
      <c r="CA51" s="452"/>
      <c r="CB51" s="452"/>
      <c r="CC51" s="452"/>
      <c r="CD51" s="452"/>
      <c r="CE51" s="452"/>
      <c r="CF51" s="452"/>
      <c r="CG51" s="719"/>
      <c r="CH51" s="719"/>
      <c r="CI51" s="719"/>
      <c r="CJ51" s="719"/>
      <c r="CK51" s="719"/>
      <c r="CL51" s="719"/>
      <c r="CM51" s="719"/>
      <c r="CN51" s="719"/>
      <c r="CO51" s="452"/>
    </row>
    <row r="52" spans="1:93" s="451" customFormat="1" ht="14.25" customHeight="1" x14ac:dyDescent="0.2">
      <c r="A52" s="1373" t="s">
        <v>40</v>
      </c>
      <c r="B52" s="1374"/>
      <c r="C52" s="1250" t="s">
        <v>41</v>
      </c>
      <c r="D52" s="1285"/>
      <c r="E52" s="1251"/>
      <c r="F52" s="1303" t="s">
        <v>34</v>
      </c>
      <c r="G52" s="1303"/>
      <c r="H52" s="1303"/>
      <c r="I52" s="1303"/>
      <c r="J52" s="1303"/>
      <c r="K52" s="1303"/>
      <c r="L52" s="1303"/>
      <c r="M52" s="1303"/>
      <c r="N52" s="1303"/>
      <c r="O52" s="1303"/>
      <c r="P52" s="1303"/>
      <c r="Q52" s="1304"/>
      <c r="R52" s="1409" t="s">
        <v>214</v>
      </c>
      <c r="S52" s="1410"/>
      <c r="T52" s="1410"/>
      <c r="U52" s="1410"/>
      <c r="V52" s="1411"/>
      <c r="W52" s="74"/>
      <c r="X52" s="74"/>
      <c r="Y52" s="74"/>
      <c r="Z52" s="74"/>
      <c r="AA52" s="74"/>
      <c r="AB52" s="74"/>
      <c r="AC52" s="74"/>
      <c r="AD52" s="74"/>
      <c r="AE52" s="74"/>
      <c r="AF52" s="74"/>
      <c r="AG52" s="74"/>
      <c r="AH52" s="74"/>
      <c r="AI52" s="74"/>
      <c r="AJ52" s="74"/>
      <c r="AK52" s="74"/>
      <c r="AL52" s="74"/>
      <c r="AM52" s="74"/>
      <c r="AN52" s="74"/>
      <c r="AO52" s="501"/>
      <c r="AP52" s="501"/>
      <c r="AQ52" s="501"/>
      <c r="AR52" s="502"/>
      <c r="AS52" s="502"/>
      <c r="AT52" s="502"/>
      <c r="AU52" s="502"/>
      <c r="AV52" s="502"/>
      <c r="AW52" s="453"/>
      <c r="BY52" s="452"/>
      <c r="BZ52" s="452"/>
      <c r="CA52" s="452"/>
      <c r="CB52" s="452"/>
      <c r="CC52" s="452"/>
      <c r="CD52" s="452"/>
      <c r="CE52" s="452"/>
      <c r="CF52" s="452"/>
      <c r="CG52" s="719"/>
      <c r="CH52" s="719"/>
      <c r="CI52" s="719"/>
      <c r="CJ52" s="719"/>
      <c r="CK52" s="719"/>
      <c r="CL52" s="719"/>
      <c r="CM52" s="719"/>
      <c r="CN52" s="719"/>
      <c r="CO52" s="452"/>
    </row>
    <row r="53" spans="1:93" s="451" customFormat="1" ht="22.5" customHeight="1" x14ac:dyDescent="0.2">
      <c r="A53" s="1407"/>
      <c r="B53" s="1408"/>
      <c r="C53" s="1252"/>
      <c r="D53" s="1287"/>
      <c r="E53" s="1253"/>
      <c r="F53" s="1302" t="s">
        <v>42</v>
      </c>
      <c r="G53" s="1304"/>
      <c r="H53" s="1302" t="s">
        <v>43</v>
      </c>
      <c r="I53" s="1304"/>
      <c r="J53" s="1302" t="s">
        <v>44</v>
      </c>
      <c r="K53" s="1304"/>
      <c r="L53" s="1302" t="s">
        <v>45</v>
      </c>
      <c r="M53" s="1304"/>
      <c r="N53" s="1302" t="s">
        <v>46</v>
      </c>
      <c r="O53" s="1304"/>
      <c r="P53" s="1302" t="s">
        <v>47</v>
      </c>
      <c r="Q53" s="1304"/>
      <c r="R53" s="1302" t="s">
        <v>53</v>
      </c>
      <c r="S53" s="1304"/>
      <c r="T53" s="1412" t="s">
        <v>215</v>
      </c>
      <c r="U53" s="1302" t="s">
        <v>54</v>
      </c>
      <c r="V53" s="1304"/>
      <c r="W53" s="74"/>
      <c r="X53" s="74"/>
      <c r="Y53" s="74"/>
      <c r="Z53" s="74"/>
      <c r="AA53" s="74"/>
      <c r="AB53" s="74"/>
      <c r="AC53" s="74"/>
      <c r="AD53" s="74"/>
      <c r="AE53" s="74"/>
      <c r="AF53" s="74"/>
      <c r="AG53" s="74"/>
      <c r="AH53" s="74"/>
      <c r="AI53" s="74"/>
      <c r="AJ53" s="74"/>
      <c r="AK53" s="74"/>
      <c r="AL53" s="74"/>
      <c r="AM53" s="74"/>
      <c r="AN53" s="74"/>
      <c r="AO53" s="501"/>
      <c r="AP53" s="501"/>
      <c r="AQ53" s="501"/>
      <c r="AR53" s="502"/>
      <c r="AS53" s="502"/>
      <c r="AT53" s="502"/>
      <c r="AU53" s="502"/>
      <c r="AV53" s="502"/>
      <c r="AW53" s="453"/>
      <c r="BY53" s="452"/>
      <c r="BZ53" s="452"/>
      <c r="CA53" s="452"/>
      <c r="CB53" s="452"/>
      <c r="CC53" s="452"/>
      <c r="CD53" s="452"/>
      <c r="CE53" s="452"/>
      <c r="CF53" s="452"/>
      <c r="CG53" s="719"/>
      <c r="CH53" s="719"/>
      <c r="CI53" s="719"/>
      <c r="CJ53" s="719"/>
      <c r="CK53" s="719"/>
      <c r="CL53" s="719"/>
      <c r="CM53" s="719"/>
      <c r="CN53" s="719"/>
      <c r="CO53" s="452"/>
    </row>
    <row r="54" spans="1:93" s="451" customFormat="1" ht="31.5" x14ac:dyDescent="0.2">
      <c r="A54" s="1375"/>
      <c r="B54" s="1376"/>
      <c r="C54" s="445" t="s">
        <v>149</v>
      </c>
      <c r="D54" s="446" t="s">
        <v>30</v>
      </c>
      <c r="E54" s="437" t="s">
        <v>48</v>
      </c>
      <c r="F54" s="503" t="s">
        <v>30</v>
      </c>
      <c r="G54" s="444" t="s">
        <v>48</v>
      </c>
      <c r="H54" s="503" t="s">
        <v>30</v>
      </c>
      <c r="I54" s="444" t="s">
        <v>48</v>
      </c>
      <c r="J54" s="503" t="s">
        <v>30</v>
      </c>
      <c r="K54" s="444" t="s">
        <v>48</v>
      </c>
      <c r="L54" s="503" t="s">
        <v>30</v>
      </c>
      <c r="M54" s="444" t="s">
        <v>48</v>
      </c>
      <c r="N54" s="503" t="s">
        <v>30</v>
      </c>
      <c r="O54" s="444" t="s">
        <v>48</v>
      </c>
      <c r="P54" s="503" t="s">
        <v>30</v>
      </c>
      <c r="Q54" s="444" t="s">
        <v>48</v>
      </c>
      <c r="R54" s="446" t="s">
        <v>216</v>
      </c>
      <c r="S54" s="446" t="s">
        <v>217</v>
      </c>
      <c r="T54" s="1413"/>
      <c r="U54" s="424" t="s">
        <v>218</v>
      </c>
      <c r="V54" s="446" t="s">
        <v>219</v>
      </c>
      <c r="W54" s="74"/>
      <c r="X54" s="74"/>
      <c r="Y54" s="74"/>
      <c r="Z54" s="74"/>
      <c r="AA54" s="74"/>
      <c r="AB54" s="74"/>
      <c r="AC54" s="74"/>
      <c r="AD54" s="74"/>
      <c r="AE54" s="74"/>
      <c r="AF54" s="74"/>
      <c r="AG54" s="74"/>
      <c r="AH54" s="74"/>
      <c r="AI54" s="74"/>
      <c r="AJ54" s="74"/>
      <c r="AK54" s="74"/>
      <c r="AL54" s="74"/>
      <c r="AM54" s="74"/>
      <c r="AN54" s="74"/>
      <c r="AO54" s="501"/>
      <c r="AP54" s="501"/>
      <c r="AQ54" s="501"/>
      <c r="AR54" s="502"/>
      <c r="AS54" s="502"/>
      <c r="AT54" s="502"/>
      <c r="AU54" s="502"/>
      <c r="AV54" s="502"/>
      <c r="AW54" s="453"/>
      <c r="BY54" s="452"/>
      <c r="BZ54" s="452"/>
      <c r="CA54" s="452"/>
      <c r="CB54" s="452"/>
      <c r="CC54" s="452"/>
      <c r="CD54" s="452"/>
      <c r="CE54" s="452"/>
      <c r="CF54" s="452"/>
      <c r="CG54" s="719"/>
      <c r="CH54" s="719"/>
      <c r="CI54" s="719"/>
      <c r="CJ54" s="719"/>
      <c r="CK54" s="719"/>
      <c r="CL54" s="719"/>
      <c r="CM54" s="719"/>
      <c r="CN54" s="719"/>
      <c r="CO54" s="452"/>
    </row>
    <row r="55" spans="1:93" s="451" customFormat="1" x14ac:dyDescent="0.2">
      <c r="A55" s="1267" t="s">
        <v>49</v>
      </c>
      <c r="B55" s="1268"/>
      <c r="C55" s="489">
        <f>SUM(D55:E55)</f>
        <v>0</v>
      </c>
      <c r="D55" s="489">
        <f t="shared" ref="D55:E59" si="3">SUM(F55+H55+J55+L55+N55+P55)</f>
        <v>0</v>
      </c>
      <c r="E55" s="489">
        <f t="shared" si="3"/>
        <v>0</v>
      </c>
      <c r="F55" s="24"/>
      <c r="G55" s="183"/>
      <c r="H55" s="24"/>
      <c r="I55" s="183"/>
      <c r="J55" s="24"/>
      <c r="K55" s="183"/>
      <c r="L55" s="24"/>
      <c r="M55" s="183"/>
      <c r="N55" s="24"/>
      <c r="O55" s="183"/>
      <c r="P55" s="24"/>
      <c r="Q55" s="183"/>
      <c r="R55" s="24"/>
      <c r="S55" s="24"/>
      <c r="T55" s="85"/>
      <c r="U55" s="85"/>
      <c r="V55" s="25"/>
      <c r="W55" s="504"/>
      <c r="X55" s="74"/>
      <c r="Y55" s="74"/>
      <c r="Z55" s="74"/>
      <c r="AA55" s="74"/>
      <c r="AB55" s="74"/>
      <c r="AC55" s="74"/>
      <c r="AD55" s="3"/>
      <c r="AE55" s="3"/>
      <c r="AF55" s="3"/>
      <c r="AG55" s="3"/>
      <c r="AH55" s="74"/>
      <c r="AI55" s="74"/>
      <c r="AJ55" s="3"/>
      <c r="AK55" s="74"/>
      <c r="AL55" s="74"/>
      <c r="AM55" s="74"/>
      <c r="AN55" s="74"/>
      <c r="AO55" s="501"/>
      <c r="AP55" s="501"/>
      <c r="AQ55" s="501"/>
      <c r="AR55" s="502"/>
      <c r="AS55" s="502"/>
      <c r="AT55" s="502"/>
      <c r="AU55" s="502"/>
      <c r="AV55" s="502"/>
      <c r="AW55" s="453"/>
      <c r="BY55" s="452"/>
      <c r="BZ55" s="452"/>
      <c r="CA55" s="452"/>
      <c r="CB55" s="452"/>
      <c r="CC55" s="452"/>
      <c r="CD55" s="452"/>
      <c r="CE55" s="452"/>
      <c r="CF55" s="452"/>
      <c r="CG55" s="719"/>
      <c r="CH55" s="719"/>
      <c r="CI55" s="719"/>
      <c r="CJ55" s="719"/>
      <c r="CK55" s="719"/>
      <c r="CL55" s="719"/>
      <c r="CM55" s="719"/>
      <c r="CN55" s="719"/>
      <c r="CO55" s="452"/>
    </row>
    <row r="56" spans="1:93" s="451" customFormat="1" x14ac:dyDescent="0.2">
      <c r="A56" s="1269" t="s">
        <v>50</v>
      </c>
      <c r="B56" s="1270"/>
      <c r="C56" s="494">
        <f>SUM(D56:E56)</f>
        <v>0</v>
      </c>
      <c r="D56" s="494">
        <f t="shared" si="3"/>
        <v>0</v>
      </c>
      <c r="E56" s="494">
        <f t="shared" si="3"/>
        <v>0</v>
      </c>
      <c r="F56" s="31"/>
      <c r="G56" s="178"/>
      <c r="H56" s="31"/>
      <c r="I56" s="178"/>
      <c r="J56" s="31"/>
      <c r="K56" s="178"/>
      <c r="L56" s="31"/>
      <c r="M56" s="178"/>
      <c r="N56" s="31"/>
      <c r="O56" s="178"/>
      <c r="P56" s="31"/>
      <c r="Q56" s="178"/>
      <c r="R56" s="31"/>
      <c r="S56" s="31"/>
      <c r="T56" s="86"/>
      <c r="U56" s="86"/>
      <c r="V56" s="32"/>
      <c r="W56" s="504"/>
      <c r="X56" s="74"/>
      <c r="Y56" s="74"/>
      <c r="Z56" s="74"/>
      <c r="AA56" s="74"/>
      <c r="AB56" s="74"/>
      <c r="AC56" s="74"/>
      <c r="AD56" s="3"/>
      <c r="AE56" s="3"/>
      <c r="AF56" s="3"/>
      <c r="AG56" s="3"/>
      <c r="AH56" s="74"/>
      <c r="AI56" s="74"/>
      <c r="AJ56" s="3"/>
      <c r="AK56" s="74"/>
      <c r="AL56" s="74"/>
      <c r="AM56" s="74"/>
      <c r="AN56" s="74"/>
      <c r="AO56" s="501"/>
      <c r="AP56" s="501"/>
      <c r="AQ56" s="501"/>
      <c r="AR56" s="502"/>
      <c r="AS56" s="502"/>
      <c r="AT56" s="502"/>
      <c r="AU56" s="502"/>
      <c r="AV56" s="502"/>
      <c r="AW56" s="453"/>
      <c r="BY56" s="452"/>
      <c r="BZ56" s="452"/>
      <c r="CA56" s="452"/>
      <c r="CB56" s="452"/>
      <c r="CC56" s="452"/>
      <c r="CD56" s="452"/>
      <c r="CE56" s="452"/>
      <c r="CF56" s="452"/>
      <c r="CG56" s="719"/>
      <c r="CH56" s="719"/>
      <c r="CI56" s="719"/>
      <c r="CJ56" s="719"/>
      <c r="CK56" s="719"/>
      <c r="CL56" s="719"/>
      <c r="CM56" s="719"/>
      <c r="CN56" s="719"/>
      <c r="CO56" s="452"/>
    </row>
    <row r="57" spans="1:93" s="451" customFormat="1" x14ac:dyDescent="0.2">
      <c r="A57" s="1269" t="s">
        <v>51</v>
      </c>
      <c r="B57" s="1270"/>
      <c r="C57" s="494">
        <f>SUM(D57:E57)</f>
        <v>0</v>
      </c>
      <c r="D57" s="494">
        <f t="shared" si="3"/>
        <v>0</v>
      </c>
      <c r="E57" s="494">
        <f t="shared" si="3"/>
        <v>0</v>
      </c>
      <c r="F57" s="31"/>
      <c r="G57" s="178"/>
      <c r="H57" s="31"/>
      <c r="I57" s="178"/>
      <c r="J57" s="31"/>
      <c r="K57" s="178"/>
      <c r="L57" s="31"/>
      <c r="M57" s="178"/>
      <c r="N57" s="31"/>
      <c r="O57" s="178"/>
      <c r="P57" s="31"/>
      <c r="Q57" s="178"/>
      <c r="R57" s="31"/>
      <c r="S57" s="31"/>
      <c r="T57" s="86"/>
      <c r="U57" s="86"/>
      <c r="V57" s="32"/>
      <c r="W57" s="504"/>
      <c r="X57" s="74"/>
      <c r="Y57" s="74"/>
      <c r="Z57" s="74"/>
      <c r="AA57" s="74"/>
      <c r="AB57" s="74"/>
      <c r="AC57" s="74"/>
      <c r="AD57" s="3"/>
      <c r="AE57" s="3"/>
      <c r="AF57" s="3"/>
      <c r="AG57" s="3"/>
      <c r="AH57" s="74"/>
      <c r="AI57" s="74"/>
      <c r="AJ57" s="3"/>
      <c r="AK57" s="74"/>
      <c r="AL57" s="74"/>
      <c r="AM57" s="74"/>
      <c r="AN57" s="74"/>
      <c r="AO57" s="501"/>
      <c r="AP57" s="501"/>
      <c r="AQ57" s="501"/>
      <c r="AR57" s="502"/>
      <c r="AS57" s="502"/>
      <c r="AT57" s="502"/>
      <c r="AU57" s="502"/>
      <c r="AV57" s="502"/>
      <c r="AW57" s="453"/>
      <c r="BY57" s="452"/>
      <c r="BZ57" s="452"/>
      <c r="CA57" s="452"/>
      <c r="CB57" s="452"/>
      <c r="CC57" s="452"/>
      <c r="CD57" s="452"/>
      <c r="CE57" s="452"/>
      <c r="CF57" s="452"/>
      <c r="CG57" s="719"/>
      <c r="CH57" s="719"/>
      <c r="CI57" s="719"/>
      <c r="CJ57" s="719"/>
      <c r="CK57" s="719"/>
      <c r="CL57" s="719"/>
      <c r="CM57" s="719"/>
      <c r="CN57" s="719"/>
      <c r="CO57" s="452"/>
    </row>
    <row r="58" spans="1:93" s="451" customFormat="1" ht="15" customHeight="1" x14ac:dyDescent="0.2">
      <c r="A58" s="1290" t="s">
        <v>220</v>
      </c>
      <c r="B58" s="1291"/>
      <c r="C58" s="505">
        <f>SUM(D58:E58)</f>
        <v>0</v>
      </c>
      <c r="D58" s="505">
        <f t="shared" si="3"/>
        <v>0</v>
      </c>
      <c r="E58" s="505">
        <f t="shared" si="3"/>
        <v>0</v>
      </c>
      <c r="F58" s="34"/>
      <c r="G58" s="179"/>
      <c r="H58" s="34"/>
      <c r="I58" s="179"/>
      <c r="J58" s="34"/>
      <c r="K58" s="179"/>
      <c r="L58" s="34"/>
      <c r="M58" s="179"/>
      <c r="N58" s="34"/>
      <c r="O58" s="179"/>
      <c r="P58" s="34"/>
      <c r="Q58" s="179"/>
      <c r="R58" s="34"/>
      <c r="S58" s="34"/>
      <c r="T58" s="159"/>
      <c r="U58" s="148"/>
      <c r="V58" s="147"/>
      <c r="W58" s="504"/>
      <c r="X58" s="74"/>
      <c r="Y58" s="74"/>
      <c r="Z58" s="74"/>
      <c r="AA58" s="74"/>
      <c r="AB58" s="74"/>
      <c r="AC58" s="74"/>
      <c r="AD58" s="3"/>
      <c r="AE58" s="3"/>
      <c r="AF58" s="3"/>
      <c r="AG58" s="3"/>
      <c r="AH58" s="74"/>
      <c r="AI58" s="74"/>
      <c r="AJ58" s="3"/>
      <c r="AK58" s="74"/>
      <c r="AL58" s="74"/>
      <c r="AM58" s="74"/>
      <c r="AN58" s="74"/>
      <c r="AO58" s="501"/>
      <c r="AP58" s="501"/>
      <c r="AQ58" s="501"/>
      <c r="AR58" s="502"/>
      <c r="AS58" s="502"/>
      <c r="AT58" s="502"/>
      <c r="AU58" s="502"/>
      <c r="AV58" s="502"/>
      <c r="AW58" s="453"/>
      <c r="BY58" s="452"/>
      <c r="BZ58" s="452"/>
      <c r="CA58" s="452"/>
      <c r="CB58" s="452"/>
      <c r="CC58" s="452"/>
      <c r="CD58" s="452"/>
      <c r="CE58" s="452"/>
      <c r="CF58" s="452"/>
      <c r="CG58" s="719"/>
      <c r="CH58" s="719"/>
      <c r="CI58" s="719"/>
      <c r="CJ58" s="719"/>
      <c r="CK58" s="719"/>
      <c r="CL58" s="719"/>
      <c r="CM58" s="719"/>
      <c r="CN58" s="719"/>
      <c r="CO58" s="452"/>
    </row>
    <row r="59" spans="1:93" s="451" customFormat="1" x14ac:dyDescent="0.2">
      <c r="A59" s="1292" t="s">
        <v>52</v>
      </c>
      <c r="B59" s="1293"/>
      <c r="C59" s="506">
        <f>SUM(D59:E59)</f>
        <v>0</v>
      </c>
      <c r="D59" s="506">
        <f t="shared" si="3"/>
        <v>0</v>
      </c>
      <c r="E59" s="506">
        <f t="shared" si="3"/>
        <v>0</v>
      </c>
      <c r="F59" s="82"/>
      <c r="G59" s="184"/>
      <c r="H59" s="82"/>
      <c r="I59" s="184"/>
      <c r="J59" s="82"/>
      <c r="K59" s="184"/>
      <c r="L59" s="82"/>
      <c r="M59" s="184"/>
      <c r="N59" s="82"/>
      <c r="O59" s="184"/>
      <c r="P59" s="82"/>
      <c r="Q59" s="184"/>
      <c r="R59" s="82"/>
      <c r="S59" s="82"/>
      <c r="T59" s="87"/>
      <c r="U59" s="88"/>
      <c r="V59" s="88"/>
      <c r="W59" s="504"/>
      <c r="X59" s="74"/>
      <c r="Y59" s="74"/>
      <c r="Z59" s="74"/>
      <c r="AA59" s="74"/>
      <c r="AB59" s="74"/>
      <c r="AC59" s="74"/>
      <c r="AD59" s="3"/>
      <c r="AE59" s="3"/>
      <c r="AF59" s="3"/>
      <c r="AG59" s="3"/>
      <c r="AH59" s="74"/>
      <c r="AI59" s="74"/>
      <c r="AJ59" s="3"/>
      <c r="AK59" s="74"/>
      <c r="AL59" s="74"/>
      <c r="AM59" s="74"/>
      <c r="AN59" s="74"/>
      <c r="AO59" s="501"/>
      <c r="AP59" s="501"/>
      <c r="AQ59" s="501"/>
      <c r="AR59" s="502"/>
      <c r="AS59" s="502"/>
      <c r="AT59" s="502"/>
      <c r="AU59" s="502"/>
      <c r="AV59" s="502"/>
      <c r="AW59" s="453"/>
      <c r="BY59" s="452"/>
      <c r="BZ59" s="452"/>
      <c r="CA59" s="452"/>
      <c r="CB59" s="452"/>
      <c r="CC59" s="452"/>
      <c r="CD59" s="452"/>
      <c r="CE59" s="452"/>
      <c r="CF59" s="452"/>
      <c r="CG59" s="719"/>
      <c r="CH59" s="719"/>
      <c r="CI59" s="719"/>
      <c r="CJ59" s="719"/>
      <c r="CK59" s="719"/>
      <c r="CL59" s="719"/>
      <c r="CM59" s="719"/>
      <c r="CN59" s="719"/>
      <c r="CO59" s="452"/>
    </row>
    <row r="60" spans="1:93" s="451" customFormat="1" x14ac:dyDescent="0.2">
      <c r="A60" s="507" t="s">
        <v>221</v>
      </c>
      <c r="B60" s="74"/>
      <c r="C60" s="74"/>
      <c r="D60" s="74"/>
      <c r="E60" s="74"/>
      <c r="F60" s="74"/>
      <c r="G60" s="3"/>
      <c r="H60" s="3"/>
      <c r="I60" s="3"/>
      <c r="J60" s="3"/>
      <c r="K60" s="74"/>
      <c r="L60" s="74"/>
      <c r="M60" s="3"/>
      <c r="N60" s="74"/>
      <c r="O60" s="74"/>
      <c r="P60" s="74"/>
      <c r="Q60" s="74"/>
      <c r="R60" s="508"/>
      <c r="S60" s="508"/>
      <c r="T60" s="508"/>
      <c r="U60" s="509"/>
      <c r="V60" s="509"/>
      <c r="W60" s="509"/>
      <c r="X60" s="509"/>
      <c r="Y60" s="509"/>
      <c r="Z60" s="453"/>
      <c r="BY60" s="452"/>
      <c r="BZ60" s="452"/>
      <c r="CA60" s="452"/>
      <c r="CB60" s="452"/>
      <c r="CC60" s="452"/>
      <c r="CD60" s="452"/>
      <c r="CE60" s="452"/>
      <c r="CF60" s="452"/>
      <c r="CG60" s="719"/>
      <c r="CH60" s="719"/>
      <c r="CI60" s="719"/>
      <c r="CJ60" s="719"/>
      <c r="CK60" s="719"/>
      <c r="CL60" s="719"/>
      <c r="CM60" s="719"/>
      <c r="CN60" s="719"/>
      <c r="CO60" s="452"/>
    </row>
    <row r="61" spans="1:93" s="451" customFormat="1" ht="15" customHeight="1" x14ac:dyDescent="0.2">
      <c r="A61" s="1233" t="s">
        <v>222</v>
      </c>
      <c r="B61" s="1234"/>
      <c r="C61" s="1296" t="s">
        <v>33</v>
      </c>
      <c r="D61" s="1297"/>
      <c r="E61" s="1298"/>
      <c r="F61" s="1302" t="s">
        <v>223</v>
      </c>
      <c r="G61" s="1303"/>
      <c r="H61" s="1303"/>
      <c r="I61" s="1303"/>
      <c r="J61" s="1303"/>
      <c r="K61" s="1303"/>
      <c r="L61" s="1303"/>
      <c r="M61" s="1303"/>
      <c r="N61" s="1303"/>
      <c r="O61" s="1303"/>
      <c r="P61" s="510"/>
      <c r="Q61" s="74"/>
      <c r="R61" s="508"/>
      <c r="S61" s="508"/>
      <c r="T61" s="508"/>
      <c r="U61" s="509"/>
      <c r="V61" s="509"/>
      <c r="W61" s="509"/>
      <c r="X61" s="509"/>
      <c r="Y61" s="509"/>
      <c r="Z61" s="453"/>
      <c r="BY61" s="452"/>
      <c r="BZ61" s="452"/>
      <c r="CA61" s="452"/>
      <c r="CB61" s="452"/>
      <c r="CC61" s="452"/>
      <c r="CD61" s="452"/>
      <c r="CE61" s="452"/>
      <c r="CF61" s="452"/>
      <c r="CG61" s="719"/>
      <c r="CH61" s="719"/>
      <c r="CI61" s="719"/>
      <c r="CJ61" s="719"/>
      <c r="CK61" s="719"/>
      <c r="CL61" s="719"/>
      <c r="CM61" s="719"/>
      <c r="CN61" s="719"/>
      <c r="CO61" s="452"/>
    </row>
    <row r="62" spans="1:93" s="451" customFormat="1" x14ac:dyDescent="0.2">
      <c r="A62" s="1294"/>
      <c r="B62" s="1295"/>
      <c r="C62" s="1299"/>
      <c r="D62" s="1300"/>
      <c r="E62" s="1301"/>
      <c r="F62" s="1288" t="s">
        <v>224</v>
      </c>
      <c r="G62" s="1289"/>
      <c r="H62" s="1288" t="s">
        <v>225</v>
      </c>
      <c r="I62" s="1289"/>
      <c r="J62" s="1288" t="s">
        <v>226</v>
      </c>
      <c r="K62" s="1289"/>
      <c r="L62" s="1288" t="s">
        <v>227</v>
      </c>
      <c r="M62" s="1289"/>
      <c r="N62" s="1271" t="s">
        <v>8</v>
      </c>
      <c r="O62" s="1272"/>
      <c r="P62" s="74"/>
      <c r="Q62" s="74"/>
      <c r="R62" s="508"/>
      <c r="S62" s="508"/>
      <c r="T62" s="508"/>
      <c r="U62" s="509"/>
      <c r="V62" s="509"/>
      <c r="W62" s="509"/>
      <c r="X62" s="509"/>
      <c r="Y62" s="509"/>
      <c r="Z62" s="453"/>
      <c r="BY62" s="452"/>
      <c r="BZ62" s="452"/>
      <c r="CA62" s="452"/>
      <c r="CB62" s="452"/>
      <c r="CC62" s="452"/>
      <c r="CD62" s="452"/>
      <c r="CE62" s="452"/>
      <c r="CF62" s="452"/>
      <c r="CG62" s="719"/>
      <c r="CH62" s="719"/>
      <c r="CI62" s="719"/>
      <c r="CJ62" s="719"/>
      <c r="CK62" s="719"/>
      <c r="CL62" s="719"/>
      <c r="CM62" s="719"/>
      <c r="CN62" s="719"/>
      <c r="CO62" s="452"/>
    </row>
    <row r="63" spans="1:93" s="451" customFormat="1" x14ac:dyDescent="0.2">
      <c r="A63" s="1235"/>
      <c r="B63" s="1236"/>
      <c r="C63" s="434" t="s">
        <v>149</v>
      </c>
      <c r="D63" s="446" t="s">
        <v>30</v>
      </c>
      <c r="E63" s="446" t="s">
        <v>48</v>
      </c>
      <c r="F63" s="446" t="s">
        <v>30</v>
      </c>
      <c r="G63" s="446" t="s">
        <v>48</v>
      </c>
      <c r="H63" s="446" t="s">
        <v>30</v>
      </c>
      <c r="I63" s="446" t="s">
        <v>48</v>
      </c>
      <c r="J63" s="446" t="s">
        <v>30</v>
      </c>
      <c r="K63" s="446" t="s">
        <v>48</v>
      </c>
      <c r="L63" s="446" t="s">
        <v>30</v>
      </c>
      <c r="M63" s="446" t="s">
        <v>48</v>
      </c>
      <c r="N63" s="446" t="s">
        <v>30</v>
      </c>
      <c r="O63" s="446" t="s">
        <v>48</v>
      </c>
      <c r="P63" s="511"/>
      <c r="Q63" s="74"/>
      <c r="R63" s="508"/>
      <c r="S63" s="508"/>
      <c r="T63" s="508"/>
      <c r="U63" s="509"/>
      <c r="V63" s="509"/>
      <c r="W63" s="509"/>
      <c r="X63" s="509"/>
      <c r="Y63" s="509"/>
      <c r="Z63" s="453"/>
      <c r="BY63" s="452"/>
      <c r="BZ63" s="452"/>
      <c r="CA63" s="452"/>
      <c r="CB63" s="452"/>
      <c r="CC63" s="452"/>
      <c r="CD63" s="452"/>
      <c r="CE63" s="452"/>
      <c r="CF63" s="452"/>
      <c r="CG63" s="719"/>
      <c r="CH63" s="719"/>
      <c r="CI63" s="719"/>
      <c r="CJ63" s="719"/>
      <c r="CK63" s="719"/>
      <c r="CL63" s="719"/>
      <c r="CM63" s="719"/>
      <c r="CN63" s="719"/>
      <c r="CO63" s="452"/>
    </row>
    <row r="64" spans="1:93" s="451" customFormat="1" ht="15" customHeight="1" x14ac:dyDescent="0.2">
      <c r="A64" s="1302" t="s">
        <v>34</v>
      </c>
      <c r="B64" s="1304"/>
      <c r="C64" s="512">
        <f>SUM(D64:E64)</f>
        <v>0</v>
      </c>
      <c r="D64" s="513">
        <f>SUM(F64+H64+J64+L64+N64)</f>
        <v>0</v>
      </c>
      <c r="E64" s="514">
        <f>SUM(G64+I64+K64+M64+O64)</f>
        <v>0</v>
      </c>
      <c r="F64" s="37"/>
      <c r="G64" s="175"/>
      <c r="H64" s="37"/>
      <c r="I64" s="175"/>
      <c r="J64" s="37"/>
      <c r="K64" s="474"/>
      <c r="L64" s="37"/>
      <c r="M64" s="474"/>
      <c r="N64" s="37"/>
      <c r="O64" s="474"/>
      <c r="P64" s="511"/>
      <c r="Q64" s="74"/>
      <c r="R64" s="508"/>
      <c r="S64" s="508"/>
      <c r="T64" s="508"/>
      <c r="U64" s="509"/>
      <c r="V64" s="509"/>
      <c r="W64" s="509"/>
      <c r="X64" s="509"/>
      <c r="Y64" s="509"/>
      <c r="Z64" s="453"/>
      <c r="BY64" s="452"/>
      <c r="BZ64" s="452"/>
      <c r="CA64" s="452"/>
      <c r="CB64" s="452"/>
      <c r="CC64" s="452"/>
      <c r="CD64" s="452"/>
      <c r="CE64" s="452"/>
      <c r="CF64" s="452"/>
      <c r="CG64" s="719"/>
      <c r="CH64" s="719"/>
      <c r="CI64" s="719"/>
      <c r="CJ64" s="719"/>
      <c r="CK64" s="719"/>
      <c r="CL64" s="719"/>
      <c r="CM64" s="719"/>
      <c r="CN64" s="719"/>
      <c r="CO64" s="452"/>
    </row>
    <row r="65" spans="1:93" s="451" customFormat="1" x14ac:dyDescent="0.2">
      <c r="A65" s="65" t="s">
        <v>56</v>
      </c>
      <c r="B65" s="515"/>
      <c r="C65" s="65"/>
      <c r="D65" s="65"/>
      <c r="E65" s="65"/>
      <c r="F65" s="65"/>
      <c r="G65" s="65"/>
      <c r="H65" s="90"/>
      <c r="I65" s="91"/>
      <c r="J65" s="91"/>
      <c r="K65" s="92"/>
      <c r="L65" s="92"/>
      <c r="M65" s="92"/>
      <c r="N65" s="92"/>
      <c r="O65" s="92"/>
      <c r="P65" s="91"/>
      <c r="Q65" s="91"/>
      <c r="R65" s="91"/>
      <c r="S65" s="91"/>
      <c r="T65" s="74"/>
      <c r="U65" s="74"/>
      <c r="V65" s="74"/>
      <c r="W65" s="74"/>
      <c r="X65" s="3"/>
      <c r="Y65" s="3"/>
      <c r="Z65" s="3"/>
      <c r="AA65" s="3"/>
      <c r="AB65" s="74"/>
      <c r="AC65" s="74"/>
      <c r="AD65" s="3"/>
      <c r="AE65" s="74"/>
      <c r="AF65" s="74"/>
      <c r="AG65" s="74"/>
      <c r="AH65" s="43"/>
      <c r="AI65" s="74"/>
      <c r="AJ65" s="74"/>
      <c r="AK65" s="74"/>
      <c r="AL65" s="75"/>
      <c r="AM65" s="516"/>
      <c r="AN65" s="517"/>
      <c r="AO65" s="509"/>
      <c r="AP65" s="509"/>
      <c r="AQ65" s="509"/>
      <c r="AR65" s="509"/>
      <c r="AS65" s="509"/>
      <c r="AT65" s="509"/>
      <c r="AU65" s="509"/>
      <c r="AV65" s="509"/>
      <c r="AW65" s="453"/>
      <c r="BY65" s="452"/>
      <c r="BZ65" s="452"/>
      <c r="CA65" s="452"/>
      <c r="CB65" s="452"/>
      <c r="CC65" s="452"/>
      <c r="CD65" s="452"/>
      <c r="CE65" s="452"/>
      <c r="CF65" s="452"/>
      <c r="CG65" s="719"/>
      <c r="CH65" s="719"/>
      <c r="CI65" s="719"/>
      <c r="CJ65" s="719"/>
      <c r="CK65" s="719"/>
      <c r="CL65" s="719"/>
      <c r="CM65" s="719"/>
      <c r="CN65" s="719"/>
      <c r="CO65" s="452"/>
    </row>
    <row r="66" spans="1:93" s="451" customFormat="1" ht="14.25" customHeight="1" x14ac:dyDescent="0.2">
      <c r="A66" s="1250" t="s">
        <v>32</v>
      </c>
      <c r="B66" s="1251"/>
      <c r="C66" s="1250" t="s">
        <v>33</v>
      </c>
      <c r="D66" s="1285"/>
      <c r="E66" s="1251"/>
      <c r="F66" s="1305" t="s">
        <v>34</v>
      </c>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7"/>
      <c r="AH66" s="518"/>
      <c r="AI66" s="3"/>
      <c r="AJ66" s="3"/>
      <c r="AK66" s="3"/>
      <c r="AL66" s="458"/>
      <c r="AM66" s="458"/>
      <c r="AN66" s="458"/>
      <c r="AO66" s="458"/>
      <c r="AP66" s="458"/>
      <c r="AQ66" s="458"/>
      <c r="AR66" s="458"/>
      <c r="AS66" s="458"/>
      <c r="AT66" s="458"/>
      <c r="AU66" s="478"/>
      <c r="BY66" s="452"/>
      <c r="BZ66" s="452"/>
      <c r="CA66" s="452"/>
      <c r="CB66" s="452"/>
      <c r="CC66" s="452"/>
      <c r="CD66" s="452"/>
      <c r="CE66" s="452"/>
      <c r="CF66" s="452"/>
      <c r="CG66" s="719"/>
      <c r="CH66" s="719"/>
      <c r="CI66" s="719"/>
      <c r="CJ66" s="719"/>
      <c r="CK66" s="719"/>
      <c r="CL66" s="719"/>
      <c r="CM66" s="719"/>
      <c r="CN66" s="719"/>
      <c r="CO66" s="452"/>
    </row>
    <row r="67" spans="1:93" s="451" customFormat="1" x14ac:dyDescent="0.2">
      <c r="A67" s="1308"/>
      <c r="B67" s="1309"/>
      <c r="C67" s="1308"/>
      <c r="D67" s="1286"/>
      <c r="E67" s="1309"/>
      <c r="F67" s="1273" t="s">
        <v>57</v>
      </c>
      <c r="G67" s="1273"/>
      <c r="H67" s="1273" t="s">
        <v>58</v>
      </c>
      <c r="I67" s="1273"/>
      <c r="J67" s="1273" t="s">
        <v>59</v>
      </c>
      <c r="K67" s="1273"/>
      <c r="L67" s="1273" t="s">
        <v>60</v>
      </c>
      <c r="M67" s="1273"/>
      <c r="N67" s="1273" t="s">
        <v>61</v>
      </c>
      <c r="O67" s="1273"/>
      <c r="P67" s="1273" t="s">
        <v>62</v>
      </c>
      <c r="Q67" s="1273"/>
      <c r="R67" s="1273" t="s">
        <v>63</v>
      </c>
      <c r="S67" s="1273"/>
      <c r="T67" s="1273" t="s">
        <v>64</v>
      </c>
      <c r="U67" s="1273"/>
      <c r="V67" s="1273" t="s">
        <v>65</v>
      </c>
      <c r="W67" s="1273"/>
      <c r="X67" s="1273" t="s">
        <v>66</v>
      </c>
      <c r="Y67" s="1273"/>
      <c r="Z67" s="1288" t="s">
        <v>67</v>
      </c>
      <c r="AA67" s="1289"/>
      <c r="AB67" s="1288" t="s">
        <v>68</v>
      </c>
      <c r="AC67" s="1289"/>
      <c r="AD67" s="1288" t="s">
        <v>69</v>
      </c>
      <c r="AE67" s="1289"/>
      <c r="AF67" s="1288" t="s">
        <v>70</v>
      </c>
      <c r="AG67" s="1289"/>
      <c r="AH67" s="3"/>
      <c r="AI67" s="3"/>
      <c r="AJ67" s="3"/>
      <c r="AK67" s="3"/>
      <c r="AL67" s="458"/>
      <c r="AM67" s="458"/>
      <c r="AN67" s="458"/>
      <c r="AO67" s="458"/>
      <c r="AP67" s="458"/>
      <c r="AQ67" s="458"/>
      <c r="AR67" s="458"/>
      <c r="AS67" s="458"/>
      <c r="AT67" s="458"/>
      <c r="AU67" s="478"/>
      <c r="BY67" s="452"/>
      <c r="BZ67" s="452"/>
      <c r="CA67" s="452"/>
      <c r="CB67" s="452"/>
      <c r="CC67" s="452"/>
      <c r="CD67" s="452"/>
      <c r="CE67" s="452"/>
      <c r="CF67" s="452"/>
      <c r="CG67" s="719"/>
      <c r="CH67" s="719"/>
      <c r="CI67" s="719"/>
      <c r="CJ67" s="719"/>
      <c r="CK67" s="719"/>
      <c r="CL67" s="719"/>
      <c r="CM67" s="719"/>
      <c r="CN67" s="719"/>
      <c r="CO67" s="452"/>
    </row>
    <row r="68" spans="1:93" s="451" customFormat="1" x14ac:dyDescent="0.2">
      <c r="A68" s="1299"/>
      <c r="B68" s="1301"/>
      <c r="C68" s="435" t="s">
        <v>149</v>
      </c>
      <c r="D68" s="435" t="s">
        <v>30</v>
      </c>
      <c r="E68" s="442" t="s">
        <v>48</v>
      </c>
      <c r="F68" s="96" t="s">
        <v>30</v>
      </c>
      <c r="G68" s="97" t="s">
        <v>48</v>
      </c>
      <c r="H68" s="96" t="s">
        <v>30</v>
      </c>
      <c r="I68" s="97" t="s">
        <v>48</v>
      </c>
      <c r="J68" s="96" t="s">
        <v>30</v>
      </c>
      <c r="K68" s="97" t="s">
        <v>48</v>
      </c>
      <c r="L68" s="96" t="s">
        <v>30</v>
      </c>
      <c r="M68" s="97" t="s">
        <v>48</v>
      </c>
      <c r="N68" s="96" t="s">
        <v>30</v>
      </c>
      <c r="O68" s="97" t="s">
        <v>48</v>
      </c>
      <c r="P68" s="96" t="s">
        <v>30</v>
      </c>
      <c r="Q68" s="97" t="s">
        <v>48</v>
      </c>
      <c r="R68" s="96" t="s">
        <v>30</v>
      </c>
      <c r="S68" s="97" t="s">
        <v>48</v>
      </c>
      <c r="T68" s="96" t="s">
        <v>30</v>
      </c>
      <c r="U68" s="97" t="s">
        <v>48</v>
      </c>
      <c r="V68" s="96" t="s">
        <v>30</v>
      </c>
      <c r="W68" s="97" t="s">
        <v>48</v>
      </c>
      <c r="X68" s="96" t="s">
        <v>30</v>
      </c>
      <c r="Y68" s="97" t="s">
        <v>48</v>
      </c>
      <c r="Z68" s="96" t="s">
        <v>30</v>
      </c>
      <c r="AA68" s="97" t="s">
        <v>48</v>
      </c>
      <c r="AB68" s="96" t="s">
        <v>30</v>
      </c>
      <c r="AC68" s="97" t="s">
        <v>48</v>
      </c>
      <c r="AD68" s="96" t="s">
        <v>30</v>
      </c>
      <c r="AE68" s="97" t="s">
        <v>48</v>
      </c>
      <c r="AF68" s="96" t="s">
        <v>30</v>
      </c>
      <c r="AG68" s="97" t="s">
        <v>48</v>
      </c>
      <c r="AH68" s="519"/>
      <c r="AI68" s="3"/>
      <c r="AJ68" s="3"/>
      <c r="AK68" s="3"/>
      <c r="AL68" s="458"/>
      <c r="AM68" s="458"/>
      <c r="AN68" s="458"/>
      <c r="AO68" s="458"/>
      <c r="AP68" s="458"/>
      <c r="AQ68" s="458"/>
      <c r="AR68" s="458"/>
      <c r="AS68" s="458"/>
      <c r="AT68" s="458"/>
      <c r="AU68" s="478"/>
      <c r="BY68" s="452"/>
      <c r="BZ68" s="452"/>
      <c r="CA68" s="452"/>
      <c r="CB68" s="452"/>
      <c r="CC68" s="452"/>
      <c r="CD68" s="452"/>
      <c r="CE68" s="452"/>
      <c r="CF68" s="452"/>
      <c r="CG68" s="719"/>
      <c r="CH68" s="719"/>
      <c r="CI68" s="719"/>
      <c r="CJ68" s="719"/>
      <c r="CK68" s="719"/>
      <c r="CL68" s="719"/>
      <c r="CM68" s="719"/>
      <c r="CN68" s="719"/>
      <c r="CO68" s="452"/>
    </row>
    <row r="69" spans="1:93" s="451" customFormat="1" x14ac:dyDescent="0.2">
      <c r="A69" s="1283" t="s">
        <v>71</v>
      </c>
      <c r="B69" s="1284"/>
      <c r="C69" s="38">
        <f>+enero!C69+Febrero!C69+'Marzo '!C69</f>
        <v>18</v>
      </c>
      <c r="D69" s="38">
        <f>+enero!D69+Febrero!D69+'Marzo '!D69</f>
        <v>2</v>
      </c>
      <c r="E69" s="38">
        <f>+enero!E69+Febrero!E69+'Marzo '!E69</f>
        <v>16</v>
      </c>
      <c r="F69" s="38">
        <f>+enero!F69+Febrero!F69+'Marzo '!F69</f>
        <v>0</v>
      </c>
      <c r="G69" s="38">
        <f>+enero!G69+Febrero!G69+'Marzo '!G69</f>
        <v>1</v>
      </c>
      <c r="H69" s="38">
        <f>+enero!H69+Febrero!H69+'Marzo '!H69</f>
        <v>0</v>
      </c>
      <c r="I69" s="38">
        <f>+enero!I69+Febrero!I69+'Marzo '!I69</f>
        <v>0</v>
      </c>
      <c r="J69" s="38">
        <f>+enero!J69+Febrero!J69+'Marzo '!J69</f>
        <v>0</v>
      </c>
      <c r="K69" s="38">
        <f>+enero!K69+Febrero!K69+'Marzo '!K69</f>
        <v>0</v>
      </c>
      <c r="L69" s="38">
        <f>+enero!L69+Febrero!L69+'Marzo '!L69</f>
        <v>1</v>
      </c>
      <c r="M69" s="38">
        <f>+enero!M69+Febrero!M69+'Marzo '!M69</f>
        <v>1</v>
      </c>
      <c r="N69" s="38">
        <f>+enero!N69+Febrero!N69+'Marzo '!N69</f>
        <v>0</v>
      </c>
      <c r="O69" s="38">
        <f>+enero!O69+Febrero!O69+'Marzo '!O69</f>
        <v>2</v>
      </c>
      <c r="P69" s="38">
        <f>+enero!P69+Febrero!P69+'Marzo '!P69</f>
        <v>0</v>
      </c>
      <c r="Q69" s="38">
        <f>+enero!Q69+Febrero!Q69+'Marzo '!Q69</f>
        <v>0</v>
      </c>
      <c r="R69" s="38">
        <f>+enero!R69+Febrero!R69+'Marzo '!R69</f>
        <v>0</v>
      </c>
      <c r="S69" s="38">
        <f>+enero!S69+Febrero!S69+'Marzo '!S69</f>
        <v>2</v>
      </c>
      <c r="T69" s="38">
        <f>+enero!T69+Febrero!T69+'Marzo '!T69</f>
        <v>0</v>
      </c>
      <c r="U69" s="38">
        <f>+enero!U69+Febrero!U69+'Marzo '!U69</f>
        <v>2</v>
      </c>
      <c r="V69" s="38">
        <f>+enero!V69+Febrero!V69+'Marzo '!V69</f>
        <v>0</v>
      </c>
      <c r="W69" s="38">
        <f>+enero!W69+Febrero!W69+'Marzo '!W69</f>
        <v>1</v>
      </c>
      <c r="X69" s="38">
        <f>+enero!X69+Febrero!X69+'Marzo '!X69</f>
        <v>0</v>
      </c>
      <c r="Y69" s="38">
        <f>+enero!Y69+Febrero!Y69+'Marzo '!Y69</f>
        <v>0</v>
      </c>
      <c r="Z69" s="38">
        <f>+enero!Z69+Febrero!Z69+'Marzo '!Z69</f>
        <v>0</v>
      </c>
      <c r="AA69" s="38">
        <f>+enero!AA69+Febrero!AA69+'Marzo '!AA69</f>
        <v>4</v>
      </c>
      <c r="AB69" s="38">
        <f>+enero!AB69+Febrero!AB69+'Marzo '!AB69</f>
        <v>0</v>
      </c>
      <c r="AC69" s="38">
        <f>+enero!AC69+Febrero!AC69+'Marzo '!AC69</f>
        <v>3</v>
      </c>
      <c r="AD69" s="38">
        <f>+enero!AD69+Febrero!AD69+'Marzo '!AD69</f>
        <v>1</v>
      </c>
      <c r="AE69" s="38">
        <f>+enero!AE69+Febrero!AE69+'Marzo '!AE69</f>
        <v>0</v>
      </c>
      <c r="AF69" s="38">
        <f>+enero!AF69+Febrero!AF69+'Marzo '!AF69</f>
        <v>0</v>
      </c>
      <c r="AG69" s="38">
        <f>+enero!AG69+Febrero!AG69+'Marzo '!AG69</f>
        <v>0</v>
      </c>
      <c r="AH69" s="521"/>
      <c r="AI69" s="93"/>
      <c r="AJ69" s="3"/>
      <c r="AK69" s="22"/>
      <c r="AL69" s="465"/>
      <c r="AM69" s="465"/>
      <c r="AN69" s="465"/>
      <c r="AO69" s="465"/>
      <c r="AP69" s="465"/>
      <c r="AQ69" s="465"/>
      <c r="AR69" s="465"/>
      <c r="AS69" s="465"/>
      <c r="AT69" s="465"/>
      <c r="AU69" s="478"/>
      <c r="BY69" s="452"/>
      <c r="BZ69" s="452"/>
      <c r="CA69" s="452"/>
      <c r="CB69" s="452"/>
      <c r="CC69" s="452"/>
      <c r="CD69" s="452"/>
      <c r="CE69" s="452"/>
      <c r="CF69" s="452"/>
      <c r="CG69" s="719"/>
      <c r="CH69" s="719"/>
      <c r="CI69" s="719"/>
      <c r="CJ69" s="719"/>
      <c r="CK69" s="719"/>
      <c r="CL69" s="719"/>
      <c r="CM69" s="719"/>
      <c r="CN69" s="719"/>
      <c r="CO69" s="452"/>
    </row>
    <row r="70" spans="1:93" s="451" customFormat="1" x14ac:dyDescent="0.2">
      <c r="A70" s="1285" t="s">
        <v>72</v>
      </c>
      <c r="B70" s="430" t="s">
        <v>73</v>
      </c>
      <c r="C70" s="38">
        <f>+enero!C70+Febrero!C70+'Marzo '!C70</f>
        <v>0</v>
      </c>
      <c r="D70" s="38">
        <f>+enero!D70+Febrero!D70+'Marzo '!D70</f>
        <v>0</v>
      </c>
      <c r="E70" s="38">
        <f>+enero!E70+Febrero!E70+'Marzo '!E70</f>
        <v>0</v>
      </c>
      <c r="F70" s="38">
        <f>+enero!F70+Febrero!F70+'Marzo '!F70</f>
        <v>0</v>
      </c>
      <c r="G70" s="38">
        <f>+enero!G70+Febrero!G70+'Marzo '!G70</f>
        <v>0</v>
      </c>
      <c r="H70" s="38">
        <f>+enero!H70+Febrero!H70+'Marzo '!H70</f>
        <v>0</v>
      </c>
      <c r="I70" s="38">
        <f>+enero!I70+Febrero!I70+'Marzo '!I70</f>
        <v>0</v>
      </c>
      <c r="J70" s="38">
        <f>+enero!J70+Febrero!J70+'Marzo '!J70</f>
        <v>0</v>
      </c>
      <c r="K70" s="38">
        <f>+enero!K70+Febrero!K70+'Marzo '!K70</f>
        <v>0</v>
      </c>
      <c r="L70" s="38">
        <f>+enero!L70+Febrero!L70+'Marzo '!L70</f>
        <v>0</v>
      </c>
      <c r="M70" s="38">
        <f>+enero!M70+Febrero!M70+'Marzo '!M70</f>
        <v>0</v>
      </c>
      <c r="N70" s="38">
        <f>+enero!N70+Febrero!N70+'Marzo '!N70</f>
        <v>0</v>
      </c>
      <c r="O70" s="38">
        <f>+enero!O70+Febrero!O70+'Marzo '!O70</f>
        <v>0</v>
      </c>
      <c r="P70" s="38">
        <f>+enero!P70+Febrero!P70+'Marzo '!P70</f>
        <v>0</v>
      </c>
      <c r="Q70" s="38">
        <f>+enero!Q70+Febrero!Q70+'Marzo '!Q70</f>
        <v>0</v>
      </c>
      <c r="R70" s="38">
        <f>+enero!R70+Febrero!R70+'Marzo '!R70</f>
        <v>0</v>
      </c>
      <c r="S70" s="38">
        <f>+enero!S70+Febrero!S70+'Marzo '!S70</f>
        <v>0</v>
      </c>
      <c r="T70" s="38">
        <f>+enero!T70+Febrero!T70+'Marzo '!T70</f>
        <v>0</v>
      </c>
      <c r="U70" s="38">
        <f>+enero!U70+Febrero!U70+'Marzo '!U70</f>
        <v>0</v>
      </c>
      <c r="V70" s="38">
        <f>+enero!V70+Febrero!V70+'Marzo '!V70</f>
        <v>0</v>
      </c>
      <c r="W70" s="38">
        <f>+enero!W70+Febrero!W70+'Marzo '!W70</f>
        <v>0</v>
      </c>
      <c r="X70" s="38">
        <f>+enero!X70+Febrero!X70+'Marzo '!X70</f>
        <v>0</v>
      </c>
      <c r="Y70" s="38">
        <f>+enero!Y70+Febrero!Y70+'Marzo '!Y70</f>
        <v>0</v>
      </c>
      <c r="Z70" s="38">
        <f>+enero!Z70+Febrero!Z70+'Marzo '!Z70</f>
        <v>0</v>
      </c>
      <c r="AA70" s="38">
        <f>+enero!AA70+Febrero!AA70+'Marzo '!AA70</f>
        <v>0</v>
      </c>
      <c r="AB70" s="38">
        <f>+enero!AB70+Febrero!AB70+'Marzo '!AB70</f>
        <v>0</v>
      </c>
      <c r="AC70" s="38">
        <f>+enero!AC70+Febrero!AC70+'Marzo '!AC70</f>
        <v>0</v>
      </c>
      <c r="AD70" s="38">
        <f>+enero!AD70+Febrero!AD70+'Marzo '!AD70</f>
        <v>0</v>
      </c>
      <c r="AE70" s="38">
        <f>+enero!AE70+Febrero!AE70+'Marzo '!AE70</f>
        <v>0</v>
      </c>
      <c r="AF70" s="38">
        <f>+enero!AF70+Febrero!AF70+'Marzo '!AF70</f>
        <v>0</v>
      </c>
      <c r="AG70" s="38">
        <f>+enero!AG70+Febrero!AG70+'Marzo '!AG70</f>
        <v>0</v>
      </c>
      <c r="AH70" s="521"/>
      <c r="AI70" s="3"/>
      <c r="AJ70" s="22"/>
      <c r="AK70" s="522"/>
      <c r="AL70" s="465"/>
      <c r="AM70" s="465"/>
      <c r="AN70" s="465"/>
      <c r="AO70" s="465"/>
      <c r="AP70" s="465"/>
      <c r="AQ70" s="465"/>
      <c r="AR70" s="465"/>
      <c r="AS70" s="465"/>
      <c r="AT70" s="465"/>
      <c r="AU70" s="478"/>
      <c r="BY70" s="452"/>
      <c r="BZ70" s="452"/>
      <c r="CA70" s="452"/>
      <c r="CB70" s="452"/>
      <c r="CC70" s="452"/>
      <c r="CD70" s="452"/>
      <c r="CE70" s="452"/>
      <c r="CF70" s="452"/>
      <c r="CG70" s="719"/>
      <c r="CH70" s="719"/>
      <c r="CI70" s="719"/>
      <c r="CJ70" s="719"/>
      <c r="CK70" s="719"/>
      <c r="CL70" s="719"/>
      <c r="CM70" s="719"/>
      <c r="CN70" s="719"/>
      <c r="CO70" s="452"/>
    </row>
    <row r="71" spans="1:93" s="451" customFormat="1" x14ac:dyDescent="0.2">
      <c r="A71" s="1286"/>
      <c r="B71" s="439" t="s">
        <v>74</v>
      </c>
      <c r="C71" s="38">
        <f>+enero!C71+Febrero!C71+'Marzo '!C71</f>
        <v>44</v>
      </c>
      <c r="D71" s="38">
        <f>+enero!D71+Febrero!D71+'Marzo '!D71</f>
        <v>11</v>
      </c>
      <c r="E71" s="38">
        <f>+enero!E71+Febrero!E71+'Marzo '!E71</f>
        <v>33</v>
      </c>
      <c r="F71" s="38">
        <f>+enero!F71+Febrero!F71+'Marzo '!F71</f>
        <v>0</v>
      </c>
      <c r="G71" s="38">
        <f>+enero!G71+Febrero!G71+'Marzo '!G71</f>
        <v>2</v>
      </c>
      <c r="H71" s="38">
        <f>+enero!H71+Febrero!H71+'Marzo '!H71</f>
        <v>0</v>
      </c>
      <c r="I71" s="38">
        <f>+enero!I71+Febrero!I71+'Marzo '!I71</f>
        <v>0</v>
      </c>
      <c r="J71" s="38">
        <f>+enero!J71+Febrero!J71+'Marzo '!J71</f>
        <v>0</v>
      </c>
      <c r="K71" s="38">
        <f>+enero!K71+Febrero!K71+'Marzo '!K71</f>
        <v>0</v>
      </c>
      <c r="L71" s="38">
        <f>+enero!L71+Febrero!L71+'Marzo '!L71</f>
        <v>1</v>
      </c>
      <c r="M71" s="38">
        <f>+enero!M71+Febrero!M71+'Marzo '!M71</f>
        <v>1</v>
      </c>
      <c r="N71" s="38">
        <f>+enero!N71+Febrero!N71+'Marzo '!N71</f>
        <v>1</v>
      </c>
      <c r="O71" s="38">
        <f>+enero!O71+Febrero!O71+'Marzo '!O71</f>
        <v>2</v>
      </c>
      <c r="P71" s="38">
        <f>+enero!P71+Febrero!P71+'Marzo '!P71</f>
        <v>1</v>
      </c>
      <c r="Q71" s="38">
        <f>+enero!Q71+Febrero!Q71+'Marzo '!Q71</f>
        <v>0</v>
      </c>
      <c r="R71" s="38">
        <f>+enero!R71+Febrero!R71+'Marzo '!R71</f>
        <v>0</v>
      </c>
      <c r="S71" s="38">
        <f>+enero!S71+Febrero!S71+'Marzo '!S71</f>
        <v>6</v>
      </c>
      <c r="T71" s="38">
        <f>+enero!T71+Febrero!T71+'Marzo '!T71</f>
        <v>1</v>
      </c>
      <c r="U71" s="38">
        <f>+enero!U71+Febrero!U71+'Marzo '!U71</f>
        <v>3</v>
      </c>
      <c r="V71" s="38">
        <f>+enero!V71+Febrero!V71+'Marzo '!V71</f>
        <v>2</v>
      </c>
      <c r="W71" s="38">
        <f>+enero!W71+Febrero!W71+'Marzo '!W71</f>
        <v>5</v>
      </c>
      <c r="X71" s="38">
        <f>+enero!X71+Febrero!X71+'Marzo '!X71</f>
        <v>1</v>
      </c>
      <c r="Y71" s="38">
        <f>+enero!Y71+Febrero!Y71+'Marzo '!Y71</f>
        <v>3</v>
      </c>
      <c r="Z71" s="38">
        <f>+enero!Z71+Febrero!Z71+'Marzo '!Z71</f>
        <v>0</v>
      </c>
      <c r="AA71" s="38">
        <f>+enero!AA71+Febrero!AA71+'Marzo '!AA71</f>
        <v>4</v>
      </c>
      <c r="AB71" s="38">
        <f>+enero!AB71+Febrero!AB71+'Marzo '!AB71</f>
        <v>2</v>
      </c>
      <c r="AC71" s="38">
        <f>+enero!AC71+Febrero!AC71+'Marzo '!AC71</f>
        <v>6</v>
      </c>
      <c r="AD71" s="38">
        <f>+enero!AD71+Febrero!AD71+'Marzo '!AD71</f>
        <v>1</v>
      </c>
      <c r="AE71" s="38">
        <f>+enero!AE71+Febrero!AE71+'Marzo '!AE71</f>
        <v>1</v>
      </c>
      <c r="AF71" s="38">
        <f>+enero!AF71+Febrero!AF71+'Marzo '!AF71</f>
        <v>1</v>
      </c>
      <c r="AG71" s="38">
        <f>+enero!AG71+Febrero!AG71+'Marzo '!AG71</f>
        <v>0</v>
      </c>
      <c r="AH71" s="523"/>
      <c r="AI71" s="3"/>
      <c r="AJ71" s="524"/>
      <c r="AK71" s="465"/>
      <c r="AL71" s="465"/>
      <c r="AM71" s="465"/>
      <c r="AN71" s="465"/>
      <c r="AO71" s="465"/>
      <c r="AP71" s="465"/>
      <c r="AQ71" s="465"/>
      <c r="AR71" s="465"/>
      <c r="AS71" s="465"/>
      <c r="AT71" s="465"/>
      <c r="AU71" s="478"/>
      <c r="BY71" s="452"/>
      <c r="BZ71" s="452"/>
      <c r="CA71" s="452"/>
      <c r="CB71" s="452"/>
      <c r="CC71" s="452"/>
      <c r="CD71" s="452"/>
      <c r="CE71" s="452"/>
      <c r="CF71" s="452"/>
      <c r="CG71" s="719"/>
      <c r="CH71" s="719"/>
      <c r="CI71" s="719"/>
      <c r="CJ71" s="719"/>
      <c r="CK71" s="719"/>
      <c r="CL71" s="719"/>
      <c r="CM71" s="719"/>
      <c r="CN71" s="719"/>
      <c r="CO71" s="452"/>
    </row>
    <row r="72" spans="1:93" s="451" customFormat="1" x14ac:dyDescent="0.2">
      <c r="A72" s="1286"/>
      <c r="B72" s="439" t="s">
        <v>228</v>
      </c>
      <c r="C72" s="38">
        <f>+enero!C72+Febrero!C72+'Marzo '!C72</f>
        <v>0</v>
      </c>
      <c r="D72" s="38">
        <f>+enero!D72+Febrero!D72+'Marzo '!D72</f>
        <v>0</v>
      </c>
      <c r="E72" s="38">
        <f>+enero!E72+Febrero!E72+'Marzo '!E72</f>
        <v>0</v>
      </c>
      <c r="F72" s="38">
        <f>+enero!F72+Febrero!F72+'Marzo '!F72</f>
        <v>0</v>
      </c>
      <c r="G72" s="38">
        <f>+enero!G72+Febrero!G72+'Marzo '!G72</f>
        <v>0</v>
      </c>
      <c r="H72" s="38">
        <f>+enero!H72+Febrero!H72+'Marzo '!H72</f>
        <v>0</v>
      </c>
      <c r="I72" s="38">
        <f>+enero!I72+Febrero!I72+'Marzo '!I72</f>
        <v>0</v>
      </c>
      <c r="J72" s="38">
        <f>+enero!J72+Febrero!J72+'Marzo '!J72</f>
        <v>0</v>
      </c>
      <c r="K72" s="38">
        <f>+enero!K72+Febrero!K72+'Marzo '!K72</f>
        <v>0</v>
      </c>
      <c r="L72" s="38">
        <f>+enero!L72+Febrero!L72+'Marzo '!L72</f>
        <v>0</v>
      </c>
      <c r="M72" s="38">
        <f>+enero!M72+Febrero!M72+'Marzo '!M72</f>
        <v>0</v>
      </c>
      <c r="N72" s="38">
        <f>+enero!N72+Febrero!N72+'Marzo '!N72</f>
        <v>0</v>
      </c>
      <c r="O72" s="38">
        <f>+enero!O72+Febrero!O72+'Marzo '!O72</f>
        <v>0</v>
      </c>
      <c r="P72" s="38">
        <f>+enero!P72+Febrero!P72+'Marzo '!P72</f>
        <v>0</v>
      </c>
      <c r="Q72" s="38">
        <f>+enero!Q72+Febrero!Q72+'Marzo '!Q72</f>
        <v>0</v>
      </c>
      <c r="R72" s="38">
        <f>+enero!R72+Febrero!R72+'Marzo '!R72</f>
        <v>0</v>
      </c>
      <c r="S72" s="38">
        <f>+enero!S72+Febrero!S72+'Marzo '!S72</f>
        <v>0</v>
      </c>
      <c r="T72" s="38">
        <f>+enero!T72+Febrero!T72+'Marzo '!T72</f>
        <v>0</v>
      </c>
      <c r="U72" s="38">
        <f>+enero!U72+Febrero!U72+'Marzo '!U72</f>
        <v>0</v>
      </c>
      <c r="V72" s="38">
        <f>+enero!V72+Febrero!V72+'Marzo '!V72</f>
        <v>0</v>
      </c>
      <c r="W72" s="38">
        <f>+enero!W72+Febrero!W72+'Marzo '!W72</f>
        <v>0</v>
      </c>
      <c r="X72" s="38">
        <f>+enero!X72+Febrero!X72+'Marzo '!X72</f>
        <v>0</v>
      </c>
      <c r="Y72" s="38">
        <f>+enero!Y72+Febrero!Y72+'Marzo '!Y72</f>
        <v>0</v>
      </c>
      <c r="Z72" s="38">
        <f>+enero!Z72+Febrero!Z72+'Marzo '!Z72</f>
        <v>0</v>
      </c>
      <c r="AA72" s="38">
        <f>+enero!AA72+Febrero!AA72+'Marzo '!AA72</f>
        <v>0</v>
      </c>
      <c r="AB72" s="38">
        <f>+enero!AB72+Febrero!AB72+'Marzo '!AB72</f>
        <v>0</v>
      </c>
      <c r="AC72" s="38">
        <f>+enero!AC72+Febrero!AC72+'Marzo '!AC72</f>
        <v>0</v>
      </c>
      <c r="AD72" s="38">
        <f>+enero!AD72+Febrero!AD72+'Marzo '!AD72</f>
        <v>0</v>
      </c>
      <c r="AE72" s="38">
        <f>+enero!AE72+Febrero!AE72+'Marzo '!AE72</f>
        <v>0</v>
      </c>
      <c r="AF72" s="38">
        <f>+enero!AF72+Febrero!AF72+'Marzo '!AF72</f>
        <v>0</v>
      </c>
      <c r="AG72" s="38">
        <f>+enero!AG72+Febrero!AG72+'Marzo '!AG72</f>
        <v>0</v>
      </c>
      <c r="AH72" s="521"/>
      <c r="AI72" s="3"/>
      <c r="AJ72" s="525"/>
      <c r="AK72" s="22"/>
      <c r="AL72" s="465"/>
      <c r="AM72" s="465"/>
      <c r="AN72" s="465"/>
      <c r="AO72" s="465"/>
      <c r="AP72" s="465"/>
      <c r="AQ72" s="465"/>
      <c r="AR72" s="465"/>
      <c r="AS72" s="465"/>
      <c r="AT72" s="465"/>
      <c r="AU72" s="478"/>
      <c r="BY72" s="452"/>
      <c r="BZ72" s="452"/>
      <c r="CA72" s="452"/>
      <c r="CB72" s="452"/>
      <c r="CC72" s="452"/>
      <c r="CD72" s="452"/>
      <c r="CE72" s="452"/>
      <c r="CF72" s="452"/>
      <c r="CG72" s="719"/>
      <c r="CH72" s="719"/>
      <c r="CI72" s="719"/>
      <c r="CJ72" s="719"/>
      <c r="CK72" s="719"/>
      <c r="CL72" s="719"/>
      <c r="CM72" s="719"/>
      <c r="CN72" s="719"/>
      <c r="CO72" s="452"/>
    </row>
    <row r="73" spans="1:93" s="451" customFormat="1" ht="26.25" customHeight="1" x14ac:dyDescent="0.2">
      <c r="A73" s="1286"/>
      <c r="B73" s="102" t="s">
        <v>229</v>
      </c>
      <c r="C73" s="38">
        <f>+enero!C73+Febrero!C73+'Marzo '!C73</f>
        <v>0</v>
      </c>
      <c r="D73" s="38">
        <f>+enero!D73+Febrero!D73+'Marzo '!D73</f>
        <v>0</v>
      </c>
      <c r="E73" s="38">
        <f>+enero!E73+Febrero!E73+'Marzo '!E73</f>
        <v>0</v>
      </c>
      <c r="F73" s="38">
        <f>+enero!F73+Febrero!F73+'Marzo '!F73</f>
        <v>0</v>
      </c>
      <c r="G73" s="38">
        <f>+enero!G73+Febrero!G73+'Marzo '!G73</f>
        <v>0</v>
      </c>
      <c r="H73" s="38">
        <f>+enero!H73+Febrero!H73+'Marzo '!H73</f>
        <v>0</v>
      </c>
      <c r="I73" s="38">
        <f>+enero!I73+Febrero!I73+'Marzo '!I73</f>
        <v>0</v>
      </c>
      <c r="J73" s="38">
        <f>+enero!J73+Febrero!J73+'Marzo '!J73</f>
        <v>0</v>
      </c>
      <c r="K73" s="38">
        <f>+enero!K73+Febrero!K73+'Marzo '!K73</f>
        <v>0</v>
      </c>
      <c r="L73" s="38">
        <f>+enero!L73+Febrero!L73+'Marzo '!L73</f>
        <v>0</v>
      </c>
      <c r="M73" s="38">
        <f>+enero!M73+Febrero!M73+'Marzo '!M73</f>
        <v>0</v>
      </c>
      <c r="N73" s="38">
        <f>+enero!N73+Febrero!N73+'Marzo '!N73</f>
        <v>0</v>
      </c>
      <c r="O73" s="38">
        <f>+enero!O73+Febrero!O73+'Marzo '!O73</f>
        <v>0</v>
      </c>
      <c r="P73" s="38">
        <f>+enero!P73+Febrero!P73+'Marzo '!P73</f>
        <v>0</v>
      </c>
      <c r="Q73" s="38">
        <f>+enero!Q73+Febrero!Q73+'Marzo '!Q73</f>
        <v>0</v>
      </c>
      <c r="R73" s="38">
        <f>+enero!R73+Febrero!R73+'Marzo '!R73</f>
        <v>0</v>
      </c>
      <c r="S73" s="38">
        <f>+enero!S73+Febrero!S73+'Marzo '!S73</f>
        <v>0</v>
      </c>
      <c r="T73" s="38">
        <f>+enero!T73+Febrero!T73+'Marzo '!T73</f>
        <v>0</v>
      </c>
      <c r="U73" s="38">
        <f>+enero!U73+Febrero!U73+'Marzo '!U73</f>
        <v>0</v>
      </c>
      <c r="V73" s="38">
        <f>+enero!V73+Febrero!V73+'Marzo '!V73</f>
        <v>0</v>
      </c>
      <c r="W73" s="38">
        <f>+enero!W73+Febrero!W73+'Marzo '!W73</f>
        <v>0</v>
      </c>
      <c r="X73" s="38">
        <f>+enero!X73+Febrero!X73+'Marzo '!X73</f>
        <v>0</v>
      </c>
      <c r="Y73" s="38">
        <f>+enero!Y73+Febrero!Y73+'Marzo '!Y73</f>
        <v>0</v>
      </c>
      <c r="Z73" s="38">
        <f>+enero!Z73+Febrero!Z73+'Marzo '!Z73</f>
        <v>0</v>
      </c>
      <c r="AA73" s="38">
        <f>+enero!AA73+Febrero!AA73+'Marzo '!AA73</f>
        <v>0</v>
      </c>
      <c r="AB73" s="38">
        <f>+enero!AB73+Febrero!AB73+'Marzo '!AB73</f>
        <v>0</v>
      </c>
      <c r="AC73" s="38">
        <f>+enero!AC73+Febrero!AC73+'Marzo '!AC73</f>
        <v>0</v>
      </c>
      <c r="AD73" s="38">
        <f>+enero!AD73+Febrero!AD73+'Marzo '!AD73</f>
        <v>0</v>
      </c>
      <c r="AE73" s="38">
        <f>+enero!AE73+Febrero!AE73+'Marzo '!AE73</f>
        <v>0</v>
      </c>
      <c r="AF73" s="38">
        <f>+enero!AF73+Febrero!AF73+'Marzo '!AF73</f>
        <v>0</v>
      </c>
      <c r="AG73" s="38">
        <f>+enero!AG73+Febrero!AG73+'Marzo '!AG73</f>
        <v>0</v>
      </c>
      <c r="AH73" s="521"/>
      <c r="AI73" s="3"/>
      <c r="AJ73" s="526"/>
      <c r="AK73" s="522"/>
      <c r="AL73" s="465"/>
      <c r="AM73" s="465"/>
      <c r="AN73" s="465"/>
      <c r="AO73" s="465"/>
      <c r="AP73" s="465"/>
      <c r="AQ73" s="465"/>
      <c r="AR73" s="465"/>
      <c r="AS73" s="465"/>
      <c r="AT73" s="465"/>
      <c r="AU73" s="478"/>
      <c r="BY73" s="452"/>
      <c r="BZ73" s="452"/>
      <c r="CA73" s="452"/>
      <c r="CB73" s="452"/>
      <c r="CC73" s="452"/>
      <c r="CD73" s="452"/>
      <c r="CE73" s="452"/>
      <c r="CF73" s="452"/>
      <c r="CG73" s="719"/>
      <c r="CH73" s="719"/>
      <c r="CI73" s="719"/>
      <c r="CJ73" s="719"/>
      <c r="CK73" s="719"/>
      <c r="CL73" s="719"/>
      <c r="CM73" s="719"/>
      <c r="CN73" s="719"/>
      <c r="CO73" s="452"/>
    </row>
    <row r="74" spans="1:93" s="451" customFormat="1" x14ac:dyDescent="0.2">
      <c r="A74" s="1287"/>
      <c r="B74" s="436" t="s">
        <v>75</v>
      </c>
      <c r="C74" s="38">
        <f>+enero!C74+Febrero!C74+'Marzo '!C74</f>
        <v>0</v>
      </c>
      <c r="D74" s="38">
        <f>+enero!D74+Febrero!D74+'Marzo '!D74</f>
        <v>0</v>
      </c>
      <c r="E74" s="38">
        <f>+enero!E74+Febrero!E74+'Marzo '!E74</f>
        <v>0</v>
      </c>
      <c r="F74" s="38">
        <f>+enero!F74+Febrero!F74+'Marzo '!F74</f>
        <v>0</v>
      </c>
      <c r="G74" s="38">
        <f>+enero!G74+Febrero!G74+'Marzo '!G74</f>
        <v>0</v>
      </c>
      <c r="H74" s="38">
        <f>+enero!H74+Febrero!H74+'Marzo '!H74</f>
        <v>0</v>
      </c>
      <c r="I74" s="38">
        <f>+enero!I74+Febrero!I74+'Marzo '!I74</f>
        <v>0</v>
      </c>
      <c r="J74" s="38">
        <f>+enero!J74+Febrero!J74+'Marzo '!J74</f>
        <v>0</v>
      </c>
      <c r="K74" s="38">
        <f>+enero!K74+Febrero!K74+'Marzo '!K74</f>
        <v>0</v>
      </c>
      <c r="L74" s="38">
        <f>+enero!L74+Febrero!L74+'Marzo '!L74</f>
        <v>0</v>
      </c>
      <c r="M74" s="38">
        <f>+enero!M74+Febrero!M74+'Marzo '!M74</f>
        <v>0</v>
      </c>
      <c r="N74" s="38">
        <f>+enero!N74+Febrero!N74+'Marzo '!N74</f>
        <v>0</v>
      </c>
      <c r="O74" s="38">
        <f>+enero!O74+Febrero!O74+'Marzo '!O74</f>
        <v>0</v>
      </c>
      <c r="P74" s="38">
        <f>+enero!P74+Febrero!P74+'Marzo '!P74</f>
        <v>0</v>
      </c>
      <c r="Q74" s="38">
        <f>+enero!Q74+Febrero!Q74+'Marzo '!Q74</f>
        <v>0</v>
      </c>
      <c r="R74" s="38">
        <f>+enero!R74+Febrero!R74+'Marzo '!R74</f>
        <v>0</v>
      </c>
      <c r="S74" s="38">
        <f>+enero!S74+Febrero!S74+'Marzo '!S74</f>
        <v>0</v>
      </c>
      <c r="T74" s="38">
        <f>+enero!T74+Febrero!T74+'Marzo '!T74</f>
        <v>0</v>
      </c>
      <c r="U74" s="38">
        <f>+enero!U74+Febrero!U74+'Marzo '!U74</f>
        <v>0</v>
      </c>
      <c r="V74" s="38">
        <f>+enero!V74+Febrero!V74+'Marzo '!V74</f>
        <v>0</v>
      </c>
      <c r="W74" s="38">
        <f>+enero!W74+Febrero!W74+'Marzo '!W74</f>
        <v>0</v>
      </c>
      <c r="X74" s="38">
        <f>+enero!X74+Febrero!X74+'Marzo '!X74</f>
        <v>0</v>
      </c>
      <c r="Y74" s="38">
        <f>+enero!Y74+Febrero!Y74+'Marzo '!Y74</f>
        <v>0</v>
      </c>
      <c r="Z74" s="38">
        <f>+enero!Z74+Febrero!Z74+'Marzo '!Z74</f>
        <v>0</v>
      </c>
      <c r="AA74" s="38">
        <f>+enero!AA74+Febrero!AA74+'Marzo '!AA74</f>
        <v>0</v>
      </c>
      <c r="AB74" s="38">
        <f>+enero!AB74+Febrero!AB74+'Marzo '!AB74</f>
        <v>0</v>
      </c>
      <c r="AC74" s="38">
        <f>+enero!AC74+Febrero!AC74+'Marzo '!AC74</f>
        <v>0</v>
      </c>
      <c r="AD74" s="38">
        <f>+enero!AD74+Febrero!AD74+'Marzo '!AD74</f>
        <v>0</v>
      </c>
      <c r="AE74" s="38">
        <f>+enero!AE74+Febrero!AE74+'Marzo '!AE74</f>
        <v>0</v>
      </c>
      <c r="AF74" s="38">
        <f>+enero!AF74+Febrero!AF74+'Marzo '!AF74</f>
        <v>0</v>
      </c>
      <c r="AG74" s="38">
        <f>+enero!AG74+Febrero!AG74+'Marzo '!AG74</f>
        <v>0</v>
      </c>
      <c r="AH74" s="521"/>
      <c r="AI74" s="3"/>
      <c r="AJ74" s="525"/>
      <c r="AK74" s="525"/>
      <c r="AL74" s="465"/>
      <c r="AM74" s="465"/>
      <c r="AN74" s="465"/>
      <c r="AO74" s="465"/>
      <c r="AP74" s="465"/>
      <c r="AQ74" s="465"/>
      <c r="AR74" s="465"/>
      <c r="AS74" s="465"/>
      <c r="AT74" s="465"/>
      <c r="AU74" s="478"/>
      <c r="BY74" s="452"/>
      <c r="BZ74" s="452"/>
      <c r="CA74" s="452"/>
      <c r="CB74" s="452"/>
      <c r="CC74" s="452"/>
      <c r="CD74" s="452"/>
      <c r="CE74" s="452"/>
      <c r="CF74" s="452"/>
      <c r="CG74" s="719"/>
      <c r="CH74" s="719"/>
      <c r="CI74" s="719"/>
      <c r="CJ74" s="719"/>
      <c r="CK74" s="719"/>
      <c r="CL74" s="719"/>
      <c r="CM74" s="719"/>
      <c r="CN74" s="719"/>
      <c r="CO74" s="452"/>
    </row>
    <row r="75" spans="1:93" s="451" customFormat="1" x14ac:dyDescent="0.2">
      <c r="A75" s="65" t="s">
        <v>76</v>
      </c>
      <c r="B75" s="65"/>
      <c r="C75" s="65"/>
      <c r="D75" s="65"/>
      <c r="E75" s="65"/>
      <c r="F75" s="103"/>
      <c r="G75" s="65"/>
      <c r="H75" s="90"/>
      <c r="I75" s="91"/>
      <c r="J75" s="90"/>
      <c r="K75" s="91"/>
      <c r="L75" s="90"/>
      <c r="M75" s="91"/>
      <c r="N75" s="90"/>
      <c r="O75" s="91"/>
      <c r="P75" s="90"/>
      <c r="Q75" s="91"/>
      <c r="R75" s="90"/>
      <c r="S75" s="91"/>
      <c r="T75" s="90"/>
      <c r="U75" s="91"/>
      <c r="V75" s="91"/>
      <c r="W75" s="92"/>
      <c r="X75" s="92"/>
      <c r="Y75" s="92"/>
      <c r="Z75" s="92"/>
      <c r="AA75" s="92"/>
      <c r="AB75" s="91"/>
      <c r="AC75" s="91"/>
      <c r="AD75" s="91"/>
      <c r="AE75" s="91"/>
      <c r="AF75" s="91"/>
      <c r="AG75" s="91"/>
      <c r="AH75" s="93"/>
      <c r="AI75" s="93"/>
      <c r="AJ75" s="10"/>
      <c r="AK75" s="244"/>
      <c r="AL75" s="10"/>
      <c r="AM75" s="10"/>
      <c r="AN75" s="454"/>
      <c r="AO75" s="454"/>
      <c r="AP75" s="454"/>
      <c r="AQ75" s="454"/>
      <c r="AR75" s="454"/>
      <c r="AS75" s="454"/>
      <c r="AT75" s="454"/>
      <c r="AU75" s="454"/>
      <c r="AV75" s="454"/>
      <c r="AW75" s="478"/>
      <c r="BY75" s="452"/>
      <c r="BZ75" s="452"/>
      <c r="CA75" s="452"/>
      <c r="CB75" s="452"/>
      <c r="CC75" s="452"/>
      <c r="CD75" s="452"/>
      <c r="CE75" s="452"/>
      <c r="CF75" s="452"/>
      <c r="CG75" s="719"/>
      <c r="CH75" s="719"/>
      <c r="CI75" s="719"/>
      <c r="CJ75" s="719"/>
      <c r="CK75" s="719"/>
      <c r="CL75" s="719"/>
      <c r="CM75" s="719"/>
      <c r="CN75" s="719"/>
      <c r="CO75" s="452"/>
    </row>
    <row r="76" spans="1:93" s="451" customFormat="1" ht="14.25" customHeight="1" x14ac:dyDescent="0.2">
      <c r="A76" s="1250" t="s">
        <v>32</v>
      </c>
      <c r="B76" s="1251"/>
      <c r="C76" s="1242" t="s">
        <v>33</v>
      </c>
      <c r="D76" s="1242"/>
      <c r="E76" s="1242"/>
      <c r="F76" s="1381" t="s">
        <v>77</v>
      </c>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62" t="s">
        <v>230</v>
      </c>
      <c r="AI76" s="1362"/>
      <c r="AJ76" s="1362"/>
      <c r="AK76" s="527"/>
      <c r="AL76" s="465"/>
      <c r="AM76" s="465"/>
      <c r="AN76" s="465"/>
      <c r="AO76" s="465"/>
      <c r="AP76" s="465"/>
      <c r="AQ76" s="465"/>
      <c r="AR76" s="465"/>
      <c r="AS76" s="465"/>
      <c r="AT76" s="465"/>
      <c r="AU76" s="478"/>
      <c r="BY76" s="452"/>
      <c r="BZ76" s="452"/>
      <c r="CA76" s="452"/>
      <c r="CB76" s="452"/>
      <c r="CC76" s="452"/>
      <c r="CD76" s="452"/>
      <c r="CE76" s="452"/>
      <c r="CF76" s="452"/>
      <c r="CG76" s="719"/>
      <c r="CH76" s="719"/>
      <c r="CI76" s="719"/>
      <c r="CJ76" s="719"/>
      <c r="CK76" s="719"/>
      <c r="CL76" s="719"/>
      <c r="CM76" s="719"/>
      <c r="CN76" s="719"/>
      <c r="CO76" s="452"/>
    </row>
    <row r="77" spans="1:93" s="451" customFormat="1" ht="14.25" customHeight="1" x14ac:dyDescent="0.2">
      <c r="A77" s="1308"/>
      <c r="B77" s="1309"/>
      <c r="C77" s="1414"/>
      <c r="D77" s="1414"/>
      <c r="E77" s="1414"/>
      <c r="F77" s="1273" t="s">
        <v>57</v>
      </c>
      <c r="G77" s="1273"/>
      <c r="H77" s="1273" t="s">
        <v>58</v>
      </c>
      <c r="I77" s="1273"/>
      <c r="J77" s="1415" t="s">
        <v>59</v>
      </c>
      <c r="K77" s="1415"/>
      <c r="L77" s="1415" t="s">
        <v>60</v>
      </c>
      <c r="M77" s="1415"/>
      <c r="N77" s="1415" t="s">
        <v>61</v>
      </c>
      <c r="O77" s="1415"/>
      <c r="P77" s="1415" t="s">
        <v>62</v>
      </c>
      <c r="Q77" s="1415"/>
      <c r="R77" s="1273" t="s">
        <v>63</v>
      </c>
      <c r="S77" s="1273"/>
      <c r="T77" s="1415" t="s">
        <v>64</v>
      </c>
      <c r="U77" s="1415"/>
      <c r="V77" s="1415" t="s">
        <v>65</v>
      </c>
      <c r="W77" s="1415"/>
      <c r="X77" s="1415" t="s">
        <v>66</v>
      </c>
      <c r="Y77" s="1415"/>
      <c r="Z77" s="1415" t="s">
        <v>67</v>
      </c>
      <c r="AA77" s="1415"/>
      <c r="AB77" s="1415" t="s">
        <v>68</v>
      </c>
      <c r="AC77" s="1415"/>
      <c r="AD77" s="1415" t="s">
        <v>69</v>
      </c>
      <c r="AE77" s="1415"/>
      <c r="AF77" s="1415" t="s">
        <v>70</v>
      </c>
      <c r="AG77" s="1415"/>
      <c r="AH77" s="1237" t="s">
        <v>231</v>
      </c>
      <c r="AI77" s="1237" t="s">
        <v>232</v>
      </c>
      <c r="AJ77" s="1237" t="s">
        <v>233</v>
      </c>
      <c r="AK77" s="528"/>
      <c r="AL77" s="465"/>
      <c r="AM77" s="465"/>
      <c r="AN77" s="465"/>
      <c r="AO77" s="465"/>
      <c r="AP77" s="465"/>
      <c r="AQ77" s="465"/>
      <c r="AR77" s="465"/>
      <c r="AS77" s="465"/>
      <c r="AT77" s="465"/>
      <c r="AU77" s="478"/>
      <c r="BY77" s="452"/>
      <c r="BZ77" s="452"/>
      <c r="CA77" s="452"/>
      <c r="CB77" s="452"/>
      <c r="CC77" s="452"/>
      <c r="CD77" s="452"/>
      <c r="CE77" s="452"/>
      <c r="CF77" s="452"/>
      <c r="CG77" s="719"/>
      <c r="CH77" s="719"/>
      <c r="CI77" s="719"/>
      <c r="CJ77" s="719"/>
      <c r="CK77" s="719"/>
      <c r="CL77" s="719"/>
      <c r="CM77" s="719"/>
      <c r="CN77" s="719"/>
      <c r="CO77" s="452"/>
    </row>
    <row r="78" spans="1:93" s="451" customFormat="1" x14ac:dyDescent="0.2">
      <c r="A78" s="1299"/>
      <c r="B78" s="1301"/>
      <c r="C78" s="435" t="s">
        <v>149</v>
      </c>
      <c r="D78" s="435" t="s">
        <v>30</v>
      </c>
      <c r="E78" s="435" t="s">
        <v>48</v>
      </c>
      <c r="F78" s="425" t="s">
        <v>30</v>
      </c>
      <c r="G78" s="425" t="s">
        <v>48</v>
      </c>
      <c r="H78" s="425" t="s">
        <v>30</v>
      </c>
      <c r="I78" s="425" t="s">
        <v>48</v>
      </c>
      <c r="J78" s="425" t="s">
        <v>30</v>
      </c>
      <c r="K78" s="425" t="s">
        <v>48</v>
      </c>
      <c r="L78" s="425" t="s">
        <v>30</v>
      </c>
      <c r="M78" s="425" t="s">
        <v>48</v>
      </c>
      <c r="N78" s="425" t="s">
        <v>30</v>
      </c>
      <c r="O78" s="425" t="s">
        <v>48</v>
      </c>
      <c r="P78" s="425" t="s">
        <v>30</v>
      </c>
      <c r="Q78" s="425" t="s">
        <v>48</v>
      </c>
      <c r="R78" s="425" t="s">
        <v>30</v>
      </c>
      <c r="S78" s="425" t="s">
        <v>48</v>
      </c>
      <c r="T78" s="425" t="s">
        <v>30</v>
      </c>
      <c r="U78" s="425" t="s">
        <v>48</v>
      </c>
      <c r="V78" s="425" t="s">
        <v>30</v>
      </c>
      <c r="W78" s="425" t="s">
        <v>48</v>
      </c>
      <c r="X78" s="425" t="s">
        <v>30</v>
      </c>
      <c r="Y78" s="425" t="s">
        <v>48</v>
      </c>
      <c r="Z78" s="425" t="s">
        <v>30</v>
      </c>
      <c r="AA78" s="425" t="s">
        <v>48</v>
      </c>
      <c r="AB78" s="425" t="s">
        <v>30</v>
      </c>
      <c r="AC78" s="425" t="s">
        <v>48</v>
      </c>
      <c r="AD78" s="425" t="s">
        <v>30</v>
      </c>
      <c r="AE78" s="425" t="s">
        <v>48</v>
      </c>
      <c r="AF78" s="425" t="s">
        <v>30</v>
      </c>
      <c r="AG78" s="425" t="s">
        <v>48</v>
      </c>
      <c r="AH78" s="1238"/>
      <c r="AI78" s="1238"/>
      <c r="AJ78" s="1238"/>
      <c r="AK78" s="529"/>
      <c r="AL78" s="465"/>
      <c r="AM78" s="465"/>
      <c r="AN78" s="465"/>
      <c r="AO78" s="465"/>
      <c r="AP78" s="465"/>
      <c r="AQ78" s="465"/>
      <c r="AR78" s="465"/>
      <c r="AS78" s="465"/>
      <c r="AT78" s="465"/>
      <c r="AU78" s="478"/>
      <c r="BY78" s="452"/>
      <c r="BZ78" s="452"/>
      <c r="CA78" s="452"/>
      <c r="CB78" s="452"/>
      <c r="CC78" s="452"/>
      <c r="CD78" s="452"/>
      <c r="CE78" s="452"/>
      <c r="CF78" s="452"/>
      <c r="CG78" s="719"/>
      <c r="CH78" s="719"/>
      <c r="CI78" s="719"/>
      <c r="CJ78" s="719"/>
      <c r="CK78" s="719"/>
      <c r="CL78" s="719"/>
      <c r="CM78" s="719"/>
      <c r="CN78" s="719"/>
      <c r="CO78" s="452"/>
    </row>
    <row r="79" spans="1:93" s="451" customFormat="1" x14ac:dyDescent="0.2">
      <c r="A79" s="1283" t="s">
        <v>80</v>
      </c>
      <c r="B79" s="1284"/>
      <c r="C79" s="483">
        <f t="shared" ref="C79:C84" si="4">SUM(D79:E79)</f>
        <v>0</v>
      </c>
      <c r="D79" s="483">
        <f t="shared" ref="D79:E84" si="5">SUM(F79+H79+J79+L79+N79+P79+R79+T79+V79+X79+Z79+AB79+AD79+AF79)</f>
        <v>0</v>
      </c>
      <c r="E79" s="483">
        <f t="shared" si="5"/>
        <v>0</v>
      </c>
      <c r="F79" s="25">
        <f>+enero!F79+Febrero!F79+'Marzo '!F79</f>
        <v>0</v>
      </c>
      <c r="G79" s="25">
        <f>+enero!G79+Febrero!G79+'Marzo '!G79</f>
        <v>0</v>
      </c>
      <c r="H79" s="25">
        <f>+enero!H79+Febrero!H79+'Marzo '!H79</f>
        <v>0</v>
      </c>
      <c r="I79" s="25">
        <f>+enero!I79+Febrero!I79+'Marzo '!I79</f>
        <v>0</v>
      </c>
      <c r="J79" s="25">
        <f>+enero!J79+Febrero!J79+'Marzo '!J79</f>
        <v>0</v>
      </c>
      <c r="K79" s="25">
        <f>+enero!K79+Febrero!K79+'Marzo '!K79</f>
        <v>0</v>
      </c>
      <c r="L79" s="25">
        <f>+enero!L79+Febrero!L79+'Marzo '!L79</f>
        <v>0</v>
      </c>
      <c r="M79" s="25">
        <f>+enero!M79+Febrero!M79+'Marzo '!M79</f>
        <v>0</v>
      </c>
      <c r="N79" s="25">
        <f>+enero!N79+Febrero!N79+'Marzo '!N79</f>
        <v>0</v>
      </c>
      <c r="O79" s="25">
        <f>+enero!O79+Febrero!O79+'Marzo '!O79</f>
        <v>0</v>
      </c>
      <c r="P79" s="25">
        <f>+enero!P79+Febrero!P79+'Marzo '!P79</f>
        <v>0</v>
      </c>
      <c r="Q79" s="25">
        <f>+enero!Q79+Febrero!Q79+'Marzo '!Q79</f>
        <v>0</v>
      </c>
      <c r="R79" s="25">
        <f>+enero!R79+Febrero!R79+'Marzo '!R79</f>
        <v>0</v>
      </c>
      <c r="S79" s="25">
        <f>+enero!S79+Febrero!S79+'Marzo '!S79</f>
        <v>0</v>
      </c>
      <c r="T79" s="25">
        <f>+enero!T79+Febrero!T79+'Marzo '!T79</f>
        <v>0</v>
      </c>
      <c r="U79" s="25">
        <f>+enero!U79+Febrero!U79+'Marzo '!U79</f>
        <v>0</v>
      </c>
      <c r="V79" s="25">
        <f>+enero!V79+Febrero!V79+'Marzo '!V79</f>
        <v>0</v>
      </c>
      <c r="W79" s="25">
        <f>+enero!W79+Febrero!W79+'Marzo '!W79</f>
        <v>0</v>
      </c>
      <c r="X79" s="25">
        <f>+enero!X79+Febrero!X79+'Marzo '!X79</f>
        <v>0</v>
      </c>
      <c r="Y79" s="25">
        <f>+enero!Y79+Febrero!Y79+'Marzo '!Y79</f>
        <v>0</v>
      </c>
      <c r="Z79" s="25">
        <f>+enero!Z79+Febrero!Z79+'Marzo '!Z79</f>
        <v>0</v>
      </c>
      <c r="AA79" s="25">
        <f>+enero!AA79+Febrero!AA79+'Marzo '!AA79</f>
        <v>0</v>
      </c>
      <c r="AB79" s="25">
        <f>+enero!AB79+Febrero!AB79+'Marzo '!AB79</f>
        <v>0</v>
      </c>
      <c r="AC79" s="25">
        <f>+enero!AC79+Febrero!AC79+'Marzo '!AC79</f>
        <v>0</v>
      </c>
      <c r="AD79" s="25">
        <f>+enero!AD79+Febrero!AD79+'Marzo '!AD79</f>
        <v>0</v>
      </c>
      <c r="AE79" s="25">
        <f>+enero!AE79+Febrero!AE79+'Marzo '!AE79</f>
        <v>0</v>
      </c>
      <c r="AF79" s="25">
        <f>+enero!AF79+Febrero!AF79+'Marzo '!AF79</f>
        <v>0</v>
      </c>
      <c r="AG79" s="25">
        <f>+enero!AG79+Febrero!AG79+'Marzo '!AG79</f>
        <v>0</v>
      </c>
      <c r="AH79" s="25">
        <f>+enero!AH79+Febrero!AH79+'Marzo '!AH79</f>
        <v>0</v>
      </c>
      <c r="AI79" s="25">
        <f>+enero!AI79+Febrero!AI79+'Marzo '!AI79</f>
        <v>0</v>
      </c>
      <c r="AJ79" s="25">
        <f>+enero!AJ79+Febrero!AJ79+'Marzo '!AJ79</f>
        <v>0</v>
      </c>
      <c r="AK79" s="530"/>
      <c r="AL79" s="465"/>
      <c r="AM79" s="465"/>
      <c r="AN79" s="465"/>
      <c r="AO79" s="465"/>
      <c r="AP79" s="465"/>
      <c r="AQ79" s="465"/>
      <c r="AR79" s="465"/>
      <c r="AS79" s="465"/>
      <c r="AT79" s="465"/>
      <c r="BY79" s="452"/>
      <c r="BZ79" s="452"/>
      <c r="CA79" s="452"/>
      <c r="CB79" s="452"/>
      <c r="CC79" s="452"/>
      <c r="CD79" s="452"/>
      <c r="CE79" s="452"/>
      <c r="CF79" s="452"/>
      <c r="CG79" s="719">
        <v>0</v>
      </c>
      <c r="CH79" s="719"/>
      <c r="CI79" s="719"/>
      <c r="CJ79" s="719"/>
      <c r="CK79" s="719"/>
      <c r="CL79" s="719"/>
      <c r="CM79" s="719"/>
      <c r="CN79" s="719"/>
      <c r="CO79" s="452"/>
    </row>
    <row r="80" spans="1:93" s="451" customFormat="1" x14ac:dyDescent="0.2">
      <c r="A80" s="1285" t="s">
        <v>72</v>
      </c>
      <c r="B80" s="430" t="s">
        <v>73</v>
      </c>
      <c r="C80" s="489">
        <f t="shared" si="4"/>
        <v>0</v>
      </c>
      <c r="D80" s="489">
        <f t="shared" si="5"/>
        <v>0</v>
      </c>
      <c r="E80" s="489">
        <f t="shared" si="5"/>
        <v>0</v>
      </c>
      <c r="F80" s="25">
        <f>+enero!F80+Febrero!F80+'Marzo '!F80</f>
        <v>0</v>
      </c>
      <c r="G80" s="25">
        <f>+enero!G80+Febrero!G80+'Marzo '!G80</f>
        <v>0</v>
      </c>
      <c r="H80" s="25">
        <f>+enero!H80+Febrero!H80+'Marzo '!H80</f>
        <v>0</v>
      </c>
      <c r="I80" s="25">
        <f>+enero!I80+Febrero!I80+'Marzo '!I80</f>
        <v>0</v>
      </c>
      <c r="J80" s="25">
        <f>+enero!J80+Febrero!J80+'Marzo '!J80</f>
        <v>0</v>
      </c>
      <c r="K80" s="25">
        <f>+enero!K80+Febrero!K80+'Marzo '!K80</f>
        <v>0</v>
      </c>
      <c r="L80" s="25">
        <f>+enero!L80+Febrero!L80+'Marzo '!L80</f>
        <v>0</v>
      </c>
      <c r="M80" s="25">
        <f>+enero!M80+Febrero!M80+'Marzo '!M80</f>
        <v>0</v>
      </c>
      <c r="N80" s="25">
        <f>+enero!N80+Febrero!N80+'Marzo '!N80</f>
        <v>0</v>
      </c>
      <c r="O80" s="25">
        <f>+enero!O80+Febrero!O80+'Marzo '!O80</f>
        <v>0</v>
      </c>
      <c r="P80" s="25">
        <f>+enero!P80+Febrero!P80+'Marzo '!P80</f>
        <v>0</v>
      </c>
      <c r="Q80" s="25">
        <f>+enero!Q80+Febrero!Q80+'Marzo '!Q80</f>
        <v>0</v>
      </c>
      <c r="R80" s="25">
        <f>+enero!R80+Febrero!R80+'Marzo '!R80</f>
        <v>0</v>
      </c>
      <c r="S80" s="25">
        <f>+enero!S80+Febrero!S80+'Marzo '!S80</f>
        <v>0</v>
      </c>
      <c r="T80" s="25">
        <f>+enero!T80+Febrero!T80+'Marzo '!T80</f>
        <v>0</v>
      </c>
      <c r="U80" s="25">
        <f>+enero!U80+Febrero!U80+'Marzo '!U80</f>
        <v>0</v>
      </c>
      <c r="V80" s="25">
        <f>+enero!V80+Febrero!V80+'Marzo '!V80</f>
        <v>0</v>
      </c>
      <c r="W80" s="25">
        <f>+enero!W80+Febrero!W80+'Marzo '!W80</f>
        <v>0</v>
      </c>
      <c r="X80" s="25">
        <f>+enero!X80+Febrero!X80+'Marzo '!X80</f>
        <v>0</v>
      </c>
      <c r="Y80" s="25">
        <f>+enero!Y80+Febrero!Y80+'Marzo '!Y80</f>
        <v>0</v>
      </c>
      <c r="Z80" s="25">
        <f>+enero!Z80+Febrero!Z80+'Marzo '!Z80</f>
        <v>0</v>
      </c>
      <c r="AA80" s="25">
        <f>+enero!AA80+Febrero!AA80+'Marzo '!AA80</f>
        <v>0</v>
      </c>
      <c r="AB80" s="25">
        <f>+enero!AB80+Febrero!AB80+'Marzo '!AB80</f>
        <v>0</v>
      </c>
      <c r="AC80" s="25">
        <f>+enero!AC80+Febrero!AC80+'Marzo '!AC80</f>
        <v>0</v>
      </c>
      <c r="AD80" s="25">
        <f>+enero!AD80+Febrero!AD80+'Marzo '!AD80</f>
        <v>0</v>
      </c>
      <c r="AE80" s="25">
        <f>+enero!AE80+Febrero!AE80+'Marzo '!AE80</f>
        <v>0</v>
      </c>
      <c r="AF80" s="25">
        <f>+enero!AF80+Febrero!AF80+'Marzo '!AF80</f>
        <v>0</v>
      </c>
      <c r="AG80" s="25">
        <f>+enero!AG80+Febrero!AG80+'Marzo '!AG80</f>
        <v>0</v>
      </c>
      <c r="AH80" s="25">
        <f>+enero!AH80+Febrero!AH80+'Marzo '!AH80</f>
        <v>0</v>
      </c>
      <c r="AI80" s="25">
        <f>+enero!AI80+Febrero!AI80+'Marzo '!AI80</f>
        <v>0</v>
      </c>
      <c r="AJ80" s="25">
        <f>+enero!AJ80+Febrero!AJ80+'Marzo '!AJ80</f>
        <v>0</v>
      </c>
      <c r="AK80" s="531"/>
      <c r="AL80" s="465"/>
      <c r="AM80" s="465"/>
      <c r="AN80" s="465"/>
      <c r="AO80" s="465"/>
      <c r="AP80" s="465"/>
      <c r="AQ80" s="465"/>
      <c r="AR80" s="465"/>
      <c r="AS80" s="465"/>
      <c r="AT80" s="465"/>
      <c r="BY80" s="452"/>
      <c r="BZ80" s="452"/>
      <c r="CA80" s="452"/>
      <c r="CB80" s="452"/>
      <c r="CC80" s="452"/>
      <c r="CD80" s="452"/>
      <c r="CE80" s="452"/>
      <c r="CF80" s="452"/>
      <c r="CG80" s="719">
        <v>0</v>
      </c>
      <c r="CH80" s="719"/>
      <c r="CI80" s="719"/>
      <c r="CJ80" s="719"/>
      <c r="CK80" s="719"/>
      <c r="CL80" s="719"/>
      <c r="CM80" s="719"/>
      <c r="CN80" s="719"/>
      <c r="CO80" s="452"/>
    </row>
    <row r="81" spans="1:93" s="451" customFormat="1" x14ac:dyDescent="0.2">
      <c r="A81" s="1286"/>
      <c r="B81" s="439" t="s">
        <v>74</v>
      </c>
      <c r="C81" s="494">
        <f t="shared" si="4"/>
        <v>2</v>
      </c>
      <c r="D81" s="494">
        <f t="shared" si="5"/>
        <v>1</v>
      </c>
      <c r="E81" s="494">
        <f t="shared" si="5"/>
        <v>1</v>
      </c>
      <c r="F81" s="25">
        <f>+enero!F81+Febrero!F81+'Marzo '!F81</f>
        <v>0</v>
      </c>
      <c r="G81" s="25">
        <f>+enero!G81+Febrero!G81+'Marzo '!G81</f>
        <v>0</v>
      </c>
      <c r="H81" s="25">
        <f>+enero!H81+Febrero!H81+'Marzo '!H81</f>
        <v>0</v>
      </c>
      <c r="I81" s="25">
        <f>+enero!I81+Febrero!I81+'Marzo '!I81</f>
        <v>0</v>
      </c>
      <c r="J81" s="25">
        <f>+enero!J81+Febrero!J81+'Marzo '!J81</f>
        <v>0</v>
      </c>
      <c r="K81" s="25">
        <f>+enero!K81+Febrero!K81+'Marzo '!K81</f>
        <v>0</v>
      </c>
      <c r="L81" s="25">
        <f>+enero!L81+Febrero!L81+'Marzo '!L81</f>
        <v>0</v>
      </c>
      <c r="M81" s="25">
        <f>+enero!M81+Febrero!M81+'Marzo '!M81</f>
        <v>0</v>
      </c>
      <c r="N81" s="25">
        <f>+enero!N81+Febrero!N81+'Marzo '!N81</f>
        <v>0</v>
      </c>
      <c r="O81" s="25">
        <f>+enero!O81+Febrero!O81+'Marzo '!O81</f>
        <v>0</v>
      </c>
      <c r="P81" s="25">
        <f>+enero!P81+Febrero!P81+'Marzo '!P81</f>
        <v>0</v>
      </c>
      <c r="Q81" s="25">
        <f>+enero!Q81+Febrero!Q81+'Marzo '!Q81</f>
        <v>0</v>
      </c>
      <c r="R81" s="25">
        <f>+enero!R81+Febrero!R81+'Marzo '!R81</f>
        <v>0</v>
      </c>
      <c r="S81" s="25">
        <f>+enero!S81+Febrero!S81+'Marzo '!S81</f>
        <v>0</v>
      </c>
      <c r="T81" s="25">
        <f>+enero!T81+Febrero!T81+'Marzo '!T81</f>
        <v>0</v>
      </c>
      <c r="U81" s="25">
        <f>+enero!U81+Febrero!U81+'Marzo '!U81</f>
        <v>0</v>
      </c>
      <c r="V81" s="25">
        <f>+enero!V81+Febrero!V81+'Marzo '!V81</f>
        <v>0</v>
      </c>
      <c r="W81" s="25">
        <f>+enero!W81+Febrero!W81+'Marzo '!W81</f>
        <v>0</v>
      </c>
      <c r="X81" s="25">
        <f>+enero!X81+Febrero!X81+'Marzo '!X81</f>
        <v>0</v>
      </c>
      <c r="Y81" s="25">
        <f>+enero!Y81+Febrero!Y81+'Marzo '!Y81</f>
        <v>0</v>
      </c>
      <c r="Z81" s="25">
        <f>+enero!Z81+Febrero!Z81+'Marzo '!Z81</f>
        <v>1</v>
      </c>
      <c r="AA81" s="25">
        <f>+enero!AA81+Febrero!AA81+'Marzo '!AA81</f>
        <v>0</v>
      </c>
      <c r="AB81" s="25">
        <f>+enero!AB81+Febrero!AB81+'Marzo '!AB81</f>
        <v>0</v>
      </c>
      <c r="AC81" s="25">
        <f>+enero!AC81+Febrero!AC81+'Marzo '!AC81</f>
        <v>1</v>
      </c>
      <c r="AD81" s="25">
        <f>+enero!AD81+Febrero!AD81+'Marzo '!AD81</f>
        <v>0</v>
      </c>
      <c r="AE81" s="25">
        <f>+enero!AE81+Febrero!AE81+'Marzo '!AE81</f>
        <v>0</v>
      </c>
      <c r="AF81" s="25">
        <f>+enero!AF81+Febrero!AF81+'Marzo '!AF81</f>
        <v>0</v>
      </c>
      <c r="AG81" s="25">
        <f>+enero!AG81+Febrero!AG81+'Marzo '!AG81</f>
        <v>0</v>
      </c>
      <c r="AH81" s="25">
        <f>+enero!AH81+Febrero!AH81+'Marzo '!AH81</f>
        <v>0</v>
      </c>
      <c r="AI81" s="25">
        <f>+enero!AI81+Febrero!AI81+'Marzo '!AI81</f>
        <v>0</v>
      </c>
      <c r="AJ81" s="25">
        <f>+enero!AJ81+Febrero!AJ81+'Marzo '!AJ81</f>
        <v>0</v>
      </c>
      <c r="AK81" s="532"/>
      <c r="AL81" s="465"/>
      <c r="AM81" s="465"/>
      <c r="AN81" s="465"/>
      <c r="AO81" s="465"/>
      <c r="AP81" s="465"/>
      <c r="AQ81" s="465"/>
      <c r="AR81" s="465"/>
      <c r="AS81" s="465"/>
      <c r="AT81" s="465"/>
      <c r="BY81" s="452"/>
      <c r="BZ81" s="452"/>
      <c r="CA81" s="452"/>
      <c r="CB81" s="452"/>
      <c r="CC81" s="452"/>
      <c r="CD81" s="452"/>
      <c r="CE81" s="452"/>
      <c r="CF81" s="452"/>
      <c r="CG81" s="719">
        <v>0</v>
      </c>
      <c r="CH81" s="719"/>
      <c r="CI81" s="719"/>
      <c r="CJ81" s="719"/>
      <c r="CK81" s="719"/>
      <c r="CL81" s="719"/>
      <c r="CM81" s="719"/>
      <c r="CN81" s="719"/>
      <c r="CO81" s="452"/>
    </row>
    <row r="82" spans="1:93" s="451" customFormat="1" x14ac:dyDescent="0.2">
      <c r="A82" s="1286"/>
      <c r="B82" s="439" t="s">
        <v>228</v>
      </c>
      <c r="C82" s="494">
        <f t="shared" si="4"/>
        <v>0</v>
      </c>
      <c r="D82" s="494">
        <f t="shared" si="5"/>
        <v>0</v>
      </c>
      <c r="E82" s="494">
        <f t="shared" si="5"/>
        <v>0</v>
      </c>
      <c r="F82" s="25">
        <f>+enero!F82+Febrero!F82+'Marzo '!F82</f>
        <v>0</v>
      </c>
      <c r="G82" s="25">
        <f>+enero!G82+Febrero!G82+'Marzo '!G82</f>
        <v>0</v>
      </c>
      <c r="H82" s="25">
        <f>+enero!H82+Febrero!H82+'Marzo '!H82</f>
        <v>0</v>
      </c>
      <c r="I82" s="25">
        <f>+enero!I82+Febrero!I82+'Marzo '!I82</f>
        <v>0</v>
      </c>
      <c r="J82" s="25">
        <f>+enero!J82+Febrero!J82+'Marzo '!J82</f>
        <v>0</v>
      </c>
      <c r="K82" s="25">
        <f>+enero!K82+Febrero!K82+'Marzo '!K82</f>
        <v>0</v>
      </c>
      <c r="L82" s="25">
        <f>+enero!L82+Febrero!L82+'Marzo '!L82</f>
        <v>0</v>
      </c>
      <c r="M82" s="25">
        <f>+enero!M82+Febrero!M82+'Marzo '!M82</f>
        <v>0</v>
      </c>
      <c r="N82" s="25">
        <f>+enero!N82+Febrero!N82+'Marzo '!N82</f>
        <v>0</v>
      </c>
      <c r="O82" s="25">
        <f>+enero!O82+Febrero!O82+'Marzo '!O82</f>
        <v>0</v>
      </c>
      <c r="P82" s="25">
        <f>+enero!P82+Febrero!P82+'Marzo '!P82</f>
        <v>0</v>
      </c>
      <c r="Q82" s="25">
        <f>+enero!Q82+Febrero!Q82+'Marzo '!Q82</f>
        <v>0</v>
      </c>
      <c r="R82" s="25">
        <f>+enero!R82+Febrero!R82+'Marzo '!R82</f>
        <v>0</v>
      </c>
      <c r="S82" s="25">
        <f>+enero!S82+Febrero!S82+'Marzo '!S82</f>
        <v>0</v>
      </c>
      <c r="T82" s="25">
        <f>+enero!T82+Febrero!T82+'Marzo '!T82</f>
        <v>0</v>
      </c>
      <c r="U82" s="25">
        <f>+enero!U82+Febrero!U82+'Marzo '!U82</f>
        <v>0</v>
      </c>
      <c r="V82" s="25">
        <f>+enero!V82+Febrero!V82+'Marzo '!V82</f>
        <v>0</v>
      </c>
      <c r="W82" s="25">
        <f>+enero!W82+Febrero!W82+'Marzo '!W82</f>
        <v>0</v>
      </c>
      <c r="X82" s="25">
        <f>+enero!X82+Febrero!X82+'Marzo '!X82</f>
        <v>0</v>
      </c>
      <c r="Y82" s="25">
        <f>+enero!Y82+Febrero!Y82+'Marzo '!Y82</f>
        <v>0</v>
      </c>
      <c r="Z82" s="25">
        <f>+enero!Z82+Febrero!Z82+'Marzo '!Z82</f>
        <v>0</v>
      </c>
      <c r="AA82" s="25">
        <f>+enero!AA82+Febrero!AA82+'Marzo '!AA82</f>
        <v>0</v>
      </c>
      <c r="AB82" s="25">
        <f>+enero!AB82+Febrero!AB82+'Marzo '!AB82</f>
        <v>0</v>
      </c>
      <c r="AC82" s="25">
        <f>+enero!AC82+Febrero!AC82+'Marzo '!AC82</f>
        <v>0</v>
      </c>
      <c r="AD82" s="25">
        <f>+enero!AD82+Febrero!AD82+'Marzo '!AD82</f>
        <v>0</v>
      </c>
      <c r="AE82" s="25">
        <f>+enero!AE82+Febrero!AE82+'Marzo '!AE82</f>
        <v>0</v>
      </c>
      <c r="AF82" s="25">
        <f>+enero!AF82+Febrero!AF82+'Marzo '!AF82</f>
        <v>0</v>
      </c>
      <c r="AG82" s="25">
        <f>+enero!AG82+Febrero!AG82+'Marzo '!AG82</f>
        <v>0</v>
      </c>
      <c r="AH82" s="25">
        <f>+enero!AH82+Febrero!AH82+'Marzo '!AH82</f>
        <v>0</v>
      </c>
      <c r="AI82" s="25">
        <f>+enero!AI82+Febrero!AI82+'Marzo '!AI82</f>
        <v>0</v>
      </c>
      <c r="AJ82" s="25">
        <f>+enero!AJ82+Febrero!AJ82+'Marzo '!AJ82</f>
        <v>0</v>
      </c>
      <c r="AK82" s="532"/>
      <c r="AL82" s="465"/>
      <c r="AM82" s="465"/>
      <c r="AN82" s="465"/>
      <c r="AO82" s="465"/>
      <c r="AP82" s="465"/>
      <c r="AQ82" s="465"/>
      <c r="AR82" s="465"/>
      <c r="AS82" s="465"/>
      <c r="AT82" s="465"/>
      <c r="BY82" s="452"/>
      <c r="BZ82" s="452"/>
      <c r="CA82" s="452"/>
      <c r="CB82" s="452"/>
      <c r="CC82" s="452"/>
      <c r="CD82" s="452"/>
      <c r="CE82" s="452"/>
      <c r="CF82" s="452"/>
      <c r="CG82" s="719">
        <v>0</v>
      </c>
      <c r="CH82" s="719"/>
      <c r="CI82" s="719"/>
      <c r="CJ82" s="719"/>
      <c r="CK82" s="719"/>
      <c r="CL82" s="719"/>
      <c r="CM82" s="719"/>
      <c r="CN82" s="719"/>
      <c r="CO82" s="452"/>
    </row>
    <row r="83" spans="1:93" s="451" customFormat="1" ht="30" customHeight="1" x14ac:dyDescent="0.2">
      <c r="A83" s="1286"/>
      <c r="B83" s="102" t="s">
        <v>229</v>
      </c>
      <c r="C83" s="494">
        <f t="shared" si="4"/>
        <v>0</v>
      </c>
      <c r="D83" s="494">
        <f t="shared" si="5"/>
        <v>0</v>
      </c>
      <c r="E83" s="494">
        <f t="shared" si="5"/>
        <v>0</v>
      </c>
      <c r="F83" s="25">
        <f>+enero!F83+Febrero!F83+'Marzo '!F83</f>
        <v>0</v>
      </c>
      <c r="G83" s="25">
        <f>+enero!G83+Febrero!G83+'Marzo '!G83</f>
        <v>0</v>
      </c>
      <c r="H83" s="25">
        <f>+enero!H83+Febrero!H83+'Marzo '!H83</f>
        <v>0</v>
      </c>
      <c r="I83" s="25">
        <f>+enero!I83+Febrero!I83+'Marzo '!I83</f>
        <v>0</v>
      </c>
      <c r="J83" s="25">
        <f>+enero!J83+Febrero!J83+'Marzo '!J83</f>
        <v>0</v>
      </c>
      <c r="K83" s="25">
        <f>+enero!K83+Febrero!K83+'Marzo '!K83</f>
        <v>0</v>
      </c>
      <c r="L83" s="25">
        <f>+enero!L83+Febrero!L83+'Marzo '!L83</f>
        <v>0</v>
      </c>
      <c r="M83" s="25">
        <f>+enero!M83+Febrero!M83+'Marzo '!M83</f>
        <v>0</v>
      </c>
      <c r="N83" s="25">
        <f>+enero!N83+Febrero!N83+'Marzo '!N83</f>
        <v>0</v>
      </c>
      <c r="O83" s="25">
        <f>+enero!O83+Febrero!O83+'Marzo '!O83</f>
        <v>0</v>
      </c>
      <c r="P83" s="25">
        <f>+enero!P83+Febrero!P83+'Marzo '!P83</f>
        <v>0</v>
      </c>
      <c r="Q83" s="25">
        <f>+enero!Q83+Febrero!Q83+'Marzo '!Q83</f>
        <v>0</v>
      </c>
      <c r="R83" s="25">
        <f>+enero!R83+Febrero!R83+'Marzo '!R83</f>
        <v>0</v>
      </c>
      <c r="S83" s="25">
        <f>+enero!S83+Febrero!S83+'Marzo '!S83</f>
        <v>0</v>
      </c>
      <c r="T83" s="25">
        <f>+enero!T83+Febrero!T83+'Marzo '!T83</f>
        <v>0</v>
      </c>
      <c r="U83" s="25">
        <f>+enero!U83+Febrero!U83+'Marzo '!U83</f>
        <v>0</v>
      </c>
      <c r="V83" s="25">
        <f>+enero!V83+Febrero!V83+'Marzo '!V83</f>
        <v>0</v>
      </c>
      <c r="W83" s="25">
        <f>+enero!W83+Febrero!W83+'Marzo '!W83</f>
        <v>0</v>
      </c>
      <c r="X83" s="25">
        <f>+enero!X83+Febrero!X83+'Marzo '!X83</f>
        <v>0</v>
      </c>
      <c r="Y83" s="25">
        <f>+enero!Y83+Febrero!Y83+'Marzo '!Y83</f>
        <v>0</v>
      </c>
      <c r="Z83" s="25">
        <f>+enero!Z83+Febrero!Z83+'Marzo '!Z83</f>
        <v>0</v>
      </c>
      <c r="AA83" s="25">
        <f>+enero!AA83+Febrero!AA83+'Marzo '!AA83</f>
        <v>0</v>
      </c>
      <c r="AB83" s="25">
        <f>+enero!AB83+Febrero!AB83+'Marzo '!AB83</f>
        <v>0</v>
      </c>
      <c r="AC83" s="25">
        <f>+enero!AC83+Febrero!AC83+'Marzo '!AC83</f>
        <v>0</v>
      </c>
      <c r="AD83" s="25">
        <f>+enero!AD83+Febrero!AD83+'Marzo '!AD83</f>
        <v>0</v>
      </c>
      <c r="AE83" s="25">
        <f>+enero!AE83+Febrero!AE83+'Marzo '!AE83</f>
        <v>0</v>
      </c>
      <c r="AF83" s="25">
        <f>+enero!AF83+Febrero!AF83+'Marzo '!AF83</f>
        <v>0</v>
      </c>
      <c r="AG83" s="25">
        <f>+enero!AG83+Febrero!AG83+'Marzo '!AG83</f>
        <v>0</v>
      </c>
      <c r="AH83" s="25">
        <f>+enero!AH83+Febrero!AH83+'Marzo '!AH83</f>
        <v>0</v>
      </c>
      <c r="AI83" s="25">
        <f>+enero!AI83+Febrero!AI83+'Marzo '!AI83</f>
        <v>0</v>
      </c>
      <c r="AJ83" s="25">
        <f>+enero!AJ83+Febrero!AJ83+'Marzo '!AJ83</f>
        <v>0</v>
      </c>
      <c r="AK83" s="530"/>
      <c r="AL83" s="465"/>
      <c r="AM83" s="465"/>
      <c r="AN83" s="465"/>
      <c r="AO83" s="465"/>
      <c r="AP83" s="465"/>
      <c r="AQ83" s="465"/>
      <c r="AR83" s="465"/>
      <c r="AS83" s="465"/>
      <c r="AT83" s="465"/>
      <c r="BY83" s="452"/>
      <c r="BZ83" s="452"/>
      <c r="CA83" s="452"/>
      <c r="CB83" s="452"/>
      <c r="CC83" s="452"/>
      <c r="CD83" s="452"/>
      <c r="CE83" s="452"/>
      <c r="CF83" s="452"/>
      <c r="CG83" s="719">
        <v>0</v>
      </c>
      <c r="CH83" s="719"/>
      <c r="CI83" s="719"/>
      <c r="CJ83" s="719"/>
      <c r="CK83" s="719"/>
      <c r="CL83" s="719"/>
      <c r="CM83" s="719"/>
      <c r="CN83" s="719"/>
      <c r="CO83" s="452"/>
    </row>
    <row r="84" spans="1:93" s="451" customFormat="1" x14ac:dyDescent="0.2">
      <c r="A84" s="1287"/>
      <c r="B84" s="436" t="s">
        <v>75</v>
      </c>
      <c r="C84" s="492">
        <f t="shared" si="4"/>
        <v>0</v>
      </c>
      <c r="D84" s="492">
        <f t="shared" si="5"/>
        <v>0</v>
      </c>
      <c r="E84" s="492">
        <f t="shared" si="5"/>
        <v>0</v>
      </c>
      <c r="F84" s="25">
        <f>+enero!F84+Febrero!F84+'Marzo '!F84</f>
        <v>0</v>
      </c>
      <c r="G84" s="25">
        <f>+enero!G84+Febrero!G84+'Marzo '!G84</f>
        <v>0</v>
      </c>
      <c r="H84" s="25">
        <f>+enero!H84+Febrero!H84+'Marzo '!H84</f>
        <v>0</v>
      </c>
      <c r="I84" s="25">
        <f>+enero!I84+Febrero!I84+'Marzo '!I84</f>
        <v>0</v>
      </c>
      <c r="J84" s="25">
        <f>+enero!J84+Febrero!J84+'Marzo '!J84</f>
        <v>0</v>
      </c>
      <c r="K84" s="25">
        <f>+enero!K84+Febrero!K84+'Marzo '!K84</f>
        <v>0</v>
      </c>
      <c r="L84" s="25">
        <f>+enero!L84+Febrero!L84+'Marzo '!L84</f>
        <v>0</v>
      </c>
      <c r="M84" s="25">
        <f>+enero!M84+Febrero!M84+'Marzo '!M84</f>
        <v>0</v>
      </c>
      <c r="N84" s="25">
        <f>+enero!N84+Febrero!N84+'Marzo '!N84</f>
        <v>0</v>
      </c>
      <c r="O84" s="25">
        <f>+enero!O84+Febrero!O84+'Marzo '!O84</f>
        <v>0</v>
      </c>
      <c r="P84" s="25">
        <f>+enero!P84+Febrero!P84+'Marzo '!P84</f>
        <v>0</v>
      </c>
      <c r="Q84" s="25">
        <f>+enero!Q84+Febrero!Q84+'Marzo '!Q84</f>
        <v>0</v>
      </c>
      <c r="R84" s="25">
        <f>+enero!R84+Febrero!R84+'Marzo '!R84</f>
        <v>0</v>
      </c>
      <c r="S84" s="25">
        <f>+enero!S84+Febrero!S84+'Marzo '!S84</f>
        <v>0</v>
      </c>
      <c r="T84" s="25">
        <f>+enero!T84+Febrero!T84+'Marzo '!T84</f>
        <v>0</v>
      </c>
      <c r="U84" s="25">
        <f>+enero!U84+Febrero!U84+'Marzo '!U84</f>
        <v>0</v>
      </c>
      <c r="V84" s="25">
        <f>+enero!V84+Febrero!V84+'Marzo '!V84</f>
        <v>0</v>
      </c>
      <c r="W84" s="25">
        <f>+enero!W84+Febrero!W84+'Marzo '!W84</f>
        <v>0</v>
      </c>
      <c r="X84" s="25">
        <f>+enero!X84+Febrero!X84+'Marzo '!X84</f>
        <v>0</v>
      </c>
      <c r="Y84" s="25">
        <f>+enero!Y84+Febrero!Y84+'Marzo '!Y84</f>
        <v>0</v>
      </c>
      <c r="Z84" s="25">
        <f>+enero!Z84+Febrero!Z84+'Marzo '!Z84</f>
        <v>0</v>
      </c>
      <c r="AA84" s="25">
        <f>+enero!AA84+Febrero!AA84+'Marzo '!AA84</f>
        <v>0</v>
      </c>
      <c r="AB84" s="25">
        <f>+enero!AB84+Febrero!AB84+'Marzo '!AB84</f>
        <v>0</v>
      </c>
      <c r="AC84" s="25">
        <f>+enero!AC84+Febrero!AC84+'Marzo '!AC84</f>
        <v>0</v>
      </c>
      <c r="AD84" s="25">
        <f>+enero!AD84+Febrero!AD84+'Marzo '!AD84</f>
        <v>0</v>
      </c>
      <c r="AE84" s="25">
        <f>+enero!AE84+Febrero!AE84+'Marzo '!AE84</f>
        <v>0</v>
      </c>
      <c r="AF84" s="25">
        <f>+enero!AF84+Febrero!AF84+'Marzo '!AF84</f>
        <v>0</v>
      </c>
      <c r="AG84" s="25">
        <f>+enero!AG84+Febrero!AG84+'Marzo '!AG84</f>
        <v>0</v>
      </c>
      <c r="AH84" s="25">
        <f>+enero!AH84+Febrero!AH84+'Marzo '!AH84</f>
        <v>0</v>
      </c>
      <c r="AI84" s="25">
        <f>+enero!AI84+Febrero!AI84+'Marzo '!AI84</f>
        <v>0</v>
      </c>
      <c r="AJ84" s="25">
        <f>+enero!AJ84+Febrero!AJ84+'Marzo '!AJ84</f>
        <v>0</v>
      </c>
      <c r="AK84" s="531"/>
      <c r="AL84" s="465"/>
      <c r="AM84" s="465"/>
      <c r="AN84" s="465"/>
      <c r="AO84" s="465"/>
      <c r="AP84" s="465"/>
      <c r="AQ84" s="465"/>
      <c r="AR84" s="465"/>
      <c r="AS84" s="465"/>
      <c r="AT84" s="465"/>
      <c r="BY84" s="452"/>
      <c r="BZ84" s="452"/>
      <c r="CA84" s="452"/>
      <c r="CB84" s="452"/>
      <c r="CC84" s="452"/>
      <c r="CD84" s="452"/>
      <c r="CE84" s="452"/>
      <c r="CF84" s="452"/>
      <c r="CG84" s="719">
        <v>0</v>
      </c>
      <c r="CH84" s="719"/>
      <c r="CI84" s="719"/>
      <c r="CJ84" s="719"/>
      <c r="CK84" s="719"/>
      <c r="CL84" s="719"/>
      <c r="CM84" s="719"/>
      <c r="CN84" s="719"/>
      <c r="CO84" s="452"/>
    </row>
    <row r="85" spans="1:93" s="451" customFormat="1" x14ac:dyDescent="0.2">
      <c r="A85" s="65" t="s">
        <v>81</v>
      </c>
      <c r="B85" s="65"/>
      <c r="C85" s="65"/>
      <c r="D85" s="65"/>
      <c r="E85" s="65"/>
      <c r="F85" s="65"/>
      <c r="G85" s="65"/>
      <c r="H85" s="90"/>
      <c r="I85" s="91"/>
      <c r="J85" s="91"/>
      <c r="K85" s="92"/>
      <c r="L85" s="105"/>
      <c r="M85" s="105"/>
      <c r="N85" s="105"/>
      <c r="O85" s="105"/>
      <c r="P85" s="105"/>
      <c r="Q85" s="105"/>
      <c r="R85" s="105"/>
      <c r="S85" s="105"/>
      <c r="T85" s="105"/>
      <c r="U85" s="105"/>
      <c r="V85" s="105"/>
      <c r="W85" s="93"/>
      <c r="X85" s="10"/>
      <c r="Y85" s="10"/>
      <c r="Z85" s="10"/>
      <c r="AA85" s="10"/>
      <c r="AB85" s="10"/>
      <c r="AC85" s="10"/>
      <c r="AD85" s="10"/>
      <c r="AE85" s="10"/>
      <c r="AF85" s="10"/>
      <c r="AG85" s="10"/>
      <c r="AH85" s="10"/>
      <c r="AI85" s="10"/>
      <c r="AJ85" s="10"/>
      <c r="AK85" s="10"/>
      <c r="AL85" s="10"/>
      <c r="AM85" s="10"/>
      <c r="AN85" s="454"/>
      <c r="AO85" s="454"/>
      <c r="AP85" s="454"/>
      <c r="AQ85" s="454"/>
      <c r="AR85" s="454"/>
      <c r="AS85" s="454"/>
      <c r="AT85" s="454"/>
      <c r="AU85" s="499"/>
      <c r="AV85" s="499"/>
      <c r="BY85" s="452"/>
      <c r="BZ85" s="452"/>
      <c r="CA85" s="452"/>
      <c r="CB85" s="452"/>
      <c r="CC85" s="452"/>
      <c r="CD85" s="452"/>
      <c r="CE85" s="452"/>
      <c r="CF85" s="452"/>
      <c r="CG85" s="719"/>
      <c r="CH85" s="719"/>
      <c r="CI85" s="719"/>
      <c r="CJ85" s="719"/>
      <c r="CK85" s="719"/>
      <c r="CL85" s="719"/>
      <c r="CM85" s="719"/>
      <c r="CN85" s="719"/>
      <c r="CO85" s="452"/>
    </row>
    <row r="86" spans="1:93" s="451" customFormat="1" ht="14.25" customHeight="1" x14ac:dyDescent="0.2">
      <c r="A86" s="1285" t="s">
        <v>32</v>
      </c>
      <c r="B86" s="1285"/>
      <c r="C86" s="1250" t="s">
        <v>33</v>
      </c>
      <c r="D86" s="1285"/>
      <c r="E86" s="1251"/>
      <c r="F86" s="1305" t="s">
        <v>34</v>
      </c>
      <c r="G86" s="1306"/>
      <c r="H86" s="1306"/>
      <c r="I86" s="1306"/>
      <c r="J86" s="1306"/>
      <c r="K86" s="1306"/>
      <c r="L86" s="1306"/>
      <c r="M86" s="1306"/>
      <c r="N86" s="1306"/>
      <c r="O86" s="1306"/>
      <c r="P86" s="1306"/>
      <c r="Q86" s="1306"/>
      <c r="R86" s="1306"/>
      <c r="S86" s="1306"/>
      <c r="T86" s="1306"/>
      <c r="U86" s="1306"/>
      <c r="V86" s="1306"/>
      <c r="W86" s="1306"/>
      <c r="X86" s="1306"/>
      <c r="Y86" s="1306"/>
      <c r="Z86" s="1306"/>
      <c r="AA86" s="1306"/>
      <c r="AB86" s="1306"/>
      <c r="AC86" s="1306"/>
      <c r="AD86" s="1306"/>
      <c r="AE86" s="1306"/>
      <c r="AF86" s="1306"/>
      <c r="AG86" s="1307"/>
      <c r="AH86" s="1362" t="s">
        <v>230</v>
      </c>
      <c r="AI86" s="1362"/>
      <c r="AJ86" s="1362"/>
      <c r="AK86" s="10"/>
      <c r="AL86" s="454"/>
      <c r="AM86" s="454"/>
      <c r="AN86" s="454"/>
      <c r="AO86" s="454"/>
      <c r="AP86" s="454"/>
      <c r="AQ86" s="454"/>
      <c r="AR86" s="477"/>
      <c r="AS86" s="454"/>
      <c r="AT86" s="533"/>
      <c r="AU86" s="453"/>
      <c r="BY86" s="452"/>
      <c r="BZ86" s="452"/>
      <c r="CA86" s="452"/>
      <c r="CB86" s="452"/>
      <c r="CC86" s="452"/>
      <c r="CD86" s="452"/>
      <c r="CE86" s="452"/>
      <c r="CF86" s="452"/>
      <c r="CG86" s="719"/>
      <c r="CH86" s="719"/>
      <c r="CI86" s="719"/>
      <c r="CJ86" s="719"/>
      <c r="CK86" s="719"/>
      <c r="CL86" s="719"/>
      <c r="CM86" s="719"/>
      <c r="CN86" s="719"/>
      <c r="CO86" s="452"/>
    </row>
    <row r="87" spans="1:93" s="451" customFormat="1" ht="14.25" customHeight="1" x14ac:dyDescent="0.2">
      <c r="A87" s="1286"/>
      <c r="B87" s="1286"/>
      <c r="C87" s="1308"/>
      <c r="D87" s="1286"/>
      <c r="E87" s="1309"/>
      <c r="F87" s="1358" t="s">
        <v>82</v>
      </c>
      <c r="G87" s="1363"/>
      <c r="H87" s="1358" t="s">
        <v>58</v>
      </c>
      <c r="I87" s="1363"/>
      <c r="J87" s="1358" t="s">
        <v>59</v>
      </c>
      <c r="K87" s="1363"/>
      <c r="L87" s="1358" t="s">
        <v>60</v>
      </c>
      <c r="M87" s="1363"/>
      <c r="N87" s="1358" t="s">
        <v>61</v>
      </c>
      <c r="O87" s="1363"/>
      <c r="P87" s="1358" t="s">
        <v>62</v>
      </c>
      <c r="Q87" s="1363"/>
      <c r="R87" s="1358" t="s">
        <v>63</v>
      </c>
      <c r="S87" s="1363"/>
      <c r="T87" s="1358" t="s">
        <v>64</v>
      </c>
      <c r="U87" s="1363"/>
      <c r="V87" s="1358" t="s">
        <v>65</v>
      </c>
      <c r="W87" s="1363"/>
      <c r="X87" s="1358" t="s">
        <v>66</v>
      </c>
      <c r="Y87" s="1363"/>
      <c r="Z87" s="1288" t="s">
        <v>67</v>
      </c>
      <c r="AA87" s="1289"/>
      <c r="AB87" s="1288" t="s">
        <v>68</v>
      </c>
      <c r="AC87" s="1289"/>
      <c r="AD87" s="1288" t="s">
        <v>69</v>
      </c>
      <c r="AE87" s="1289"/>
      <c r="AF87" s="1288" t="s">
        <v>70</v>
      </c>
      <c r="AG87" s="1289"/>
      <c r="AH87" s="1237" t="s">
        <v>234</v>
      </c>
      <c r="AI87" s="1237" t="s">
        <v>235</v>
      </c>
      <c r="AJ87" s="1237" t="s">
        <v>233</v>
      </c>
      <c r="AK87" s="519"/>
      <c r="AL87" s="458"/>
      <c r="AM87" s="458"/>
      <c r="AN87" s="458"/>
      <c r="AO87" s="458"/>
      <c r="AP87" s="458"/>
      <c r="AQ87" s="458"/>
      <c r="AR87" s="482"/>
      <c r="AS87" s="458"/>
      <c r="AT87" s="465"/>
      <c r="AU87" s="453"/>
      <c r="BY87" s="452"/>
      <c r="BZ87" s="452"/>
      <c r="CA87" s="452"/>
      <c r="CB87" s="452"/>
      <c r="CC87" s="452"/>
      <c r="CD87" s="452"/>
      <c r="CE87" s="452"/>
      <c r="CF87" s="452"/>
      <c r="CG87" s="719"/>
      <c r="CH87" s="719"/>
      <c r="CI87" s="719"/>
      <c r="CJ87" s="719"/>
      <c r="CK87" s="719"/>
      <c r="CL87" s="719"/>
      <c r="CM87" s="719"/>
      <c r="CN87" s="719"/>
      <c r="CO87" s="452"/>
    </row>
    <row r="88" spans="1:93" s="451" customFormat="1" x14ac:dyDescent="0.2">
      <c r="A88" s="1287"/>
      <c r="B88" s="1287"/>
      <c r="C88" s="435" t="s">
        <v>149</v>
      </c>
      <c r="D88" s="435" t="s">
        <v>30</v>
      </c>
      <c r="E88" s="435" t="s">
        <v>48</v>
      </c>
      <c r="F88" s="425" t="s">
        <v>30</v>
      </c>
      <c r="G88" s="425" t="s">
        <v>48</v>
      </c>
      <c r="H88" s="425" t="s">
        <v>30</v>
      </c>
      <c r="I88" s="425" t="s">
        <v>48</v>
      </c>
      <c r="J88" s="425" t="s">
        <v>30</v>
      </c>
      <c r="K88" s="425" t="s">
        <v>48</v>
      </c>
      <c r="L88" s="425" t="s">
        <v>30</v>
      </c>
      <c r="M88" s="425" t="s">
        <v>48</v>
      </c>
      <c r="N88" s="425" t="s">
        <v>30</v>
      </c>
      <c r="O88" s="425" t="s">
        <v>48</v>
      </c>
      <c r="P88" s="425" t="s">
        <v>30</v>
      </c>
      <c r="Q88" s="425" t="s">
        <v>48</v>
      </c>
      <c r="R88" s="425" t="s">
        <v>30</v>
      </c>
      <c r="S88" s="425" t="s">
        <v>48</v>
      </c>
      <c r="T88" s="425" t="s">
        <v>30</v>
      </c>
      <c r="U88" s="425" t="s">
        <v>48</v>
      </c>
      <c r="V88" s="425" t="s">
        <v>30</v>
      </c>
      <c r="W88" s="425" t="s">
        <v>48</v>
      </c>
      <c r="X88" s="425" t="s">
        <v>30</v>
      </c>
      <c r="Y88" s="425" t="s">
        <v>48</v>
      </c>
      <c r="Z88" s="425" t="s">
        <v>30</v>
      </c>
      <c r="AA88" s="425" t="s">
        <v>48</v>
      </c>
      <c r="AB88" s="425" t="s">
        <v>30</v>
      </c>
      <c r="AC88" s="425" t="s">
        <v>48</v>
      </c>
      <c r="AD88" s="425" t="s">
        <v>30</v>
      </c>
      <c r="AE88" s="425" t="s">
        <v>48</v>
      </c>
      <c r="AF88" s="425" t="s">
        <v>30</v>
      </c>
      <c r="AG88" s="425" t="s">
        <v>48</v>
      </c>
      <c r="AH88" s="1238"/>
      <c r="AI88" s="1238"/>
      <c r="AJ88" s="1238"/>
      <c r="AK88" s="519"/>
      <c r="AL88" s="3"/>
      <c r="AM88" s="3"/>
      <c r="AN88" s="3"/>
      <c r="AO88" s="3"/>
      <c r="AP88" s="3"/>
      <c r="AQ88" s="3"/>
      <c r="AR88" s="3"/>
      <c r="AS88" s="458"/>
      <c r="AT88" s="465"/>
      <c r="AU88" s="453"/>
      <c r="BY88" s="452"/>
      <c r="BZ88" s="452"/>
      <c r="CA88" s="452"/>
      <c r="CB88" s="452"/>
      <c r="CC88" s="452"/>
      <c r="CD88" s="452"/>
      <c r="CE88" s="452"/>
      <c r="CF88" s="452"/>
      <c r="CG88" s="719"/>
      <c r="CH88" s="719"/>
      <c r="CI88" s="719"/>
      <c r="CJ88" s="719"/>
      <c r="CK88" s="719"/>
      <c r="CL88" s="719"/>
      <c r="CM88" s="719"/>
      <c r="CN88" s="719"/>
      <c r="CO88" s="452"/>
    </row>
    <row r="89" spans="1:93" s="451" customFormat="1" x14ac:dyDescent="0.2">
      <c r="A89" s="1365" t="s">
        <v>83</v>
      </c>
      <c r="B89" s="1366"/>
      <c r="C89" s="489">
        <f>SUM(D89:E89)</f>
        <v>0</v>
      </c>
      <c r="D89" s="489">
        <f t="shared" ref="D89:E92" si="6">SUM(F89+H89+J89+L89+N89+P89+R89+T89+V89+X89+Z89+AB89+AD89+AF89)</f>
        <v>0</v>
      </c>
      <c r="E89" s="489">
        <f t="shared" si="6"/>
        <v>0</v>
      </c>
      <c r="F89" s="25">
        <f>+enero!F89+Febrero!F89+'Marzo '!F89</f>
        <v>0</v>
      </c>
      <c r="G89" s="25">
        <f>+enero!G89+Febrero!G89+'Marzo '!G89</f>
        <v>0</v>
      </c>
      <c r="H89" s="25">
        <f>+enero!H89+Febrero!H89+'Marzo '!H89</f>
        <v>0</v>
      </c>
      <c r="I89" s="25">
        <f>+enero!I89+Febrero!I89+'Marzo '!I89</f>
        <v>0</v>
      </c>
      <c r="J89" s="25">
        <f>+enero!J89+Febrero!J89+'Marzo '!J89</f>
        <v>0</v>
      </c>
      <c r="K89" s="25">
        <f>+enero!K89+Febrero!K89+'Marzo '!K89</f>
        <v>0</v>
      </c>
      <c r="L89" s="25">
        <f>+enero!L89+Febrero!L89+'Marzo '!L89</f>
        <v>0</v>
      </c>
      <c r="M89" s="25">
        <f>+enero!M89+Febrero!M89+'Marzo '!M89</f>
        <v>0</v>
      </c>
      <c r="N89" s="25">
        <f>+enero!N89+Febrero!N89+'Marzo '!N89</f>
        <v>0</v>
      </c>
      <c r="O89" s="25">
        <f>+enero!O89+Febrero!O89+'Marzo '!O89</f>
        <v>0</v>
      </c>
      <c r="P89" s="25">
        <f>+enero!P89+Febrero!P89+'Marzo '!P89</f>
        <v>0</v>
      </c>
      <c r="Q89" s="25">
        <f>+enero!Q89+Febrero!Q89+'Marzo '!Q89</f>
        <v>0</v>
      </c>
      <c r="R89" s="25">
        <f>+enero!R89+Febrero!R89+'Marzo '!R89</f>
        <v>0</v>
      </c>
      <c r="S89" s="25">
        <f>+enero!S89+Febrero!S89+'Marzo '!S89</f>
        <v>0</v>
      </c>
      <c r="T89" s="25">
        <f>+enero!T89+Febrero!T89+'Marzo '!T89</f>
        <v>0</v>
      </c>
      <c r="U89" s="25">
        <f>+enero!U89+Febrero!U89+'Marzo '!U89</f>
        <v>0</v>
      </c>
      <c r="V89" s="25">
        <f>+enero!V89+Febrero!V89+'Marzo '!V89</f>
        <v>0</v>
      </c>
      <c r="W89" s="25">
        <f>+enero!W89+Febrero!W89+'Marzo '!W89</f>
        <v>0</v>
      </c>
      <c r="X89" s="25">
        <f>+enero!X89+Febrero!X89+'Marzo '!X89</f>
        <v>0</v>
      </c>
      <c r="Y89" s="25">
        <f>+enero!Y89+Febrero!Y89+'Marzo '!Y89</f>
        <v>0</v>
      </c>
      <c r="Z89" s="25">
        <f>+enero!Z89+Febrero!Z89+'Marzo '!Z89</f>
        <v>0</v>
      </c>
      <c r="AA89" s="25">
        <f>+enero!AA89+Febrero!AA89+'Marzo '!AA89</f>
        <v>0</v>
      </c>
      <c r="AB89" s="25">
        <f>+enero!AB89+Febrero!AB89+'Marzo '!AB89</f>
        <v>0</v>
      </c>
      <c r="AC89" s="25">
        <f>+enero!AC89+Febrero!AC89+'Marzo '!AC89</f>
        <v>0</v>
      </c>
      <c r="AD89" s="25">
        <f>+enero!AD89+Febrero!AD89+'Marzo '!AD89</f>
        <v>0</v>
      </c>
      <c r="AE89" s="25">
        <f>+enero!AE89+Febrero!AE89+'Marzo '!AE89</f>
        <v>0</v>
      </c>
      <c r="AF89" s="25">
        <f>+enero!AF89+Febrero!AF89+'Marzo '!AF89</f>
        <v>0</v>
      </c>
      <c r="AG89" s="25">
        <f>+enero!AG89+Febrero!AG89+'Marzo '!AG89</f>
        <v>0</v>
      </c>
      <c r="AH89" s="25">
        <f>+enero!AH89+Febrero!AH89+'Marzo '!AH89</f>
        <v>0</v>
      </c>
      <c r="AI89" s="25">
        <f>+enero!AI89+Febrero!AI89+'Marzo '!AI89</f>
        <v>0</v>
      </c>
      <c r="AJ89" s="25">
        <f>+enero!AJ89+Febrero!AJ89+'Marzo '!AJ89</f>
        <v>0</v>
      </c>
      <c r="AK89" s="519"/>
      <c r="AL89" s="3"/>
      <c r="AM89" s="3"/>
      <c r="AN89" s="3"/>
      <c r="AO89" s="3"/>
      <c r="AP89" s="3"/>
      <c r="AQ89" s="3"/>
      <c r="AR89" s="3"/>
      <c r="AS89" s="458"/>
      <c r="AT89" s="465"/>
      <c r="AU89" s="453"/>
      <c r="BY89" s="452"/>
      <c r="BZ89" s="452"/>
      <c r="CA89" s="452"/>
      <c r="CB89" s="452"/>
      <c r="CC89" s="452"/>
      <c r="CD89" s="452"/>
      <c r="CE89" s="452"/>
      <c r="CF89" s="452"/>
      <c r="CG89" s="719"/>
      <c r="CH89" s="719"/>
      <c r="CI89" s="719"/>
      <c r="CJ89" s="719"/>
      <c r="CK89" s="719"/>
      <c r="CL89" s="719"/>
      <c r="CM89" s="719"/>
      <c r="CN89" s="719"/>
      <c r="CO89" s="452"/>
    </row>
    <row r="90" spans="1:93" s="451" customFormat="1" x14ac:dyDescent="0.2">
      <c r="A90" s="1367" t="s">
        <v>84</v>
      </c>
      <c r="B90" s="1368"/>
      <c r="C90" s="496">
        <f>SUM(D90:E90)</f>
        <v>0</v>
      </c>
      <c r="D90" s="496">
        <f t="shared" si="6"/>
        <v>0</v>
      </c>
      <c r="E90" s="496">
        <f t="shared" si="6"/>
        <v>0</v>
      </c>
      <c r="F90" s="35">
        <f>+enero!F90+Febrero!F90+'Marzo '!F90</f>
        <v>0</v>
      </c>
      <c r="G90" s="35">
        <f>+enero!G90+Febrero!G90+'Marzo '!G90</f>
        <v>0</v>
      </c>
      <c r="H90" s="35">
        <f>+enero!H90+Febrero!H90+'Marzo '!H90</f>
        <v>0</v>
      </c>
      <c r="I90" s="35">
        <f>+enero!I90+Febrero!I90+'Marzo '!I90</f>
        <v>0</v>
      </c>
      <c r="J90" s="35">
        <f>+enero!J90+Febrero!J90+'Marzo '!J90</f>
        <v>0</v>
      </c>
      <c r="K90" s="35">
        <f>+enero!K90+Febrero!K90+'Marzo '!K90</f>
        <v>0</v>
      </c>
      <c r="L90" s="35">
        <f>+enero!L90+Febrero!L90+'Marzo '!L90</f>
        <v>0</v>
      </c>
      <c r="M90" s="35">
        <f>+enero!M90+Febrero!M90+'Marzo '!M90</f>
        <v>0</v>
      </c>
      <c r="N90" s="35">
        <f>+enero!N90+Febrero!N90+'Marzo '!N90</f>
        <v>0</v>
      </c>
      <c r="O90" s="35">
        <f>+enero!O90+Febrero!O90+'Marzo '!O90</f>
        <v>0</v>
      </c>
      <c r="P90" s="35">
        <f>+enero!P90+Febrero!P90+'Marzo '!P90</f>
        <v>0</v>
      </c>
      <c r="Q90" s="35">
        <f>+enero!Q90+Febrero!Q90+'Marzo '!Q90</f>
        <v>0</v>
      </c>
      <c r="R90" s="35">
        <f>+enero!R90+Febrero!R90+'Marzo '!R90</f>
        <v>0</v>
      </c>
      <c r="S90" s="35">
        <f>+enero!S90+Febrero!S90+'Marzo '!S90</f>
        <v>0</v>
      </c>
      <c r="T90" s="35">
        <f>+enero!T90+Febrero!T90+'Marzo '!T90</f>
        <v>0</v>
      </c>
      <c r="U90" s="35">
        <f>+enero!U90+Febrero!U90+'Marzo '!U90</f>
        <v>0</v>
      </c>
      <c r="V90" s="35">
        <f>+enero!V90+Febrero!V90+'Marzo '!V90</f>
        <v>0</v>
      </c>
      <c r="W90" s="35">
        <f>+enero!W90+Febrero!W90+'Marzo '!W90</f>
        <v>0</v>
      </c>
      <c r="X90" s="35">
        <f>+enero!X90+Febrero!X90+'Marzo '!X90</f>
        <v>0</v>
      </c>
      <c r="Y90" s="35">
        <f>+enero!Y90+Febrero!Y90+'Marzo '!Y90</f>
        <v>0</v>
      </c>
      <c r="Z90" s="35">
        <f>+enero!Z90+Febrero!Z90+'Marzo '!Z90</f>
        <v>0</v>
      </c>
      <c r="AA90" s="35">
        <f>+enero!AA90+Febrero!AA90+'Marzo '!AA90</f>
        <v>0</v>
      </c>
      <c r="AB90" s="35">
        <f>+enero!AB90+Febrero!AB90+'Marzo '!AB90</f>
        <v>0</v>
      </c>
      <c r="AC90" s="35">
        <f>+enero!AC90+Febrero!AC90+'Marzo '!AC90</f>
        <v>0</v>
      </c>
      <c r="AD90" s="35">
        <f>+enero!AD90+Febrero!AD90+'Marzo '!AD90</f>
        <v>0</v>
      </c>
      <c r="AE90" s="35">
        <f>+enero!AE90+Febrero!AE90+'Marzo '!AE90</f>
        <v>0</v>
      </c>
      <c r="AF90" s="35">
        <f>+enero!AF90+Febrero!AF90+'Marzo '!AF90</f>
        <v>0</v>
      </c>
      <c r="AG90" s="35">
        <f>+enero!AG90+Febrero!AG90+'Marzo '!AG90</f>
        <v>0</v>
      </c>
      <c r="AH90" s="35">
        <f>+enero!AH90+Febrero!AH90+'Marzo '!AH90</f>
        <v>0</v>
      </c>
      <c r="AI90" s="35">
        <f>+enero!AI90+Febrero!AI90+'Marzo '!AI90</f>
        <v>0</v>
      </c>
      <c r="AJ90" s="35">
        <f>+enero!AJ90+Febrero!AJ90+'Marzo '!AJ90</f>
        <v>0</v>
      </c>
      <c r="AK90" s="519"/>
      <c r="AL90" s="3"/>
      <c r="AM90" s="3"/>
      <c r="AN90" s="3"/>
      <c r="AO90" s="3"/>
      <c r="AP90" s="3"/>
      <c r="AQ90" s="3"/>
      <c r="AR90" s="3"/>
      <c r="AS90" s="458"/>
      <c r="AT90" s="465"/>
      <c r="AU90" s="453"/>
      <c r="BY90" s="452"/>
      <c r="BZ90" s="452"/>
      <c r="CA90" s="452"/>
      <c r="CB90" s="452"/>
      <c r="CC90" s="452"/>
      <c r="CD90" s="452"/>
      <c r="CE90" s="452"/>
      <c r="CF90" s="452"/>
      <c r="CG90" s="719"/>
      <c r="CH90" s="719"/>
      <c r="CI90" s="719"/>
      <c r="CJ90" s="719"/>
      <c r="CK90" s="719"/>
      <c r="CL90" s="719"/>
      <c r="CM90" s="719"/>
      <c r="CN90" s="719"/>
      <c r="CO90" s="452"/>
    </row>
    <row r="91" spans="1:93" s="451" customFormat="1" x14ac:dyDescent="0.2">
      <c r="A91" s="1369" t="s">
        <v>236</v>
      </c>
      <c r="B91" s="106" t="s">
        <v>85</v>
      </c>
      <c r="C91" s="489">
        <f>SUM(D91:E91)</f>
        <v>0</v>
      </c>
      <c r="D91" s="489">
        <f t="shared" si="6"/>
        <v>0</v>
      </c>
      <c r="E91" s="489">
        <f t="shared" si="6"/>
        <v>0</v>
      </c>
      <c r="F91" s="25">
        <f>+enero!F91+Febrero!F91+'Marzo '!F91</f>
        <v>0</v>
      </c>
      <c r="G91" s="25">
        <f>+enero!G91+Febrero!G91+'Marzo '!G91</f>
        <v>0</v>
      </c>
      <c r="H91" s="25">
        <f>+enero!H91+Febrero!H91+'Marzo '!H91</f>
        <v>0</v>
      </c>
      <c r="I91" s="25">
        <f>+enero!I91+Febrero!I91+'Marzo '!I91</f>
        <v>0</v>
      </c>
      <c r="J91" s="25">
        <f>+enero!J91+Febrero!J91+'Marzo '!J91</f>
        <v>0</v>
      </c>
      <c r="K91" s="25">
        <f>+enero!K91+Febrero!K91+'Marzo '!K91</f>
        <v>0</v>
      </c>
      <c r="L91" s="25">
        <f>+enero!L91+Febrero!L91+'Marzo '!L91</f>
        <v>0</v>
      </c>
      <c r="M91" s="25">
        <f>+enero!M91+Febrero!M91+'Marzo '!M91</f>
        <v>0</v>
      </c>
      <c r="N91" s="25">
        <f>+enero!N91+Febrero!N91+'Marzo '!N91</f>
        <v>0</v>
      </c>
      <c r="O91" s="25">
        <f>+enero!O91+Febrero!O91+'Marzo '!O91</f>
        <v>0</v>
      </c>
      <c r="P91" s="25">
        <f>+enero!P91+Febrero!P91+'Marzo '!P91</f>
        <v>0</v>
      </c>
      <c r="Q91" s="25">
        <f>+enero!Q91+Febrero!Q91+'Marzo '!Q91</f>
        <v>0</v>
      </c>
      <c r="R91" s="25">
        <f>+enero!R91+Febrero!R91+'Marzo '!R91</f>
        <v>0</v>
      </c>
      <c r="S91" s="25">
        <f>+enero!S91+Febrero!S91+'Marzo '!S91</f>
        <v>0</v>
      </c>
      <c r="T91" s="25">
        <f>+enero!T91+Febrero!T91+'Marzo '!T91</f>
        <v>0</v>
      </c>
      <c r="U91" s="25">
        <f>+enero!U91+Febrero!U91+'Marzo '!U91</f>
        <v>0</v>
      </c>
      <c r="V91" s="25">
        <f>+enero!V91+Febrero!V91+'Marzo '!V91</f>
        <v>0</v>
      </c>
      <c r="W91" s="25">
        <f>+enero!W91+Febrero!W91+'Marzo '!W91</f>
        <v>0</v>
      </c>
      <c r="X91" s="25">
        <f>+enero!X91+Febrero!X91+'Marzo '!X91</f>
        <v>0</v>
      </c>
      <c r="Y91" s="25">
        <f>+enero!Y91+Febrero!Y91+'Marzo '!Y91</f>
        <v>0</v>
      </c>
      <c r="Z91" s="25">
        <f>+enero!Z91+Febrero!Z91+'Marzo '!Z91</f>
        <v>0</v>
      </c>
      <c r="AA91" s="25">
        <f>+enero!AA91+Febrero!AA91+'Marzo '!AA91</f>
        <v>0</v>
      </c>
      <c r="AB91" s="25">
        <f>+enero!AB91+Febrero!AB91+'Marzo '!AB91</f>
        <v>0</v>
      </c>
      <c r="AC91" s="25">
        <f>+enero!AC91+Febrero!AC91+'Marzo '!AC91</f>
        <v>0</v>
      </c>
      <c r="AD91" s="25">
        <f>+enero!AD91+Febrero!AD91+'Marzo '!AD91</f>
        <v>0</v>
      </c>
      <c r="AE91" s="25">
        <f>+enero!AE91+Febrero!AE91+'Marzo '!AE91</f>
        <v>0</v>
      </c>
      <c r="AF91" s="25">
        <f>+enero!AF91+Febrero!AF91+'Marzo '!AF91</f>
        <v>0</v>
      </c>
      <c r="AG91" s="25">
        <f>+enero!AG91+Febrero!AG91+'Marzo '!AG91</f>
        <v>0</v>
      </c>
      <c r="AH91" s="25">
        <f>+enero!AH91+Febrero!AH91+'Marzo '!AH91</f>
        <v>0</v>
      </c>
      <c r="AI91" s="25">
        <f>+enero!AI91+Febrero!AI91+'Marzo '!AI91</f>
        <v>0</v>
      </c>
      <c r="AJ91" s="25">
        <f>+enero!AJ91+Febrero!AJ91+'Marzo '!AJ91</f>
        <v>0</v>
      </c>
      <c r="AK91" s="519"/>
      <c r="AL91" s="3"/>
      <c r="AM91" s="3"/>
      <c r="AN91" s="3"/>
      <c r="AO91" s="3"/>
      <c r="AP91" s="3"/>
      <c r="AQ91" s="3"/>
      <c r="AR91" s="3"/>
      <c r="AS91" s="458"/>
      <c r="AT91" s="465"/>
      <c r="AU91" s="453"/>
      <c r="BY91" s="452"/>
      <c r="BZ91" s="452"/>
      <c r="CA91" s="452"/>
      <c r="CB91" s="452"/>
      <c r="CC91" s="452"/>
      <c r="CD91" s="452"/>
      <c r="CE91" s="452"/>
      <c r="CF91" s="452"/>
      <c r="CG91" s="719"/>
      <c r="CH91" s="719"/>
      <c r="CI91" s="719"/>
      <c r="CJ91" s="719"/>
      <c r="CK91" s="719"/>
      <c r="CL91" s="719"/>
      <c r="CM91" s="719"/>
      <c r="CN91" s="719"/>
      <c r="CO91" s="452"/>
    </row>
    <row r="92" spans="1:93" s="451" customFormat="1" x14ac:dyDescent="0.2">
      <c r="A92" s="1370"/>
      <c r="B92" s="107" t="s">
        <v>86</v>
      </c>
      <c r="C92" s="492">
        <f>SUM(D92:E92)</f>
        <v>0</v>
      </c>
      <c r="D92" s="492">
        <f t="shared" si="6"/>
        <v>0</v>
      </c>
      <c r="E92" s="492">
        <f t="shared" si="6"/>
        <v>0</v>
      </c>
      <c r="F92" s="44">
        <f>+enero!F92+Febrero!F92+'Marzo '!F92</f>
        <v>0</v>
      </c>
      <c r="G92" s="44">
        <f>+enero!G92+Febrero!G92+'Marzo '!G92</f>
        <v>0</v>
      </c>
      <c r="H92" s="44">
        <f>+enero!H92+Febrero!H92+'Marzo '!H92</f>
        <v>0</v>
      </c>
      <c r="I92" s="44">
        <f>+enero!I92+Febrero!I92+'Marzo '!I92</f>
        <v>0</v>
      </c>
      <c r="J92" s="44">
        <f>+enero!J92+Febrero!J92+'Marzo '!J92</f>
        <v>0</v>
      </c>
      <c r="K92" s="44">
        <f>+enero!K92+Febrero!K92+'Marzo '!K92</f>
        <v>0</v>
      </c>
      <c r="L92" s="44">
        <f>+enero!L92+Febrero!L92+'Marzo '!L92</f>
        <v>0</v>
      </c>
      <c r="M92" s="44">
        <f>+enero!M92+Febrero!M92+'Marzo '!M92</f>
        <v>0</v>
      </c>
      <c r="N92" s="44">
        <f>+enero!N92+Febrero!N92+'Marzo '!N92</f>
        <v>0</v>
      </c>
      <c r="O92" s="44">
        <f>+enero!O92+Febrero!O92+'Marzo '!O92</f>
        <v>0</v>
      </c>
      <c r="P92" s="44">
        <f>+enero!P92+Febrero!P92+'Marzo '!P92</f>
        <v>0</v>
      </c>
      <c r="Q92" s="44">
        <f>+enero!Q92+Febrero!Q92+'Marzo '!Q92</f>
        <v>0</v>
      </c>
      <c r="R92" s="44">
        <f>+enero!R92+Febrero!R92+'Marzo '!R92</f>
        <v>0</v>
      </c>
      <c r="S92" s="44">
        <f>+enero!S92+Febrero!S92+'Marzo '!S92</f>
        <v>0</v>
      </c>
      <c r="T92" s="44">
        <f>+enero!T92+Febrero!T92+'Marzo '!T92</f>
        <v>0</v>
      </c>
      <c r="U92" s="44">
        <f>+enero!U92+Febrero!U92+'Marzo '!U92</f>
        <v>0</v>
      </c>
      <c r="V92" s="44">
        <f>+enero!V92+Febrero!V92+'Marzo '!V92</f>
        <v>0</v>
      </c>
      <c r="W92" s="44">
        <f>+enero!W92+Febrero!W92+'Marzo '!W92</f>
        <v>0</v>
      </c>
      <c r="X92" s="44">
        <f>+enero!X92+Febrero!X92+'Marzo '!X92</f>
        <v>0</v>
      </c>
      <c r="Y92" s="44">
        <f>+enero!Y92+Febrero!Y92+'Marzo '!Y92</f>
        <v>0</v>
      </c>
      <c r="Z92" s="44">
        <f>+enero!Z92+Febrero!Z92+'Marzo '!Z92</f>
        <v>0</v>
      </c>
      <c r="AA92" s="44">
        <f>+enero!AA92+Febrero!AA92+'Marzo '!AA92</f>
        <v>0</v>
      </c>
      <c r="AB92" s="44">
        <f>+enero!AB92+Febrero!AB92+'Marzo '!AB92</f>
        <v>0</v>
      </c>
      <c r="AC92" s="44">
        <f>+enero!AC92+Febrero!AC92+'Marzo '!AC92</f>
        <v>0</v>
      </c>
      <c r="AD92" s="44">
        <f>+enero!AD92+Febrero!AD92+'Marzo '!AD92</f>
        <v>0</v>
      </c>
      <c r="AE92" s="44">
        <f>+enero!AE92+Febrero!AE92+'Marzo '!AE92</f>
        <v>0</v>
      </c>
      <c r="AF92" s="44">
        <f>+enero!AF92+Febrero!AF92+'Marzo '!AF92</f>
        <v>0</v>
      </c>
      <c r="AG92" s="44">
        <f>+enero!AG92+Febrero!AG92+'Marzo '!AG92</f>
        <v>0</v>
      </c>
      <c r="AH92" s="44">
        <f>+enero!AH92+Febrero!AH92+'Marzo '!AH92</f>
        <v>0</v>
      </c>
      <c r="AI92" s="44">
        <f>+enero!AI92+Febrero!AI92+'Marzo '!AI92</f>
        <v>0</v>
      </c>
      <c r="AJ92" s="44">
        <f>+enero!AJ92+Febrero!AJ92+'Marzo '!AJ92</f>
        <v>0</v>
      </c>
      <c r="AK92" s="519"/>
      <c r="AL92" s="3"/>
      <c r="AM92" s="3"/>
      <c r="AN92" s="3"/>
      <c r="AO92" s="3"/>
      <c r="AP92" s="3"/>
      <c r="AQ92" s="3"/>
      <c r="AR92" s="3"/>
      <c r="AS92" s="534"/>
      <c r="AT92" s="522"/>
      <c r="AU92" s="453"/>
      <c r="BY92" s="452"/>
      <c r="BZ92" s="452"/>
      <c r="CA92" s="452"/>
      <c r="CB92" s="452"/>
      <c r="CC92" s="452"/>
      <c r="CD92" s="452"/>
      <c r="CE92" s="452"/>
      <c r="CF92" s="452"/>
      <c r="CG92" s="719"/>
      <c r="CH92" s="719"/>
      <c r="CI92" s="719"/>
      <c r="CJ92" s="719"/>
      <c r="CK92" s="719"/>
      <c r="CL92" s="719"/>
      <c r="CM92" s="719"/>
      <c r="CN92" s="719"/>
      <c r="CO92" s="452"/>
    </row>
    <row r="93" spans="1:93" s="451" customFormat="1" x14ac:dyDescent="0.2">
      <c r="A93" s="1371" t="s">
        <v>87</v>
      </c>
      <c r="B93" s="1372"/>
      <c r="C93" s="506">
        <f>SUM(D93:E93)</f>
        <v>0</v>
      </c>
      <c r="D93" s="506">
        <f>SUM(F93+H93+J93+L93+N93+P93+R93+T93+V89+X93+Z93+AB93+AD93+AF93)</f>
        <v>0</v>
      </c>
      <c r="E93" s="506">
        <f>SUM(G93+I93+K93+M93+O93+Q93+S93+U93+W93+Y93+AA93+AC93+AE93+AG93)</f>
        <v>0</v>
      </c>
      <c r="F93" s="109">
        <f>+enero!F93+Febrero!F93+'Marzo '!F93</f>
        <v>0</v>
      </c>
      <c r="G93" s="109">
        <f>+enero!G93+Febrero!G93+'Marzo '!G93</f>
        <v>0</v>
      </c>
      <c r="H93" s="109">
        <f>+enero!H93+Febrero!H93+'Marzo '!H93</f>
        <v>0</v>
      </c>
      <c r="I93" s="109">
        <f>+enero!I93+Febrero!I93+'Marzo '!I93</f>
        <v>0</v>
      </c>
      <c r="J93" s="109">
        <f>+enero!J93+Febrero!J93+'Marzo '!J93</f>
        <v>0</v>
      </c>
      <c r="K93" s="109">
        <f>+enero!K93+Febrero!K93+'Marzo '!K93</f>
        <v>0</v>
      </c>
      <c r="L93" s="109">
        <f>+enero!L93+Febrero!L93+'Marzo '!L93</f>
        <v>0</v>
      </c>
      <c r="M93" s="109">
        <f>+enero!M93+Febrero!M93+'Marzo '!M93</f>
        <v>0</v>
      </c>
      <c r="N93" s="109">
        <f>+enero!N93+Febrero!N93+'Marzo '!N93</f>
        <v>0</v>
      </c>
      <c r="O93" s="109">
        <f>+enero!O93+Febrero!O93+'Marzo '!O93</f>
        <v>0</v>
      </c>
      <c r="P93" s="109">
        <f>+enero!P93+Febrero!P93+'Marzo '!P93</f>
        <v>0</v>
      </c>
      <c r="Q93" s="109">
        <f>+enero!Q93+Febrero!Q93+'Marzo '!Q93</f>
        <v>0</v>
      </c>
      <c r="R93" s="109">
        <f>+enero!R93+Febrero!R93+'Marzo '!R93</f>
        <v>0</v>
      </c>
      <c r="S93" s="109">
        <f>+enero!S93+Febrero!S93+'Marzo '!S93</f>
        <v>0</v>
      </c>
      <c r="T93" s="109">
        <f>+enero!T93+Febrero!T93+'Marzo '!T93</f>
        <v>0</v>
      </c>
      <c r="U93" s="109">
        <f>+enero!U93+Febrero!U93+'Marzo '!U93</f>
        <v>0</v>
      </c>
      <c r="V93" s="109">
        <f>+enero!V93+Febrero!V93+'Marzo '!V93</f>
        <v>0</v>
      </c>
      <c r="W93" s="109">
        <f>+enero!W93+Febrero!W93+'Marzo '!W93</f>
        <v>0</v>
      </c>
      <c r="X93" s="109">
        <f>+enero!X93+Febrero!X93+'Marzo '!X93</f>
        <v>0</v>
      </c>
      <c r="Y93" s="109">
        <f>+enero!Y93+Febrero!Y93+'Marzo '!Y93</f>
        <v>0</v>
      </c>
      <c r="Z93" s="109">
        <f>+enero!Z93+Febrero!Z93+'Marzo '!Z93</f>
        <v>0</v>
      </c>
      <c r="AA93" s="109">
        <f>+enero!AA93+Febrero!AA93+'Marzo '!AA93</f>
        <v>0</v>
      </c>
      <c r="AB93" s="109">
        <f>+enero!AB93+Febrero!AB93+'Marzo '!AB93</f>
        <v>0</v>
      </c>
      <c r="AC93" s="109">
        <f>+enero!AC93+Febrero!AC93+'Marzo '!AC93</f>
        <v>0</v>
      </c>
      <c r="AD93" s="109">
        <f>+enero!AD93+Febrero!AD93+'Marzo '!AD93</f>
        <v>0</v>
      </c>
      <c r="AE93" s="109">
        <f>+enero!AE93+Febrero!AE93+'Marzo '!AE93</f>
        <v>0</v>
      </c>
      <c r="AF93" s="109">
        <f>+enero!AF93+Febrero!AF93+'Marzo '!AF93</f>
        <v>0</v>
      </c>
      <c r="AG93" s="109">
        <f>+enero!AG93+Febrero!AG93+'Marzo '!AG93</f>
        <v>0</v>
      </c>
      <c r="AH93" s="109">
        <f>+enero!AH93+Febrero!AH93+'Marzo '!AH93</f>
        <v>0</v>
      </c>
      <c r="AI93" s="109">
        <f>+enero!AI93+Febrero!AI93+'Marzo '!AI93</f>
        <v>0</v>
      </c>
      <c r="AJ93" s="109">
        <f>+enero!AJ93+Febrero!AJ93+'Marzo '!AJ93</f>
        <v>0</v>
      </c>
      <c r="AK93" s="535"/>
      <c r="AL93" s="534"/>
      <c r="AM93" s="458"/>
      <c r="AN93" s="458"/>
      <c r="AO93" s="458"/>
      <c r="AP93" s="459"/>
      <c r="AQ93" s="459"/>
      <c r="AR93" s="458"/>
      <c r="AS93" s="458"/>
      <c r="AT93" s="458"/>
      <c r="AU93" s="478"/>
      <c r="BY93" s="452"/>
      <c r="BZ93" s="452"/>
      <c r="CA93" s="452" t="str">
        <f>IF(C93&gt;C91+C92,"Los Ingresos de pacientes dependientes severos con escaras DEBEN estar incluidos en los Ingresos de pacientes dependientes severos Oncológicos o No Oncológicos","")</f>
        <v/>
      </c>
      <c r="CB93" s="452"/>
      <c r="CC93" s="452"/>
      <c r="CD93" s="452"/>
      <c r="CE93" s="452"/>
      <c r="CF93" s="452"/>
      <c r="CG93" s="719"/>
      <c r="CH93" s="719"/>
      <c r="CI93" s="719"/>
      <c r="CJ93" s="719"/>
      <c r="CK93" s="719"/>
      <c r="CL93" s="719"/>
      <c r="CM93" s="719"/>
      <c r="CN93" s="719"/>
      <c r="CO93" s="452"/>
    </row>
    <row r="94" spans="1:93" s="451" customFormat="1" x14ac:dyDescent="0.2">
      <c r="A94" s="69" t="s">
        <v>237</v>
      </c>
      <c r="B94" s="69"/>
      <c r="C94" s="69"/>
      <c r="D94" s="69"/>
      <c r="E94" s="69"/>
      <c r="F94" s="65"/>
      <c r="G94" s="65"/>
      <c r="H94" s="90"/>
      <c r="I94" s="91"/>
      <c r="J94" s="91"/>
      <c r="K94" s="91"/>
      <c r="L94" s="91"/>
      <c r="M94" s="91"/>
      <c r="N94" s="91"/>
      <c r="O94" s="91"/>
      <c r="P94" s="91"/>
      <c r="Q94" s="91"/>
      <c r="R94" s="91"/>
      <c r="S94" s="91"/>
      <c r="T94" s="91"/>
      <c r="U94" s="91"/>
      <c r="V94" s="91"/>
      <c r="W94" s="91"/>
      <c r="X94" s="10"/>
      <c r="Y94" s="10"/>
      <c r="Z94" s="10"/>
      <c r="AA94" s="10"/>
      <c r="AB94" s="10"/>
      <c r="AC94" s="10"/>
      <c r="AD94" s="10"/>
      <c r="AE94" s="10"/>
      <c r="AF94" s="10"/>
      <c r="AG94" s="10"/>
      <c r="AH94" s="10"/>
      <c r="AI94" s="10"/>
      <c r="AJ94" s="10"/>
      <c r="AK94" s="10"/>
      <c r="AL94" s="536"/>
      <c r="AM94" s="17"/>
      <c r="AN94" s="533"/>
      <c r="AO94" s="533"/>
      <c r="AP94" s="533"/>
      <c r="AQ94" s="533"/>
      <c r="AR94" s="533"/>
      <c r="AS94" s="533"/>
      <c r="AT94" s="533"/>
      <c r="AU94" s="533"/>
      <c r="AV94" s="533"/>
      <c r="AW94" s="478"/>
      <c r="BY94" s="452"/>
      <c r="BZ94" s="452"/>
      <c r="CA94" s="452"/>
      <c r="CB94" s="452"/>
      <c r="CC94" s="452"/>
      <c r="CD94" s="452"/>
      <c r="CE94" s="452"/>
      <c r="CF94" s="452"/>
      <c r="CG94" s="719"/>
      <c r="CH94" s="719"/>
      <c r="CI94" s="719"/>
      <c r="CJ94" s="719"/>
      <c r="CK94" s="719"/>
      <c r="CL94" s="719"/>
      <c r="CM94" s="719"/>
      <c r="CN94" s="719"/>
      <c r="CO94" s="452"/>
    </row>
    <row r="95" spans="1:93" s="451" customFormat="1" ht="14.25" customHeight="1" x14ac:dyDescent="0.2">
      <c r="A95" s="1373" t="s">
        <v>3</v>
      </c>
      <c r="B95" s="1374"/>
      <c r="C95" s="1288" t="s">
        <v>33</v>
      </c>
      <c r="D95" s="1361"/>
      <c r="E95" s="1289"/>
      <c r="F95" s="1288" t="s">
        <v>67</v>
      </c>
      <c r="G95" s="1289"/>
      <c r="H95" s="1288" t="s">
        <v>68</v>
      </c>
      <c r="I95" s="1289"/>
      <c r="J95" s="1288" t="s">
        <v>69</v>
      </c>
      <c r="K95" s="1289"/>
      <c r="L95" s="1288" t="s">
        <v>70</v>
      </c>
      <c r="M95" s="1289"/>
      <c r="N95" s="537"/>
      <c r="O95" s="538"/>
      <c r="P95" s="243"/>
      <c r="Q95" s="539"/>
      <c r="R95" s="539"/>
      <c r="S95" s="540"/>
      <c r="T95" s="465"/>
      <c r="U95" s="522"/>
      <c r="V95" s="465"/>
      <c r="W95" s="465"/>
      <c r="X95" s="465"/>
      <c r="Y95" s="465"/>
      <c r="Z95" s="533"/>
      <c r="AA95" s="533"/>
      <c r="AB95" s="453"/>
      <c r="AC95" s="453"/>
      <c r="AD95" s="478"/>
      <c r="BY95" s="452"/>
      <c r="BZ95" s="452"/>
      <c r="CA95" s="452"/>
      <c r="CB95" s="452"/>
      <c r="CC95" s="452"/>
      <c r="CD95" s="452"/>
      <c r="CE95" s="452"/>
      <c r="CF95" s="452"/>
      <c r="CG95" s="719"/>
      <c r="CH95" s="719"/>
      <c r="CI95" s="719"/>
      <c r="CJ95" s="719"/>
      <c r="CK95" s="719"/>
      <c r="CL95" s="719"/>
      <c r="CM95" s="719"/>
      <c r="CN95" s="719"/>
      <c r="CO95" s="452"/>
    </row>
    <row r="96" spans="1:93" s="451" customFormat="1" x14ac:dyDescent="0.2">
      <c r="A96" s="1375"/>
      <c r="B96" s="1376"/>
      <c r="C96" s="435" t="s">
        <v>149</v>
      </c>
      <c r="D96" s="435" t="s">
        <v>30</v>
      </c>
      <c r="E96" s="435" t="s">
        <v>48</v>
      </c>
      <c r="F96" s="435" t="s">
        <v>30</v>
      </c>
      <c r="G96" s="435" t="s">
        <v>48</v>
      </c>
      <c r="H96" s="435" t="s">
        <v>30</v>
      </c>
      <c r="I96" s="435" t="s">
        <v>48</v>
      </c>
      <c r="J96" s="435" t="s">
        <v>30</v>
      </c>
      <c r="K96" s="435" t="s">
        <v>48</v>
      </c>
      <c r="L96" s="435" t="s">
        <v>30</v>
      </c>
      <c r="M96" s="435" t="s">
        <v>48</v>
      </c>
      <c r="N96" s="529"/>
      <c r="O96" s="465"/>
      <c r="P96" s="465"/>
      <c r="Q96" s="465"/>
      <c r="R96" s="465"/>
      <c r="S96" s="465"/>
      <c r="T96" s="465"/>
      <c r="U96" s="465"/>
      <c r="V96" s="541"/>
      <c r="W96" s="465"/>
      <c r="X96" s="465"/>
      <c r="Y96" s="465"/>
      <c r="Z96" s="533"/>
      <c r="AA96" s="533"/>
      <c r="AB96" s="453"/>
      <c r="AC96" s="453"/>
      <c r="AD96" s="478"/>
      <c r="BY96" s="452"/>
      <c r="BZ96" s="452"/>
      <c r="CA96" s="452"/>
      <c r="CB96" s="452"/>
      <c r="CC96" s="452"/>
      <c r="CD96" s="452"/>
      <c r="CE96" s="452"/>
      <c r="CF96" s="452"/>
      <c r="CG96" s="719"/>
      <c r="CH96" s="719"/>
      <c r="CI96" s="719"/>
      <c r="CJ96" s="719"/>
      <c r="CK96" s="719"/>
      <c r="CL96" s="719"/>
      <c r="CM96" s="719"/>
      <c r="CN96" s="719"/>
      <c r="CO96" s="452"/>
    </row>
    <row r="97" spans="1:93" s="451" customFormat="1" x14ac:dyDescent="0.2">
      <c r="A97" s="1330" t="s">
        <v>282</v>
      </c>
      <c r="B97" s="542" t="s">
        <v>88</v>
      </c>
      <c r="C97" s="489">
        <f>SUM(D97:E97)</f>
        <v>0</v>
      </c>
      <c r="D97" s="489">
        <f t="shared" ref="D97:E99" si="7">SUM(F97+H97+J97+L97)</f>
        <v>0</v>
      </c>
      <c r="E97" s="489">
        <f t="shared" si="7"/>
        <v>0</v>
      </c>
      <c r="F97" s="60"/>
      <c r="G97" s="60"/>
      <c r="H97" s="60"/>
      <c r="I97" s="60"/>
      <c r="J97" s="60"/>
      <c r="K97" s="60"/>
      <c r="L97" s="60"/>
      <c r="M97" s="60"/>
      <c r="N97" s="529"/>
      <c r="O97" s="465"/>
      <c r="P97" s="465"/>
      <c r="Q97" s="465"/>
      <c r="R97" s="465"/>
      <c r="S97" s="465"/>
      <c r="T97" s="465"/>
      <c r="U97" s="465"/>
      <c r="V97" s="541"/>
      <c r="W97" s="465"/>
      <c r="X97" s="465"/>
      <c r="Y97" s="465"/>
      <c r="Z97" s="533"/>
      <c r="AA97" s="533"/>
      <c r="AB97" s="453"/>
      <c r="AC97" s="453"/>
      <c r="BY97" s="452"/>
      <c r="BZ97" s="452"/>
      <c r="CA97" s="452"/>
      <c r="CB97" s="452"/>
      <c r="CC97" s="452"/>
      <c r="CD97" s="452"/>
      <c r="CE97" s="452"/>
      <c r="CF97" s="452"/>
      <c r="CG97" s="719"/>
      <c r="CH97" s="719"/>
      <c r="CI97" s="719"/>
      <c r="CJ97" s="719"/>
      <c r="CK97" s="719"/>
      <c r="CL97" s="719"/>
      <c r="CM97" s="719"/>
      <c r="CN97" s="719"/>
      <c r="CO97" s="452"/>
    </row>
    <row r="98" spans="1:93" s="451" customFormat="1" x14ac:dyDescent="0.2">
      <c r="A98" s="1331"/>
      <c r="B98" s="431" t="s">
        <v>89</v>
      </c>
      <c r="C98" s="494">
        <f>SUM(D98:E98)</f>
        <v>0</v>
      </c>
      <c r="D98" s="494">
        <f t="shared" si="7"/>
        <v>0</v>
      </c>
      <c r="E98" s="494">
        <f t="shared" si="7"/>
        <v>0</v>
      </c>
      <c r="F98" s="60"/>
      <c r="G98" s="60"/>
      <c r="H98" s="60"/>
      <c r="I98" s="60"/>
      <c r="J98" s="60"/>
      <c r="K98" s="60"/>
      <c r="L98" s="60"/>
      <c r="M98" s="60"/>
      <c r="N98" s="529"/>
      <c r="O98" s="465"/>
      <c r="P98" s="465"/>
      <c r="Q98" s="465"/>
      <c r="R98" s="465"/>
      <c r="S98" s="465"/>
      <c r="T98" s="465"/>
      <c r="U98" s="465"/>
      <c r="V98" s="541"/>
      <c r="W98" s="465"/>
      <c r="X98" s="465"/>
      <c r="Y98" s="465"/>
      <c r="Z98" s="533"/>
      <c r="AA98" s="533"/>
      <c r="AB98" s="453"/>
      <c r="AC98" s="453"/>
      <c r="BY98" s="452"/>
      <c r="BZ98" s="452"/>
      <c r="CA98" s="452"/>
      <c r="CB98" s="452"/>
      <c r="CC98" s="452"/>
      <c r="CD98" s="452"/>
      <c r="CE98" s="452"/>
      <c r="CF98" s="452"/>
      <c r="CG98" s="719"/>
      <c r="CH98" s="719"/>
      <c r="CI98" s="719"/>
      <c r="CJ98" s="719"/>
      <c r="CK98" s="719"/>
      <c r="CL98" s="719"/>
      <c r="CM98" s="719"/>
      <c r="CN98" s="719"/>
      <c r="CO98" s="452"/>
    </row>
    <row r="99" spans="1:93" s="451" customFormat="1" x14ac:dyDescent="0.2">
      <c r="A99" s="1332"/>
      <c r="B99" s="438" t="s">
        <v>90</v>
      </c>
      <c r="C99" s="496">
        <f>SUM(D99:E99)</f>
        <v>0</v>
      </c>
      <c r="D99" s="496">
        <f t="shared" si="7"/>
        <v>0</v>
      </c>
      <c r="E99" s="496">
        <f t="shared" si="7"/>
        <v>0</v>
      </c>
      <c r="F99" s="60"/>
      <c r="G99" s="60"/>
      <c r="H99" s="60"/>
      <c r="I99" s="60"/>
      <c r="J99" s="60"/>
      <c r="K99" s="60"/>
      <c r="L99" s="60"/>
      <c r="M99" s="60"/>
      <c r="N99" s="529"/>
      <c r="O99" s="465"/>
      <c r="P99" s="465"/>
      <c r="Q99" s="465"/>
      <c r="R99" s="465"/>
      <c r="S99" s="465"/>
      <c r="T99" s="465"/>
      <c r="U99" s="465"/>
      <c r="V99" s="541"/>
      <c r="W99" s="465"/>
      <c r="X99" s="465"/>
      <c r="Y99" s="465"/>
      <c r="Z99" s="533"/>
      <c r="AA99" s="533"/>
      <c r="AB99" s="453"/>
      <c r="AC99" s="453"/>
      <c r="BY99" s="452"/>
      <c r="BZ99" s="452"/>
      <c r="CA99" s="452"/>
      <c r="CB99" s="452"/>
      <c r="CC99" s="452"/>
      <c r="CD99" s="452"/>
      <c r="CE99" s="452"/>
      <c r="CF99" s="452"/>
      <c r="CG99" s="719"/>
      <c r="CH99" s="719"/>
      <c r="CI99" s="719"/>
      <c r="CJ99" s="719"/>
      <c r="CK99" s="719"/>
      <c r="CL99" s="719"/>
      <c r="CM99" s="719"/>
      <c r="CN99" s="719"/>
      <c r="CO99" s="452"/>
    </row>
    <row r="100" spans="1:93" s="451" customFormat="1" x14ac:dyDescent="0.2">
      <c r="A100" s="1310" t="s">
        <v>91</v>
      </c>
      <c r="B100" s="1310"/>
      <c r="C100" s="483">
        <f t="shared" ref="C100:M100" si="8">SUM(C97:C99)</f>
        <v>0</v>
      </c>
      <c r="D100" s="483">
        <f t="shared" si="8"/>
        <v>0</v>
      </c>
      <c r="E100" s="483">
        <f t="shared" si="8"/>
        <v>0</v>
      </c>
      <c r="F100" s="483">
        <f t="shared" si="8"/>
        <v>0</v>
      </c>
      <c r="G100" s="483">
        <f t="shared" si="8"/>
        <v>0</v>
      </c>
      <c r="H100" s="483">
        <f t="shared" si="8"/>
        <v>0</v>
      </c>
      <c r="I100" s="483">
        <f t="shared" si="8"/>
        <v>0</v>
      </c>
      <c r="J100" s="483">
        <f t="shared" si="8"/>
        <v>0</v>
      </c>
      <c r="K100" s="483">
        <f t="shared" si="8"/>
        <v>0</v>
      </c>
      <c r="L100" s="483">
        <f t="shared" si="8"/>
        <v>0</v>
      </c>
      <c r="M100" s="483">
        <f t="shared" si="8"/>
        <v>0</v>
      </c>
      <c r="N100" s="529"/>
      <c r="O100" s="465"/>
      <c r="P100" s="465"/>
      <c r="Q100" s="465"/>
      <c r="R100" s="465"/>
      <c r="S100" s="465"/>
      <c r="T100" s="465"/>
      <c r="U100" s="465"/>
      <c r="V100" s="541"/>
      <c r="W100" s="465"/>
      <c r="X100" s="465"/>
      <c r="Y100" s="465"/>
      <c r="Z100" s="533"/>
      <c r="AA100" s="533"/>
      <c r="AB100" s="453"/>
      <c r="AC100" s="453"/>
      <c r="BY100" s="452"/>
      <c r="BZ100" s="452"/>
      <c r="CA100" s="452"/>
      <c r="CB100" s="452"/>
      <c r="CC100" s="452"/>
      <c r="CD100" s="452"/>
      <c r="CE100" s="452"/>
      <c r="CF100" s="452"/>
      <c r="CG100" s="719"/>
      <c r="CH100" s="719"/>
      <c r="CI100" s="719"/>
      <c r="CJ100" s="719"/>
      <c r="CK100" s="719"/>
      <c r="CL100" s="719"/>
      <c r="CM100" s="719"/>
      <c r="CN100" s="719"/>
      <c r="CO100" s="452"/>
    </row>
    <row r="101" spans="1:93" s="451" customFormat="1" x14ac:dyDescent="0.2">
      <c r="A101" s="1311" t="s">
        <v>239</v>
      </c>
      <c r="B101" s="432" t="s">
        <v>92</v>
      </c>
      <c r="C101" s="495">
        <f>SUM(D101:E101)</f>
        <v>0</v>
      </c>
      <c r="D101" s="495">
        <f t="shared" ref="D101:E104" si="9">SUM(F101+H101+J101+L101)</f>
        <v>0</v>
      </c>
      <c r="E101" s="495">
        <f t="shared" si="9"/>
        <v>0</v>
      </c>
      <c r="F101" s="60"/>
      <c r="G101" s="60"/>
      <c r="H101" s="60"/>
      <c r="I101" s="60"/>
      <c r="J101" s="60"/>
      <c r="K101" s="60"/>
      <c r="L101" s="60"/>
      <c r="M101" s="60"/>
      <c r="N101" s="529"/>
      <c r="O101" s="465"/>
      <c r="P101" s="465"/>
      <c r="Q101" s="465"/>
      <c r="R101" s="465"/>
      <c r="S101" s="465"/>
      <c r="T101" s="465"/>
      <c r="U101" s="465"/>
      <c r="V101" s="541"/>
      <c r="W101" s="465"/>
      <c r="X101" s="533"/>
      <c r="Y101" s="533"/>
      <c r="Z101" s="533"/>
      <c r="AA101" s="533"/>
      <c r="AB101" s="453"/>
      <c r="AC101" s="453"/>
      <c r="BY101" s="452"/>
      <c r="BZ101" s="452"/>
      <c r="CA101" s="452"/>
      <c r="CB101" s="452"/>
      <c r="CC101" s="452"/>
      <c r="CD101" s="452"/>
      <c r="CE101" s="452"/>
      <c r="CF101" s="452"/>
      <c r="CG101" s="719"/>
      <c r="CH101" s="719"/>
      <c r="CI101" s="719"/>
      <c r="CJ101" s="719"/>
      <c r="CK101" s="719"/>
      <c r="CL101" s="719"/>
      <c r="CM101" s="719"/>
      <c r="CN101" s="719"/>
      <c r="CO101" s="452"/>
    </row>
    <row r="102" spans="1:93" s="451" customFormat="1" x14ac:dyDescent="0.2">
      <c r="A102" s="1312"/>
      <c r="B102" s="431" t="s">
        <v>93</v>
      </c>
      <c r="C102" s="494">
        <f>SUM(D102:E102)</f>
        <v>0</v>
      </c>
      <c r="D102" s="494">
        <f t="shared" si="9"/>
        <v>0</v>
      </c>
      <c r="E102" s="494">
        <f t="shared" si="9"/>
        <v>0</v>
      </c>
      <c r="F102" s="32"/>
      <c r="G102" s="32"/>
      <c r="H102" s="32"/>
      <c r="I102" s="32"/>
      <c r="J102" s="32"/>
      <c r="K102" s="32"/>
      <c r="L102" s="32"/>
      <c r="M102" s="32"/>
      <c r="N102" s="543"/>
      <c r="O102" s="2"/>
      <c r="P102" s="2"/>
      <c r="Q102" s="2"/>
      <c r="R102" s="2"/>
      <c r="S102" s="3"/>
      <c r="T102" s="3"/>
      <c r="U102" s="541"/>
      <c r="V102" s="465"/>
      <c r="W102" s="465"/>
      <c r="X102" s="465"/>
      <c r="Y102" s="465"/>
      <c r="Z102" s="465"/>
      <c r="AA102" s="465"/>
      <c r="AB102" s="465"/>
      <c r="AC102" s="465"/>
      <c r="AD102" s="465"/>
      <c r="AE102" s="465"/>
      <c r="AF102" s="465"/>
      <c r="AG102" s="465"/>
      <c r="AH102" s="541"/>
      <c r="AI102" s="465"/>
      <c r="AJ102" s="533"/>
      <c r="AK102" s="533"/>
      <c r="AL102" s="533"/>
      <c r="AM102" s="533"/>
      <c r="AN102" s="453"/>
      <c r="AO102" s="453"/>
      <c r="BY102" s="452"/>
      <c r="BZ102" s="452"/>
      <c r="CA102" s="452"/>
      <c r="CB102" s="452"/>
      <c r="CC102" s="452"/>
      <c r="CD102" s="452"/>
      <c r="CE102" s="452"/>
      <c r="CF102" s="452"/>
      <c r="CG102" s="719"/>
      <c r="CH102" s="719"/>
      <c r="CI102" s="719"/>
      <c r="CJ102" s="719"/>
      <c r="CK102" s="719"/>
      <c r="CL102" s="719"/>
      <c r="CM102" s="719"/>
      <c r="CN102" s="719"/>
      <c r="CO102" s="452"/>
    </row>
    <row r="103" spans="1:93" s="451" customFormat="1" x14ac:dyDescent="0.2">
      <c r="A103" s="1312"/>
      <c r="B103" s="431" t="s">
        <v>94</v>
      </c>
      <c r="C103" s="494">
        <f>SUM(D103:E103)</f>
        <v>0</v>
      </c>
      <c r="D103" s="494">
        <f t="shared" si="9"/>
        <v>0</v>
      </c>
      <c r="E103" s="494">
        <f t="shared" si="9"/>
        <v>0</v>
      </c>
      <c r="F103" s="32"/>
      <c r="G103" s="32"/>
      <c r="H103" s="32"/>
      <c r="I103" s="32"/>
      <c r="J103" s="32"/>
      <c r="K103" s="32"/>
      <c r="L103" s="32"/>
      <c r="M103" s="32"/>
      <c r="N103" s="543"/>
      <c r="O103" s="2"/>
      <c r="P103" s="2"/>
      <c r="Q103" s="2"/>
      <c r="R103" s="2"/>
      <c r="S103" s="3"/>
      <c r="T103" s="3"/>
      <c r="U103" s="541"/>
      <c r="V103" s="465"/>
      <c r="W103" s="465"/>
      <c r="X103" s="465"/>
      <c r="Y103" s="465"/>
      <c r="Z103" s="465"/>
      <c r="AA103" s="465"/>
      <c r="AB103" s="465"/>
      <c r="AC103" s="465"/>
      <c r="AD103" s="465"/>
      <c r="AE103" s="465"/>
      <c r="AF103" s="465"/>
      <c r="AG103" s="465"/>
      <c r="AH103" s="541"/>
      <c r="AI103" s="465"/>
      <c r="AJ103" s="533"/>
      <c r="AK103" s="533"/>
      <c r="AL103" s="533"/>
      <c r="AM103" s="533"/>
      <c r="AN103" s="453"/>
      <c r="AO103" s="453"/>
      <c r="BY103" s="452"/>
      <c r="BZ103" s="452"/>
      <c r="CA103" s="452"/>
      <c r="CB103" s="452"/>
      <c r="CC103" s="452"/>
      <c r="CD103" s="452"/>
      <c r="CE103" s="452"/>
      <c r="CF103" s="452"/>
      <c r="CG103" s="719"/>
      <c r="CH103" s="719"/>
      <c r="CI103" s="719"/>
      <c r="CJ103" s="719"/>
      <c r="CK103" s="719"/>
      <c r="CL103" s="719"/>
      <c r="CM103" s="719"/>
      <c r="CN103" s="719"/>
      <c r="CO103" s="452"/>
    </row>
    <row r="104" spans="1:93" s="451" customFormat="1" x14ac:dyDescent="0.2">
      <c r="A104" s="1313"/>
      <c r="B104" s="544" t="s">
        <v>95</v>
      </c>
      <c r="C104" s="496">
        <f>SUM(D104:E104)</f>
        <v>0</v>
      </c>
      <c r="D104" s="496">
        <f t="shared" si="9"/>
        <v>0</v>
      </c>
      <c r="E104" s="496">
        <f t="shared" si="9"/>
        <v>0</v>
      </c>
      <c r="F104" s="35"/>
      <c r="G104" s="35"/>
      <c r="H104" s="35"/>
      <c r="I104" s="35"/>
      <c r="J104" s="35"/>
      <c r="K104" s="35"/>
      <c r="L104" s="35"/>
      <c r="M104" s="35"/>
      <c r="N104" s="543"/>
      <c r="O104" s="2"/>
      <c r="P104" s="2"/>
      <c r="Q104" s="2"/>
      <c r="R104" s="2"/>
      <c r="S104" s="3"/>
      <c r="T104" s="3"/>
      <c r="U104" s="22"/>
      <c r="V104" s="465"/>
      <c r="W104" s="465"/>
      <c r="X104" s="465"/>
      <c r="Y104" s="465"/>
      <c r="Z104" s="465"/>
      <c r="AA104" s="465"/>
      <c r="AB104" s="465"/>
      <c r="AC104" s="465"/>
      <c r="AD104" s="465"/>
      <c r="AE104" s="465"/>
      <c r="AF104" s="465"/>
      <c r="AG104" s="465"/>
      <c r="AH104" s="541"/>
      <c r="AI104" s="465"/>
      <c r="AJ104" s="533"/>
      <c r="AK104" s="533"/>
      <c r="AL104" s="533"/>
      <c r="AM104" s="533"/>
      <c r="AN104" s="453"/>
      <c r="AO104" s="453"/>
      <c r="BY104" s="452"/>
      <c r="BZ104" s="452"/>
      <c r="CA104" s="452"/>
      <c r="CB104" s="452"/>
      <c r="CC104" s="452"/>
      <c r="CD104" s="452"/>
      <c r="CE104" s="452"/>
      <c r="CF104" s="452"/>
      <c r="CG104" s="719"/>
      <c r="CH104" s="719"/>
      <c r="CI104" s="719"/>
      <c r="CJ104" s="719"/>
      <c r="CK104" s="719"/>
      <c r="CL104" s="719"/>
      <c r="CM104" s="719"/>
      <c r="CN104" s="719"/>
      <c r="CO104" s="452"/>
    </row>
    <row r="105" spans="1:93" s="451" customFormat="1" x14ac:dyDescent="0.2">
      <c r="A105" s="1310" t="s">
        <v>91</v>
      </c>
      <c r="B105" s="1310"/>
      <c r="C105" s="483">
        <f t="shared" ref="C105:M105" si="10">SUM(C101:C104)</f>
        <v>0</v>
      </c>
      <c r="D105" s="483">
        <f t="shared" si="10"/>
        <v>0</v>
      </c>
      <c r="E105" s="483">
        <f t="shared" si="10"/>
        <v>0</v>
      </c>
      <c r="F105" s="483">
        <f t="shared" si="10"/>
        <v>0</v>
      </c>
      <c r="G105" s="483">
        <f t="shared" si="10"/>
        <v>0</v>
      </c>
      <c r="H105" s="483">
        <f t="shared" si="10"/>
        <v>0</v>
      </c>
      <c r="I105" s="483">
        <f t="shared" si="10"/>
        <v>0</v>
      </c>
      <c r="J105" s="483">
        <f t="shared" si="10"/>
        <v>0</v>
      </c>
      <c r="K105" s="483">
        <f t="shared" si="10"/>
        <v>0</v>
      </c>
      <c r="L105" s="483">
        <f t="shared" si="10"/>
        <v>0</v>
      </c>
      <c r="M105" s="483">
        <f t="shared" si="10"/>
        <v>0</v>
      </c>
      <c r="N105" s="543"/>
      <c r="O105" s="2"/>
      <c r="P105" s="2"/>
      <c r="Q105" s="2"/>
      <c r="R105" s="2"/>
      <c r="S105" s="3"/>
      <c r="T105" s="3"/>
      <c r="U105" s="525"/>
      <c r="V105" s="465"/>
      <c r="W105" s="465"/>
      <c r="X105" s="465"/>
      <c r="Y105" s="465"/>
      <c r="Z105" s="465"/>
      <c r="AA105" s="465"/>
      <c r="AB105" s="465"/>
      <c r="AC105" s="465"/>
      <c r="AD105" s="465"/>
      <c r="AE105" s="465"/>
      <c r="AF105" s="465"/>
      <c r="AG105" s="465"/>
      <c r="AH105" s="541"/>
      <c r="AI105" s="465"/>
      <c r="AJ105" s="533"/>
      <c r="AK105" s="533"/>
      <c r="AL105" s="533"/>
      <c r="AM105" s="533"/>
      <c r="AN105" s="453"/>
      <c r="AO105" s="453"/>
      <c r="BY105" s="452"/>
      <c r="BZ105" s="452"/>
      <c r="CA105" s="452"/>
      <c r="CB105" s="452"/>
      <c r="CC105" s="452"/>
      <c r="CD105" s="452"/>
      <c r="CE105" s="452"/>
      <c r="CF105" s="452"/>
      <c r="CG105" s="719"/>
      <c r="CH105" s="719"/>
      <c r="CI105" s="719"/>
      <c r="CJ105" s="719"/>
      <c r="CK105" s="719"/>
      <c r="CL105" s="719"/>
      <c r="CM105" s="719"/>
      <c r="CN105" s="719"/>
      <c r="CO105" s="452"/>
    </row>
    <row r="106" spans="1:93" s="451" customFormat="1" x14ac:dyDescent="0.2">
      <c r="A106" s="1314" t="s">
        <v>96</v>
      </c>
      <c r="B106" s="1314"/>
      <c r="C106" s="506">
        <f t="shared" ref="C106:M106" si="11">SUM(C100+C105)</f>
        <v>0</v>
      </c>
      <c r="D106" s="506">
        <f t="shared" si="11"/>
        <v>0</v>
      </c>
      <c r="E106" s="506">
        <f t="shared" si="11"/>
        <v>0</v>
      </c>
      <c r="F106" s="506">
        <f t="shared" si="11"/>
        <v>0</v>
      </c>
      <c r="G106" s="506">
        <f t="shared" si="11"/>
        <v>0</v>
      </c>
      <c r="H106" s="506">
        <f t="shared" si="11"/>
        <v>0</v>
      </c>
      <c r="I106" s="506">
        <f t="shared" si="11"/>
        <v>0</v>
      </c>
      <c r="J106" s="506">
        <f t="shared" si="11"/>
        <v>0</v>
      </c>
      <c r="K106" s="506">
        <f t="shared" si="11"/>
        <v>0</v>
      </c>
      <c r="L106" s="506">
        <f t="shared" si="11"/>
        <v>0</v>
      </c>
      <c r="M106" s="506">
        <f t="shared" si="11"/>
        <v>0</v>
      </c>
      <c r="N106" s="452"/>
      <c r="O106" s="2"/>
      <c r="P106" s="2"/>
      <c r="Q106" s="2"/>
      <c r="R106" s="2"/>
      <c r="S106" s="3"/>
      <c r="T106" s="3"/>
      <c r="U106" s="525"/>
      <c r="V106" s="465"/>
      <c r="W106" s="465"/>
      <c r="X106" s="465"/>
      <c r="Y106" s="465"/>
      <c r="Z106" s="465"/>
      <c r="AA106" s="465"/>
      <c r="AB106" s="465"/>
      <c r="AC106" s="465"/>
      <c r="AD106" s="465"/>
      <c r="AE106" s="465"/>
      <c r="AF106" s="465"/>
      <c r="AG106" s="465"/>
      <c r="AH106" s="541"/>
      <c r="AI106" s="465"/>
      <c r="AJ106" s="533"/>
      <c r="AK106" s="533"/>
      <c r="AL106" s="533"/>
      <c r="AM106" s="533"/>
      <c r="AN106" s="453"/>
      <c r="AO106" s="453"/>
      <c r="BY106" s="452"/>
      <c r="BZ106" s="452"/>
      <c r="CA106" s="452"/>
      <c r="CB106" s="452"/>
      <c r="CC106" s="452"/>
      <c r="CD106" s="452"/>
      <c r="CE106" s="452"/>
      <c r="CF106" s="452"/>
      <c r="CG106" s="719"/>
      <c r="CH106" s="719"/>
      <c r="CI106" s="719"/>
      <c r="CJ106" s="719"/>
      <c r="CK106" s="719"/>
      <c r="CL106" s="719"/>
      <c r="CM106" s="719"/>
      <c r="CN106" s="719"/>
      <c r="CO106" s="452"/>
    </row>
    <row r="107" spans="1:93" s="451" customFormat="1" x14ac:dyDescent="0.2">
      <c r="A107" s="69" t="s">
        <v>240</v>
      </c>
      <c r="B107" s="69"/>
      <c r="C107" s="69"/>
      <c r="D107" s="17"/>
      <c r="E107" s="116"/>
      <c r="F107" s="116"/>
      <c r="G107" s="117"/>
      <c r="H107" s="117"/>
      <c r="I107" s="90"/>
      <c r="J107" s="91"/>
      <c r="K107" s="91"/>
      <c r="L107" s="91"/>
      <c r="M107" s="91"/>
      <c r="N107" s="91"/>
      <c r="O107" s="91"/>
      <c r="P107" s="91"/>
      <c r="Q107" s="91"/>
      <c r="R107" s="91"/>
      <c r="S107" s="10"/>
      <c r="T107" s="545"/>
      <c r="U107" s="10"/>
      <c r="V107" s="10"/>
      <c r="W107" s="10"/>
      <c r="X107" s="454"/>
      <c r="Y107" s="454"/>
      <c r="Z107" s="454"/>
      <c r="AA107" s="454"/>
      <c r="AB107" s="454"/>
      <c r="AC107" s="454"/>
      <c r="AD107" s="454"/>
      <c r="AE107" s="454"/>
      <c r="AF107" s="454"/>
      <c r="AG107" s="533"/>
      <c r="AH107" s="533"/>
      <c r="AI107" s="533"/>
      <c r="AJ107" s="546"/>
      <c r="AK107" s="533"/>
      <c r="AL107" s="533"/>
      <c r="AM107" s="533"/>
      <c r="AN107" s="533"/>
      <c r="AO107" s="533"/>
      <c r="AP107" s="533"/>
      <c r="AQ107" s="533"/>
      <c r="BY107" s="452"/>
      <c r="BZ107" s="452"/>
      <c r="CA107" s="452"/>
      <c r="CB107" s="452"/>
      <c r="CC107" s="452"/>
      <c r="CD107" s="452"/>
      <c r="CE107" s="452"/>
      <c r="CF107" s="452"/>
      <c r="CG107" s="719"/>
      <c r="CH107" s="719"/>
      <c r="CI107" s="719"/>
      <c r="CJ107" s="719"/>
      <c r="CK107" s="719"/>
      <c r="CL107" s="719"/>
      <c r="CM107" s="719"/>
      <c r="CN107" s="719"/>
      <c r="CO107" s="452"/>
    </row>
    <row r="108" spans="1:93" s="451" customFormat="1" ht="14.25" customHeight="1" x14ac:dyDescent="0.2">
      <c r="A108" s="1373" t="s">
        <v>3</v>
      </c>
      <c r="B108" s="1374"/>
      <c r="C108" s="1288" t="s">
        <v>33</v>
      </c>
      <c r="D108" s="1361"/>
      <c r="E108" s="1289"/>
      <c r="F108" s="1288" t="s">
        <v>67</v>
      </c>
      <c r="G108" s="1289"/>
      <c r="H108" s="1288" t="s">
        <v>68</v>
      </c>
      <c r="I108" s="1289"/>
      <c r="J108" s="1288" t="s">
        <v>69</v>
      </c>
      <c r="K108" s="1289"/>
      <c r="L108" s="1288" t="s">
        <v>70</v>
      </c>
      <c r="M108" s="1361"/>
      <c r="N108" s="1364" t="s">
        <v>230</v>
      </c>
      <c r="O108" s="1361"/>
      <c r="P108" s="1289"/>
      <c r="Q108" s="1416"/>
      <c r="R108" s="1417"/>
      <c r="S108" s="1418"/>
      <c r="T108" s="1418"/>
      <c r="U108" s="1418"/>
      <c r="V108" s="1418"/>
      <c r="W108" s="1418"/>
      <c r="X108" s="1418"/>
      <c r="Y108" s="1418"/>
      <c r="Z108" s="1418"/>
      <c r="AA108" s="541"/>
      <c r="AB108" s="465"/>
      <c r="AC108" s="465"/>
      <c r="AD108" s="465"/>
      <c r="AE108" s="533"/>
      <c r="AF108" s="533"/>
      <c r="AG108" s="533"/>
      <c r="AH108" s="533"/>
      <c r="AI108" s="458"/>
      <c r="AJ108" s="458"/>
      <c r="AK108" s="458"/>
      <c r="AL108" s="458"/>
      <c r="AM108" s="547"/>
      <c r="AN108" s="459"/>
      <c r="AO108" s="459"/>
      <c r="AP108" s="459"/>
      <c r="AQ108" s="459"/>
      <c r="AR108" s="459"/>
      <c r="AS108" s="459"/>
      <c r="AT108" s="459"/>
      <c r="BY108" s="452"/>
      <c r="BZ108" s="452"/>
      <c r="CA108" s="452"/>
      <c r="CB108" s="452"/>
      <c r="CC108" s="452"/>
      <c r="CD108" s="452"/>
      <c r="CE108" s="452"/>
      <c r="CF108" s="452"/>
      <c r="CG108" s="719"/>
      <c r="CH108" s="719"/>
      <c r="CI108" s="719"/>
      <c r="CJ108" s="719"/>
      <c r="CK108" s="719"/>
      <c r="CL108" s="719"/>
      <c r="CM108" s="719"/>
      <c r="CN108" s="719"/>
      <c r="CO108" s="452"/>
    </row>
    <row r="109" spans="1:93" s="451" customFormat="1" ht="21" x14ac:dyDescent="0.2">
      <c r="A109" s="1375"/>
      <c r="B109" s="1376"/>
      <c r="C109" s="435" t="s">
        <v>149</v>
      </c>
      <c r="D109" s="435" t="s">
        <v>30</v>
      </c>
      <c r="E109" s="435" t="s">
        <v>48</v>
      </c>
      <c r="F109" s="435" t="s">
        <v>30</v>
      </c>
      <c r="G109" s="435" t="s">
        <v>48</v>
      </c>
      <c r="H109" s="435" t="s">
        <v>30</v>
      </c>
      <c r="I109" s="435" t="s">
        <v>48</v>
      </c>
      <c r="J109" s="435" t="s">
        <v>30</v>
      </c>
      <c r="K109" s="435" t="s">
        <v>48</v>
      </c>
      <c r="L109" s="435" t="s">
        <v>30</v>
      </c>
      <c r="M109" s="441" t="s">
        <v>48</v>
      </c>
      <c r="N109" s="548" t="s">
        <v>231</v>
      </c>
      <c r="O109" s="421" t="s">
        <v>232</v>
      </c>
      <c r="P109" s="428" t="s">
        <v>233</v>
      </c>
      <c r="Q109" s="549"/>
      <c r="R109" s="550"/>
      <c r="S109" s="550"/>
      <c r="T109" s="550"/>
      <c r="U109" s="550"/>
      <c r="V109" s="550"/>
      <c r="W109" s="550"/>
      <c r="X109" s="550"/>
      <c r="Y109" s="550"/>
      <c r="Z109" s="550"/>
      <c r="AA109" s="541"/>
      <c r="AB109" s="465"/>
      <c r="AC109" s="465"/>
      <c r="AD109" s="465"/>
      <c r="AE109" s="533"/>
      <c r="AF109" s="533"/>
      <c r="AG109" s="533"/>
      <c r="AH109" s="533"/>
      <c r="AI109" s="458"/>
      <c r="AJ109" s="458"/>
      <c r="AK109" s="458"/>
      <c r="AL109" s="458"/>
      <c r="AM109" s="547"/>
      <c r="AN109" s="459"/>
      <c r="AO109" s="459"/>
      <c r="AP109" s="459"/>
      <c r="AQ109" s="459"/>
      <c r="AR109" s="459"/>
      <c r="AS109" s="459"/>
      <c r="AT109" s="459"/>
      <c r="BY109" s="452"/>
      <c r="BZ109" s="452"/>
      <c r="CA109" s="452"/>
      <c r="CB109" s="452"/>
      <c r="CC109" s="452"/>
      <c r="CD109" s="452"/>
      <c r="CE109" s="452"/>
      <c r="CF109" s="452"/>
      <c r="CG109" s="719"/>
      <c r="CH109" s="719"/>
      <c r="CI109" s="719"/>
      <c r="CJ109" s="719"/>
      <c r="CK109" s="719"/>
      <c r="CL109" s="719"/>
      <c r="CM109" s="719"/>
      <c r="CN109" s="719"/>
      <c r="CO109" s="452"/>
    </row>
    <row r="110" spans="1:93" s="451" customFormat="1" x14ac:dyDescent="0.2">
      <c r="A110" s="1330" t="s">
        <v>282</v>
      </c>
      <c r="B110" s="542" t="s">
        <v>88</v>
      </c>
      <c r="C110" s="551">
        <f>SUM(D110:E110)</f>
        <v>0</v>
      </c>
      <c r="D110" s="552">
        <f t="shared" ref="D110:E112" si="12">SUM(F110+H110+J110+L110)</f>
        <v>0</v>
      </c>
      <c r="E110" s="552">
        <f t="shared" si="12"/>
        <v>0</v>
      </c>
      <c r="F110" s="25"/>
      <c r="G110" s="25"/>
      <c r="H110" s="25"/>
      <c r="I110" s="25"/>
      <c r="J110" s="25"/>
      <c r="K110" s="25"/>
      <c r="L110" s="25"/>
      <c r="M110" s="85"/>
      <c r="N110" s="161"/>
      <c r="O110" s="85"/>
      <c r="P110" s="25"/>
      <c r="Q110" s="553"/>
      <c r="R110" s="554"/>
      <c r="S110" s="554"/>
      <c r="T110" s="554"/>
      <c r="U110" s="554"/>
      <c r="V110" s="554"/>
      <c r="W110" s="554"/>
      <c r="X110" s="554"/>
      <c r="Y110" s="554"/>
      <c r="Z110" s="554"/>
      <c r="AA110" s="541"/>
      <c r="AB110" s="465"/>
      <c r="AC110" s="465"/>
      <c r="AD110" s="465"/>
      <c r="AE110" s="533"/>
      <c r="AF110" s="533"/>
      <c r="AG110" s="533"/>
      <c r="AH110" s="533"/>
      <c r="AI110" s="458"/>
      <c r="AJ110" s="458"/>
      <c r="AK110" s="458"/>
      <c r="AL110" s="458"/>
      <c r="AM110" s="458"/>
      <c r="AN110" s="459"/>
      <c r="AO110" s="459"/>
      <c r="AP110" s="465"/>
      <c r="AQ110" s="459"/>
      <c r="AR110" s="459"/>
      <c r="AS110" s="459"/>
      <c r="AT110" s="459"/>
      <c r="BY110" s="452"/>
      <c r="BZ110" s="452"/>
      <c r="CA110" s="452"/>
      <c r="CB110" s="452"/>
      <c r="CC110" s="452"/>
      <c r="CD110" s="452"/>
      <c r="CE110" s="452"/>
      <c r="CF110" s="452"/>
      <c r="CG110" s="719"/>
      <c r="CH110" s="719"/>
      <c r="CI110" s="719"/>
      <c r="CJ110" s="719"/>
      <c r="CK110" s="719"/>
      <c r="CL110" s="719"/>
      <c r="CM110" s="719"/>
      <c r="CN110" s="719"/>
      <c r="CO110" s="452"/>
    </row>
    <row r="111" spans="1:93" s="451" customFormat="1" x14ac:dyDescent="0.2">
      <c r="A111" s="1331"/>
      <c r="B111" s="431" t="s">
        <v>89</v>
      </c>
      <c r="C111" s="555">
        <f>SUM(D111:E111)</f>
        <v>0</v>
      </c>
      <c r="D111" s="555">
        <f t="shared" si="12"/>
        <v>0</v>
      </c>
      <c r="E111" s="555">
        <f t="shared" si="12"/>
        <v>0</v>
      </c>
      <c r="F111" s="32"/>
      <c r="G111" s="32"/>
      <c r="H111" s="32"/>
      <c r="I111" s="32"/>
      <c r="J111" s="32"/>
      <c r="K111" s="32"/>
      <c r="L111" s="32"/>
      <c r="M111" s="86"/>
      <c r="N111" s="129"/>
      <c r="O111" s="86"/>
      <c r="P111" s="32"/>
      <c r="Q111" s="553"/>
      <c r="R111" s="556"/>
      <c r="S111" s="554"/>
      <c r="T111" s="554"/>
      <c r="U111" s="554"/>
      <c r="V111" s="554"/>
      <c r="W111" s="554"/>
      <c r="X111" s="554"/>
      <c r="Y111" s="554"/>
      <c r="Z111" s="557"/>
      <c r="AA111" s="525"/>
      <c r="AB111" s="522"/>
      <c r="AC111" s="522"/>
      <c r="AD111" s="522"/>
      <c r="AE111" s="558"/>
      <c r="AF111" s="558"/>
      <c r="AG111" s="558"/>
      <c r="AH111" s="558"/>
      <c r="AI111" s="534"/>
      <c r="AJ111" s="534"/>
      <c r="AK111" s="534"/>
      <c r="AL111" s="534"/>
      <c r="AM111" s="458"/>
      <c r="AN111" s="459"/>
      <c r="AO111" s="459"/>
      <c r="AP111" s="465"/>
      <c r="AQ111" s="459"/>
      <c r="AR111" s="459"/>
      <c r="AS111" s="459"/>
      <c r="AT111" s="459"/>
      <c r="BY111" s="452"/>
      <c r="BZ111" s="452"/>
      <c r="CA111" s="452"/>
      <c r="CB111" s="452"/>
      <c r="CC111" s="452"/>
      <c r="CD111" s="452"/>
      <c r="CE111" s="452"/>
      <c r="CF111" s="452"/>
      <c r="CG111" s="719"/>
      <c r="CH111" s="719"/>
      <c r="CI111" s="719"/>
      <c r="CJ111" s="719"/>
      <c r="CK111" s="719"/>
      <c r="CL111" s="719"/>
      <c r="CM111" s="719"/>
      <c r="CN111" s="719"/>
      <c r="CO111" s="452"/>
    </row>
    <row r="112" spans="1:93" s="451" customFormat="1" x14ac:dyDescent="0.2">
      <c r="A112" s="1332"/>
      <c r="B112" s="438" t="s">
        <v>90</v>
      </c>
      <c r="C112" s="559">
        <f>SUM(D112:E112)</f>
        <v>0</v>
      </c>
      <c r="D112" s="559">
        <f t="shared" si="12"/>
        <v>0</v>
      </c>
      <c r="E112" s="559">
        <f t="shared" si="12"/>
        <v>0</v>
      </c>
      <c r="F112" s="35"/>
      <c r="G112" s="35"/>
      <c r="H112" s="35"/>
      <c r="I112" s="35"/>
      <c r="J112" s="35"/>
      <c r="K112" s="35"/>
      <c r="L112" s="35"/>
      <c r="M112" s="159"/>
      <c r="N112" s="130"/>
      <c r="O112" s="159"/>
      <c r="P112" s="35"/>
      <c r="Q112" s="553"/>
      <c r="R112" s="556"/>
      <c r="S112" s="554"/>
      <c r="T112" s="554"/>
      <c r="U112" s="554"/>
      <c r="V112" s="554"/>
      <c r="W112" s="554"/>
      <c r="X112" s="554"/>
      <c r="Y112" s="560"/>
      <c r="Z112" s="554"/>
      <c r="AA112" s="465"/>
      <c r="AB112" s="465"/>
      <c r="AC112" s="465"/>
      <c r="AD112" s="465"/>
      <c r="AE112" s="533"/>
      <c r="AF112" s="533"/>
      <c r="AG112" s="533"/>
      <c r="AH112" s="533"/>
      <c r="AI112" s="458"/>
      <c r="AJ112" s="458"/>
      <c r="AK112" s="458"/>
      <c r="AL112" s="458"/>
      <c r="AM112" s="458"/>
      <c r="AN112" s="459"/>
      <c r="AO112" s="459"/>
      <c r="AP112" s="465"/>
      <c r="AQ112" s="459"/>
      <c r="AR112" s="459"/>
      <c r="AS112" s="459"/>
      <c r="AT112" s="459"/>
      <c r="BY112" s="452"/>
      <c r="BZ112" s="452"/>
      <c r="CA112" s="452"/>
      <c r="CB112" s="452"/>
      <c r="CC112" s="452"/>
      <c r="CD112" s="452"/>
      <c r="CE112" s="452"/>
      <c r="CF112" s="452"/>
      <c r="CG112" s="719"/>
      <c r="CH112" s="719"/>
      <c r="CI112" s="719"/>
      <c r="CJ112" s="719"/>
      <c r="CK112" s="719"/>
      <c r="CL112" s="719"/>
      <c r="CM112" s="719"/>
      <c r="CN112" s="719"/>
      <c r="CO112" s="452"/>
    </row>
    <row r="113" spans="1:5464" s="451" customFormat="1" x14ac:dyDescent="0.2">
      <c r="A113" s="1310" t="s">
        <v>91</v>
      </c>
      <c r="B113" s="1310"/>
      <c r="C113" s="561">
        <f t="shared" ref="C113:P113" si="13">SUM(C110:C112)</f>
        <v>0</v>
      </c>
      <c r="D113" s="561">
        <f t="shared" si="13"/>
        <v>0</v>
      </c>
      <c r="E113" s="561">
        <f t="shared" si="13"/>
        <v>0</v>
      </c>
      <c r="F113" s="561">
        <f t="shared" si="13"/>
        <v>0</v>
      </c>
      <c r="G113" s="561">
        <f t="shared" si="13"/>
        <v>0</v>
      </c>
      <c r="H113" s="561">
        <f t="shared" si="13"/>
        <v>0</v>
      </c>
      <c r="I113" s="561">
        <f t="shared" si="13"/>
        <v>0</v>
      </c>
      <c r="J113" s="561">
        <f t="shared" si="13"/>
        <v>0</v>
      </c>
      <c r="K113" s="561">
        <f t="shared" si="13"/>
        <v>0</v>
      </c>
      <c r="L113" s="561">
        <f t="shared" si="13"/>
        <v>0</v>
      </c>
      <c r="M113" s="562">
        <f t="shared" si="13"/>
        <v>0</v>
      </c>
      <c r="N113" s="563">
        <f t="shared" si="13"/>
        <v>0</v>
      </c>
      <c r="O113" s="562">
        <f t="shared" si="13"/>
        <v>0</v>
      </c>
      <c r="P113" s="561">
        <f t="shared" si="13"/>
        <v>0</v>
      </c>
      <c r="Q113" s="553"/>
      <c r="R113" s="556"/>
      <c r="S113" s="556"/>
      <c r="T113" s="556"/>
      <c r="U113" s="556"/>
      <c r="V113" s="556"/>
      <c r="W113" s="556"/>
      <c r="X113" s="556"/>
      <c r="Y113" s="564"/>
      <c r="Z113" s="556"/>
      <c r="AA113" s="465"/>
      <c r="AB113" s="465"/>
      <c r="AC113" s="465"/>
      <c r="AD113" s="465"/>
      <c r="AE113" s="533"/>
      <c r="AF113" s="533"/>
      <c r="AG113" s="533"/>
      <c r="AH113" s="533"/>
      <c r="AI113" s="458"/>
      <c r="AJ113" s="458"/>
      <c r="AK113" s="458"/>
      <c r="AL113" s="458"/>
      <c r="AM113" s="458"/>
      <c r="AN113" s="459"/>
      <c r="AO113" s="459"/>
      <c r="AP113" s="465"/>
      <c r="AQ113" s="459"/>
      <c r="AR113" s="459"/>
      <c r="AS113" s="459"/>
      <c r="AT113" s="459"/>
      <c r="BY113" s="452"/>
      <c r="BZ113" s="452"/>
      <c r="CA113" s="452"/>
      <c r="CB113" s="452"/>
      <c r="CC113" s="452"/>
      <c r="CD113" s="452"/>
      <c r="CE113" s="452"/>
      <c r="CF113" s="452"/>
      <c r="CG113" s="719">
        <v>0</v>
      </c>
      <c r="CH113" s="719"/>
      <c r="CI113" s="719"/>
      <c r="CJ113" s="719"/>
      <c r="CK113" s="719"/>
      <c r="CL113" s="719"/>
      <c r="CM113" s="719"/>
      <c r="CN113" s="719"/>
      <c r="CO113" s="452"/>
    </row>
    <row r="114" spans="1:5464" s="451" customFormat="1" x14ac:dyDescent="0.2">
      <c r="A114" s="1311" t="s">
        <v>239</v>
      </c>
      <c r="B114" s="432" t="s">
        <v>92</v>
      </c>
      <c r="C114" s="565">
        <f>SUM(D114:E114)</f>
        <v>0</v>
      </c>
      <c r="D114" s="565">
        <f t="shared" ref="D114:E117" si="14">SUM(F114+H114+J114+L114)</f>
        <v>0</v>
      </c>
      <c r="E114" s="565">
        <f t="shared" si="14"/>
        <v>0</v>
      </c>
      <c r="F114" s="60"/>
      <c r="G114" s="60"/>
      <c r="H114" s="60"/>
      <c r="I114" s="60"/>
      <c r="J114" s="60"/>
      <c r="K114" s="60"/>
      <c r="L114" s="60"/>
      <c r="M114" s="114"/>
      <c r="N114" s="128"/>
      <c r="O114" s="114"/>
      <c r="P114" s="60"/>
      <c r="Q114" s="566"/>
      <c r="R114" s="458"/>
      <c r="S114" s="458"/>
      <c r="T114" s="458"/>
      <c r="U114" s="458"/>
      <c r="V114" s="458"/>
      <c r="W114" s="458"/>
      <c r="X114" s="458"/>
      <c r="Y114" s="482"/>
      <c r="Z114" s="458"/>
      <c r="AA114" s="458"/>
      <c r="AB114" s="465"/>
      <c r="AC114" s="465"/>
      <c r="AD114" s="465"/>
      <c r="AE114" s="465"/>
      <c r="AF114" s="465"/>
      <c r="AG114" s="465"/>
      <c r="AH114" s="465"/>
      <c r="AI114" s="465"/>
      <c r="AJ114" s="465"/>
      <c r="AK114" s="465"/>
      <c r="AL114" s="465"/>
      <c r="AM114" s="465"/>
      <c r="AN114" s="465"/>
      <c r="AO114" s="533"/>
      <c r="AP114" s="533"/>
      <c r="AQ114" s="533"/>
      <c r="AR114" s="533"/>
      <c r="AS114" s="458"/>
      <c r="AT114" s="458"/>
      <c r="BY114" s="452"/>
      <c r="BZ114" s="452"/>
      <c r="CA114" s="452"/>
      <c r="CB114" s="452"/>
      <c r="CC114" s="452"/>
      <c r="CD114" s="452"/>
      <c r="CE114" s="452"/>
      <c r="CF114" s="452"/>
      <c r="CG114" s="719"/>
      <c r="CH114" s="719"/>
      <c r="CI114" s="719"/>
      <c r="CJ114" s="719"/>
      <c r="CK114" s="719"/>
      <c r="CL114" s="719"/>
      <c r="CM114" s="719"/>
      <c r="CN114" s="719"/>
      <c r="CO114" s="452"/>
    </row>
    <row r="115" spans="1:5464" s="451" customFormat="1" x14ac:dyDescent="0.2">
      <c r="A115" s="1312"/>
      <c r="B115" s="431" t="s">
        <v>93</v>
      </c>
      <c r="C115" s="555">
        <f>SUM(D115:E115)</f>
        <v>0</v>
      </c>
      <c r="D115" s="555">
        <f t="shared" si="14"/>
        <v>0</v>
      </c>
      <c r="E115" s="555">
        <f t="shared" si="14"/>
        <v>0</v>
      </c>
      <c r="F115" s="32"/>
      <c r="G115" s="32"/>
      <c r="H115" s="32"/>
      <c r="I115" s="32"/>
      <c r="J115" s="32"/>
      <c r="K115" s="32"/>
      <c r="L115" s="32"/>
      <c r="M115" s="86"/>
      <c r="N115" s="129"/>
      <c r="O115" s="86"/>
      <c r="P115" s="32"/>
      <c r="Q115" s="535"/>
      <c r="R115" s="3"/>
      <c r="S115" s="3"/>
      <c r="T115" s="3"/>
      <c r="U115" s="3"/>
      <c r="V115" s="3"/>
      <c r="W115" s="3"/>
      <c r="X115" s="3"/>
      <c r="Y115" s="3"/>
      <c r="Z115" s="458"/>
      <c r="AA115" s="458"/>
      <c r="AB115" s="465"/>
      <c r="AC115" s="465"/>
      <c r="AD115" s="465"/>
      <c r="AE115" s="465"/>
      <c r="AF115" s="465"/>
      <c r="AG115" s="465"/>
      <c r="AH115" s="465"/>
      <c r="AI115" s="465"/>
      <c r="AJ115" s="465"/>
      <c r="AK115" s="465"/>
      <c r="AL115" s="465"/>
      <c r="AM115" s="465"/>
      <c r="AN115" s="465"/>
      <c r="AO115" s="533"/>
      <c r="AP115" s="533"/>
      <c r="AQ115" s="533"/>
      <c r="AR115" s="533"/>
      <c r="AS115" s="458"/>
      <c r="AT115" s="458"/>
      <c r="BY115" s="452"/>
      <c r="BZ115" s="452"/>
      <c r="CA115" s="452"/>
      <c r="CB115" s="452"/>
      <c r="CC115" s="452"/>
      <c r="CD115" s="452"/>
      <c r="CE115" s="452"/>
      <c r="CF115" s="452"/>
      <c r="CG115" s="719"/>
      <c r="CH115" s="719"/>
      <c r="CI115" s="719"/>
      <c r="CJ115" s="719"/>
      <c r="CK115" s="719"/>
      <c r="CL115" s="719"/>
      <c r="CM115" s="719"/>
      <c r="CN115" s="719"/>
      <c r="CO115" s="452"/>
    </row>
    <row r="116" spans="1:5464" s="451" customFormat="1" x14ac:dyDescent="0.2">
      <c r="A116" s="1312"/>
      <c r="B116" s="431" t="s">
        <v>94</v>
      </c>
      <c r="C116" s="555">
        <f>SUM(D116:E116)</f>
        <v>0</v>
      </c>
      <c r="D116" s="555">
        <f t="shared" si="14"/>
        <v>0</v>
      </c>
      <c r="E116" s="555">
        <f t="shared" si="14"/>
        <v>0</v>
      </c>
      <c r="F116" s="32"/>
      <c r="G116" s="32"/>
      <c r="H116" s="32"/>
      <c r="I116" s="32"/>
      <c r="J116" s="32"/>
      <c r="K116" s="32"/>
      <c r="L116" s="32"/>
      <c r="M116" s="86"/>
      <c r="N116" s="129"/>
      <c r="O116" s="86"/>
      <c r="P116" s="32"/>
      <c r="Q116" s="535"/>
      <c r="R116" s="3"/>
      <c r="S116" s="3"/>
      <c r="T116" s="3"/>
      <c r="U116" s="3"/>
      <c r="V116" s="3"/>
      <c r="W116" s="3"/>
      <c r="X116" s="3"/>
      <c r="Y116" s="3"/>
      <c r="Z116" s="458"/>
      <c r="AA116" s="458"/>
      <c r="AB116" s="465"/>
      <c r="AC116" s="465"/>
      <c r="AD116" s="465"/>
      <c r="AE116" s="465"/>
      <c r="AF116" s="465"/>
      <c r="AG116" s="465"/>
      <c r="AH116" s="465"/>
      <c r="AI116" s="465"/>
      <c r="AJ116" s="465"/>
      <c r="AK116" s="465"/>
      <c r="AL116" s="465"/>
      <c r="AM116" s="465"/>
      <c r="AN116" s="465"/>
      <c r="AO116" s="533"/>
      <c r="AP116" s="533"/>
      <c r="AQ116" s="533"/>
      <c r="AR116" s="533"/>
      <c r="AS116" s="458"/>
      <c r="AT116" s="458"/>
      <c r="BY116" s="452"/>
      <c r="BZ116" s="452"/>
      <c r="CA116" s="452"/>
      <c r="CB116" s="452"/>
      <c r="CC116" s="452"/>
      <c r="CD116" s="452"/>
      <c r="CE116" s="452"/>
      <c r="CF116" s="452"/>
      <c r="CG116" s="719"/>
      <c r="CH116" s="719"/>
      <c r="CI116" s="719"/>
      <c r="CJ116" s="719"/>
      <c r="CK116" s="719"/>
      <c r="CL116" s="719"/>
      <c r="CM116" s="719"/>
      <c r="CN116" s="719"/>
      <c r="CO116" s="452"/>
    </row>
    <row r="117" spans="1:5464" s="451" customFormat="1" x14ac:dyDescent="0.2">
      <c r="A117" s="1313"/>
      <c r="B117" s="544" t="s">
        <v>95</v>
      </c>
      <c r="C117" s="559">
        <f>SUM(D117:E117)</f>
        <v>0</v>
      </c>
      <c r="D117" s="559">
        <f t="shared" si="14"/>
        <v>0</v>
      </c>
      <c r="E117" s="559">
        <f t="shared" si="14"/>
        <v>0</v>
      </c>
      <c r="F117" s="35"/>
      <c r="G117" s="35"/>
      <c r="H117" s="35"/>
      <c r="I117" s="35"/>
      <c r="J117" s="35"/>
      <c r="K117" s="35"/>
      <c r="L117" s="35"/>
      <c r="M117" s="159"/>
      <c r="N117" s="130"/>
      <c r="O117" s="159"/>
      <c r="P117" s="35"/>
      <c r="Q117" s="535"/>
      <c r="R117" s="3"/>
      <c r="S117" s="3"/>
      <c r="T117" s="3"/>
      <c r="U117" s="3"/>
      <c r="V117" s="3"/>
      <c r="W117" s="3"/>
      <c r="X117" s="3"/>
      <c r="Y117" s="3"/>
      <c r="Z117" s="458"/>
      <c r="AA117" s="458"/>
      <c r="AB117" s="465"/>
      <c r="AC117" s="465"/>
      <c r="AD117" s="465"/>
      <c r="AE117" s="465"/>
      <c r="AF117" s="465"/>
      <c r="AG117" s="465"/>
      <c r="AH117" s="465"/>
      <c r="AI117" s="465"/>
      <c r="AJ117" s="465"/>
      <c r="AK117" s="465"/>
      <c r="AL117" s="465"/>
      <c r="AM117" s="465"/>
      <c r="AN117" s="465"/>
      <c r="AO117" s="533"/>
      <c r="AP117" s="533"/>
      <c r="AQ117" s="533"/>
      <c r="AR117" s="533"/>
      <c r="AS117" s="458"/>
      <c r="AT117" s="458"/>
      <c r="BY117" s="452"/>
      <c r="BZ117" s="452"/>
      <c r="CA117" s="452"/>
      <c r="CB117" s="452"/>
      <c r="CC117" s="452"/>
      <c r="CD117" s="452"/>
      <c r="CE117" s="452"/>
      <c r="CF117" s="452"/>
      <c r="CG117" s="719"/>
      <c r="CH117" s="719"/>
      <c r="CI117" s="719"/>
      <c r="CJ117" s="719"/>
      <c r="CK117" s="719"/>
      <c r="CL117" s="719"/>
      <c r="CM117" s="719"/>
      <c r="CN117" s="719"/>
      <c r="CO117" s="452"/>
    </row>
    <row r="118" spans="1:5464" s="451" customFormat="1" x14ac:dyDescent="0.2">
      <c r="A118" s="1310" t="s">
        <v>91</v>
      </c>
      <c r="B118" s="1310"/>
      <c r="C118" s="561">
        <f t="shared" ref="C118:P118" si="15">SUM(C114:C117)</f>
        <v>0</v>
      </c>
      <c r="D118" s="561">
        <f t="shared" si="15"/>
        <v>0</v>
      </c>
      <c r="E118" s="561">
        <f t="shared" si="15"/>
        <v>0</v>
      </c>
      <c r="F118" s="561">
        <f t="shared" si="15"/>
        <v>0</v>
      </c>
      <c r="G118" s="561">
        <f t="shared" si="15"/>
        <v>0</v>
      </c>
      <c r="H118" s="561">
        <f t="shared" si="15"/>
        <v>0</v>
      </c>
      <c r="I118" s="561">
        <f t="shared" si="15"/>
        <v>0</v>
      </c>
      <c r="J118" s="561">
        <f t="shared" si="15"/>
        <v>0</v>
      </c>
      <c r="K118" s="561">
        <f t="shared" si="15"/>
        <v>0</v>
      </c>
      <c r="L118" s="561">
        <f t="shared" si="15"/>
        <v>0</v>
      </c>
      <c r="M118" s="562">
        <f t="shared" si="15"/>
        <v>0</v>
      </c>
      <c r="N118" s="563">
        <f t="shared" si="15"/>
        <v>0</v>
      </c>
      <c r="O118" s="562">
        <f t="shared" si="15"/>
        <v>0</v>
      </c>
      <c r="P118" s="561">
        <f t="shared" si="15"/>
        <v>0</v>
      </c>
      <c r="Q118" s="535"/>
      <c r="R118" s="3"/>
      <c r="S118" s="3"/>
      <c r="T118" s="3"/>
      <c r="U118" s="3"/>
      <c r="V118" s="3"/>
      <c r="W118" s="3"/>
      <c r="X118" s="3"/>
      <c r="Y118" s="3"/>
      <c r="Z118" s="458"/>
      <c r="AA118" s="458"/>
      <c r="AB118" s="465"/>
      <c r="AC118" s="465"/>
      <c r="AD118" s="465"/>
      <c r="AE118" s="465"/>
      <c r="AF118" s="465"/>
      <c r="AG118" s="465"/>
      <c r="AH118" s="465"/>
      <c r="AI118" s="465"/>
      <c r="AJ118" s="465"/>
      <c r="AK118" s="465"/>
      <c r="AL118" s="465"/>
      <c r="AM118" s="465"/>
      <c r="AN118" s="465"/>
      <c r="AO118" s="533"/>
      <c r="AP118" s="533"/>
      <c r="AQ118" s="533"/>
      <c r="AR118" s="533"/>
      <c r="AS118" s="458"/>
      <c r="AT118" s="458"/>
      <c r="BY118" s="452"/>
      <c r="BZ118" s="452"/>
      <c r="CA118" s="452"/>
      <c r="CB118" s="452"/>
      <c r="CC118" s="452"/>
      <c r="CD118" s="452"/>
      <c r="CE118" s="452"/>
      <c r="CF118" s="452"/>
      <c r="CG118" s="719">
        <v>0</v>
      </c>
      <c r="CH118" s="719"/>
      <c r="CI118" s="719"/>
      <c r="CJ118" s="719"/>
      <c r="CK118" s="719"/>
      <c r="CL118" s="719"/>
      <c r="CM118" s="719"/>
      <c r="CN118" s="719"/>
      <c r="CO118" s="452"/>
    </row>
    <row r="119" spans="1:5464" s="451" customFormat="1" x14ac:dyDescent="0.2">
      <c r="A119" s="1314" t="s">
        <v>96</v>
      </c>
      <c r="B119" s="1314"/>
      <c r="C119" s="567">
        <f t="shared" ref="C119:P119" si="16">SUM(C113+C118)</f>
        <v>0</v>
      </c>
      <c r="D119" s="567">
        <f t="shared" si="16"/>
        <v>0</v>
      </c>
      <c r="E119" s="567">
        <f t="shared" si="16"/>
        <v>0</v>
      </c>
      <c r="F119" s="567">
        <f t="shared" si="16"/>
        <v>0</v>
      </c>
      <c r="G119" s="567">
        <f t="shared" si="16"/>
        <v>0</v>
      </c>
      <c r="H119" s="567">
        <f t="shared" si="16"/>
        <v>0</v>
      </c>
      <c r="I119" s="567">
        <f t="shared" si="16"/>
        <v>0</v>
      </c>
      <c r="J119" s="567">
        <f t="shared" si="16"/>
        <v>0</v>
      </c>
      <c r="K119" s="567">
        <f t="shared" si="16"/>
        <v>0</v>
      </c>
      <c r="L119" s="567">
        <f t="shared" si="16"/>
        <v>0</v>
      </c>
      <c r="M119" s="568">
        <f t="shared" si="16"/>
        <v>0</v>
      </c>
      <c r="N119" s="569">
        <f t="shared" si="16"/>
        <v>0</v>
      </c>
      <c r="O119" s="568">
        <f t="shared" si="16"/>
        <v>0</v>
      </c>
      <c r="P119" s="567">
        <f t="shared" si="16"/>
        <v>0</v>
      </c>
      <c r="Q119" s="535"/>
      <c r="R119" s="3"/>
      <c r="S119" s="3"/>
      <c r="T119" s="3"/>
      <c r="U119" s="3"/>
      <c r="V119" s="3"/>
      <c r="W119" s="3"/>
      <c r="X119" s="3"/>
      <c r="Y119" s="3"/>
      <c r="Z119" s="458"/>
      <c r="AA119" s="458"/>
      <c r="AB119" s="465"/>
      <c r="AC119" s="465"/>
      <c r="AD119" s="465"/>
      <c r="AE119" s="465"/>
      <c r="AF119" s="465"/>
      <c r="AG119" s="465"/>
      <c r="AH119" s="465"/>
      <c r="AI119" s="465"/>
      <c r="AJ119" s="465"/>
      <c r="AK119" s="465"/>
      <c r="AL119" s="465"/>
      <c r="AM119" s="465"/>
      <c r="AN119" s="465"/>
      <c r="AO119" s="465"/>
      <c r="AP119" s="465"/>
      <c r="AQ119" s="459"/>
      <c r="AR119" s="459"/>
      <c r="AS119" s="459"/>
      <c r="AT119" s="459"/>
      <c r="BY119" s="452"/>
      <c r="BZ119" s="452"/>
      <c r="CA119" s="452"/>
      <c r="CB119" s="452"/>
      <c r="CC119" s="452"/>
      <c r="CD119" s="452"/>
      <c r="CE119" s="452"/>
      <c r="CF119" s="452"/>
      <c r="CG119" s="719"/>
      <c r="CH119" s="719"/>
      <c r="CI119" s="719"/>
      <c r="CJ119" s="719"/>
      <c r="CK119" s="719"/>
      <c r="CL119" s="719"/>
      <c r="CM119" s="719"/>
      <c r="CN119" s="719"/>
      <c r="CO119" s="452"/>
    </row>
    <row r="120" spans="1:5464" s="451" customFormat="1" x14ac:dyDescent="0.2">
      <c r="A120" s="69" t="s">
        <v>241</v>
      </c>
      <c r="B120" s="69"/>
      <c r="C120" s="69"/>
      <c r="D120" s="17"/>
      <c r="E120" s="116"/>
      <c r="F120" s="116"/>
      <c r="G120" s="117"/>
      <c r="H120" s="117"/>
      <c r="I120" s="90"/>
      <c r="J120" s="91"/>
      <c r="K120" s="91"/>
      <c r="L120" s="91"/>
      <c r="M120" s="91"/>
      <c r="N120" s="134"/>
      <c r="O120" s="26"/>
      <c r="P120" s="3"/>
      <c r="Q120" s="3"/>
      <c r="R120" s="3"/>
      <c r="S120" s="3"/>
      <c r="T120" s="3"/>
      <c r="U120" s="3"/>
      <c r="V120" s="3"/>
      <c r="W120" s="3"/>
      <c r="X120" s="3"/>
      <c r="Y120" s="3"/>
      <c r="Z120" s="3"/>
      <c r="AA120" s="3"/>
      <c r="AB120" s="458"/>
      <c r="AC120" s="458"/>
      <c r="AD120" s="465"/>
      <c r="AE120" s="465"/>
      <c r="AF120" s="465"/>
      <c r="AG120" s="465"/>
      <c r="AH120" s="465"/>
      <c r="AI120" s="465"/>
      <c r="AJ120" s="465"/>
      <c r="AK120" s="465"/>
      <c r="AL120" s="465"/>
      <c r="AM120" s="465"/>
      <c r="AN120" s="465"/>
      <c r="AO120" s="465"/>
      <c r="AP120" s="465"/>
      <c r="AQ120" s="465"/>
      <c r="AR120" s="465"/>
      <c r="AS120" s="459"/>
      <c r="AT120" s="459"/>
      <c r="AU120" s="459"/>
      <c r="AV120" s="459"/>
      <c r="BY120" s="452"/>
      <c r="BZ120" s="452"/>
      <c r="CA120" s="452"/>
      <c r="CB120" s="452"/>
      <c r="CC120" s="452"/>
      <c r="CD120" s="452"/>
      <c r="CE120" s="452"/>
      <c r="CF120" s="452"/>
      <c r="CG120" s="719"/>
      <c r="CH120" s="719"/>
      <c r="CI120" s="719"/>
      <c r="CJ120" s="719"/>
      <c r="CK120" s="719"/>
      <c r="CL120" s="719"/>
      <c r="CM120" s="719"/>
      <c r="CN120" s="719"/>
      <c r="CO120" s="452"/>
    </row>
    <row r="121" spans="1:5464" s="451" customFormat="1" ht="14.25" customHeight="1" x14ac:dyDescent="0.2">
      <c r="A121" s="1373" t="s">
        <v>3</v>
      </c>
      <c r="B121" s="1374"/>
      <c r="C121" s="1361" t="s">
        <v>33</v>
      </c>
      <c r="D121" s="1361"/>
      <c r="E121" s="1289"/>
      <c r="F121" s="1288" t="s">
        <v>66</v>
      </c>
      <c r="G121" s="1289"/>
      <c r="H121" s="1288" t="s">
        <v>67</v>
      </c>
      <c r="I121" s="1289"/>
      <c r="J121" s="1288" t="s">
        <v>68</v>
      </c>
      <c r="K121" s="1289"/>
      <c r="L121" s="1288" t="s">
        <v>69</v>
      </c>
      <c r="M121" s="1289"/>
      <c r="N121" s="1288" t="s">
        <v>70</v>
      </c>
      <c r="O121" s="1289"/>
      <c r="P121" s="3"/>
      <c r="Q121" s="3"/>
      <c r="R121" s="3"/>
      <c r="S121" s="3"/>
      <c r="T121" s="3"/>
      <c r="U121" s="3"/>
      <c r="V121" s="3"/>
      <c r="W121" s="458"/>
      <c r="X121" s="458"/>
      <c r="Y121" s="465"/>
      <c r="Z121" s="465"/>
      <c r="AA121" s="465"/>
      <c r="AB121" s="465"/>
      <c r="AC121" s="465"/>
      <c r="AD121" s="465"/>
      <c r="AE121" s="465"/>
      <c r="AF121" s="465"/>
      <c r="AG121" s="465"/>
      <c r="AH121" s="465"/>
      <c r="AI121" s="465"/>
      <c r="AJ121" s="465"/>
      <c r="AK121" s="465"/>
      <c r="AL121" s="465"/>
      <c r="AM121" s="465"/>
      <c r="AN121" s="459"/>
      <c r="AO121" s="459"/>
      <c r="AP121" s="459"/>
      <c r="AQ121" s="459"/>
      <c r="BY121" s="452"/>
      <c r="BZ121" s="452"/>
      <c r="CA121" s="452"/>
      <c r="CB121" s="452"/>
      <c r="CC121" s="452"/>
      <c r="CD121" s="452"/>
      <c r="CE121" s="452"/>
      <c r="CF121" s="452"/>
      <c r="CG121" s="719"/>
      <c r="CH121" s="719"/>
      <c r="CI121" s="719"/>
      <c r="CJ121" s="719"/>
      <c r="CK121" s="719"/>
      <c r="CL121" s="719"/>
      <c r="CM121" s="719"/>
      <c r="CN121" s="719"/>
      <c r="CO121" s="452"/>
    </row>
    <row r="122" spans="1:5464" s="451" customFormat="1" ht="19.5" customHeight="1" x14ac:dyDescent="0.2">
      <c r="A122" s="1375"/>
      <c r="B122" s="1376"/>
      <c r="C122" s="435" t="s">
        <v>149</v>
      </c>
      <c r="D122" s="435" t="s">
        <v>30</v>
      </c>
      <c r="E122" s="442" t="s">
        <v>48</v>
      </c>
      <c r="F122" s="18" t="s">
        <v>30</v>
      </c>
      <c r="G122" s="442" t="s">
        <v>48</v>
      </c>
      <c r="H122" s="18" t="s">
        <v>30</v>
      </c>
      <c r="I122" s="442" t="s">
        <v>48</v>
      </c>
      <c r="J122" s="18" t="s">
        <v>30</v>
      </c>
      <c r="K122" s="442" t="s">
        <v>48</v>
      </c>
      <c r="L122" s="18" t="s">
        <v>30</v>
      </c>
      <c r="M122" s="442" t="s">
        <v>48</v>
      </c>
      <c r="N122" s="570" t="s">
        <v>30</v>
      </c>
      <c r="O122" s="72" t="s">
        <v>48</v>
      </c>
      <c r="P122" s="519"/>
      <c r="Q122" s="3"/>
      <c r="R122" s="3"/>
      <c r="S122" s="3"/>
      <c r="T122" s="3"/>
      <c r="U122" s="3"/>
      <c r="V122" s="3"/>
      <c r="W122" s="458"/>
      <c r="X122" s="458"/>
      <c r="Y122" s="465"/>
      <c r="Z122" s="465"/>
      <c r="AA122" s="465"/>
      <c r="AB122" s="465"/>
      <c r="AC122" s="465"/>
      <c r="AD122" s="465"/>
      <c r="AE122" s="465"/>
      <c r="AF122" s="465"/>
      <c r="AG122" s="465"/>
      <c r="AH122" s="465"/>
      <c r="AI122" s="465"/>
      <c r="AJ122" s="465"/>
      <c r="AK122" s="465"/>
      <c r="AL122" s="465"/>
      <c r="AM122" s="465"/>
      <c r="AN122" s="459"/>
      <c r="AO122" s="459"/>
      <c r="AP122" s="459"/>
      <c r="AQ122" s="459"/>
      <c r="BY122" s="452"/>
      <c r="BZ122" s="452"/>
      <c r="CA122" s="452"/>
      <c r="CB122" s="452"/>
      <c r="CC122" s="452"/>
      <c r="CD122" s="452"/>
      <c r="CE122" s="452"/>
      <c r="CF122" s="452"/>
      <c r="CG122" s="719"/>
      <c r="CH122" s="719"/>
      <c r="CI122" s="719"/>
      <c r="CJ122" s="719"/>
      <c r="CK122" s="719"/>
      <c r="CL122" s="719"/>
      <c r="CM122" s="719"/>
      <c r="CN122" s="719"/>
      <c r="CO122" s="452"/>
    </row>
    <row r="123" spans="1:5464" s="451" customFormat="1" x14ac:dyDescent="0.2">
      <c r="A123" s="1234" t="s">
        <v>242</v>
      </c>
      <c r="B123" s="571" t="s">
        <v>88</v>
      </c>
      <c r="C123" s="572">
        <f>SUM(D123+E123)</f>
        <v>0</v>
      </c>
      <c r="D123" s="572">
        <f>SUM(F123+H123+J123+L123+N123)</f>
        <v>0</v>
      </c>
      <c r="E123" s="573">
        <f>SUM(G123+I123+K123+M123+O123)</f>
        <v>0</v>
      </c>
      <c r="F123" s="24"/>
      <c r="G123" s="183"/>
      <c r="H123" s="24"/>
      <c r="I123" s="181"/>
      <c r="J123" s="233"/>
      <c r="K123" s="181"/>
      <c r="L123" s="233"/>
      <c r="M123" s="181"/>
      <c r="N123" s="574"/>
      <c r="O123" s="462"/>
      <c r="P123" s="519"/>
      <c r="Q123" s="3"/>
      <c r="R123" s="3"/>
      <c r="S123" s="3"/>
      <c r="T123" s="3"/>
      <c r="U123" s="3"/>
      <c r="V123" s="3"/>
      <c r="W123" s="458"/>
      <c r="X123" s="458"/>
      <c r="Y123" s="465"/>
      <c r="Z123" s="465"/>
      <c r="AA123" s="465"/>
      <c r="AB123" s="465"/>
      <c r="AC123" s="465"/>
      <c r="AD123" s="465"/>
      <c r="AE123" s="465"/>
      <c r="AF123" s="465"/>
      <c r="AG123" s="465"/>
      <c r="AH123" s="465"/>
      <c r="AI123" s="465"/>
      <c r="AJ123" s="465"/>
      <c r="AK123" s="465"/>
      <c r="AL123" s="465"/>
      <c r="AM123" s="465"/>
      <c r="AN123" s="459"/>
      <c r="AO123" s="459"/>
      <c r="AP123" s="459"/>
      <c r="AQ123" s="459"/>
      <c r="BY123" s="452"/>
      <c r="BZ123" s="452"/>
      <c r="CA123" s="452"/>
      <c r="CB123" s="452"/>
      <c r="CC123" s="452"/>
      <c r="CD123" s="452"/>
      <c r="CE123" s="452"/>
      <c r="CF123" s="452"/>
      <c r="CG123" s="719"/>
      <c r="CH123" s="719"/>
      <c r="CI123" s="719"/>
      <c r="CJ123" s="719"/>
      <c r="CK123" s="719"/>
      <c r="CL123" s="719"/>
      <c r="CM123" s="719"/>
      <c r="CN123" s="719"/>
      <c r="CO123" s="452"/>
    </row>
    <row r="124" spans="1:5464" s="451" customFormat="1" x14ac:dyDescent="0.2">
      <c r="A124" s="1295"/>
      <c r="B124" s="575" t="s">
        <v>89</v>
      </c>
      <c r="C124" s="576">
        <f>SUM(D124+E124)</f>
        <v>0</v>
      </c>
      <c r="D124" s="576">
        <f>SUM(H124+J124+L124+N124)</f>
        <v>0</v>
      </c>
      <c r="E124" s="577">
        <f>SUM(I124+K124+M124+O124)</f>
        <v>0</v>
      </c>
      <c r="F124" s="578"/>
      <c r="G124" s="182"/>
      <c r="H124" s="233"/>
      <c r="I124" s="181"/>
      <c r="J124" s="233"/>
      <c r="K124" s="181"/>
      <c r="L124" s="233"/>
      <c r="M124" s="181"/>
      <c r="N124" s="574"/>
      <c r="O124" s="579"/>
      <c r="P124" s="519"/>
      <c r="Q124" s="3"/>
      <c r="R124" s="3"/>
      <c r="S124" s="3"/>
      <c r="T124" s="3"/>
      <c r="U124" s="3"/>
      <c r="V124" s="3"/>
      <c r="W124" s="458"/>
      <c r="X124" s="458"/>
      <c r="Y124" s="465"/>
      <c r="Z124" s="465"/>
      <c r="AA124" s="465"/>
      <c r="AB124" s="465"/>
      <c r="AC124" s="465"/>
      <c r="AD124" s="465"/>
      <c r="AE124" s="465"/>
      <c r="AF124" s="465"/>
      <c r="AG124" s="465"/>
      <c r="AH124" s="465"/>
      <c r="AI124" s="465"/>
      <c r="AJ124" s="465"/>
      <c r="AK124" s="465"/>
      <c r="AL124" s="465"/>
      <c r="AM124" s="465"/>
      <c r="AN124" s="459"/>
      <c r="AO124" s="459"/>
      <c r="AP124" s="459"/>
      <c r="AQ124" s="580"/>
      <c r="AR124" s="453"/>
      <c r="AS124" s="453"/>
      <c r="AT124" s="453"/>
      <c r="AU124" s="453"/>
      <c r="AV124" s="453"/>
      <c r="AW124" s="453"/>
      <c r="AX124" s="453"/>
      <c r="AY124" s="453"/>
      <c r="AZ124" s="453"/>
      <c r="BA124" s="453"/>
      <c r="BB124" s="453"/>
      <c r="BC124" s="453"/>
      <c r="BY124" s="452"/>
      <c r="BZ124" s="452"/>
      <c r="CA124" s="452"/>
      <c r="CB124" s="452"/>
      <c r="CC124" s="452"/>
      <c r="CD124" s="452"/>
      <c r="CE124" s="452"/>
      <c r="CF124" s="452"/>
      <c r="CG124" s="719"/>
      <c r="CH124" s="719"/>
      <c r="CI124" s="719"/>
      <c r="CJ124" s="719"/>
      <c r="CK124" s="719"/>
      <c r="CL124" s="719"/>
      <c r="CM124" s="719"/>
      <c r="CN124" s="719"/>
      <c r="CO124" s="452"/>
    </row>
    <row r="125" spans="1:5464" s="451" customFormat="1" x14ac:dyDescent="0.2">
      <c r="A125" s="1295"/>
      <c r="B125" s="581" t="s">
        <v>90</v>
      </c>
      <c r="C125" s="582">
        <f>SUM(D125+E125)</f>
        <v>0</v>
      </c>
      <c r="D125" s="582">
        <f>SUM(H125+J125+L125+N125)</f>
        <v>0</v>
      </c>
      <c r="E125" s="583">
        <f>SUM(I125+K125+M125+O125)</f>
        <v>0</v>
      </c>
      <c r="F125" s="584"/>
      <c r="G125" s="185"/>
      <c r="H125" s="82"/>
      <c r="I125" s="184"/>
      <c r="J125" s="82"/>
      <c r="K125" s="184"/>
      <c r="L125" s="82"/>
      <c r="M125" s="184"/>
      <c r="N125" s="585"/>
      <c r="O125" s="586"/>
      <c r="P125" s="519"/>
      <c r="Q125" s="3"/>
      <c r="R125" s="3"/>
      <c r="S125" s="3"/>
      <c r="T125" s="3"/>
      <c r="U125" s="3"/>
      <c r="V125" s="3"/>
      <c r="W125" s="458"/>
      <c r="X125" s="458"/>
      <c r="Y125" s="465"/>
      <c r="Z125" s="465"/>
      <c r="AA125" s="465"/>
      <c r="AB125" s="465"/>
      <c r="AC125" s="465"/>
      <c r="AD125" s="465"/>
      <c r="AE125" s="465"/>
      <c r="AF125" s="465"/>
      <c r="AG125" s="465"/>
      <c r="AH125" s="465"/>
      <c r="AI125" s="465"/>
      <c r="AJ125" s="465"/>
      <c r="AK125" s="465"/>
      <c r="AL125" s="465"/>
      <c r="AM125" s="465"/>
      <c r="AN125" s="459"/>
      <c r="AO125" s="459"/>
      <c r="AP125" s="459"/>
      <c r="AQ125" s="587"/>
      <c r="AR125" s="453"/>
      <c r="AS125" s="453"/>
      <c r="AT125" s="453"/>
      <c r="AU125" s="453"/>
      <c r="AV125" s="453"/>
      <c r="AW125" s="453"/>
      <c r="AX125" s="453"/>
      <c r="AY125" s="453"/>
      <c r="AZ125" s="453"/>
      <c r="BA125" s="453"/>
      <c r="BB125" s="453"/>
      <c r="BC125" s="453"/>
      <c r="BY125" s="452"/>
      <c r="BZ125" s="452"/>
      <c r="CA125" s="452"/>
      <c r="CB125" s="452"/>
      <c r="CC125" s="452"/>
      <c r="CD125" s="452"/>
      <c r="CE125" s="452"/>
      <c r="CF125" s="452"/>
      <c r="CG125" s="719"/>
      <c r="CH125" s="719"/>
      <c r="CI125" s="719"/>
      <c r="CJ125" s="719"/>
      <c r="CK125" s="719"/>
      <c r="CL125" s="719"/>
      <c r="CM125" s="719"/>
      <c r="CN125" s="719"/>
      <c r="CO125" s="452"/>
    </row>
    <row r="126" spans="1:5464" s="599" customFormat="1" ht="15" thickBot="1" x14ac:dyDescent="0.25">
      <c r="A126" s="1328"/>
      <c r="B126" s="588" t="s">
        <v>243</v>
      </c>
      <c r="C126" s="589">
        <f t="shared" ref="C126:O126" si="17">SUM(C123:C125)</f>
        <v>0</v>
      </c>
      <c r="D126" s="589">
        <f t="shared" si="17"/>
        <v>0</v>
      </c>
      <c r="E126" s="590">
        <f t="shared" si="17"/>
        <v>0</v>
      </c>
      <c r="F126" s="591">
        <f t="shared" si="17"/>
        <v>0</v>
      </c>
      <c r="G126" s="592">
        <f t="shared" si="17"/>
        <v>0</v>
      </c>
      <c r="H126" s="591">
        <f t="shared" si="17"/>
        <v>0</v>
      </c>
      <c r="I126" s="592">
        <f t="shared" si="17"/>
        <v>0</v>
      </c>
      <c r="J126" s="591">
        <f t="shared" si="17"/>
        <v>0</v>
      </c>
      <c r="K126" s="592">
        <f t="shared" si="17"/>
        <v>0</v>
      </c>
      <c r="L126" s="591">
        <f t="shared" si="17"/>
        <v>0</v>
      </c>
      <c r="M126" s="592">
        <f t="shared" si="17"/>
        <v>0</v>
      </c>
      <c r="N126" s="593">
        <f t="shared" si="17"/>
        <v>0</v>
      </c>
      <c r="O126" s="594">
        <f t="shared" si="17"/>
        <v>0</v>
      </c>
      <c r="P126" s="595"/>
      <c r="Q126" s="459"/>
      <c r="R126" s="459"/>
      <c r="S126" s="459"/>
      <c r="T126" s="459"/>
      <c r="U126" s="459"/>
      <c r="V126" s="459"/>
      <c r="W126" s="459"/>
      <c r="X126" s="459"/>
      <c r="Y126" s="459"/>
      <c r="Z126" s="459"/>
      <c r="AA126" s="459"/>
      <c r="AB126" s="459"/>
      <c r="AC126" s="459"/>
      <c r="AD126" s="459"/>
      <c r="AE126" s="459"/>
      <c r="AF126" s="459"/>
      <c r="AG126" s="459"/>
      <c r="AH126" s="459"/>
      <c r="AI126" s="596"/>
      <c r="AJ126" s="597"/>
      <c r="AK126" s="597"/>
      <c r="AL126" s="597"/>
      <c r="AM126" s="597"/>
      <c r="AN126" s="597"/>
      <c r="AO126" s="597"/>
      <c r="AP126" s="597"/>
      <c r="AQ126" s="597"/>
      <c r="AR126" s="597"/>
      <c r="AS126" s="597"/>
      <c r="AT126" s="597"/>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7"/>
      <c r="BQ126" s="597"/>
      <c r="BR126" s="597"/>
      <c r="BS126" s="597"/>
      <c r="BT126" s="597"/>
      <c r="BU126" s="597"/>
      <c r="BV126" s="597"/>
      <c r="BW126" s="597"/>
      <c r="BX126" s="597"/>
      <c r="BY126" s="598"/>
      <c r="BZ126" s="598"/>
      <c r="CA126" s="598"/>
      <c r="CB126" s="598"/>
      <c r="CC126" s="598"/>
      <c r="CD126" s="598"/>
      <c r="CE126" s="598"/>
      <c r="CF126" s="598"/>
      <c r="CG126" s="720"/>
      <c r="CH126" s="720"/>
      <c r="CI126" s="720"/>
      <c r="CJ126" s="720"/>
      <c r="CK126" s="720"/>
      <c r="CL126" s="720"/>
      <c r="CM126" s="720"/>
      <c r="CN126" s="720"/>
      <c r="CO126" s="598"/>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7"/>
      <c r="DL126" s="597"/>
      <c r="DM126" s="597"/>
      <c r="DN126" s="597"/>
      <c r="DO126" s="597"/>
      <c r="DP126" s="597"/>
      <c r="DQ126" s="597"/>
      <c r="DR126" s="597"/>
      <c r="DS126" s="597"/>
      <c r="DT126" s="597"/>
      <c r="DU126" s="597"/>
      <c r="DV126" s="597"/>
      <c r="DW126" s="597"/>
      <c r="DX126" s="597"/>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7"/>
      <c r="EU126" s="597"/>
      <c r="EV126" s="597"/>
      <c r="EW126" s="597"/>
      <c r="EX126" s="597"/>
      <c r="EY126" s="597"/>
      <c r="EZ126" s="597"/>
      <c r="FA126" s="597"/>
      <c r="FB126" s="597"/>
      <c r="FC126" s="597"/>
      <c r="FD126" s="597"/>
      <c r="FE126" s="597"/>
      <c r="FF126" s="597"/>
      <c r="FG126" s="597"/>
      <c r="FH126" s="597"/>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GJ126" s="597"/>
      <c r="GK126" s="597"/>
      <c r="GL126" s="597"/>
      <c r="GM126" s="597"/>
      <c r="GN126" s="597"/>
      <c r="GO126" s="597"/>
      <c r="GP126" s="597"/>
      <c r="GQ126" s="597"/>
      <c r="GR126" s="597"/>
      <c r="GS126" s="597"/>
      <c r="GT126" s="597"/>
      <c r="GU126" s="597"/>
      <c r="GV126" s="597"/>
      <c r="GW126" s="597"/>
      <c r="GX126" s="597"/>
      <c r="GY126" s="597"/>
      <c r="GZ126" s="597"/>
      <c r="HA126" s="597"/>
      <c r="HB126" s="597"/>
      <c r="HC126" s="597"/>
      <c r="HD126" s="597"/>
      <c r="HE126" s="597"/>
      <c r="HF126" s="597"/>
      <c r="HG126" s="597"/>
      <c r="HH126" s="597"/>
      <c r="HI126" s="597"/>
      <c r="HJ126" s="597"/>
      <c r="HK126" s="597"/>
      <c r="HL126" s="597"/>
      <c r="HM126" s="597"/>
      <c r="HN126" s="597"/>
      <c r="HO126" s="597"/>
      <c r="HP126" s="597"/>
      <c r="HQ126" s="597"/>
      <c r="HR126" s="597"/>
      <c r="HS126" s="597"/>
      <c r="HT126" s="597"/>
      <c r="HU126" s="597"/>
      <c r="HV126" s="597"/>
      <c r="HW126" s="597"/>
      <c r="HX126" s="597"/>
      <c r="HY126" s="597"/>
      <c r="HZ126" s="597"/>
      <c r="IA126" s="597"/>
      <c r="IB126" s="597"/>
      <c r="IC126" s="597"/>
      <c r="ID126" s="597"/>
      <c r="IE126" s="597"/>
      <c r="IF126" s="597"/>
      <c r="IG126" s="597"/>
      <c r="IH126" s="597"/>
      <c r="II126" s="597"/>
      <c r="IJ126" s="597"/>
      <c r="IK126" s="597"/>
      <c r="IL126" s="597"/>
      <c r="IM126" s="597"/>
      <c r="IN126" s="597"/>
      <c r="IO126" s="597"/>
      <c r="IP126" s="597"/>
      <c r="IQ126" s="597"/>
      <c r="IR126" s="597"/>
      <c r="IS126" s="597"/>
      <c r="IT126" s="597"/>
      <c r="IU126" s="597"/>
      <c r="IV126" s="597"/>
      <c r="IW126" s="597"/>
      <c r="IX126" s="597"/>
      <c r="IY126" s="597"/>
      <c r="IZ126" s="597"/>
      <c r="JA126" s="597"/>
      <c r="JB126" s="597"/>
      <c r="JC126" s="597"/>
      <c r="JD126" s="597"/>
      <c r="JE126" s="597"/>
      <c r="JF126" s="597"/>
      <c r="JG126" s="597"/>
      <c r="JH126" s="597"/>
      <c r="JI126" s="597"/>
      <c r="JJ126" s="597"/>
      <c r="JK126" s="597"/>
      <c r="JL126" s="597"/>
      <c r="JM126" s="597"/>
      <c r="JN126" s="597"/>
      <c r="JO126" s="597"/>
      <c r="JP126" s="597"/>
      <c r="JQ126" s="597"/>
      <c r="JR126" s="597"/>
      <c r="JS126" s="597"/>
      <c r="JT126" s="597"/>
      <c r="JU126" s="597"/>
      <c r="JV126" s="597"/>
      <c r="JW126" s="597"/>
      <c r="JX126" s="597"/>
      <c r="JY126" s="597"/>
      <c r="JZ126" s="597"/>
      <c r="KA126" s="597"/>
      <c r="KB126" s="597"/>
      <c r="KC126" s="597"/>
      <c r="KD126" s="597"/>
      <c r="KE126" s="597"/>
      <c r="KF126" s="597"/>
      <c r="KG126" s="597"/>
      <c r="KH126" s="597"/>
      <c r="KI126" s="597"/>
      <c r="KJ126" s="597"/>
      <c r="KK126" s="597"/>
      <c r="KL126" s="597"/>
      <c r="KM126" s="597"/>
      <c r="KN126" s="597"/>
      <c r="KO126" s="597"/>
      <c r="KP126" s="597"/>
      <c r="KQ126" s="597"/>
      <c r="KR126" s="597"/>
      <c r="KS126" s="597"/>
      <c r="KT126" s="597"/>
      <c r="KU126" s="597"/>
      <c r="KV126" s="597"/>
      <c r="KW126" s="597"/>
      <c r="KX126" s="597"/>
      <c r="KY126" s="597"/>
      <c r="KZ126" s="597"/>
      <c r="LA126" s="597"/>
      <c r="LB126" s="597"/>
      <c r="LC126" s="597"/>
      <c r="LD126" s="597"/>
      <c r="LE126" s="597"/>
      <c r="LF126" s="597"/>
      <c r="LG126" s="597"/>
      <c r="LH126" s="597"/>
      <c r="LI126" s="597"/>
      <c r="LJ126" s="597"/>
      <c r="LK126" s="597"/>
      <c r="LL126" s="597"/>
      <c r="LM126" s="597"/>
      <c r="LN126" s="597"/>
      <c r="LO126" s="597"/>
      <c r="LP126" s="597"/>
      <c r="LQ126" s="597"/>
      <c r="LR126" s="597"/>
      <c r="LS126" s="597"/>
      <c r="LT126" s="597"/>
      <c r="LU126" s="597"/>
      <c r="LV126" s="597"/>
      <c r="LW126" s="597"/>
      <c r="LX126" s="597"/>
      <c r="LY126" s="597"/>
      <c r="LZ126" s="597"/>
      <c r="MA126" s="597"/>
      <c r="MB126" s="597"/>
      <c r="MC126" s="597"/>
      <c r="MD126" s="597"/>
      <c r="ME126" s="597"/>
      <c r="MF126" s="597"/>
      <c r="MG126" s="597"/>
      <c r="MH126" s="597"/>
      <c r="MI126" s="597"/>
      <c r="MJ126" s="597"/>
      <c r="MK126" s="597"/>
      <c r="ML126" s="597"/>
      <c r="MM126" s="597"/>
      <c r="MN126" s="597"/>
      <c r="MO126" s="597"/>
      <c r="MP126" s="597"/>
      <c r="MQ126" s="597"/>
      <c r="MR126" s="597"/>
      <c r="MS126" s="597"/>
      <c r="MT126" s="597"/>
      <c r="MU126" s="597"/>
      <c r="MV126" s="597"/>
      <c r="MW126" s="597"/>
      <c r="MX126" s="597"/>
      <c r="MY126" s="597"/>
      <c r="MZ126" s="597"/>
      <c r="NA126" s="597"/>
      <c r="NB126" s="597"/>
      <c r="NC126" s="597"/>
      <c r="ND126" s="597"/>
      <c r="NE126" s="597"/>
      <c r="NF126" s="597"/>
      <c r="NG126" s="597"/>
      <c r="NH126" s="597"/>
      <c r="NI126" s="597"/>
      <c r="NJ126" s="597"/>
      <c r="NK126" s="597"/>
      <c r="NL126" s="597"/>
      <c r="NM126" s="597"/>
      <c r="NN126" s="597"/>
      <c r="NO126" s="597"/>
      <c r="NP126" s="597"/>
      <c r="NQ126" s="597"/>
      <c r="NR126" s="597"/>
      <c r="NS126" s="597"/>
      <c r="NT126" s="597"/>
      <c r="NU126" s="597"/>
      <c r="NV126" s="597"/>
      <c r="NW126" s="597"/>
      <c r="NX126" s="597"/>
      <c r="NY126" s="597"/>
      <c r="NZ126" s="597"/>
      <c r="OA126" s="597"/>
      <c r="OB126" s="597"/>
      <c r="OC126" s="597"/>
      <c r="OD126" s="597"/>
      <c r="OE126" s="597"/>
      <c r="OF126" s="597"/>
      <c r="OG126" s="597"/>
      <c r="OH126" s="597"/>
      <c r="OI126" s="597"/>
      <c r="OJ126" s="597"/>
      <c r="OK126" s="597"/>
      <c r="OL126" s="597"/>
      <c r="OM126" s="597"/>
      <c r="ON126" s="597"/>
      <c r="OO126" s="597"/>
      <c r="OP126" s="597"/>
      <c r="OQ126" s="597"/>
      <c r="OR126" s="597"/>
      <c r="OS126" s="597"/>
      <c r="OT126" s="597"/>
      <c r="OU126" s="597"/>
      <c r="OV126" s="597"/>
      <c r="OW126" s="597"/>
      <c r="OX126" s="597"/>
      <c r="OY126" s="597"/>
      <c r="OZ126" s="597"/>
      <c r="PA126" s="597"/>
      <c r="PB126" s="597"/>
      <c r="PC126" s="597"/>
      <c r="PD126" s="597"/>
      <c r="PE126" s="597"/>
      <c r="PF126" s="597"/>
      <c r="PG126" s="597"/>
      <c r="PH126" s="597"/>
      <c r="PI126" s="597"/>
      <c r="PJ126" s="597"/>
      <c r="PK126" s="597"/>
      <c r="PL126" s="597"/>
      <c r="PM126" s="597"/>
      <c r="PN126" s="597"/>
      <c r="PO126" s="597"/>
      <c r="PP126" s="597"/>
      <c r="PQ126" s="597"/>
      <c r="PR126" s="597"/>
      <c r="PS126" s="597"/>
      <c r="PT126" s="597"/>
      <c r="PU126" s="597"/>
      <c r="PV126" s="597"/>
      <c r="PW126" s="597"/>
      <c r="PX126" s="597"/>
      <c r="PY126" s="597"/>
      <c r="PZ126" s="597"/>
      <c r="QA126" s="597"/>
      <c r="QB126" s="597"/>
      <c r="QC126" s="597"/>
      <c r="QD126" s="597"/>
      <c r="QE126" s="597"/>
      <c r="QF126" s="597"/>
      <c r="QG126" s="597"/>
      <c r="QH126" s="597"/>
      <c r="QI126" s="597"/>
      <c r="QJ126" s="597"/>
      <c r="QK126" s="597"/>
      <c r="QL126" s="597"/>
      <c r="QM126" s="597"/>
      <c r="QN126" s="597"/>
      <c r="QO126" s="597"/>
      <c r="QP126" s="597"/>
      <c r="QQ126" s="597"/>
      <c r="QR126" s="597"/>
      <c r="QS126" s="597"/>
      <c r="QT126" s="597"/>
      <c r="QU126" s="597"/>
      <c r="QV126" s="597"/>
      <c r="QW126" s="597"/>
      <c r="QX126" s="597"/>
      <c r="QY126" s="597"/>
      <c r="QZ126" s="597"/>
      <c r="RA126" s="597"/>
      <c r="RB126" s="597"/>
      <c r="RC126" s="597"/>
      <c r="RD126" s="597"/>
      <c r="RE126" s="597"/>
      <c r="RF126" s="597"/>
      <c r="RG126" s="597"/>
      <c r="RH126" s="597"/>
      <c r="RI126" s="597"/>
      <c r="RJ126" s="597"/>
      <c r="RK126" s="597"/>
      <c r="RL126" s="597"/>
      <c r="RM126" s="597"/>
      <c r="RN126" s="597"/>
      <c r="RO126" s="597"/>
      <c r="RP126" s="597"/>
      <c r="RQ126" s="597"/>
      <c r="RR126" s="597"/>
      <c r="RS126" s="597"/>
      <c r="RT126" s="597"/>
      <c r="RU126" s="597"/>
      <c r="RV126" s="597"/>
      <c r="RW126" s="597"/>
      <c r="RX126" s="597"/>
      <c r="RY126" s="597"/>
      <c r="RZ126" s="597"/>
      <c r="SA126" s="597"/>
      <c r="SB126" s="597"/>
      <c r="SC126" s="597"/>
      <c r="SD126" s="597"/>
      <c r="SE126" s="597"/>
      <c r="SF126" s="597"/>
      <c r="SG126" s="597"/>
      <c r="SH126" s="597"/>
      <c r="SI126" s="597"/>
      <c r="SJ126" s="597"/>
      <c r="SK126" s="597"/>
      <c r="SL126" s="597"/>
      <c r="SM126" s="597"/>
      <c r="SN126" s="597"/>
      <c r="SO126" s="597"/>
      <c r="SP126" s="597"/>
      <c r="SQ126" s="597"/>
      <c r="SR126" s="597"/>
      <c r="SS126" s="597"/>
      <c r="ST126" s="597"/>
      <c r="SU126" s="597"/>
      <c r="SV126" s="597"/>
      <c r="SW126" s="597"/>
      <c r="SX126" s="597"/>
      <c r="SY126" s="597"/>
      <c r="SZ126" s="597"/>
      <c r="TA126" s="597"/>
      <c r="TB126" s="597"/>
      <c r="TC126" s="597"/>
      <c r="TD126" s="597"/>
      <c r="TE126" s="597"/>
      <c r="TF126" s="597"/>
      <c r="TG126" s="597"/>
      <c r="TH126" s="597"/>
      <c r="TI126" s="597"/>
      <c r="TJ126" s="597"/>
      <c r="TK126" s="597"/>
      <c r="TL126" s="597"/>
      <c r="TM126" s="597"/>
      <c r="TN126" s="597"/>
      <c r="TO126" s="597"/>
      <c r="TP126" s="597"/>
      <c r="TQ126" s="597"/>
      <c r="TR126" s="597"/>
      <c r="TS126" s="597"/>
      <c r="TT126" s="597"/>
      <c r="TU126" s="597"/>
      <c r="TV126" s="597"/>
      <c r="TW126" s="597"/>
      <c r="TX126" s="597"/>
      <c r="TY126" s="597"/>
      <c r="TZ126" s="597"/>
      <c r="UA126" s="597"/>
      <c r="UB126" s="597"/>
      <c r="UC126" s="597"/>
      <c r="UD126" s="597"/>
      <c r="UE126" s="597"/>
      <c r="UF126" s="597"/>
      <c r="UG126" s="597"/>
      <c r="UH126" s="597"/>
      <c r="UI126" s="597"/>
      <c r="UJ126" s="597"/>
      <c r="UK126" s="597"/>
      <c r="UL126" s="597"/>
      <c r="UM126" s="597"/>
      <c r="UN126" s="597"/>
      <c r="UO126" s="597"/>
      <c r="UP126" s="597"/>
      <c r="UQ126" s="597"/>
      <c r="UR126" s="597"/>
      <c r="US126" s="597"/>
      <c r="UT126" s="597"/>
      <c r="UU126" s="597"/>
      <c r="UV126" s="597"/>
      <c r="UW126" s="597"/>
      <c r="UX126" s="597"/>
      <c r="UY126" s="597"/>
      <c r="UZ126" s="597"/>
      <c r="VA126" s="597"/>
      <c r="VB126" s="597"/>
      <c r="VC126" s="597"/>
      <c r="VD126" s="597"/>
      <c r="VE126" s="597"/>
      <c r="VF126" s="597"/>
      <c r="VG126" s="597"/>
      <c r="VH126" s="597"/>
      <c r="VI126" s="597"/>
      <c r="VJ126" s="597"/>
      <c r="VK126" s="597"/>
      <c r="VL126" s="597"/>
      <c r="VM126" s="597"/>
      <c r="VN126" s="597"/>
      <c r="VO126" s="597"/>
      <c r="VP126" s="597"/>
      <c r="VQ126" s="597"/>
      <c r="VR126" s="597"/>
      <c r="VS126" s="597"/>
      <c r="VT126" s="597"/>
      <c r="VU126" s="597"/>
      <c r="VV126" s="597"/>
      <c r="VW126" s="597"/>
      <c r="VX126" s="597"/>
      <c r="VY126" s="597"/>
      <c r="VZ126" s="597"/>
      <c r="WA126" s="597"/>
      <c r="WB126" s="597"/>
      <c r="WC126" s="597"/>
      <c r="WD126" s="597"/>
      <c r="WE126" s="597"/>
      <c r="WF126" s="597"/>
      <c r="WG126" s="597"/>
      <c r="WH126" s="597"/>
      <c r="WI126" s="597"/>
      <c r="WJ126" s="597"/>
      <c r="WK126" s="597"/>
      <c r="WL126" s="597"/>
      <c r="WM126" s="597"/>
      <c r="WN126" s="597"/>
      <c r="WO126" s="597"/>
      <c r="WP126" s="597"/>
      <c r="WQ126" s="597"/>
      <c r="WR126" s="597"/>
      <c r="WS126" s="597"/>
      <c r="WT126" s="597"/>
      <c r="WU126" s="597"/>
      <c r="WV126" s="597"/>
      <c r="WW126" s="597"/>
      <c r="WX126" s="597"/>
      <c r="WY126" s="597"/>
      <c r="WZ126" s="597"/>
      <c r="XA126" s="597"/>
      <c r="XB126" s="597"/>
      <c r="XC126" s="597"/>
      <c r="XD126" s="597"/>
      <c r="XE126" s="597"/>
      <c r="XF126" s="597"/>
      <c r="XG126" s="597"/>
      <c r="XH126" s="597"/>
      <c r="XI126" s="597"/>
      <c r="XJ126" s="597"/>
      <c r="XK126" s="597"/>
      <c r="XL126" s="597"/>
      <c r="XM126" s="597"/>
      <c r="XN126" s="597"/>
      <c r="XO126" s="597"/>
      <c r="XP126" s="597"/>
      <c r="XQ126" s="597"/>
      <c r="XR126" s="597"/>
      <c r="XS126" s="597"/>
      <c r="XT126" s="597"/>
      <c r="XU126" s="597"/>
      <c r="XV126" s="597"/>
      <c r="XW126" s="597"/>
      <c r="XX126" s="597"/>
      <c r="XY126" s="597"/>
      <c r="XZ126" s="597"/>
      <c r="YA126" s="597"/>
      <c r="YB126" s="597"/>
      <c r="YC126" s="597"/>
      <c r="YD126" s="597"/>
      <c r="YE126" s="597"/>
      <c r="YF126" s="597"/>
      <c r="YG126" s="597"/>
      <c r="YH126" s="597"/>
      <c r="YI126" s="597"/>
      <c r="YJ126" s="597"/>
      <c r="YK126" s="597"/>
      <c r="YL126" s="597"/>
      <c r="YM126" s="597"/>
      <c r="YN126" s="597"/>
      <c r="YO126" s="597"/>
      <c r="YP126" s="597"/>
      <c r="YQ126" s="597"/>
      <c r="YR126" s="597"/>
      <c r="YS126" s="597"/>
      <c r="YT126" s="597"/>
      <c r="YU126" s="597"/>
      <c r="YV126" s="597"/>
      <c r="YW126" s="597"/>
      <c r="YX126" s="597"/>
      <c r="YY126" s="597"/>
      <c r="YZ126" s="597"/>
      <c r="ZA126" s="597"/>
      <c r="ZB126" s="597"/>
      <c r="ZC126" s="597"/>
      <c r="ZD126" s="597"/>
      <c r="ZE126" s="597"/>
      <c r="ZF126" s="597"/>
      <c r="ZG126" s="597"/>
      <c r="ZH126" s="597"/>
      <c r="ZI126" s="597"/>
      <c r="ZJ126" s="597"/>
      <c r="ZK126" s="597"/>
      <c r="ZL126" s="597"/>
      <c r="ZM126" s="597"/>
      <c r="ZN126" s="597"/>
      <c r="ZO126" s="597"/>
      <c r="ZP126" s="597"/>
      <c r="ZQ126" s="597"/>
      <c r="ZR126" s="597"/>
      <c r="ZS126" s="597"/>
      <c r="ZT126" s="597"/>
      <c r="ZU126" s="597"/>
      <c r="ZV126" s="597"/>
      <c r="ZW126" s="597"/>
      <c r="ZX126" s="597"/>
      <c r="ZY126" s="597"/>
      <c r="ZZ126" s="597"/>
      <c r="AAA126" s="597"/>
      <c r="AAB126" s="597"/>
      <c r="AAC126" s="597"/>
      <c r="AAD126" s="597"/>
      <c r="AAE126" s="597"/>
      <c r="AAF126" s="597"/>
      <c r="AAG126" s="597"/>
      <c r="AAH126" s="597"/>
      <c r="AAI126" s="597"/>
      <c r="AAJ126" s="597"/>
      <c r="AAK126" s="597"/>
      <c r="AAL126" s="597"/>
      <c r="AAM126" s="597"/>
      <c r="AAN126" s="597"/>
      <c r="AAO126" s="597"/>
      <c r="AAP126" s="597"/>
      <c r="AAQ126" s="597"/>
      <c r="AAR126" s="597"/>
      <c r="AAS126" s="597"/>
      <c r="AAT126" s="597"/>
      <c r="AAU126" s="597"/>
      <c r="AAV126" s="597"/>
      <c r="AAW126" s="597"/>
      <c r="AAX126" s="597"/>
      <c r="AAY126" s="597"/>
      <c r="AAZ126" s="597"/>
      <c r="ABA126" s="597"/>
      <c r="ABB126" s="597"/>
      <c r="ABC126" s="597"/>
      <c r="ABD126" s="597"/>
      <c r="ABE126" s="597"/>
      <c r="ABF126" s="597"/>
      <c r="ABG126" s="597"/>
      <c r="ABH126" s="597"/>
      <c r="ABI126" s="597"/>
      <c r="ABJ126" s="597"/>
      <c r="ABK126" s="597"/>
      <c r="ABL126" s="597"/>
      <c r="ABM126" s="597"/>
      <c r="ABN126" s="597"/>
      <c r="ABO126" s="597"/>
      <c r="ABP126" s="597"/>
      <c r="ABQ126" s="597"/>
      <c r="ABR126" s="597"/>
      <c r="ABS126" s="597"/>
      <c r="ABT126" s="597"/>
      <c r="ABU126" s="597"/>
      <c r="ABV126" s="597"/>
      <c r="ABW126" s="597"/>
      <c r="ABX126" s="597"/>
      <c r="ABY126" s="597"/>
      <c r="ABZ126" s="597"/>
      <c r="ACA126" s="597"/>
      <c r="ACB126" s="597"/>
      <c r="ACC126" s="597"/>
      <c r="ACD126" s="597"/>
      <c r="ACE126" s="597"/>
      <c r="ACF126" s="597"/>
      <c r="ACG126" s="597"/>
      <c r="ACH126" s="597"/>
      <c r="ACI126" s="597"/>
      <c r="ACJ126" s="597"/>
      <c r="ACK126" s="597"/>
      <c r="ACL126" s="597"/>
      <c r="ACM126" s="597"/>
      <c r="ACN126" s="597"/>
      <c r="ACO126" s="597"/>
      <c r="ACP126" s="597"/>
      <c r="ACQ126" s="597"/>
      <c r="ACR126" s="597"/>
      <c r="ACS126" s="597"/>
      <c r="ACT126" s="597"/>
      <c r="ACU126" s="597"/>
      <c r="ACV126" s="597"/>
      <c r="ACW126" s="597"/>
      <c r="ACX126" s="597"/>
      <c r="ACY126" s="597"/>
      <c r="ACZ126" s="597"/>
      <c r="ADA126" s="597"/>
      <c r="ADB126" s="597"/>
      <c r="ADC126" s="597"/>
      <c r="ADD126" s="597"/>
      <c r="ADE126" s="597"/>
      <c r="ADF126" s="597"/>
      <c r="ADG126" s="597"/>
      <c r="ADH126" s="597"/>
      <c r="ADI126" s="597"/>
      <c r="ADJ126" s="597"/>
      <c r="ADK126" s="597"/>
      <c r="ADL126" s="597"/>
      <c r="ADM126" s="597"/>
      <c r="ADN126" s="597"/>
      <c r="ADO126" s="597"/>
      <c r="ADP126" s="597"/>
      <c r="ADQ126" s="597"/>
      <c r="ADR126" s="597"/>
      <c r="ADS126" s="597"/>
      <c r="ADT126" s="597"/>
      <c r="ADU126" s="597"/>
      <c r="ADV126" s="597"/>
      <c r="ADW126" s="597"/>
      <c r="ADX126" s="597"/>
      <c r="ADY126" s="597"/>
      <c r="ADZ126" s="597"/>
      <c r="AEA126" s="597"/>
      <c r="AEB126" s="597"/>
      <c r="AEC126" s="597"/>
      <c r="AED126" s="597"/>
      <c r="AEE126" s="597"/>
      <c r="AEF126" s="597"/>
      <c r="AEG126" s="597"/>
      <c r="AEH126" s="597"/>
      <c r="AEI126" s="597"/>
      <c r="AEJ126" s="597"/>
      <c r="AEK126" s="597"/>
      <c r="AEL126" s="597"/>
      <c r="AEM126" s="597"/>
      <c r="AEN126" s="597"/>
      <c r="AEO126" s="597"/>
      <c r="AEP126" s="597"/>
      <c r="AEQ126" s="597"/>
      <c r="AER126" s="597"/>
      <c r="AES126" s="597"/>
      <c r="AET126" s="597"/>
      <c r="AEU126" s="597"/>
      <c r="AEV126" s="597"/>
      <c r="AEW126" s="597"/>
      <c r="AEX126" s="597"/>
      <c r="AEY126" s="597"/>
      <c r="AEZ126" s="597"/>
      <c r="AFA126" s="597"/>
      <c r="AFB126" s="597"/>
      <c r="AFC126" s="597"/>
      <c r="AFD126" s="597"/>
      <c r="AFE126" s="597"/>
      <c r="AFF126" s="597"/>
      <c r="AFG126" s="597"/>
      <c r="AFH126" s="597"/>
      <c r="AFI126" s="597"/>
      <c r="AFJ126" s="597"/>
      <c r="AFK126" s="597"/>
      <c r="AFL126" s="597"/>
      <c r="AFM126" s="597"/>
      <c r="AFN126" s="597"/>
      <c r="AFO126" s="597"/>
      <c r="AFP126" s="597"/>
      <c r="AFQ126" s="597"/>
      <c r="AFR126" s="597"/>
      <c r="AFS126" s="597"/>
      <c r="AFT126" s="597"/>
      <c r="AFU126" s="597"/>
      <c r="AFV126" s="597"/>
      <c r="AFW126" s="597"/>
      <c r="AFX126" s="597"/>
      <c r="AFY126" s="597"/>
      <c r="AFZ126" s="597"/>
      <c r="AGA126" s="597"/>
      <c r="AGB126" s="597"/>
      <c r="AGC126" s="597"/>
      <c r="AGD126" s="597"/>
      <c r="AGE126" s="597"/>
      <c r="AGF126" s="597"/>
      <c r="AGG126" s="597"/>
      <c r="AGH126" s="597"/>
      <c r="AGI126" s="597"/>
      <c r="AGJ126" s="597"/>
      <c r="AGK126" s="597"/>
      <c r="AGL126" s="597"/>
      <c r="AGM126" s="597"/>
      <c r="AGN126" s="597"/>
      <c r="AGO126" s="597"/>
      <c r="AGP126" s="597"/>
      <c r="AGQ126" s="597"/>
      <c r="AGR126" s="597"/>
      <c r="AGS126" s="597"/>
      <c r="AGT126" s="597"/>
      <c r="AGU126" s="597"/>
      <c r="AGV126" s="597"/>
      <c r="AGW126" s="597"/>
      <c r="AGX126" s="597"/>
      <c r="AGY126" s="597"/>
      <c r="AGZ126" s="597"/>
      <c r="AHA126" s="597"/>
      <c r="AHB126" s="597"/>
      <c r="AHC126" s="597"/>
      <c r="AHD126" s="597"/>
      <c r="AHE126" s="597"/>
      <c r="AHF126" s="597"/>
      <c r="AHG126" s="597"/>
      <c r="AHH126" s="597"/>
      <c r="AHI126" s="597"/>
      <c r="AHJ126" s="597"/>
      <c r="AHK126" s="597"/>
      <c r="AHL126" s="597"/>
      <c r="AHM126" s="597"/>
      <c r="AHN126" s="597"/>
      <c r="AHO126" s="597"/>
      <c r="AHP126" s="597"/>
      <c r="AHQ126" s="597"/>
      <c r="AHR126" s="597"/>
      <c r="AHS126" s="597"/>
      <c r="AHT126" s="597"/>
      <c r="AHU126" s="597"/>
      <c r="AHV126" s="597"/>
      <c r="AHW126" s="597"/>
      <c r="AHX126" s="597"/>
      <c r="AHY126" s="597"/>
      <c r="AHZ126" s="597"/>
      <c r="AIA126" s="597"/>
      <c r="AIB126" s="597"/>
      <c r="AIC126" s="597"/>
      <c r="AID126" s="597"/>
      <c r="AIE126" s="597"/>
      <c r="AIF126" s="597"/>
      <c r="AIG126" s="597"/>
      <c r="AIH126" s="597"/>
      <c r="AII126" s="597"/>
      <c r="AIJ126" s="597"/>
      <c r="AIK126" s="597"/>
      <c r="AIL126" s="597"/>
      <c r="AIM126" s="597"/>
      <c r="AIN126" s="597"/>
      <c r="AIO126" s="597"/>
      <c r="AIP126" s="597"/>
      <c r="AIQ126" s="597"/>
      <c r="AIR126" s="597"/>
      <c r="AIS126" s="597"/>
      <c r="AIT126" s="597"/>
      <c r="AIU126" s="597"/>
      <c r="AIV126" s="597"/>
      <c r="AIW126" s="597"/>
      <c r="AIX126" s="597"/>
      <c r="AIY126" s="597"/>
      <c r="AIZ126" s="597"/>
      <c r="AJA126" s="597"/>
      <c r="AJB126" s="597"/>
      <c r="AJC126" s="597"/>
      <c r="AJD126" s="597"/>
      <c r="AJE126" s="597"/>
      <c r="AJF126" s="597"/>
      <c r="AJG126" s="597"/>
      <c r="AJH126" s="597"/>
      <c r="AJI126" s="597"/>
      <c r="AJJ126" s="597"/>
      <c r="AJK126" s="597"/>
      <c r="AJL126" s="597"/>
      <c r="AJM126" s="597"/>
      <c r="AJN126" s="597"/>
      <c r="AJO126" s="597"/>
      <c r="AJP126" s="597"/>
      <c r="AJQ126" s="597"/>
      <c r="AJR126" s="597"/>
      <c r="AJS126" s="597"/>
      <c r="AJT126" s="597"/>
      <c r="AJU126" s="597"/>
      <c r="AJV126" s="597"/>
      <c r="AJW126" s="597"/>
      <c r="AJX126" s="597"/>
      <c r="AJY126" s="597"/>
      <c r="AJZ126" s="597"/>
      <c r="AKA126" s="597"/>
      <c r="AKB126" s="597"/>
      <c r="AKC126" s="597"/>
      <c r="AKD126" s="597"/>
      <c r="AKE126" s="597"/>
      <c r="AKF126" s="597"/>
      <c r="AKG126" s="597"/>
      <c r="AKH126" s="597"/>
      <c r="AKI126" s="597"/>
      <c r="AKJ126" s="597"/>
      <c r="AKK126" s="597"/>
      <c r="AKL126" s="597"/>
      <c r="AKM126" s="597"/>
      <c r="AKN126" s="597"/>
      <c r="AKO126" s="597"/>
      <c r="AKP126" s="597"/>
      <c r="AKQ126" s="597"/>
      <c r="AKR126" s="597"/>
      <c r="AKS126" s="597"/>
      <c r="AKT126" s="597"/>
      <c r="AKU126" s="597"/>
      <c r="AKV126" s="597"/>
      <c r="AKW126" s="597"/>
      <c r="AKX126" s="597"/>
      <c r="AKY126" s="597"/>
      <c r="AKZ126" s="597"/>
      <c r="ALA126" s="597"/>
      <c r="ALB126" s="597"/>
      <c r="ALC126" s="597"/>
      <c r="ALD126" s="597"/>
      <c r="ALE126" s="597"/>
      <c r="ALF126" s="597"/>
      <c r="ALG126" s="597"/>
      <c r="ALH126" s="597"/>
      <c r="ALI126" s="597"/>
      <c r="ALJ126" s="597"/>
      <c r="ALK126" s="597"/>
      <c r="ALL126" s="597"/>
      <c r="ALM126" s="597"/>
      <c r="ALN126" s="597"/>
      <c r="ALO126" s="597"/>
      <c r="ALP126" s="597"/>
      <c r="ALQ126" s="597"/>
      <c r="ALR126" s="597"/>
      <c r="ALS126" s="597"/>
      <c r="ALT126" s="597"/>
      <c r="ALU126" s="597"/>
      <c r="ALV126" s="597"/>
      <c r="ALW126" s="597"/>
      <c r="ALX126" s="597"/>
      <c r="ALY126" s="597"/>
      <c r="ALZ126" s="597"/>
      <c r="AMA126" s="597"/>
      <c r="AMB126" s="597"/>
      <c r="AMC126" s="597"/>
      <c r="AMD126" s="597"/>
      <c r="AME126" s="597"/>
      <c r="AMF126" s="597"/>
      <c r="AMG126" s="597"/>
      <c r="AMH126" s="597"/>
      <c r="AMI126" s="597"/>
      <c r="AMJ126" s="597"/>
      <c r="AMK126" s="597"/>
      <c r="AML126" s="597"/>
      <c r="AMM126" s="597"/>
      <c r="AMN126" s="597"/>
      <c r="AMO126" s="597"/>
      <c r="AMP126" s="597"/>
      <c r="AMQ126" s="597"/>
      <c r="AMR126" s="597"/>
      <c r="AMS126" s="597"/>
      <c r="AMT126" s="597"/>
      <c r="AMU126" s="597"/>
      <c r="AMV126" s="597"/>
      <c r="AMW126" s="597"/>
      <c r="AMX126" s="597"/>
      <c r="AMY126" s="597"/>
      <c r="AMZ126" s="597"/>
      <c r="ANA126" s="597"/>
      <c r="ANB126" s="597"/>
      <c r="ANC126" s="597"/>
      <c r="AND126" s="597"/>
      <c r="ANE126" s="597"/>
      <c r="ANF126" s="597"/>
      <c r="ANG126" s="597"/>
      <c r="ANH126" s="597"/>
      <c r="ANI126" s="597"/>
      <c r="ANJ126" s="597"/>
      <c r="ANK126" s="597"/>
      <c r="ANL126" s="597"/>
      <c r="ANM126" s="597"/>
      <c r="ANN126" s="597"/>
      <c r="ANO126" s="597"/>
      <c r="ANP126" s="597"/>
      <c r="ANQ126" s="597"/>
      <c r="ANR126" s="597"/>
      <c r="ANS126" s="597"/>
      <c r="ANT126" s="597"/>
      <c r="ANU126" s="597"/>
      <c r="ANV126" s="597"/>
      <c r="ANW126" s="597"/>
      <c r="ANX126" s="597"/>
      <c r="ANY126" s="597"/>
      <c r="ANZ126" s="597"/>
      <c r="AOA126" s="597"/>
      <c r="AOB126" s="597"/>
      <c r="AOC126" s="597"/>
      <c r="AOD126" s="597"/>
      <c r="AOE126" s="597"/>
      <c r="AOF126" s="597"/>
      <c r="AOG126" s="597"/>
      <c r="AOH126" s="597"/>
      <c r="AOI126" s="597"/>
      <c r="AOJ126" s="597"/>
      <c r="AOK126" s="597"/>
      <c r="AOL126" s="597"/>
      <c r="AOM126" s="597"/>
      <c r="AON126" s="597"/>
      <c r="AOO126" s="597"/>
      <c r="AOP126" s="597"/>
      <c r="AOQ126" s="597"/>
      <c r="AOR126" s="597"/>
      <c r="AOS126" s="597"/>
      <c r="AOT126" s="597"/>
      <c r="AOU126" s="597"/>
      <c r="AOV126" s="597"/>
      <c r="AOW126" s="597"/>
      <c r="AOX126" s="597"/>
      <c r="AOY126" s="597"/>
      <c r="AOZ126" s="597"/>
      <c r="APA126" s="597"/>
      <c r="APB126" s="597"/>
      <c r="APC126" s="597"/>
      <c r="APD126" s="597"/>
      <c r="APE126" s="597"/>
      <c r="APF126" s="597"/>
      <c r="APG126" s="597"/>
      <c r="APH126" s="597"/>
      <c r="API126" s="597"/>
      <c r="APJ126" s="597"/>
      <c r="APK126" s="597"/>
      <c r="APL126" s="597"/>
      <c r="APM126" s="597"/>
      <c r="APN126" s="597"/>
      <c r="APO126" s="597"/>
      <c r="APP126" s="597"/>
      <c r="APQ126" s="597"/>
      <c r="APR126" s="597"/>
      <c r="APS126" s="597"/>
      <c r="APT126" s="597"/>
      <c r="APU126" s="597"/>
      <c r="APV126" s="597"/>
      <c r="APW126" s="597"/>
      <c r="APX126" s="597"/>
      <c r="APY126" s="597"/>
      <c r="APZ126" s="597"/>
      <c r="AQA126" s="597"/>
      <c r="AQB126" s="597"/>
      <c r="AQC126" s="597"/>
      <c r="AQD126" s="597"/>
      <c r="AQE126" s="597"/>
      <c r="AQF126" s="597"/>
      <c r="AQG126" s="597"/>
      <c r="AQH126" s="597"/>
      <c r="AQI126" s="597"/>
      <c r="AQJ126" s="597"/>
      <c r="AQK126" s="597"/>
      <c r="AQL126" s="597"/>
      <c r="AQM126" s="597"/>
      <c r="AQN126" s="597"/>
      <c r="AQO126" s="597"/>
      <c r="AQP126" s="597"/>
      <c r="AQQ126" s="597"/>
      <c r="AQR126" s="597"/>
      <c r="AQS126" s="597"/>
      <c r="AQT126" s="597"/>
      <c r="AQU126" s="597"/>
      <c r="AQV126" s="597"/>
      <c r="AQW126" s="597"/>
      <c r="AQX126" s="597"/>
      <c r="AQY126" s="597"/>
      <c r="AQZ126" s="597"/>
      <c r="ARA126" s="597"/>
      <c r="ARB126" s="597"/>
      <c r="ARC126" s="597"/>
      <c r="ARD126" s="597"/>
      <c r="ARE126" s="597"/>
      <c r="ARF126" s="597"/>
      <c r="ARG126" s="597"/>
      <c r="ARH126" s="597"/>
      <c r="ARI126" s="597"/>
      <c r="ARJ126" s="597"/>
      <c r="ARK126" s="597"/>
      <c r="ARL126" s="597"/>
      <c r="ARM126" s="597"/>
      <c r="ARN126" s="597"/>
      <c r="ARO126" s="597"/>
      <c r="ARP126" s="597"/>
      <c r="ARQ126" s="597"/>
      <c r="ARR126" s="597"/>
      <c r="ARS126" s="597"/>
      <c r="ART126" s="597"/>
      <c r="ARU126" s="597"/>
      <c r="ARV126" s="597"/>
      <c r="ARW126" s="597"/>
      <c r="ARX126" s="597"/>
      <c r="ARY126" s="597"/>
      <c r="ARZ126" s="597"/>
      <c r="ASA126" s="597"/>
      <c r="ASB126" s="597"/>
      <c r="ASC126" s="597"/>
      <c r="ASD126" s="597"/>
      <c r="ASE126" s="597"/>
      <c r="ASF126" s="597"/>
      <c r="ASG126" s="597"/>
      <c r="ASH126" s="597"/>
      <c r="ASI126" s="597"/>
      <c r="ASJ126" s="597"/>
      <c r="ASK126" s="597"/>
      <c r="ASL126" s="597"/>
      <c r="ASM126" s="597"/>
      <c r="ASN126" s="597"/>
      <c r="ASO126" s="597"/>
      <c r="ASP126" s="597"/>
      <c r="ASQ126" s="597"/>
      <c r="ASR126" s="597"/>
      <c r="ASS126" s="597"/>
      <c r="AST126" s="597"/>
      <c r="ASU126" s="597"/>
      <c r="ASV126" s="597"/>
      <c r="ASW126" s="597"/>
      <c r="ASX126" s="597"/>
      <c r="ASY126" s="597"/>
      <c r="ASZ126" s="597"/>
      <c r="ATA126" s="597"/>
      <c r="ATB126" s="597"/>
      <c r="ATC126" s="597"/>
      <c r="ATD126" s="597"/>
      <c r="ATE126" s="597"/>
      <c r="ATF126" s="597"/>
      <c r="ATG126" s="597"/>
      <c r="ATH126" s="597"/>
      <c r="ATI126" s="597"/>
      <c r="ATJ126" s="597"/>
      <c r="ATK126" s="597"/>
      <c r="ATL126" s="597"/>
      <c r="ATM126" s="597"/>
      <c r="ATN126" s="597"/>
      <c r="ATO126" s="597"/>
      <c r="ATP126" s="597"/>
      <c r="ATQ126" s="597"/>
      <c r="ATR126" s="597"/>
      <c r="ATS126" s="597"/>
      <c r="ATT126" s="597"/>
      <c r="ATU126" s="597"/>
      <c r="ATV126" s="597"/>
      <c r="ATW126" s="597"/>
      <c r="ATX126" s="597"/>
      <c r="ATY126" s="597"/>
      <c r="ATZ126" s="597"/>
      <c r="AUA126" s="597"/>
      <c r="AUB126" s="597"/>
      <c r="AUC126" s="597"/>
      <c r="AUD126" s="597"/>
      <c r="AUE126" s="597"/>
      <c r="AUF126" s="597"/>
      <c r="AUG126" s="597"/>
      <c r="AUH126" s="597"/>
      <c r="AUI126" s="597"/>
      <c r="AUJ126" s="597"/>
      <c r="AUK126" s="597"/>
      <c r="AUL126" s="597"/>
      <c r="AUM126" s="597"/>
      <c r="AUN126" s="597"/>
      <c r="AUO126" s="597"/>
      <c r="AUP126" s="597"/>
      <c r="AUQ126" s="597"/>
      <c r="AUR126" s="597"/>
      <c r="AUS126" s="597"/>
      <c r="AUT126" s="597"/>
      <c r="AUU126" s="597"/>
      <c r="AUV126" s="597"/>
      <c r="AUW126" s="597"/>
      <c r="AUX126" s="597"/>
      <c r="AUY126" s="597"/>
      <c r="AUZ126" s="597"/>
      <c r="AVA126" s="597"/>
      <c r="AVB126" s="597"/>
      <c r="AVC126" s="597"/>
      <c r="AVD126" s="597"/>
      <c r="AVE126" s="597"/>
      <c r="AVF126" s="597"/>
      <c r="AVG126" s="597"/>
      <c r="AVH126" s="597"/>
      <c r="AVI126" s="597"/>
      <c r="AVJ126" s="597"/>
      <c r="AVK126" s="597"/>
      <c r="AVL126" s="597"/>
      <c r="AVM126" s="597"/>
      <c r="AVN126" s="597"/>
      <c r="AVO126" s="597"/>
      <c r="AVP126" s="597"/>
      <c r="AVQ126" s="597"/>
      <c r="AVR126" s="597"/>
      <c r="AVS126" s="597"/>
      <c r="AVT126" s="597"/>
      <c r="AVU126" s="597"/>
      <c r="AVV126" s="597"/>
      <c r="AVW126" s="597"/>
      <c r="AVX126" s="597"/>
      <c r="AVY126" s="597"/>
      <c r="AVZ126" s="597"/>
      <c r="AWA126" s="597"/>
      <c r="AWB126" s="597"/>
      <c r="AWC126" s="597"/>
      <c r="AWD126" s="597"/>
      <c r="AWE126" s="597"/>
      <c r="AWF126" s="597"/>
      <c r="AWG126" s="597"/>
      <c r="AWH126" s="597"/>
      <c r="AWI126" s="597"/>
      <c r="AWJ126" s="597"/>
      <c r="AWK126" s="597"/>
      <c r="AWL126" s="597"/>
      <c r="AWM126" s="597"/>
      <c r="AWN126" s="597"/>
      <c r="AWO126" s="597"/>
      <c r="AWP126" s="597"/>
      <c r="AWQ126" s="597"/>
      <c r="AWR126" s="597"/>
      <c r="AWS126" s="597"/>
      <c r="AWT126" s="597"/>
      <c r="AWU126" s="597"/>
      <c r="AWV126" s="597"/>
      <c r="AWW126" s="597"/>
      <c r="AWX126" s="597"/>
      <c r="AWY126" s="597"/>
      <c r="AWZ126" s="597"/>
      <c r="AXA126" s="597"/>
      <c r="AXB126" s="597"/>
      <c r="AXC126" s="597"/>
      <c r="AXD126" s="597"/>
      <c r="AXE126" s="597"/>
      <c r="AXF126" s="597"/>
      <c r="AXG126" s="597"/>
      <c r="AXH126" s="597"/>
      <c r="AXI126" s="597"/>
      <c r="AXJ126" s="597"/>
      <c r="AXK126" s="597"/>
      <c r="AXL126" s="597"/>
      <c r="AXM126" s="597"/>
      <c r="AXN126" s="597"/>
      <c r="AXO126" s="597"/>
      <c r="AXP126" s="597"/>
      <c r="AXQ126" s="597"/>
      <c r="AXR126" s="597"/>
      <c r="AXS126" s="597"/>
      <c r="AXT126" s="597"/>
      <c r="AXU126" s="597"/>
      <c r="AXV126" s="597"/>
      <c r="AXW126" s="597"/>
      <c r="AXX126" s="597"/>
      <c r="AXY126" s="597"/>
      <c r="AXZ126" s="597"/>
      <c r="AYA126" s="597"/>
      <c r="AYB126" s="597"/>
      <c r="AYC126" s="597"/>
      <c r="AYD126" s="597"/>
      <c r="AYE126" s="597"/>
      <c r="AYF126" s="597"/>
      <c r="AYG126" s="597"/>
      <c r="AYH126" s="597"/>
      <c r="AYI126" s="597"/>
      <c r="AYJ126" s="597"/>
      <c r="AYK126" s="597"/>
      <c r="AYL126" s="597"/>
      <c r="AYM126" s="597"/>
      <c r="AYN126" s="597"/>
      <c r="AYO126" s="597"/>
      <c r="AYP126" s="597"/>
      <c r="AYQ126" s="597"/>
      <c r="AYR126" s="597"/>
      <c r="AYS126" s="597"/>
      <c r="AYT126" s="597"/>
      <c r="AYU126" s="597"/>
      <c r="AYV126" s="597"/>
      <c r="AYW126" s="597"/>
      <c r="AYX126" s="597"/>
      <c r="AYY126" s="597"/>
      <c r="AYZ126" s="597"/>
      <c r="AZA126" s="597"/>
      <c r="AZB126" s="597"/>
      <c r="AZC126" s="597"/>
      <c r="AZD126" s="597"/>
      <c r="AZE126" s="597"/>
      <c r="AZF126" s="597"/>
      <c r="AZG126" s="597"/>
      <c r="AZH126" s="597"/>
      <c r="AZI126" s="597"/>
      <c r="AZJ126" s="597"/>
      <c r="AZK126" s="597"/>
      <c r="AZL126" s="597"/>
      <c r="AZM126" s="597"/>
      <c r="AZN126" s="597"/>
      <c r="AZO126" s="597"/>
      <c r="AZP126" s="597"/>
      <c r="AZQ126" s="597"/>
      <c r="AZR126" s="597"/>
      <c r="AZS126" s="597"/>
      <c r="AZT126" s="597"/>
      <c r="AZU126" s="597"/>
      <c r="AZV126" s="597"/>
      <c r="AZW126" s="597"/>
      <c r="AZX126" s="597"/>
      <c r="AZY126" s="597"/>
      <c r="AZZ126" s="597"/>
      <c r="BAA126" s="597"/>
      <c r="BAB126" s="597"/>
      <c r="BAC126" s="597"/>
      <c r="BAD126" s="597"/>
      <c r="BAE126" s="597"/>
      <c r="BAF126" s="597"/>
      <c r="BAG126" s="597"/>
      <c r="BAH126" s="597"/>
      <c r="BAI126" s="597"/>
      <c r="BAJ126" s="597"/>
      <c r="BAK126" s="597"/>
      <c r="BAL126" s="597"/>
      <c r="BAM126" s="597"/>
      <c r="BAN126" s="597"/>
      <c r="BAO126" s="597"/>
      <c r="BAP126" s="597"/>
      <c r="BAQ126" s="597"/>
      <c r="BAR126" s="597"/>
      <c r="BAS126" s="597"/>
      <c r="BAT126" s="597"/>
      <c r="BAU126" s="597"/>
      <c r="BAV126" s="597"/>
      <c r="BAW126" s="597"/>
      <c r="BAX126" s="597"/>
      <c r="BAY126" s="597"/>
      <c r="BAZ126" s="597"/>
      <c r="BBA126" s="597"/>
      <c r="BBB126" s="597"/>
      <c r="BBC126" s="597"/>
      <c r="BBD126" s="597"/>
      <c r="BBE126" s="597"/>
      <c r="BBF126" s="597"/>
      <c r="BBG126" s="597"/>
      <c r="BBH126" s="597"/>
      <c r="BBI126" s="597"/>
      <c r="BBJ126" s="597"/>
      <c r="BBK126" s="597"/>
      <c r="BBL126" s="597"/>
      <c r="BBM126" s="597"/>
      <c r="BBN126" s="597"/>
      <c r="BBO126" s="597"/>
      <c r="BBP126" s="597"/>
      <c r="BBQ126" s="597"/>
      <c r="BBR126" s="597"/>
      <c r="BBS126" s="597"/>
      <c r="BBT126" s="597"/>
      <c r="BBU126" s="597"/>
      <c r="BBV126" s="597"/>
      <c r="BBW126" s="597"/>
      <c r="BBX126" s="597"/>
      <c r="BBY126" s="597"/>
      <c r="BBZ126" s="597"/>
      <c r="BCA126" s="597"/>
      <c r="BCB126" s="597"/>
      <c r="BCC126" s="597"/>
      <c r="BCD126" s="597"/>
      <c r="BCE126" s="597"/>
      <c r="BCF126" s="597"/>
      <c r="BCG126" s="597"/>
      <c r="BCH126" s="597"/>
      <c r="BCI126" s="597"/>
      <c r="BCJ126" s="597"/>
      <c r="BCK126" s="597"/>
      <c r="BCL126" s="597"/>
      <c r="BCM126" s="597"/>
      <c r="BCN126" s="597"/>
      <c r="BCO126" s="597"/>
      <c r="BCP126" s="597"/>
      <c r="BCQ126" s="597"/>
      <c r="BCR126" s="597"/>
      <c r="BCS126" s="597"/>
      <c r="BCT126" s="597"/>
      <c r="BCU126" s="597"/>
      <c r="BCV126" s="597"/>
      <c r="BCW126" s="597"/>
      <c r="BCX126" s="597"/>
      <c r="BCY126" s="597"/>
      <c r="BCZ126" s="597"/>
      <c r="BDA126" s="597"/>
      <c r="BDB126" s="597"/>
      <c r="BDC126" s="597"/>
      <c r="BDD126" s="597"/>
      <c r="BDE126" s="597"/>
      <c r="BDF126" s="597"/>
      <c r="BDG126" s="597"/>
      <c r="BDH126" s="597"/>
      <c r="BDI126" s="597"/>
      <c r="BDJ126" s="597"/>
      <c r="BDK126" s="597"/>
      <c r="BDL126" s="597"/>
      <c r="BDM126" s="597"/>
      <c r="BDN126" s="597"/>
      <c r="BDO126" s="597"/>
      <c r="BDP126" s="597"/>
      <c r="BDQ126" s="597"/>
      <c r="BDR126" s="597"/>
      <c r="BDS126" s="597"/>
      <c r="BDT126" s="597"/>
      <c r="BDU126" s="597"/>
      <c r="BDV126" s="597"/>
      <c r="BDW126" s="597"/>
      <c r="BDX126" s="597"/>
      <c r="BDY126" s="597"/>
      <c r="BDZ126" s="597"/>
      <c r="BEA126" s="597"/>
      <c r="BEB126" s="597"/>
      <c r="BEC126" s="597"/>
      <c r="BED126" s="597"/>
      <c r="BEE126" s="597"/>
      <c r="BEF126" s="597"/>
      <c r="BEG126" s="597"/>
      <c r="BEH126" s="597"/>
      <c r="BEI126" s="597"/>
      <c r="BEJ126" s="597"/>
      <c r="BEK126" s="597"/>
      <c r="BEL126" s="597"/>
      <c r="BEM126" s="597"/>
      <c r="BEN126" s="597"/>
      <c r="BEO126" s="597"/>
      <c r="BEP126" s="597"/>
      <c r="BEQ126" s="597"/>
      <c r="BER126" s="597"/>
      <c r="BES126" s="597"/>
      <c r="BET126" s="597"/>
      <c r="BEU126" s="597"/>
      <c r="BEV126" s="597"/>
      <c r="BEW126" s="597"/>
      <c r="BEX126" s="597"/>
      <c r="BEY126" s="597"/>
      <c r="BEZ126" s="597"/>
      <c r="BFA126" s="597"/>
      <c r="BFB126" s="597"/>
      <c r="BFC126" s="597"/>
      <c r="BFD126" s="597"/>
      <c r="BFE126" s="597"/>
      <c r="BFF126" s="597"/>
      <c r="BFG126" s="597"/>
      <c r="BFH126" s="597"/>
      <c r="BFI126" s="597"/>
      <c r="BFJ126" s="597"/>
      <c r="BFK126" s="597"/>
      <c r="BFL126" s="597"/>
      <c r="BFM126" s="597"/>
      <c r="BFN126" s="597"/>
      <c r="BFO126" s="597"/>
      <c r="BFP126" s="597"/>
      <c r="BFQ126" s="597"/>
      <c r="BFR126" s="597"/>
      <c r="BFS126" s="597"/>
      <c r="BFT126" s="597"/>
      <c r="BFU126" s="597"/>
      <c r="BFV126" s="597"/>
      <c r="BFW126" s="597"/>
      <c r="BFX126" s="597"/>
      <c r="BFY126" s="597"/>
      <c r="BFZ126" s="597"/>
      <c r="BGA126" s="597"/>
      <c r="BGB126" s="597"/>
      <c r="BGC126" s="597"/>
      <c r="BGD126" s="597"/>
      <c r="BGE126" s="597"/>
      <c r="BGF126" s="597"/>
      <c r="BGG126" s="597"/>
      <c r="BGH126" s="597"/>
      <c r="BGI126" s="597"/>
      <c r="BGJ126" s="597"/>
      <c r="BGK126" s="597"/>
      <c r="BGL126" s="597"/>
      <c r="BGM126" s="597"/>
      <c r="BGN126" s="597"/>
      <c r="BGO126" s="597"/>
      <c r="BGP126" s="597"/>
      <c r="BGQ126" s="597"/>
      <c r="BGR126" s="597"/>
      <c r="BGS126" s="597"/>
      <c r="BGT126" s="597"/>
      <c r="BGU126" s="597"/>
      <c r="BGV126" s="597"/>
      <c r="BGW126" s="597"/>
      <c r="BGX126" s="597"/>
      <c r="BGY126" s="597"/>
      <c r="BGZ126" s="597"/>
      <c r="BHA126" s="597"/>
      <c r="BHB126" s="597"/>
      <c r="BHC126" s="597"/>
      <c r="BHD126" s="597"/>
      <c r="BHE126" s="597"/>
      <c r="BHF126" s="597"/>
      <c r="BHG126" s="597"/>
      <c r="BHH126" s="597"/>
      <c r="BHI126" s="597"/>
      <c r="BHJ126" s="597"/>
      <c r="BHK126" s="597"/>
      <c r="BHL126" s="597"/>
      <c r="BHM126" s="597"/>
      <c r="BHN126" s="597"/>
      <c r="BHO126" s="597"/>
      <c r="BHP126" s="597"/>
      <c r="BHQ126" s="597"/>
      <c r="BHR126" s="597"/>
      <c r="BHS126" s="597"/>
      <c r="BHT126" s="597"/>
      <c r="BHU126" s="597"/>
      <c r="BHV126" s="597"/>
      <c r="BHW126" s="597"/>
      <c r="BHX126" s="597"/>
      <c r="BHY126" s="597"/>
      <c r="BHZ126" s="597"/>
      <c r="BIA126" s="597"/>
      <c r="BIB126" s="597"/>
      <c r="BIC126" s="597"/>
      <c r="BID126" s="597"/>
      <c r="BIE126" s="597"/>
      <c r="BIF126" s="597"/>
      <c r="BIG126" s="597"/>
      <c r="BIH126" s="597"/>
      <c r="BII126" s="597"/>
      <c r="BIJ126" s="597"/>
      <c r="BIK126" s="597"/>
      <c r="BIL126" s="597"/>
      <c r="BIM126" s="597"/>
      <c r="BIN126" s="597"/>
      <c r="BIO126" s="597"/>
      <c r="BIP126" s="597"/>
      <c r="BIQ126" s="597"/>
      <c r="BIR126" s="597"/>
      <c r="BIS126" s="597"/>
      <c r="BIT126" s="597"/>
      <c r="BIU126" s="597"/>
      <c r="BIV126" s="597"/>
      <c r="BIW126" s="597"/>
      <c r="BIX126" s="597"/>
      <c r="BIY126" s="597"/>
      <c r="BIZ126" s="597"/>
      <c r="BJA126" s="597"/>
      <c r="BJB126" s="597"/>
      <c r="BJC126" s="597"/>
      <c r="BJD126" s="597"/>
      <c r="BJE126" s="597"/>
      <c r="BJF126" s="597"/>
      <c r="BJG126" s="597"/>
      <c r="BJH126" s="597"/>
      <c r="BJI126" s="597"/>
      <c r="BJJ126" s="597"/>
      <c r="BJK126" s="597"/>
      <c r="BJL126" s="597"/>
      <c r="BJM126" s="597"/>
      <c r="BJN126" s="597"/>
      <c r="BJO126" s="597"/>
      <c r="BJP126" s="597"/>
      <c r="BJQ126" s="597"/>
      <c r="BJR126" s="597"/>
      <c r="BJS126" s="597"/>
      <c r="BJT126" s="597"/>
      <c r="BJU126" s="597"/>
      <c r="BJV126" s="597"/>
      <c r="BJW126" s="597"/>
      <c r="BJX126" s="597"/>
      <c r="BJY126" s="597"/>
      <c r="BJZ126" s="597"/>
      <c r="BKA126" s="597"/>
      <c r="BKB126" s="597"/>
      <c r="BKC126" s="597"/>
      <c r="BKD126" s="597"/>
      <c r="BKE126" s="597"/>
      <c r="BKF126" s="597"/>
      <c r="BKG126" s="597"/>
      <c r="BKH126" s="597"/>
      <c r="BKI126" s="597"/>
      <c r="BKJ126" s="597"/>
      <c r="BKK126" s="597"/>
      <c r="BKL126" s="597"/>
      <c r="BKM126" s="597"/>
      <c r="BKN126" s="597"/>
      <c r="BKO126" s="597"/>
      <c r="BKP126" s="597"/>
      <c r="BKQ126" s="597"/>
      <c r="BKR126" s="597"/>
      <c r="BKS126" s="597"/>
      <c r="BKT126" s="597"/>
      <c r="BKU126" s="597"/>
      <c r="BKV126" s="597"/>
      <c r="BKW126" s="597"/>
      <c r="BKX126" s="597"/>
      <c r="BKY126" s="597"/>
      <c r="BKZ126" s="597"/>
      <c r="BLA126" s="597"/>
      <c r="BLB126" s="597"/>
      <c r="BLC126" s="597"/>
      <c r="BLD126" s="597"/>
      <c r="BLE126" s="597"/>
      <c r="BLF126" s="597"/>
      <c r="BLG126" s="597"/>
      <c r="BLH126" s="597"/>
      <c r="BLI126" s="597"/>
      <c r="BLJ126" s="597"/>
      <c r="BLK126" s="597"/>
      <c r="BLL126" s="597"/>
      <c r="BLM126" s="597"/>
      <c r="BLN126" s="597"/>
      <c r="BLO126" s="597"/>
      <c r="BLP126" s="597"/>
      <c r="BLQ126" s="597"/>
      <c r="BLR126" s="597"/>
      <c r="BLS126" s="597"/>
      <c r="BLT126" s="597"/>
      <c r="BLU126" s="597"/>
      <c r="BLV126" s="597"/>
      <c r="BLW126" s="597"/>
      <c r="BLX126" s="597"/>
      <c r="BLY126" s="597"/>
      <c r="BLZ126" s="597"/>
      <c r="BMA126" s="597"/>
      <c r="BMB126" s="597"/>
      <c r="BMC126" s="597"/>
      <c r="BMD126" s="597"/>
      <c r="BME126" s="597"/>
      <c r="BMF126" s="597"/>
      <c r="BMG126" s="597"/>
      <c r="BMH126" s="597"/>
      <c r="BMI126" s="597"/>
      <c r="BMJ126" s="597"/>
      <c r="BMK126" s="597"/>
      <c r="BML126" s="597"/>
      <c r="BMM126" s="597"/>
      <c r="BMN126" s="597"/>
      <c r="BMO126" s="597"/>
      <c r="BMP126" s="597"/>
      <c r="BMQ126" s="597"/>
      <c r="BMR126" s="597"/>
      <c r="BMS126" s="597"/>
      <c r="BMT126" s="597"/>
      <c r="BMU126" s="597"/>
      <c r="BMV126" s="597"/>
      <c r="BMW126" s="597"/>
      <c r="BMX126" s="597"/>
      <c r="BMY126" s="597"/>
      <c r="BMZ126" s="597"/>
      <c r="BNA126" s="597"/>
      <c r="BNB126" s="597"/>
      <c r="BNC126" s="597"/>
      <c r="BND126" s="597"/>
      <c r="BNE126" s="597"/>
      <c r="BNF126" s="597"/>
      <c r="BNG126" s="597"/>
      <c r="BNH126" s="597"/>
      <c r="BNI126" s="597"/>
      <c r="BNJ126" s="597"/>
      <c r="BNK126" s="597"/>
      <c r="BNL126" s="597"/>
      <c r="BNM126" s="597"/>
      <c r="BNN126" s="597"/>
      <c r="BNO126" s="597"/>
      <c r="BNP126" s="597"/>
      <c r="BNQ126" s="597"/>
      <c r="BNR126" s="597"/>
      <c r="BNS126" s="597"/>
      <c r="BNT126" s="597"/>
      <c r="BNU126" s="597"/>
      <c r="BNV126" s="597"/>
      <c r="BNW126" s="597"/>
      <c r="BNX126" s="597"/>
      <c r="BNY126" s="597"/>
      <c r="BNZ126" s="597"/>
      <c r="BOA126" s="597"/>
      <c r="BOB126" s="597"/>
      <c r="BOC126" s="597"/>
      <c r="BOD126" s="597"/>
      <c r="BOE126" s="597"/>
      <c r="BOF126" s="597"/>
      <c r="BOG126" s="597"/>
      <c r="BOH126" s="597"/>
      <c r="BOI126" s="597"/>
      <c r="BOJ126" s="597"/>
      <c r="BOK126" s="597"/>
      <c r="BOL126" s="597"/>
      <c r="BOM126" s="597"/>
      <c r="BON126" s="597"/>
      <c r="BOO126" s="597"/>
      <c r="BOP126" s="597"/>
      <c r="BOQ126" s="597"/>
      <c r="BOR126" s="597"/>
      <c r="BOS126" s="597"/>
      <c r="BOT126" s="597"/>
      <c r="BOU126" s="597"/>
      <c r="BOV126" s="597"/>
      <c r="BOW126" s="597"/>
      <c r="BOX126" s="597"/>
      <c r="BOY126" s="597"/>
      <c r="BOZ126" s="597"/>
      <c r="BPA126" s="597"/>
      <c r="BPB126" s="597"/>
      <c r="BPC126" s="597"/>
      <c r="BPD126" s="597"/>
      <c r="BPE126" s="597"/>
      <c r="BPF126" s="597"/>
      <c r="BPG126" s="597"/>
      <c r="BPH126" s="597"/>
      <c r="BPI126" s="597"/>
      <c r="BPJ126" s="597"/>
      <c r="BPK126" s="597"/>
      <c r="BPL126" s="597"/>
      <c r="BPM126" s="597"/>
      <c r="BPN126" s="597"/>
      <c r="BPO126" s="597"/>
      <c r="BPP126" s="597"/>
      <c r="BPQ126" s="597"/>
      <c r="BPR126" s="597"/>
      <c r="BPS126" s="597"/>
      <c r="BPT126" s="597"/>
      <c r="BPU126" s="597"/>
      <c r="BPV126" s="597"/>
      <c r="BPW126" s="597"/>
      <c r="BPX126" s="597"/>
      <c r="BPY126" s="597"/>
      <c r="BPZ126" s="597"/>
      <c r="BQA126" s="597"/>
      <c r="BQB126" s="597"/>
      <c r="BQC126" s="597"/>
      <c r="BQD126" s="597"/>
      <c r="BQE126" s="597"/>
      <c r="BQF126" s="597"/>
      <c r="BQG126" s="597"/>
      <c r="BQH126" s="597"/>
      <c r="BQI126" s="597"/>
      <c r="BQJ126" s="597"/>
      <c r="BQK126" s="597"/>
      <c r="BQL126" s="597"/>
      <c r="BQM126" s="597"/>
      <c r="BQN126" s="597"/>
      <c r="BQO126" s="597"/>
      <c r="BQP126" s="597"/>
      <c r="BQQ126" s="597"/>
      <c r="BQR126" s="597"/>
      <c r="BQS126" s="597"/>
      <c r="BQT126" s="597"/>
      <c r="BQU126" s="597"/>
      <c r="BQV126" s="597"/>
      <c r="BQW126" s="597"/>
      <c r="BQX126" s="597"/>
      <c r="BQY126" s="597"/>
      <c r="BQZ126" s="597"/>
      <c r="BRA126" s="597"/>
      <c r="BRB126" s="597"/>
      <c r="BRC126" s="597"/>
      <c r="BRD126" s="597"/>
      <c r="BRE126" s="597"/>
      <c r="BRF126" s="597"/>
      <c r="BRG126" s="597"/>
      <c r="BRH126" s="597"/>
      <c r="BRI126" s="597"/>
      <c r="BRJ126" s="597"/>
      <c r="BRK126" s="597"/>
      <c r="BRL126" s="597"/>
      <c r="BRM126" s="597"/>
      <c r="BRN126" s="597"/>
      <c r="BRO126" s="597"/>
      <c r="BRP126" s="597"/>
      <c r="BRQ126" s="597"/>
      <c r="BRR126" s="597"/>
      <c r="BRS126" s="597"/>
      <c r="BRT126" s="597"/>
      <c r="BRU126" s="597"/>
      <c r="BRV126" s="597"/>
      <c r="BRW126" s="597"/>
      <c r="BRX126" s="597"/>
      <c r="BRY126" s="597"/>
      <c r="BRZ126" s="597"/>
      <c r="BSA126" s="597"/>
      <c r="BSB126" s="597"/>
      <c r="BSC126" s="597"/>
      <c r="BSD126" s="597"/>
      <c r="BSE126" s="597"/>
      <c r="BSF126" s="597"/>
      <c r="BSG126" s="597"/>
      <c r="BSH126" s="597"/>
      <c r="BSI126" s="597"/>
      <c r="BSJ126" s="597"/>
      <c r="BSK126" s="597"/>
      <c r="BSL126" s="597"/>
      <c r="BSM126" s="597"/>
      <c r="BSN126" s="597"/>
      <c r="BSO126" s="597"/>
      <c r="BSP126" s="597"/>
      <c r="BSQ126" s="597"/>
      <c r="BSR126" s="597"/>
      <c r="BSS126" s="597"/>
      <c r="BST126" s="597"/>
      <c r="BSU126" s="597"/>
      <c r="BSV126" s="597"/>
      <c r="BSW126" s="597"/>
      <c r="BSX126" s="597"/>
      <c r="BSY126" s="597"/>
      <c r="BSZ126" s="597"/>
      <c r="BTA126" s="597"/>
      <c r="BTB126" s="597"/>
      <c r="BTC126" s="597"/>
      <c r="BTD126" s="597"/>
      <c r="BTE126" s="597"/>
      <c r="BTF126" s="597"/>
      <c r="BTG126" s="597"/>
      <c r="BTH126" s="597"/>
      <c r="BTI126" s="597"/>
      <c r="BTJ126" s="597"/>
      <c r="BTK126" s="597"/>
      <c r="BTL126" s="597"/>
      <c r="BTM126" s="597"/>
      <c r="BTN126" s="597"/>
      <c r="BTO126" s="597"/>
      <c r="BTP126" s="597"/>
      <c r="BTQ126" s="597"/>
      <c r="BTR126" s="597"/>
      <c r="BTS126" s="597"/>
      <c r="BTT126" s="597"/>
      <c r="BTU126" s="597"/>
      <c r="BTV126" s="597"/>
      <c r="BTW126" s="597"/>
      <c r="BTX126" s="597"/>
      <c r="BTY126" s="597"/>
      <c r="BTZ126" s="597"/>
      <c r="BUA126" s="597"/>
      <c r="BUB126" s="597"/>
      <c r="BUC126" s="597"/>
      <c r="BUD126" s="597"/>
      <c r="BUE126" s="597"/>
      <c r="BUF126" s="597"/>
      <c r="BUG126" s="597"/>
      <c r="BUH126" s="597"/>
      <c r="BUI126" s="597"/>
      <c r="BUJ126" s="597"/>
      <c r="BUK126" s="597"/>
      <c r="BUL126" s="597"/>
      <c r="BUM126" s="597"/>
      <c r="BUN126" s="597"/>
      <c r="BUO126" s="597"/>
      <c r="BUP126" s="597"/>
      <c r="BUQ126" s="597"/>
      <c r="BUR126" s="597"/>
      <c r="BUS126" s="597"/>
      <c r="BUT126" s="597"/>
      <c r="BUU126" s="597"/>
      <c r="BUV126" s="597"/>
      <c r="BUW126" s="597"/>
      <c r="BUX126" s="597"/>
      <c r="BUY126" s="597"/>
      <c r="BUZ126" s="597"/>
      <c r="BVA126" s="597"/>
      <c r="BVB126" s="597"/>
      <c r="BVC126" s="597"/>
      <c r="BVD126" s="597"/>
      <c r="BVE126" s="597"/>
      <c r="BVF126" s="597"/>
      <c r="BVG126" s="597"/>
      <c r="BVH126" s="597"/>
      <c r="BVI126" s="597"/>
      <c r="BVJ126" s="597"/>
      <c r="BVK126" s="597"/>
      <c r="BVL126" s="597"/>
      <c r="BVM126" s="597"/>
      <c r="BVN126" s="597"/>
      <c r="BVO126" s="597"/>
      <c r="BVP126" s="597"/>
      <c r="BVQ126" s="597"/>
      <c r="BVR126" s="597"/>
      <c r="BVS126" s="597"/>
      <c r="BVT126" s="597"/>
      <c r="BVU126" s="597"/>
      <c r="BVV126" s="597"/>
      <c r="BVW126" s="597"/>
      <c r="BVX126" s="597"/>
      <c r="BVY126" s="597"/>
      <c r="BVZ126" s="597"/>
      <c r="BWA126" s="597"/>
      <c r="BWB126" s="597"/>
      <c r="BWC126" s="597"/>
      <c r="BWD126" s="597"/>
      <c r="BWE126" s="597"/>
      <c r="BWF126" s="597"/>
      <c r="BWG126" s="597"/>
      <c r="BWH126" s="597"/>
      <c r="BWI126" s="597"/>
      <c r="BWJ126" s="597"/>
      <c r="BWK126" s="597"/>
      <c r="BWL126" s="597"/>
      <c r="BWM126" s="597"/>
      <c r="BWN126" s="597"/>
      <c r="BWO126" s="597"/>
      <c r="BWP126" s="597"/>
      <c r="BWQ126" s="597"/>
      <c r="BWR126" s="597"/>
      <c r="BWS126" s="597"/>
      <c r="BWT126" s="597"/>
      <c r="BWU126" s="597"/>
      <c r="BWV126" s="597"/>
      <c r="BWW126" s="597"/>
      <c r="BWX126" s="597"/>
      <c r="BWY126" s="597"/>
      <c r="BWZ126" s="597"/>
      <c r="BXA126" s="597"/>
      <c r="BXB126" s="597"/>
      <c r="BXC126" s="597"/>
      <c r="BXD126" s="597"/>
      <c r="BXE126" s="597"/>
      <c r="BXF126" s="597"/>
      <c r="BXG126" s="597"/>
      <c r="BXH126" s="597"/>
      <c r="BXI126" s="597"/>
      <c r="BXJ126" s="597"/>
      <c r="BXK126" s="597"/>
      <c r="BXL126" s="597"/>
      <c r="BXM126" s="597"/>
      <c r="BXN126" s="597"/>
      <c r="BXO126" s="597"/>
      <c r="BXP126" s="597"/>
      <c r="BXQ126" s="597"/>
      <c r="BXR126" s="597"/>
      <c r="BXS126" s="597"/>
      <c r="BXT126" s="597"/>
      <c r="BXU126" s="597"/>
      <c r="BXV126" s="597"/>
      <c r="BXW126" s="597"/>
      <c r="BXX126" s="597"/>
      <c r="BXY126" s="597"/>
      <c r="BXZ126" s="597"/>
      <c r="BYA126" s="597"/>
      <c r="BYB126" s="597"/>
      <c r="BYC126" s="597"/>
      <c r="BYD126" s="597"/>
      <c r="BYE126" s="597"/>
      <c r="BYF126" s="597"/>
      <c r="BYG126" s="597"/>
      <c r="BYH126" s="597"/>
      <c r="BYI126" s="597"/>
      <c r="BYJ126" s="597"/>
      <c r="BYK126" s="597"/>
      <c r="BYL126" s="597"/>
      <c r="BYM126" s="597"/>
      <c r="BYN126" s="597"/>
      <c r="BYO126" s="597"/>
      <c r="BYP126" s="597"/>
      <c r="BYQ126" s="597"/>
      <c r="BYR126" s="597"/>
      <c r="BYS126" s="597"/>
      <c r="BYT126" s="597"/>
      <c r="BYU126" s="597"/>
      <c r="BYV126" s="597"/>
      <c r="BYW126" s="597"/>
      <c r="BYX126" s="597"/>
      <c r="BYY126" s="597"/>
      <c r="BYZ126" s="597"/>
      <c r="BZA126" s="597"/>
      <c r="BZB126" s="597"/>
      <c r="BZC126" s="597"/>
      <c r="BZD126" s="597"/>
      <c r="BZE126" s="597"/>
      <c r="BZF126" s="597"/>
      <c r="BZG126" s="597"/>
      <c r="BZH126" s="597"/>
      <c r="BZI126" s="597"/>
      <c r="BZJ126" s="597"/>
      <c r="BZK126" s="597"/>
      <c r="BZL126" s="597"/>
      <c r="BZM126" s="597"/>
      <c r="BZN126" s="597"/>
      <c r="BZO126" s="597"/>
      <c r="BZP126" s="597"/>
      <c r="BZQ126" s="597"/>
      <c r="BZR126" s="597"/>
      <c r="BZS126" s="597"/>
      <c r="BZT126" s="597"/>
      <c r="BZU126" s="597"/>
      <c r="BZV126" s="597"/>
      <c r="BZW126" s="597"/>
      <c r="BZX126" s="597"/>
      <c r="BZY126" s="597"/>
      <c r="BZZ126" s="597"/>
      <c r="CAA126" s="597"/>
      <c r="CAB126" s="597"/>
      <c r="CAC126" s="597"/>
      <c r="CAD126" s="597"/>
      <c r="CAE126" s="597"/>
      <c r="CAF126" s="597"/>
      <c r="CAG126" s="597"/>
      <c r="CAH126" s="597"/>
      <c r="CAI126" s="597"/>
      <c r="CAJ126" s="597"/>
      <c r="CAK126" s="597"/>
      <c r="CAL126" s="597"/>
      <c r="CAM126" s="597"/>
      <c r="CAN126" s="597"/>
      <c r="CAO126" s="597"/>
      <c r="CAP126" s="597"/>
      <c r="CAQ126" s="597"/>
      <c r="CAR126" s="597"/>
      <c r="CAS126" s="597"/>
      <c r="CAT126" s="597"/>
      <c r="CAU126" s="597"/>
      <c r="CAV126" s="597"/>
      <c r="CAW126" s="597"/>
      <c r="CAX126" s="597"/>
      <c r="CAY126" s="597"/>
      <c r="CAZ126" s="597"/>
      <c r="CBA126" s="597"/>
      <c r="CBB126" s="597"/>
      <c r="CBC126" s="597"/>
      <c r="CBD126" s="597"/>
      <c r="CBE126" s="597"/>
      <c r="CBF126" s="597"/>
      <c r="CBG126" s="597"/>
      <c r="CBH126" s="597"/>
      <c r="CBI126" s="597"/>
      <c r="CBJ126" s="597"/>
      <c r="CBK126" s="597"/>
      <c r="CBL126" s="597"/>
      <c r="CBM126" s="597"/>
      <c r="CBN126" s="597"/>
      <c r="CBO126" s="597"/>
      <c r="CBP126" s="597"/>
      <c r="CBQ126" s="597"/>
      <c r="CBR126" s="597"/>
      <c r="CBS126" s="597"/>
      <c r="CBT126" s="597"/>
      <c r="CBU126" s="597"/>
      <c r="CBV126" s="597"/>
      <c r="CBW126" s="597"/>
      <c r="CBX126" s="597"/>
      <c r="CBY126" s="597"/>
      <c r="CBZ126" s="597"/>
      <c r="CCA126" s="597"/>
      <c r="CCB126" s="597"/>
      <c r="CCC126" s="597"/>
      <c r="CCD126" s="597"/>
      <c r="CCE126" s="597"/>
      <c r="CCF126" s="597"/>
      <c r="CCG126" s="597"/>
      <c r="CCH126" s="597"/>
      <c r="CCI126" s="597"/>
      <c r="CCJ126" s="597"/>
      <c r="CCK126" s="597"/>
      <c r="CCL126" s="597"/>
      <c r="CCM126" s="597"/>
      <c r="CCN126" s="597"/>
      <c r="CCO126" s="597"/>
      <c r="CCP126" s="597"/>
      <c r="CCQ126" s="597"/>
      <c r="CCR126" s="597"/>
      <c r="CCS126" s="597"/>
      <c r="CCT126" s="597"/>
      <c r="CCU126" s="597"/>
      <c r="CCV126" s="597"/>
      <c r="CCW126" s="597"/>
      <c r="CCX126" s="597"/>
      <c r="CCY126" s="597"/>
      <c r="CCZ126" s="597"/>
      <c r="CDA126" s="597"/>
      <c r="CDB126" s="597"/>
      <c r="CDC126" s="597"/>
      <c r="CDD126" s="597"/>
      <c r="CDE126" s="597"/>
      <c r="CDF126" s="597"/>
      <c r="CDG126" s="597"/>
      <c r="CDH126" s="597"/>
      <c r="CDI126" s="597"/>
      <c r="CDJ126" s="597"/>
      <c r="CDK126" s="597"/>
      <c r="CDL126" s="597"/>
      <c r="CDM126" s="597"/>
      <c r="CDN126" s="597"/>
      <c r="CDO126" s="597"/>
      <c r="CDP126" s="597"/>
      <c r="CDQ126" s="597"/>
      <c r="CDR126" s="597"/>
      <c r="CDS126" s="597"/>
      <c r="CDT126" s="597"/>
      <c r="CDU126" s="597"/>
      <c r="CDV126" s="597"/>
      <c r="CDW126" s="597"/>
      <c r="CDX126" s="597"/>
      <c r="CDY126" s="597"/>
      <c r="CDZ126" s="597"/>
      <c r="CEA126" s="597"/>
      <c r="CEB126" s="597"/>
      <c r="CEC126" s="597"/>
      <c r="CED126" s="597"/>
      <c r="CEE126" s="597"/>
      <c r="CEF126" s="597"/>
      <c r="CEG126" s="597"/>
      <c r="CEH126" s="597"/>
      <c r="CEI126" s="597"/>
      <c r="CEJ126" s="597"/>
      <c r="CEK126" s="597"/>
      <c r="CEL126" s="597"/>
      <c r="CEM126" s="597"/>
      <c r="CEN126" s="597"/>
      <c r="CEO126" s="597"/>
      <c r="CEP126" s="597"/>
      <c r="CEQ126" s="597"/>
      <c r="CER126" s="597"/>
      <c r="CES126" s="597"/>
      <c r="CET126" s="597"/>
      <c r="CEU126" s="597"/>
      <c r="CEV126" s="597"/>
      <c r="CEW126" s="597"/>
      <c r="CEX126" s="597"/>
      <c r="CEY126" s="597"/>
      <c r="CEZ126" s="597"/>
      <c r="CFA126" s="597"/>
      <c r="CFB126" s="597"/>
      <c r="CFC126" s="597"/>
      <c r="CFD126" s="597"/>
      <c r="CFE126" s="597"/>
      <c r="CFF126" s="597"/>
      <c r="CFG126" s="597"/>
      <c r="CFH126" s="597"/>
      <c r="CFI126" s="597"/>
      <c r="CFJ126" s="597"/>
      <c r="CFK126" s="597"/>
      <c r="CFL126" s="597"/>
      <c r="CFM126" s="597"/>
      <c r="CFN126" s="597"/>
      <c r="CFO126" s="597"/>
      <c r="CFP126" s="597"/>
      <c r="CFQ126" s="597"/>
      <c r="CFR126" s="597"/>
      <c r="CFS126" s="597"/>
      <c r="CFT126" s="597"/>
      <c r="CFU126" s="597"/>
      <c r="CFV126" s="597"/>
      <c r="CFW126" s="597"/>
      <c r="CFX126" s="597"/>
      <c r="CFY126" s="597"/>
      <c r="CFZ126" s="597"/>
      <c r="CGA126" s="597"/>
      <c r="CGB126" s="597"/>
      <c r="CGC126" s="597"/>
      <c r="CGD126" s="597"/>
      <c r="CGE126" s="597"/>
      <c r="CGF126" s="597"/>
      <c r="CGG126" s="597"/>
      <c r="CGH126" s="597"/>
      <c r="CGI126" s="597"/>
      <c r="CGJ126" s="597"/>
      <c r="CGK126" s="597"/>
      <c r="CGL126" s="597"/>
      <c r="CGM126" s="597"/>
      <c r="CGN126" s="597"/>
      <c r="CGO126" s="597"/>
      <c r="CGP126" s="597"/>
      <c r="CGQ126" s="597"/>
      <c r="CGR126" s="597"/>
      <c r="CGS126" s="597"/>
      <c r="CGT126" s="597"/>
      <c r="CGU126" s="597"/>
      <c r="CGV126" s="597"/>
      <c r="CGW126" s="597"/>
      <c r="CGX126" s="597"/>
      <c r="CGY126" s="597"/>
      <c r="CGZ126" s="597"/>
      <c r="CHA126" s="597"/>
      <c r="CHB126" s="597"/>
      <c r="CHC126" s="597"/>
      <c r="CHD126" s="597"/>
      <c r="CHE126" s="597"/>
      <c r="CHF126" s="597"/>
      <c r="CHG126" s="597"/>
      <c r="CHH126" s="597"/>
      <c r="CHI126" s="597"/>
      <c r="CHJ126" s="597"/>
      <c r="CHK126" s="597"/>
      <c r="CHL126" s="597"/>
      <c r="CHM126" s="597"/>
      <c r="CHN126" s="597"/>
      <c r="CHO126" s="597"/>
      <c r="CHP126" s="597"/>
      <c r="CHQ126" s="597"/>
      <c r="CHR126" s="597"/>
      <c r="CHS126" s="597"/>
      <c r="CHT126" s="597"/>
      <c r="CHU126" s="597"/>
      <c r="CHV126" s="597"/>
      <c r="CHW126" s="597"/>
      <c r="CHX126" s="597"/>
      <c r="CHY126" s="597"/>
      <c r="CHZ126" s="597"/>
      <c r="CIA126" s="597"/>
      <c r="CIB126" s="597"/>
      <c r="CIC126" s="597"/>
      <c r="CID126" s="597"/>
      <c r="CIE126" s="597"/>
      <c r="CIF126" s="597"/>
      <c r="CIG126" s="597"/>
      <c r="CIH126" s="597"/>
      <c r="CII126" s="597"/>
      <c r="CIJ126" s="597"/>
      <c r="CIK126" s="597"/>
      <c r="CIL126" s="597"/>
      <c r="CIM126" s="597"/>
      <c r="CIN126" s="597"/>
      <c r="CIO126" s="597"/>
      <c r="CIP126" s="597"/>
      <c r="CIQ126" s="597"/>
      <c r="CIR126" s="597"/>
      <c r="CIS126" s="597"/>
      <c r="CIT126" s="597"/>
      <c r="CIU126" s="597"/>
      <c r="CIV126" s="597"/>
      <c r="CIW126" s="597"/>
      <c r="CIX126" s="597"/>
      <c r="CIY126" s="597"/>
      <c r="CIZ126" s="597"/>
      <c r="CJA126" s="597"/>
      <c r="CJB126" s="597"/>
      <c r="CJC126" s="597"/>
      <c r="CJD126" s="597"/>
      <c r="CJE126" s="597"/>
      <c r="CJF126" s="597"/>
      <c r="CJG126" s="597"/>
      <c r="CJH126" s="597"/>
      <c r="CJI126" s="597"/>
      <c r="CJJ126" s="597"/>
      <c r="CJK126" s="597"/>
      <c r="CJL126" s="597"/>
      <c r="CJM126" s="597"/>
      <c r="CJN126" s="597"/>
      <c r="CJO126" s="597"/>
      <c r="CJP126" s="597"/>
      <c r="CJQ126" s="597"/>
      <c r="CJR126" s="597"/>
      <c r="CJS126" s="597"/>
      <c r="CJT126" s="597"/>
      <c r="CJU126" s="597"/>
      <c r="CJV126" s="597"/>
      <c r="CJW126" s="597"/>
      <c r="CJX126" s="597"/>
      <c r="CJY126" s="597"/>
      <c r="CJZ126" s="597"/>
      <c r="CKA126" s="597"/>
      <c r="CKB126" s="597"/>
      <c r="CKC126" s="597"/>
      <c r="CKD126" s="597"/>
      <c r="CKE126" s="597"/>
      <c r="CKF126" s="597"/>
      <c r="CKG126" s="597"/>
      <c r="CKH126" s="597"/>
      <c r="CKI126" s="597"/>
      <c r="CKJ126" s="597"/>
      <c r="CKK126" s="597"/>
      <c r="CKL126" s="597"/>
      <c r="CKM126" s="597"/>
      <c r="CKN126" s="597"/>
      <c r="CKO126" s="597"/>
      <c r="CKP126" s="597"/>
      <c r="CKQ126" s="597"/>
      <c r="CKR126" s="597"/>
      <c r="CKS126" s="597"/>
      <c r="CKT126" s="597"/>
      <c r="CKU126" s="597"/>
      <c r="CKV126" s="597"/>
      <c r="CKW126" s="597"/>
      <c r="CKX126" s="597"/>
      <c r="CKY126" s="597"/>
      <c r="CKZ126" s="597"/>
      <c r="CLA126" s="597"/>
      <c r="CLB126" s="597"/>
      <c r="CLC126" s="597"/>
      <c r="CLD126" s="597"/>
      <c r="CLE126" s="597"/>
      <c r="CLF126" s="597"/>
      <c r="CLG126" s="597"/>
      <c r="CLH126" s="597"/>
      <c r="CLI126" s="597"/>
      <c r="CLJ126" s="597"/>
      <c r="CLK126" s="597"/>
      <c r="CLL126" s="597"/>
      <c r="CLM126" s="597"/>
      <c r="CLN126" s="597"/>
      <c r="CLO126" s="597"/>
      <c r="CLP126" s="597"/>
      <c r="CLQ126" s="597"/>
      <c r="CLR126" s="597"/>
      <c r="CLS126" s="597"/>
      <c r="CLT126" s="597"/>
      <c r="CLU126" s="597"/>
      <c r="CLV126" s="597"/>
      <c r="CLW126" s="597"/>
      <c r="CLX126" s="597"/>
      <c r="CLY126" s="597"/>
      <c r="CLZ126" s="597"/>
      <c r="CMA126" s="597"/>
      <c r="CMB126" s="597"/>
      <c r="CMC126" s="597"/>
      <c r="CMD126" s="597"/>
      <c r="CME126" s="597"/>
      <c r="CMF126" s="597"/>
      <c r="CMG126" s="597"/>
      <c r="CMH126" s="597"/>
      <c r="CMI126" s="597"/>
      <c r="CMJ126" s="597"/>
      <c r="CMK126" s="597"/>
      <c r="CML126" s="597"/>
      <c r="CMM126" s="597"/>
      <c r="CMN126" s="597"/>
      <c r="CMO126" s="597"/>
      <c r="CMP126" s="597"/>
      <c r="CMQ126" s="597"/>
      <c r="CMR126" s="597"/>
      <c r="CMS126" s="597"/>
      <c r="CMT126" s="597"/>
      <c r="CMU126" s="597"/>
      <c r="CMV126" s="597"/>
      <c r="CMW126" s="597"/>
      <c r="CMX126" s="597"/>
      <c r="CMY126" s="597"/>
      <c r="CMZ126" s="597"/>
      <c r="CNA126" s="597"/>
      <c r="CNB126" s="597"/>
      <c r="CNC126" s="597"/>
      <c r="CND126" s="597"/>
      <c r="CNE126" s="597"/>
      <c r="CNF126" s="597"/>
      <c r="CNG126" s="597"/>
      <c r="CNH126" s="597"/>
      <c r="CNI126" s="597"/>
      <c r="CNJ126" s="597"/>
      <c r="CNK126" s="597"/>
      <c r="CNL126" s="597"/>
      <c r="CNM126" s="597"/>
      <c r="CNN126" s="597"/>
      <c r="CNO126" s="597"/>
      <c r="CNP126" s="597"/>
      <c r="CNQ126" s="597"/>
      <c r="CNR126" s="597"/>
      <c r="CNS126" s="597"/>
      <c r="CNT126" s="597"/>
      <c r="CNU126" s="597"/>
      <c r="CNV126" s="597"/>
      <c r="CNW126" s="597"/>
      <c r="CNX126" s="597"/>
      <c r="CNY126" s="597"/>
      <c r="CNZ126" s="597"/>
      <c r="COA126" s="597"/>
      <c r="COB126" s="597"/>
      <c r="COC126" s="597"/>
      <c r="COD126" s="597"/>
      <c r="COE126" s="597"/>
      <c r="COF126" s="597"/>
      <c r="COG126" s="597"/>
      <c r="COH126" s="597"/>
      <c r="COI126" s="597"/>
      <c r="COJ126" s="597"/>
      <c r="COK126" s="597"/>
      <c r="COL126" s="597"/>
      <c r="COM126" s="597"/>
      <c r="CON126" s="597"/>
      <c r="COO126" s="597"/>
      <c r="COP126" s="597"/>
      <c r="COQ126" s="597"/>
      <c r="COR126" s="597"/>
      <c r="COS126" s="597"/>
      <c r="COT126" s="597"/>
      <c r="COU126" s="597"/>
      <c r="COV126" s="597"/>
      <c r="COW126" s="597"/>
      <c r="COX126" s="597"/>
      <c r="COY126" s="597"/>
      <c r="COZ126" s="597"/>
      <c r="CPA126" s="597"/>
      <c r="CPB126" s="597"/>
      <c r="CPC126" s="597"/>
      <c r="CPD126" s="597"/>
      <c r="CPE126" s="597"/>
      <c r="CPF126" s="597"/>
      <c r="CPG126" s="597"/>
      <c r="CPH126" s="597"/>
      <c r="CPI126" s="597"/>
      <c r="CPJ126" s="597"/>
      <c r="CPK126" s="597"/>
      <c r="CPL126" s="597"/>
      <c r="CPM126" s="597"/>
      <c r="CPN126" s="597"/>
      <c r="CPO126" s="597"/>
      <c r="CPP126" s="597"/>
      <c r="CPQ126" s="597"/>
      <c r="CPR126" s="597"/>
      <c r="CPS126" s="597"/>
      <c r="CPT126" s="597"/>
      <c r="CPU126" s="597"/>
      <c r="CPV126" s="597"/>
      <c r="CPW126" s="597"/>
      <c r="CPX126" s="597"/>
      <c r="CPY126" s="597"/>
      <c r="CPZ126" s="597"/>
      <c r="CQA126" s="597"/>
      <c r="CQB126" s="597"/>
      <c r="CQC126" s="597"/>
      <c r="CQD126" s="597"/>
      <c r="CQE126" s="597"/>
      <c r="CQF126" s="597"/>
      <c r="CQG126" s="597"/>
      <c r="CQH126" s="597"/>
      <c r="CQI126" s="597"/>
      <c r="CQJ126" s="597"/>
      <c r="CQK126" s="597"/>
      <c r="CQL126" s="597"/>
      <c r="CQM126" s="597"/>
      <c r="CQN126" s="597"/>
      <c r="CQO126" s="597"/>
      <c r="CQP126" s="597"/>
      <c r="CQQ126" s="597"/>
      <c r="CQR126" s="597"/>
      <c r="CQS126" s="597"/>
      <c r="CQT126" s="597"/>
      <c r="CQU126" s="597"/>
      <c r="CQV126" s="597"/>
      <c r="CQW126" s="597"/>
      <c r="CQX126" s="597"/>
      <c r="CQY126" s="597"/>
      <c r="CQZ126" s="597"/>
      <c r="CRA126" s="597"/>
      <c r="CRB126" s="597"/>
      <c r="CRC126" s="597"/>
      <c r="CRD126" s="597"/>
      <c r="CRE126" s="597"/>
      <c r="CRF126" s="597"/>
      <c r="CRG126" s="597"/>
      <c r="CRH126" s="597"/>
      <c r="CRI126" s="597"/>
      <c r="CRJ126" s="597"/>
      <c r="CRK126" s="597"/>
      <c r="CRL126" s="597"/>
      <c r="CRM126" s="597"/>
      <c r="CRN126" s="597"/>
      <c r="CRO126" s="597"/>
      <c r="CRP126" s="597"/>
      <c r="CRQ126" s="597"/>
      <c r="CRR126" s="597"/>
      <c r="CRS126" s="597"/>
      <c r="CRT126" s="597"/>
      <c r="CRU126" s="597"/>
      <c r="CRV126" s="597"/>
      <c r="CRW126" s="597"/>
      <c r="CRX126" s="597"/>
      <c r="CRY126" s="597"/>
      <c r="CRZ126" s="597"/>
      <c r="CSA126" s="597"/>
      <c r="CSB126" s="597"/>
      <c r="CSC126" s="597"/>
      <c r="CSD126" s="597"/>
      <c r="CSE126" s="597"/>
      <c r="CSF126" s="597"/>
      <c r="CSG126" s="597"/>
      <c r="CSH126" s="597"/>
      <c r="CSI126" s="597"/>
      <c r="CSJ126" s="597"/>
      <c r="CSK126" s="597"/>
      <c r="CSL126" s="597"/>
      <c r="CSM126" s="597"/>
      <c r="CSN126" s="597"/>
      <c r="CSO126" s="597"/>
      <c r="CSP126" s="597"/>
      <c r="CSQ126" s="597"/>
      <c r="CSR126" s="597"/>
      <c r="CSS126" s="597"/>
      <c r="CST126" s="597"/>
      <c r="CSU126" s="597"/>
      <c r="CSV126" s="597"/>
      <c r="CSW126" s="597"/>
      <c r="CSX126" s="597"/>
      <c r="CSY126" s="597"/>
      <c r="CSZ126" s="597"/>
      <c r="CTA126" s="597"/>
      <c r="CTB126" s="597"/>
      <c r="CTC126" s="597"/>
      <c r="CTD126" s="597"/>
      <c r="CTE126" s="597"/>
      <c r="CTF126" s="597"/>
      <c r="CTG126" s="597"/>
      <c r="CTH126" s="597"/>
      <c r="CTI126" s="597"/>
      <c r="CTJ126" s="597"/>
      <c r="CTK126" s="597"/>
      <c r="CTL126" s="597"/>
      <c r="CTM126" s="597"/>
      <c r="CTN126" s="597"/>
      <c r="CTO126" s="597"/>
      <c r="CTP126" s="597"/>
      <c r="CTQ126" s="597"/>
      <c r="CTR126" s="597"/>
      <c r="CTS126" s="597"/>
      <c r="CTT126" s="597"/>
      <c r="CTU126" s="597"/>
      <c r="CTV126" s="597"/>
      <c r="CTW126" s="597"/>
      <c r="CTX126" s="597"/>
      <c r="CTY126" s="597"/>
      <c r="CTZ126" s="597"/>
      <c r="CUA126" s="597"/>
      <c r="CUB126" s="597"/>
      <c r="CUC126" s="597"/>
      <c r="CUD126" s="597"/>
      <c r="CUE126" s="597"/>
      <c r="CUF126" s="597"/>
      <c r="CUG126" s="597"/>
      <c r="CUH126" s="597"/>
      <c r="CUI126" s="597"/>
      <c r="CUJ126" s="597"/>
      <c r="CUK126" s="597"/>
      <c r="CUL126" s="597"/>
      <c r="CUM126" s="597"/>
      <c r="CUN126" s="597"/>
      <c r="CUO126" s="597"/>
      <c r="CUP126" s="597"/>
      <c r="CUQ126" s="597"/>
      <c r="CUR126" s="597"/>
      <c r="CUS126" s="597"/>
      <c r="CUT126" s="597"/>
      <c r="CUU126" s="597"/>
      <c r="CUV126" s="597"/>
      <c r="CUW126" s="597"/>
      <c r="CUX126" s="597"/>
      <c r="CUY126" s="597"/>
      <c r="CUZ126" s="597"/>
      <c r="CVA126" s="597"/>
      <c r="CVB126" s="597"/>
      <c r="CVC126" s="597"/>
      <c r="CVD126" s="597"/>
      <c r="CVE126" s="597"/>
      <c r="CVF126" s="597"/>
      <c r="CVG126" s="597"/>
      <c r="CVH126" s="597"/>
      <c r="CVI126" s="597"/>
      <c r="CVJ126" s="597"/>
      <c r="CVK126" s="597"/>
      <c r="CVL126" s="597"/>
      <c r="CVM126" s="597"/>
      <c r="CVN126" s="597"/>
      <c r="CVO126" s="597"/>
      <c r="CVP126" s="597"/>
      <c r="CVQ126" s="597"/>
      <c r="CVR126" s="597"/>
      <c r="CVS126" s="597"/>
      <c r="CVT126" s="597"/>
      <c r="CVU126" s="597"/>
      <c r="CVV126" s="597"/>
      <c r="CVW126" s="597"/>
      <c r="CVX126" s="597"/>
      <c r="CVY126" s="597"/>
      <c r="CVZ126" s="597"/>
      <c r="CWA126" s="597"/>
      <c r="CWB126" s="597"/>
      <c r="CWC126" s="597"/>
      <c r="CWD126" s="597"/>
      <c r="CWE126" s="597"/>
      <c r="CWF126" s="597"/>
      <c r="CWG126" s="597"/>
      <c r="CWH126" s="597"/>
      <c r="CWI126" s="597"/>
      <c r="CWJ126" s="597"/>
      <c r="CWK126" s="597"/>
      <c r="CWL126" s="597"/>
      <c r="CWM126" s="597"/>
      <c r="CWN126" s="597"/>
      <c r="CWO126" s="597"/>
      <c r="CWP126" s="597"/>
      <c r="CWQ126" s="597"/>
      <c r="CWR126" s="597"/>
      <c r="CWS126" s="597"/>
      <c r="CWT126" s="597"/>
      <c r="CWU126" s="597"/>
      <c r="CWV126" s="597"/>
      <c r="CWW126" s="597"/>
      <c r="CWX126" s="597"/>
      <c r="CWY126" s="597"/>
      <c r="CWZ126" s="597"/>
      <c r="CXA126" s="597"/>
      <c r="CXB126" s="597"/>
      <c r="CXC126" s="597"/>
      <c r="CXD126" s="597"/>
      <c r="CXE126" s="597"/>
      <c r="CXF126" s="597"/>
      <c r="CXG126" s="597"/>
      <c r="CXH126" s="597"/>
      <c r="CXI126" s="597"/>
      <c r="CXJ126" s="597"/>
      <c r="CXK126" s="597"/>
      <c r="CXL126" s="597"/>
      <c r="CXM126" s="597"/>
      <c r="CXN126" s="597"/>
      <c r="CXO126" s="597"/>
      <c r="CXP126" s="597"/>
      <c r="CXQ126" s="597"/>
      <c r="CXR126" s="597"/>
      <c r="CXS126" s="597"/>
      <c r="CXT126" s="597"/>
      <c r="CXU126" s="597"/>
      <c r="CXV126" s="597"/>
      <c r="CXW126" s="597"/>
      <c r="CXX126" s="597"/>
      <c r="CXY126" s="597"/>
      <c r="CXZ126" s="597"/>
      <c r="CYA126" s="597"/>
      <c r="CYB126" s="597"/>
      <c r="CYC126" s="597"/>
      <c r="CYD126" s="597"/>
      <c r="CYE126" s="597"/>
      <c r="CYF126" s="597"/>
      <c r="CYG126" s="597"/>
      <c r="CYH126" s="597"/>
      <c r="CYI126" s="597"/>
      <c r="CYJ126" s="597"/>
      <c r="CYK126" s="597"/>
      <c r="CYL126" s="597"/>
      <c r="CYM126" s="597"/>
      <c r="CYN126" s="597"/>
      <c r="CYO126" s="597"/>
      <c r="CYP126" s="597"/>
      <c r="CYQ126" s="597"/>
      <c r="CYR126" s="597"/>
      <c r="CYS126" s="597"/>
      <c r="CYT126" s="597"/>
      <c r="CYU126" s="597"/>
      <c r="CYV126" s="597"/>
      <c r="CYW126" s="597"/>
      <c r="CYX126" s="597"/>
      <c r="CYY126" s="597"/>
      <c r="CYZ126" s="597"/>
      <c r="CZA126" s="597"/>
      <c r="CZB126" s="597"/>
      <c r="CZC126" s="597"/>
      <c r="CZD126" s="597"/>
      <c r="CZE126" s="597"/>
      <c r="CZF126" s="597"/>
      <c r="CZG126" s="597"/>
      <c r="CZH126" s="597"/>
      <c r="CZI126" s="597"/>
      <c r="CZJ126" s="597"/>
      <c r="CZK126" s="597"/>
      <c r="CZL126" s="597"/>
      <c r="CZM126" s="597"/>
      <c r="CZN126" s="597"/>
      <c r="CZO126" s="597"/>
      <c r="CZP126" s="597"/>
      <c r="CZQ126" s="597"/>
      <c r="CZR126" s="597"/>
      <c r="CZS126" s="597"/>
      <c r="CZT126" s="597"/>
      <c r="CZU126" s="597"/>
      <c r="CZV126" s="597"/>
      <c r="CZW126" s="597"/>
      <c r="CZX126" s="597"/>
      <c r="CZY126" s="597"/>
      <c r="CZZ126" s="597"/>
      <c r="DAA126" s="597"/>
      <c r="DAB126" s="597"/>
      <c r="DAC126" s="597"/>
      <c r="DAD126" s="597"/>
      <c r="DAE126" s="597"/>
      <c r="DAF126" s="597"/>
      <c r="DAG126" s="597"/>
      <c r="DAH126" s="597"/>
      <c r="DAI126" s="597"/>
      <c r="DAJ126" s="597"/>
      <c r="DAK126" s="597"/>
      <c r="DAL126" s="597"/>
      <c r="DAM126" s="597"/>
      <c r="DAN126" s="597"/>
      <c r="DAO126" s="597"/>
      <c r="DAP126" s="597"/>
      <c r="DAQ126" s="597"/>
      <c r="DAR126" s="597"/>
      <c r="DAS126" s="597"/>
      <c r="DAT126" s="597"/>
      <c r="DAU126" s="597"/>
      <c r="DAV126" s="597"/>
      <c r="DAW126" s="597"/>
      <c r="DAX126" s="597"/>
      <c r="DAY126" s="597"/>
      <c r="DAZ126" s="597"/>
      <c r="DBA126" s="597"/>
      <c r="DBB126" s="597"/>
      <c r="DBC126" s="597"/>
      <c r="DBD126" s="597"/>
      <c r="DBE126" s="597"/>
      <c r="DBF126" s="597"/>
      <c r="DBG126" s="597"/>
      <c r="DBH126" s="597"/>
      <c r="DBI126" s="597"/>
      <c r="DBJ126" s="597"/>
      <c r="DBK126" s="597"/>
      <c r="DBL126" s="597"/>
      <c r="DBM126" s="597"/>
      <c r="DBN126" s="597"/>
      <c r="DBO126" s="597"/>
      <c r="DBP126" s="597"/>
      <c r="DBQ126" s="597"/>
      <c r="DBR126" s="597"/>
      <c r="DBS126" s="597"/>
      <c r="DBT126" s="597"/>
      <c r="DBU126" s="597"/>
      <c r="DBV126" s="597"/>
      <c r="DBW126" s="597"/>
      <c r="DBX126" s="597"/>
      <c r="DBY126" s="597"/>
      <c r="DBZ126" s="597"/>
      <c r="DCA126" s="597"/>
      <c r="DCB126" s="597"/>
      <c r="DCC126" s="597"/>
      <c r="DCD126" s="597"/>
      <c r="DCE126" s="597"/>
      <c r="DCF126" s="597"/>
      <c r="DCG126" s="597"/>
      <c r="DCH126" s="597"/>
      <c r="DCI126" s="597"/>
      <c r="DCJ126" s="597"/>
      <c r="DCK126" s="597"/>
      <c r="DCL126" s="597"/>
      <c r="DCM126" s="597"/>
      <c r="DCN126" s="597"/>
      <c r="DCO126" s="597"/>
      <c r="DCP126" s="597"/>
      <c r="DCQ126" s="597"/>
      <c r="DCR126" s="597"/>
      <c r="DCS126" s="597"/>
      <c r="DCT126" s="597"/>
      <c r="DCU126" s="597"/>
      <c r="DCV126" s="597"/>
      <c r="DCW126" s="597"/>
      <c r="DCX126" s="597"/>
      <c r="DCY126" s="597"/>
      <c r="DCZ126" s="597"/>
      <c r="DDA126" s="597"/>
      <c r="DDB126" s="597"/>
      <c r="DDC126" s="597"/>
      <c r="DDD126" s="597"/>
      <c r="DDE126" s="597"/>
      <c r="DDF126" s="597"/>
      <c r="DDG126" s="597"/>
      <c r="DDH126" s="597"/>
      <c r="DDI126" s="597"/>
      <c r="DDJ126" s="597"/>
      <c r="DDK126" s="597"/>
      <c r="DDL126" s="597"/>
      <c r="DDM126" s="597"/>
      <c r="DDN126" s="597"/>
      <c r="DDO126" s="597"/>
      <c r="DDP126" s="597"/>
      <c r="DDQ126" s="597"/>
      <c r="DDR126" s="597"/>
      <c r="DDS126" s="597"/>
      <c r="DDT126" s="597"/>
      <c r="DDU126" s="597"/>
      <c r="DDV126" s="597"/>
      <c r="DDW126" s="597"/>
      <c r="DDX126" s="597"/>
      <c r="DDY126" s="597"/>
      <c r="DDZ126" s="597"/>
      <c r="DEA126" s="597"/>
      <c r="DEB126" s="597"/>
      <c r="DEC126" s="597"/>
      <c r="DED126" s="597"/>
      <c r="DEE126" s="597"/>
      <c r="DEF126" s="597"/>
      <c r="DEG126" s="597"/>
      <c r="DEH126" s="597"/>
      <c r="DEI126" s="597"/>
      <c r="DEJ126" s="597"/>
      <c r="DEK126" s="597"/>
      <c r="DEL126" s="597"/>
      <c r="DEM126" s="597"/>
      <c r="DEN126" s="597"/>
      <c r="DEO126" s="597"/>
      <c r="DEP126" s="597"/>
      <c r="DEQ126" s="597"/>
      <c r="DER126" s="597"/>
      <c r="DES126" s="597"/>
      <c r="DET126" s="597"/>
      <c r="DEU126" s="597"/>
      <c r="DEV126" s="597"/>
      <c r="DEW126" s="597"/>
      <c r="DEX126" s="597"/>
      <c r="DEY126" s="597"/>
      <c r="DEZ126" s="597"/>
      <c r="DFA126" s="597"/>
      <c r="DFB126" s="597"/>
      <c r="DFC126" s="597"/>
      <c r="DFD126" s="597"/>
      <c r="DFE126" s="597"/>
      <c r="DFF126" s="597"/>
      <c r="DFG126" s="597"/>
      <c r="DFH126" s="597"/>
      <c r="DFI126" s="597"/>
      <c r="DFJ126" s="597"/>
      <c r="DFK126" s="597"/>
      <c r="DFL126" s="597"/>
      <c r="DFM126" s="597"/>
      <c r="DFN126" s="597"/>
      <c r="DFO126" s="597"/>
      <c r="DFP126" s="597"/>
      <c r="DFQ126" s="597"/>
      <c r="DFR126" s="597"/>
      <c r="DFS126" s="597"/>
      <c r="DFT126" s="597"/>
      <c r="DFU126" s="597"/>
      <c r="DFV126" s="597"/>
      <c r="DFW126" s="597"/>
      <c r="DFX126" s="597"/>
      <c r="DFY126" s="597"/>
      <c r="DFZ126" s="597"/>
      <c r="DGA126" s="597"/>
      <c r="DGB126" s="597"/>
      <c r="DGC126" s="597"/>
      <c r="DGD126" s="597"/>
      <c r="DGE126" s="597"/>
      <c r="DGF126" s="597"/>
      <c r="DGG126" s="597"/>
      <c r="DGH126" s="597"/>
      <c r="DGI126" s="597"/>
      <c r="DGJ126" s="597"/>
      <c r="DGK126" s="597"/>
      <c r="DGL126" s="597"/>
      <c r="DGM126" s="597"/>
      <c r="DGN126" s="597"/>
      <c r="DGO126" s="597"/>
      <c r="DGP126" s="597"/>
      <c r="DGQ126" s="597"/>
      <c r="DGR126" s="597"/>
      <c r="DGS126" s="597"/>
      <c r="DGT126" s="597"/>
      <c r="DGU126" s="597"/>
      <c r="DGV126" s="597"/>
      <c r="DGW126" s="597"/>
      <c r="DGX126" s="597"/>
      <c r="DGY126" s="597"/>
      <c r="DGZ126" s="597"/>
      <c r="DHA126" s="597"/>
      <c r="DHB126" s="597"/>
      <c r="DHC126" s="597"/>
      <c r="DHD126" s="597"/>
      <c r="DHE126" s="597"/>
      <c r="DHF126" s="597"/>
      <c r="DHG126" s="597"/>
      <c r="DHH126" s="597"/>
      <c r="DHI126" s="597"/>
      <c r="DHJ126" s="597"/>
      <c r="DHK126" s="597"/>
      <c r="DHL126" s="597"/>
      <c r="DHM126" s="597"/>
      <c r="DHN126" s="597"/>
      <c r="DHO126" s="597"/>
      <c r="DHP126" s="597"/>
      <c r="DHQ126" s="597"/>
      <c r="DHR126" s="597"/>
      <c r="DHS126" s="597"/>
      <c r="DHT126" s="597"/>
      <c r="DHU126" s="597"/>
      <c r="DHV126" s="597"/>
      <c r="DHW126" s="597"/>
      <c r="DHX126" s="597"/>
      <c r="DHY126" s="597"/>
      <c r="DHZ126" s="597"/>
      <c r="DIA126" s="597"/>
      <c r="DIB126" s="597"/>
      <c r="DIC126" s="597"/>
      <c r="DID126" s="597"/>
      <c r="DIE126" s="597"/>
      <c r="DIF126" s="597"/>
      <c r="DIG126" s="597"/>
      <c r="DIH126" s="597"/>
      <c r="DII126" s="597"/>
      <c r="DIJ126" s="597"/>
      <c r="DIK126" s="597"/>
      <c r="DIL126" s="597"/>
      <c r="DIM126" s="597"/>
      <c r="DIN126" s="597"/>
      <c r="DIO126" s="597"/>
      <c r="DIP126" s="597"/>
      <c r="DIQ126" s="597"/>
      <c r="DIR126" s="597"/>
      <c r="DIS126" s="597"/>
      <c r="DIT126" s="597"/>
      <c r="DIU126" s="597"/>
      <c r="DIV126" s="597"/>
      <c r="DIW126" s="597"/>
      <c r="DIX126" s="597"/>
      <c r="DIY126" s="597"/>
      <c r="DIZ126" s="597"/>
      <c r="DJA126" s="597"/>
      <c r="DJB126" s="597"/>
      <c r="DJC126" s="597"/>
      <c r="DJD126" s="597"/>
      <c r="DJE126" s="597"/>
      <c r="DJF126" s="597"/>
      <c r="DJG126" s="597"/>
      <c r="DJH126" s="597"/>
      <c r="DJI126" s="597"/>
      <c r="DJJ126" s="597"/>
      <c r="DJK126" s="597"/>
      <c r="DJL126" s="597"/>
      <c r="DJM126" s="597"/>
      <c r="DJN126" s="597"/>
      <c r="DJO126" s="597"/>
      <c r="DJP126" s="597"/>
      <c r="DJQ126" s="597"/>
      <c r="DJR126" s="597"/>
      <c r="DJS126" s="597"/>
      <c r="DJT126" s="597"/>
      <c r="DJU126" s="597"/>
      <c r="DJV126" s="597"/>
      <c r="DJW126" s="597"/>
      <c r="DJX126" s="597"/>
      <c r="DJY126" s="597"/>
      <c r="DJZ126" s="597"/>
      <c r="DKA126" s="597"/>
      <c r="DKB126" s="597"/>
      <c r="DKC126" s="597"/>
      <c r="DKD126" s="597"/>
      <c r="DKE126" s="597"/>
      <c r="DKF126" s="597"/>
      <c r="DKG126" s="597"/>
      <c r="DKH126" s="597"/>
      <c r="DKI126" s="597"/>
      <c r="DKJ126" s="597"/>
      <c r="DKK126" s="597"/>
      <c r="DKL126" s="597"/>
      <c r="DKM126" s="597"/>
      <c r="DKN126" s="597"/>
      <c r="DKO126" s="597"/>
      <c r="DKP126" s="597"/>
      <c r="DKQ126" s="597"/>
      <c r="DKR126" s="597"/>
      <c r="DKS126" s="597"/>
      <c r="DKT126" s="597"/>
      <c r="DKU126" s="597"/>
      <c r="DKV126" s="597"/>
      <c r="DKW126" s="597"/>
      <c r="DKX126" s="597"/>
      <c r="DKY126" s="597"/>
      <c r="DKZ126" s="597"/>
      <c r="DLA126" s="597"/>
      <c r="DLB126" s="597"/>
      <c r="DLC126" s="597"/>
      <c r="DLD126" s="597"/>
      <c r="DLE126" s="597"/>
      <c r="DLF126" s="597"/>
      <c r="DLG126" s="597"/>
      <c r="DLH126" s="597"/>
      <c r="DLI126" s="597"/>
      <c r="DLJ126" s="597"/>
      <c r="DLK126" s="597"/>
      <c r="DLL126" s="597"/>
      <c r="DLM126" s="597"/>
      <c r="DLN126" s="597"/>
      <c r="DLO126" s="597"/>
      <c r="DLP126" s="597"/>
      <c r="DLQ126" s="597"/>
      <c r="DLR126" s="597"/>
      <c r="DLS126" s="597"/>
      <c r="DLT126" s="597"/>
      <c r="DLU126" s="597"/>
      <c r="DLV126" s="597"/>
      <c r="DLW126" s="597"/>
      <c r="DLX126" s="597"/>
      <c r="DLY126" s="597"/>
      <c r="DLZ126" s="597"/>
      <c r="DMA126" s="597"/>
      <c r="DMB126" s="597"/>
      <c r="DMC126" s="597"/>
      <c r="DMD126" s="597"/>
      <c r="DME126" s="597"/>
      <c r="DMF126" s="597"/>
      <c r="DMG126" s="597"/>
      <c r="DMH126" s="597"/>
      <c r="DMI126" s="597"/>
      <c r="DMJ126" s="597"/>
      <c r="DMK126" s="597"/>
      <c r="DML126" s="597"/>
      <c r="DMM126" s="597"/>
      <c r="DMN126" s="597"/>
      <c r="DMO126" s="597"/>
      <c r="DMP126" s="597"/>
      <c r="DMQ126" s="597"/>
      <c r="DMR126" s="597"/>
      <c r="DMS126" s="597"/>
      <c r="DMT126" s="597"/>
      <c r="DMU126" s="597"/>
      <c r="DMV126" s="597"/>
      <c r="DMW126" s="597"/>
      <c r="DMX126" s="597"/>
      <c r="DMY126" s="597"/>
      <c r="DMZ126" s="597"/>
      <c r="DNA126" s="597"/>
      <c r="DNB126" s="597"/>
      <c r="DNC126" s="597"/>
      <c r="DND126" s="597"/>
      <c r="DNE126" s="597"/>
      <c r="DNF126" s="597"/>
      <c r="DNG126" s="597"/>
      <c r="DNH126" s="597"/>
      <c r="DNI126" s="597"/>
      <c r="DNJ126" s="597"/>
      <c r="DNK126" s="597"/>
      <c r="DNL126" s="597"/>
      <c r="DNM126" s="597"/>
      <c r="DNN126" s="597"/>
      <c r="DNO126" s="597"/>
      <c r="DNP126" s="597"/>
      <c r="DNQ126" s="597"/>
      <c r="DNR126" s="597"/>
      <c r="DNS126" s="597"/>
      <c r="DNT126" s="597"/>
      <c r="DNU126" s="597"/>
      <c r="DNV126" s="597"/>
      <c r="DNW126" s="597"/>
      <c r="DNX126" s="597"/>
      <c r="DNY126" s="597"/>
      <c r="DNZ126" s="597"/>
      <c r="DOA126" s="597"/>
      <c r="DOB126" s="597"/>
      <c r="DOC126" s="597"/>
      <c r="DOD126" s="597"/>
      <c r="DOE126" s="597"/>
      <c r="DOF126" s="597"/>
      <c r="DOG126" s="597"/>
      <c r="DOH126" s="597"/>
      <c r="DOI126" s="597"/>
      <c r="DOJ126" s="597"/>
      <c r="DOK126" s="597"/>
      <c r="DOL126" s="597"/>
      <c r="DOM126" s="597"/>
      <c r="DON126" s="597"/>
      <c r="DOO126" s="597"/>
      <c r="DOP126" s="597"/>
      <c r="DOQ126" s="597"/>
      <c r="DOR126" s="597"/>
      <c r="DOS126" s="597"/>
      <c r="DOT126" s="597"/>
      <c r="DOU126" s="597"/>
      <c r="DOV126" s="597"/>
      <c r="DOW126" s="597"/>
      <c r="DOX126" s="597"/>
      <c r="DOY126" s="597"/>
      <c r="DOZ126" s="597"/>
      <c r="DPA126" s="597"/>
      <c r="DPB126" s="597"/>
      <c r="DPC126" s="597"/>
      <c r="DPD126" s="597"/>
      <c r="DPE126" s="597"/>
      <c r="DPF126" s="597"/>
      <c r="DPG126" s="597"/>
      <c r="DPH126" s="597"/>
      <c r="DPI126" s="597"/>
      <c r="DPJ126" s="597"/>
      <c r="DPK126" s="597"/>
      <c r="DPL126" s="597"/>
      <c r="DPM126" s="597"/>
      <c r="DPN126" s="597"/>
      <c r="DPO126" s="597"/>
      <c r="DPP126" s="597"/>
      <c r="DPQ126" s="597"/>
      <c r="DPR126" s="597"/>
      <c r="DPS126" s="597"/>
      <c r="DPT126" s="597"/>
      <c r="DPU126" s="597"/>
      <c r="DPV126" s="597"/>
      <c r="DPW126" s="597"/>
      <c r="DPX126" s="597"/>
      <c r="DPY126" s="597"/>
      <c r="DPZ126" s="597"/>
      <c r="DQA126" s="597"/>
      <c r="DQB126" s="597"/>
      <c r="DQC126" s="597"/>
      <c r="DQD126" s="597"/>
      <c r="DQE126" s="597"/>
      <c r="DQF126" s="597"/>
      <c r="DQG126" s="597"/>
      <c r="DQH126" s="597"/>
      <c r="DQI126" s="597"/>
      <c r="DQJ126" s="597"/>
      <c r="DQK126" s="597"/>
      <c r="DQL126" s="597"/>
      <c r="DQM126" s="597"/>
      <c r="DQN126" s="597"/>
      <c r="DQO126" s="597"/>
      <c r="DQP126" s="597"/>
      <c r="DQQ126" s="597"/>
      <c r="DQR126" s="597"/>
      <c r="DQS126" s="597"/>
      <c r="DQT126" s="597"/>
      <c r="DQU126" s="597"/>
      <c r="DQV126" s="597"/>
      <c r="DQW126" s="597"/>
      <c r="DQX126" s="597"/>
      <c r="DQY126" s="597"/>
      <c r="DQZ126" s="597"/>
      <c r="DRA126" s="597"/>
      <c r="DRB126" s="597"/>
      <c r="DRC126" s="597"/>
      <c r="DRD126" s="597"/>
      <c r="DRE126" s="597"/>
      <c r="DRF126" s="597"/>
      <c r="DRG126" s="597"/>
      <c r="DRH126" s="597"/>
      <c r="DRI126" s="597"/>
      <c r="DRJ126" s="597"/>
      <c r="DRK126" s="597"/>
      <c r="DRL126" s="597"/>
      <c r="DRM126" s="597"/>
      <c r="DRN126" s="597"/>
      <c r="DRO126" s="597"/>
      <c r="DRP126" s="597"/>
      <c r="DRQ126" s="597"/>
      <c r="DRR126" s="597"/>
      <c r="DRS126" s="597"/>
      <c r="DRT126" s="597"/>
      <c r="DRU126" s="597"/>
      <c r="DRV126" s="597"/>
      <c r="DRW126" s="597"/>
      <c r="DRX126" s="597"/>
      <c r="DRY126" s="597"/>
      <c r="DRZ126" s="597"/>
      <c r="DSA126" s="597"/>
      <c r="DSB126" s="597"/>
      <c r="DSC126" s="597"/>
      <c r="DSD126" s="597"/>
      <c r="DSE126" s="597"/>
      <c r="DSF126" s="597"/>
      <c r="DSG126" s="597"/>
      <c r="DSH126" s="597"/>
      <c r="DSI126" s="597"/>
      <c r="DSJ126" s="597"/>
      <c r="DSK126" s="597"/>
      <c r="DSL126" s="597"/>
      <c r="DSM126" s="597"/>
      <c r="DSN126" s="597"/>
      <c r="DSO126" s="597"/>
      <c r="DSP126" s="597"/>
      <c r="DSQ126" s="597"/>
      <c r="DSR126" s="597"/>
      <c r="DSS126" s="597"/>
      <c r="DST126" s="597"/>
      <c r="DSU126" s="597"/>
      <c r="DSV126" s="597"/>
      <c r="DSW126" s="597"/>
      <c r="DSX126" s="597"/>
      <c r="DSY126" s="597"/>
      <c r="DSZ126" s="597"/>
      <c r="DTA126" s="597"/>
      <c r="DTB126" s="597"/>
      <c r="DTC126" s="597"/>
      <c r="DTD126" s="597"/>
      <c r="DTE126" s="597"/>
      <c r="DTF126" s="597"/>
      <c r="DTG126" s="597"/>
      <c r="DTH126" s="597"/>
      <c r="DTI126" s="597"/>
      <c r="DTJ126" s="597"/>
      <c r="DTK126" s="597"/>
      <c r="DTL126" s="597"/>
      <c r="DTM126" s="597"/>
      <c r="DTN126" s="597"/>
      <c r="DTO126" s="597"/>
      <c r="DTP126" s="597"/>
      <c r="DTQ126" s="597"/>
      <c r="DTR126" s="597"/>
      <c r="DTS126" s="597"/>
      <c r="DTT126" s="597"/>
      <c r="DTU126" s="597"/>
      <c r="DTV126" s="597"/>
      <c r="DTW126" s="597"/>
      <c r="DTX126" s="597"/>
      <c r="DTY126" s="597"/>
      <c r="DTZ126" s="597"/>
      <c r="DUA126" s="597"/>
      <c r="DUB126" s="597"/>
      <c r="DUC126" s="597"/>
      <c r="DUD126" s="597"/>
      <c r="DUE126" s="597"/>
      <c r="DUF126" s="597"/>
      <c r="DUG126" s="597"/>
      <c r="DUH126" s="597"/>
      <c r="DUI126" s="597"/>
      <c r="DUJ126" s="597"/>
      <c r="DUK126" s="597"/>
      <c r="DUL126" s="597"/>
      <c r="DUM126" s="597"/>
      <c r="DUN126" s="597"/>
      <c r="DUO126" s="597"/>
      <c r="DUP126" s="597"/>
      <c r="DUQ126" s="597"/>
      <c r="DUR126" s="597"/>
      <c r="DUS126" s="597"/>
      <c r="DUT126" s="597"/>
      <c r="DUU126" s="597"/>
      <c r="DUV126" s="597"/>
      <c r="DUW126" s="597"/>
      <c r="DUX126" s="597"/>
      <c r="DUY126" s="597"/>
      <c r="DUZ126" s="597"/>
      <c r="DVA126" s="597"/>
      <c r="DVB126" s="597"/>
      <c r="DVC126" s="597"/>
      <c r="DVD126" s="597"/>
      <c r="DVE126" s="597"/>
      <c r="DVF126" s="597"/>
      <c r="DVG126" s="597"/>
      <c r="DVH126" s="597"/>
      <c r="DVI126" s="597"/>
      <c r="DVJ126" s="597"/>
      <c r="DVK126" s="597"/>
      <c r="DVL126" s="597"/>
      <c r="DVM126" s="597"/>
      <c r="DVN126" s="597"/>
      <c r="DVO126" s="597"/>
      <c r="DVP126" s="597"/>
      <c r="DVQ126" s="597"/>
      <c r="DVR126" s="597"/>
      <c r="DVS126" s="597"/>
      <c r="DVT126" s="597"/>
      <c r="DVU126" s="597"/>
      <c r="DVV126" s="597"/>
      <c r="DVW126" s="597"/>
      <c r="DVX126" s="597"/>
      <c r="DVY126" s="597"/>
      <c r="DVZ126" s="597"/>
      <c r="DWA126" s="597"/>
      <c r="DWB126" s="597"/>
      <c r="DWC126" s="597"/>
      <c r="DWD126" s="597"/>
      <c r="DWE126" s="597"/>
      <c r="DWF126" s="597"/>
      <c r="DWG126" s="597"/>
      <c r="DWH126" s="597"/>
      <c r="DWI126" s="597"/>
      <c r="DWJ126" s="597"/>
      <c r="DWK126" s="597"/>
      <c r="DWL126" s="597"/>
      <c r="DWM126" s="597"/>
      <c r="DWN126" s="597"/>
      <c r="DWO126" s="597"/>
      <c r="DWP126" s="597"/>
      <c r="DWQ126" s="597"/>
      <c r="DWR126" s="597"/>
      <c r="DWS126" s="597"/>
      <c r="DWT126" s="597"/>
      <c r="DWU126" s="597"/>
      <c r="DWV126" s="597"/>
      <c r="DWW126" s="597"/>
      <c r="DWX126" s="597"/>
      <c r="DWY126" s="597"/>
      <c r="DWZ126" s="597"/>
      <c r="DXA126" s="597"/>
      <c r="DXB126" s="597"/>
      <c r="DXC126" s="597"/>
      <c r="DXD126" s="597"/>
      <c r="DXE126" s="597"/>
      <c r="DXF126" s="597"/>
      <c r="DXG126" s="597"/>
      <c r="DXH126" s="597"/>
      <c r="DXI126" s="597"/>
      <c r="DXJ126" s="597"/>
      <c r="DXK126" s="597"/>
      <c r="DXL126" s="597"/>
      <c r="DXM126" s="597"/>
      <c r="DXN126" s="597"/>
      <c r="DXO126" s="597"/>
      <c r="DXP126" s="597"/>
      <c r="DXQ126" s="597"/>
      <c r="DXR126" s="597"/>
      <c r="DXS126" s="597"/>
      <c r="DXT126" s="597"/>
      <c r="DXU126" s="597"/>
      <c r="DXV126" s="597"/>
      <c r="DXW126" s="597"/>
      <c r="DXX126" s="597"/>
      <c r="DXY126" s="597"/>
      <c r="DXZ126" s="597"/>
      <c r="DYA126" s="597"/>
      <c r="DYB126" s="597"/>
      <c r="DYC126" s="597"/>
      <c r="DYD126" s="597"/>
      <c r="DYE126" s="597"/>
      <c r="DYF126" s="597"/>
      <c r="DYG126" s="597"/>
      <c r="DYH126" s="597"/>
      <c r="DYI126" s="597"/>
      <c r="DYJ126" s="597"/>
      <c r="DYK126" s="597"/>
      <c r="DYL126" s="597"/>
      <c r="DYM126" s="597"/>
      <c r="DYN126" s="597"/>
      <c r="DYO126" s="597"/>
      <c r="DYP126" s="597"/>
      <c r="DYQ126" s="597"/>
      <c r="DYR126" s="597"/>
      <c r="DYS126" s="597"/>
      <c r="DYT126" s="597"/>
      <c r="DYU126" s="597"/>
      <c r="DYV126" s="597"/>
      <c r="DYW126" s="597"/>
      <c r="DYX126" s="597"/>
      <c r="DYY126" s="597"/>
      <c r="DYZ126" s="597"/>
      <c r="DZA126" s="597"/>
      <c r="DZB126" s="597"/>
      <c r="DZC126" s="597"/>
      <c r="DZD126" s="597"/>
      <c r="DZE126" s="597"/>
      <c r="DZF126" s="597"/>
      <c r="DZG126" s="597"/>
      <c r="DZH126" s="597"/>
      <c r="DZI126" s="597"/>
      <c r="DZJ126" s="597"/>
      <c r="DZK126" s="597"/>
      <c r="DZL126" s="597"/>
      <c r="DZM126" s="597"/>
      <c r="DZN126" s="597"/>
      <c r="DZO126" s="597"/>
      <c r="DZP126" s="597"/>
      <c r="DZQ126" s="597"/>
      <c r="DZR126" s="597"/>
      <c r="DZS126" s="597"/>
      <c r="DZT126" s="597"/>
      <c r="DZU126" s="597"/>
      <c r="DZV126" s="597"/>
      <c r="DZW126" s="597"/>
      <c r="DZX126" s="597"/>
      <c r="DZY126" s="597"/>
      <c r="DZZ126" s="597"/>
      <c r="EAA126" s="597"/>
      <c r="EAB126" s="597"/>
      <c r="EAC126" s="597"/>
      <c r="EAD126" s="597"/>
      <c r="EAE126" s="597"/>
      <c r="EAF126" s="597"/>
      <c r="EAG126" s="597"/>
      <c r="EAH126" s="597"/>
      <c r="EAI126" s="597"/>
      <c r="EAJ126" s="597"/>
      <c r="EAK126" s="597"/>
      <c r="EAL126" s="597"/>
      <c r="EAM126" s="597"/>
      <c r="EAN126" s="597"/>
      <c r="EAO126" s="597"/>
      <c r="EAP126" s="597"/>
      <c r="EAQ126" s="597"/>
      <c r="EAR126" s="597"/>
      <c r="EAS126" s="597"/>
      <c r="EAT126" s="597"/>
      <c r="EAU126" s="597"/>
      <c r="EAV126" s="597"/>
      <c r="EAW126" s="597"/>
      <c r="EAX126" s="597"/>
      <c r="EAY126" s="597"/>
      <c r="EAZ126" s="597"/>
      <c r="EBA126" s="597"/>
      <c r="EBB126" s="597"/>
      <c r="EBC126" s="597"/>
      <c r="EBD126" s="597"/>
      <c r="EBE126" s="597"/>
      <c r="EBF126" s="597"/>
      <c r="EBG126" s="597"/>
      <c r="EBH126" s="597"/>
      <c r="EBI126" s="597"/>
      <c r="EBJ126" s="597"/>
      <c r="EBK126" s="597"/>
      <c r="EBL126" s="597"/>
      <c r="EBM126" s="597"/>
      <c r="EBN126" s="597"/>
      <c r="EBO126" s="597"/>
      <c r="EBP126" s="597"/>
      <c r="EBQ126" s="597"/>
      <c r="EBR126" s="597"/>
      <c r="EBS126" s="597"/>
      <c r="EBT126" s="597"/>
      <c r="EBU126" s="597"/>
      <c r="EBV126" s="597"/>
      <c r="EBW126" s="597"/>
      <c r="EBX126" s="597"/>
      <c r="EBY126" s="597"/>
      <c r="EBZ126" s="597"/>
      <c r="ECA126" s="597"/>
      <c r="ECB126" s="597"/>
      <c r="ECC126" s="597"/>
      <c r="ECD126" s="597"/>
      <c r="ECE126" s="597"/>
      <c r="ECF126" s="597"/>
      <c r="ECG126" s="597"/>
      <c r="ECH126" s="597"/>
      <c r="ECI126" s="597"/>
      <c r="ECJ126" s="597"/>
      <c r="ECK126" s="597"/>
      <c r="ECL126" s="597"/>
      <c r="ECM126" s="597"/>
      <c r="ECN126" s="597"/>
      <c r="ECO126" s="597"/>
      <c r="ECP126" s="597"/>
      <c r="ECQ126" s="597"/>
      <c r="ECR126" s="597"/>
      <c r="ECS126" s="597"/>
      <c r="ECT126" s="597"/>
      <c r="ECU126" s="597"/>
      <c r="ECV126" s="597"/>
      <c r="ECW126" s="597"/>
      <c r="ECX126" s="597"/>
      <c r="ECY126" s="597"/>
      <c r="ECZ126" s="597"/>
      <c r="EDA126" s="597"/>
      <c r="EDB126" s="597"/>
      <c r="EDC126" s="597"/>
      <c r="EDD126" s="597"/>
      <c r="EDE126" s="597"/>
      <c r="EDF126" s="597"/>
      <c r="EDG126" s="597"/>
      <c r="EDH126" s="597"/>
      <c r="EDI126" s="597"/>
      <c r="EDJ126" s="597"/>
      <c r="EDK126" s="597"/>
      <c r="EDL126" s="597"/>
      <c r="EDM126" s="597"/>
      <c r="EDN126" s="597"/>
      <c r="EDO126" s="597"/>
      <c r="EDP126" s="597"/>
      <c r="EDQ126" s="597"/>
      <c r="EDR126" s="597"/>
      <c r="EDS126" s="597"/>
      <c r="EDT126" s="597"/>
      <c r="EDU126" s="597"/>
      <c r="EDV126" s="597"/>
      <c r="EDW126" s="597"/>
      <c r="EDX126" s="597"/>
      <c r="EDY126" s="597"/>
      <c r="EDZ126" s="597"/>
      <c r="EEA126" s="597"/>
      <c r="EEB126" s="597"/>
      <c r="EEC126" s="597"/>
      <c r="EED126" s="597"/>
      <c r="EEE126" s="597"/>
      <c r="EEF126" s="597"/>
      <c r="EEG126" s="597"/>
      <c r="EEH126" s="597"/>
      <c r="EEI126" s="597"/>
      <c r="EEJ126" s="597"/>
      <c r="EEK126" s="597"/>
      <c r="EEL126" s="597"/>
      <c r="EEM126" s="597"/>
      <c r="EEN126" s="597"/>
      <c r="EEO126" s="597"/>
      <c r="EEP126" s="597"/>
      <c r="EEQ126" s="597"/>
      <c r="EER126" s="597"/>
      <c r="EES126" s="597"/>
      <c r="EET126" s="597"/>
      <c r="EEU126" s="597"/>
      <c r="EEV126" s="597"/>
      <c r="EEW126" s="597"/>
      <c r="EEX126" s="597"/>
      <c r="EEY126" s="597"/>
      <c r="EEZ126" s="597"/>
      <c r="EFA126" s="597"/>
      <c r="EFB126" s="597"/>
      <c r="EFC126" s="597"/>
      <c r="EFD126" s="597"/>
      <c r="EFE126" s="597"/>
      <c r="EFF126" s="597"/>
      <c r="EFG126" s="597"/>
      <c r="EFH126" s="597"/>
      <c r="EFI126" s="597"/>
      <c r="EFJ126" s="597"/>
      <c r="EFK126" s="597"/>
      <c r="EFL126" s="597"/>
      <c r="EFM126" s="597"/>
      <c r="EFN126" s="597"/>
      <c r="EFO126" s="597"/>
      <c r="EFP126" s="597"/>
      <c r="EFQ126" s="597"/>
      <c r="EFR126" s="597"/>
      <c r="EFS126" s="597"/>
      <c r="EFT126" s="597"/>
      <c r="EFU126" s="597"/>
      <c r="EFV126" s="597"/>
      <c r="EFW126" s="597"/>
      <c r="EFX126" s="597"/>
      <c r="EFY126" s="597"/>
      <c r="EFZ126" s="597"/>
      <c r="EGA126" s="597"/>
      <c r="EGB126" s="597"/>
      <c r="EGC126" s="597"/>
      <c r="EGD126" s="597"/>
      <c r="EGE126" s="597"/>
      <c r="EGF126" s="597"/>
      <c r="EGG126" s="597"/>
      <c r="EGH126" s="597"/>
      <c r="EGI126" s="597"/>
      <c r="EGJ126" s="597"/>
      <c r="EGK126" s="597"/>
      <c r="EGL126" s="597"/>
      <c r="EGM126" s="597"/>
      <c r="EGN126" s="597"/>
      <c r="EGO126" s="597"/>
      <c r="EGP126" s="597"/>
      <c r="EGQ126" s="597"/>
      <c r="EGR126" s="597"/>
      <c r="EGS126" s="597"/>
      <c r="EGT126" s="597"/>
      <c r="EGU126" s="597"/>
      <c r="EGV126" s="597"/>
      <c r="EGW126" s="597"/>
      <c r="EGX126" s="597"/>
      <c r="EGY126" s="597"/>
      <c r="EGZ126" s="597"/>
      <c r="EHA126" s="597"/>
      <c r="EHB126" s="597"/>
      <c r="EHC126" s="597"/>
      <c r="EHD126" s="597"/>
      <c r="EHE126" s="597"/>
      <c r="EHF126" s="597"/>
      <c r="EHG126" s="597"/>
      <c r="EHH126" s="597"/>
      <c r="EHI126" s="597"/>
      <c r="EHJ126" s="597"/>
      <c r="EHK126" s="597"/>
      <c r="EHL126" s="597"/>
      <c r="EHM126" s="597"/>
      <c r="EHN126" s="597"/>
      <c r="EHO126" s="597"/>
      <c r="EHP126" s="597"/>
      <c r="EHQ126" s="597"/>
      <c r="EHR126" s="597"/>
      <c r="EHS126" s="597"/>
      <c r="EHT126" s="597"/>
      <c r="EHU126" s="597"/>
      <c r="EHV126" s="597"/>
      <c r="EHW126" s="597"/>
      <c r="EHX126" s="597"/>
      <c r="EHY126" s="597"/>
      <c r="EHZ126" s="597"/>
      <c r="EIA126" s="597"/>
      <c r="EIB126" s="597"/>
      <c r="EIC126" s="597"/>
      <c r="EID126" s="597"/>
      <c r="EIE126" s="597"/>
      <c r="EIF126" s="597"/>
      <c r="EIG126" s="597"/>
      <c r="EIH126" s="597"/>
      <c r="EII126" s="597"/>
      <c r="EIJ126" s="597"/>
      <c r="EIK126" s="597"/>
      <c r="EIL126" s="597"/>
      <c r="EIM126" s="597"/>
      <c r="EIN126" s="597"/>
      <c r="EIO126" s="597"/>
      <c r="EIP126" s="597"/>
      <c r="EIQ126" s="597"/>
      <c r="EIR126" s="597"/>
      <c r="EIS126" s="597"/>
      <c r="EIT126" s="597"/>
      <c r="EIU126" s="597"/>
      <c r="EIV126" s="597"/>
      <c r="EIW126" s="597"/>
      <c r="EIX126" s="597"/>
      <c r="EIY126" s="597"/>
      <c r="EIZ126" s="597"/>
      <c r="EJA126" s="597"/>
      <c r="EJB126" s="597"/>
      <c r="EJC126" s="597"/>
      <c r="EJD126" s="597"/>
      <c r="EJE126" s="597"/>
      <c r="EJF126" s="597"/>
      <c r="EJG126" s="597"/>
      <c r="EJH126" s="597"/>
      <c r="EJI126" s="597"/>
      <c r="EJJ126" s="597"/>
      <c r="EJK126" s="597"/>
      <c r="EJL126" s="597"/>
      <c r="EJM126" s="597"/>
      <c r="EJN126" s="597"/>
      <c r="EJO126" s="597"/>
      <c r="EJP126" s="597"/>
      <c r="EJQ126" s="597"/>
      <c r="EJR126" s="597"/>
      <c r="EJS126" s="597"/>
      <c r="EJT126" s="597"/>
      <c r="EJU126" s="597"/>
      <c r="EJV126" s="597"/>
      <c r="EJW126" s="597"/>
      <c r="EJX126" s="597"/>
      <c r="EJY126" s="597"/>
      <c r="EJZ126" s="597"/>
      <c r="EKA126" s="597"/>
      <c r="EKB126" s="597"/>
      <c r="EKC126" s="597"/>
      <c r="EKD126" s="597"/>
      <c r="EKE126" s="597"/>
      <c r="EKF126" s="597"/>
      <c r="EKG126" s="597"/>
      <c r="EKH126" s="597"/>
      <c r="EKI126" s="597"/>
      <c r="EKJ126" s="597"/>
      <c r="EKK126" s="597"/>
      <c r="EKL126" s="597"/>
      <c r="EKM126" s="597"/>
      <c r="EKN126" s="597"/>
      <c r="EKO126" s="597"/>
      <c r="EKP126" s="597"/>
      <c r="EKQ126" s="597"/>
      <c r="EKR126" s="597"/>
      <c r="EKS126" s="597"/>
      <c r="EKT126" s="597"/>
      <c r="EKU126" s="597"/>
      <c r="EKV126" s="597"/>
      <c r="EKW126" s="597"/>
      <c r="EKX126" s="597"/>
      <c r="EKY126" s="597"/>
      <c r="EKZ126" s="597"/>
      <c r="ELA126" s="597"/>
      <c r="ELB126" s="597"/>
      <c r="ELC126" s="597"/>
      <c r="ELD126" s="597"/>
      <c r="ELE126" s="597"/>
      <c r="ELF126" s="597"/>
      <c r="ELG126" s="597"/>
      <c r="ELH126" s="597"/>
      <c r="ELI126" s="597"/>
      <c r="ELJ126" s="597"/>
      <c r="ELK126" s="597"/>
      <c r="ELL126" s="597"/>
      <c r="ELM126" s="597"/>
      <c r="ELN126" s="597"/>
      <c r="ELO126" s="597"/>
      <c r="ELP126" s="597"/>
      <c r="ELQ126" s="597"/>
      <c r="ELR126" s="597"/>
      <c r="ELS126" s="597"/>
      <c r="ELT126" s="597"/>
      <c r="ELU126" s="597"/>
      <c r="ELV126" s="597"/>
      <c r="ELW126" s="597"/>
      <c r="ELX126" s="597"/>
      <c r="ELY126" s="597"/>
      <c r="ELZ126" s="597"/>
      <c r="EMA126" s="597"/>
      <c r="EMB126" s="597"/>
      <c r="EMC126" s="597"/>
      <c r="EMD126" s="597"/>
      <c r="EME126" s="597"/>
      <c r="EMF126" s="597"/>
      <c r="EMG126" s="597"/>
      <c r="EMH126" s="597"/>
      <c r="EMI126" s="597"/>
      <c r="EMJ126" s="597"/>
      <c r="EMK126" s="597"/>
      <c r="EML126" s="597"/>
      <c r="EMM126" s="597"/>
      <c r="EMN126" s="597"/>
      <c r="EMO126" s="597"/>
      <c r="EMP126" s="597"/>
      <c r="EMQ126" s="597"/>
      <c r="EMR126" s="597"/>
      <c r="EMS126" s="597"/>
      <c r="EMT126" s="597"/>
      <c r="EMU126" s="597"/>
      <c r="EMV126" s="597"/>
      <c r="EMW126" s="597"/>
      <c r="EMX126" s="597"/>
      <c r="EMY126" s="597"/>
      <c r="EMZ126" s="597"/>
      <c r="ENA126" s="597"/>
      <c r="ENB126" s="597"/>
      <c r="ENC126" s="597"/>
      <c r="END126" s="597"/>
      <c r="ENE126" s="597"/>
      <c r="ENF126" s="597"/>
      <c r="ENG126" s="597"/>
      <c r="ENH126" s="597"/>
      <c r="ENI126" s="597"/>
      <c r="ENJ126" s="597"/>
      <c r="ENK126" s="597"/>
      <c r="ENL126" s="597"/>
      <c r="ENM126" s="597"/>
      <c r="ENN126" s="597"/>
      <c r="ENO126" s="597"/>
      <c r="ENP126" s="597"/>
      <c r="ENQ126" s="597"/>
      <c r="ENR126" s="597"/>
      <c r="ENS126" s="597"/>
      <c r="ENT126" s="597"/>
      <c r="ENU126" s="597"/>
      <c r="ENV126" s="597"/>
      <c r="ENW126" s="597"/>
      <c r="ENX126" s="597"/>
      <c r="ENY126" s="597"/>
      <c r="ENZ126" s="597"/>
      <c r="EOA126" s="597"/>
      <c r="EOB126" s="597"/>
      <c r="EOC126" s="597"/>
      <c r="EOD126" s="597"/>
      <c r="EOE126" s="597"/>
      <c r="EOF126" s="597"/>
      <c r="EOG126" s="597"/>
      <c r="EOH126" s="597"/>
      <c r="EOI126" s="597"/>
      <c r="EOJ126" s="597"/>
      <c r="EOK126" s="597"/>
      <c r="EOL126" s="597"/>
      <c r="EOM126" s="597"/>
      <c r="EON126" s="597"/>
      <c r="EOO126" s="597"/>
      <c r="EOP126" s="597"/>
      <c r="EOQ126" s="597"/>
      <c r="EOR126" s="597"/>
      <c r="EOS126" s="597"/>
      <c r="EOT126" s="597"/>
      <c r="EOU126" s="597"/>
      <c r="EOV126" s="597"/>
      <c r="EOW126" s="597"/>
      <c r="EOX126" s="597"/>
      <c r="EOY126" s="597"/>
      <c r="EOZ126" s="597"/>
      <c r="EPA126" s="597"/>
      <c r="EPB126" s="597"/>
      <c r="EPC126" s="597"/>
      <c r="EPD126" s="597"/>
      <c r="EPE126" s="597"/>
      <c r="EPF126" s="597"/>
      <c r="EPG126" s="597"/>
      <c r="EPH126" s="597"/>
      <c r="EPI126" s="597"/>
      <c r="EPJ126" s="597"/>
      <c r="EPK126" s="597"/>
      <c r="EPL126" s="597"/>
      <c r="EPM126" s="597"/>
      <c r="EPN126" s="597"/>
      <c r="EPO126" s="597"/>
      <c r="EPP126" s="597"/>
      <c r="EPQ126" s="597"/>
      <c r="EPR126" s="597"/>
      <c r="EPS126" s="597"/>
      <c r="EPT126" s="597"/>
      <c r="EPU126" s="597"/>
      <c r="EPV126" s="597"/>
      <c r="EPW126" s="597"/>
      <c r="EPX126" s="597"/>
      <c r="EPY126" s="597"/>
      <c r="EPZ126" s="597"/>
      <c r="EQA126" s="597"/>
      <c r="EQB126" s="597"/>
      <c r="EQC126" s="597"/>
      <c r="EQD126" s="597"/>
      <c r="EQE126" s="597"/>
      <c r="EQF126" s="597"/>
      <c r="EQG126" s="597"/>
      <c r="EQH126" s="597"/>
      <c r="EQI126" s="597"/>
      <c r="EQJ126" s="597"/>
      <c r="EQK126" s="597"/>
      <c r="EQL126" s="597"/>
      <c r="EQM126" s="597"/>
      <c r="EQN126" s="597"/>
      <c r="EQO126" s="597"/>
      <c r="EQP126" s="597"/>
      <c r="EQQ126" s="597"/>
      <c r="EQR126" s="597"/>
      <c r="EQS126" s="597"/>
      <c r="EQT126" s="597"/>
      <c r="EQU126" s="597"/>
      <c r="EQV126" s="597"/>
      <c r="EQW126" s="597"/>
      <c r="EQX126" s="597"/>
      <c r="EQY126" s="597"/>
      <c r="EQZ126" s="597"/>
      <c r="ERA126" s="597"/>
      <c r="ERB126" s="597"/>
      <c r="ERC126" s="597"/>
      <c r="ERD126" s="597"/>
      <c r="ERE126" s="597"/>
      <c r="ERF126" s="597"/>
      <c r="ERG126" s="597"/>
      <c r="ERH126" s="597"/>
      <c r="ERI126" s="597"/>
      <c r="ERJ126" s="597"/>
      <c r="ERK126" s="597"/>
      <c r="ERL126" s="597"/>
      <c r="ERM126" s="597"/>
      <c r="ERN126" s="597"/>
      <c r="ERO126" s="597"/>
      <c r="ERP126" s="597"/>
      <c r="ERQ126" s="597"/>
      <c r="ERR126" s="597"/>
      <c r="ERS126" s="597"/>
      <c r="ERT126" s="597"/>
      <c r="ERU126" s="597"/>
      <c r="ERV126" s="597"/>
      <c r="ERW126" s="597"/>
      <c r="ERX126" s="597"/>
      <c r="ERY126" s="597"/>
      <c r="ERZ126" s="597"/>
      <c r="ESA126" s="597"/>
      <c r="ESB126" s="597"/>
      <c r="ESC126" s="597"/>
      <c r="ESD126" s="597"/>
      <c r="ESE126" s="597"/>
      <c r="ESF126" s="597"/>
      <c r="ESG126" s="597"/>
      <c r="ESH126" s="597"/>
      <c r="ESI126" s="597"/>
      <c r="ESJ126" s="597"/>
      <c r="ESK126" s="597"/>
      <c r="ESL126" s="597"/>
      <c r="ESM126" s="597"/>
      <c r="ESN126" s="597"/>
      <c r="ESO126" s="597"/>
      <c r="ESP126" s="597"/>
      <c r="ESQ126" s="597"/>
      <c r="ESR126" s="597"/>
      <c r="ESS126" s="597"/>
      <c r="EST126" s="597"/>
      <c r="ESU126" s="597"/>
      <c r="ESV126" s="597"/>
      <c r="ESW126" s="597"/>
      <c r="ESX126" s="597"/>
      <c r="ESY126" s="597"/>
      <c r="ESZ126" s="597"/>
      <c r="ETA126" s="597"/>
      <c r="ETB126" s="597"/>
      <c r="ETC126" s="597"/>
      <c r="ETD126" s="597"/>
      <c r="ETE126" s="597"/>
      <c r="ETF126" s="597"/>
      <c r="ETG126" s="597"/>
      <c r="ETH126" s="597"/>
      <c r="ETI126" s="597"/>
      <c r="ETJ126" s="597"/>
      <c r="ETK126" s="597"/>
      <c r="ETL126" s="597"/>
      <c r="ETM126" s="597"/>
      <c r="ETN126" s="597"/>
      <c r="ETO126" s="597"/>
      <c r="ETP126" s="597"/>
      <c r="ETQ126" s="597"/>
      <c r="ETR126" s="597"/>
      <c r="ETS126" s="597"/>
      <c r="ETT126" s="597"/>
      <c r="ETU126" s="597"/>
      <c r="ETV126" s="597"/>
      <c r="ETW126" s="597"/>
      <c r="ETX126" s="597"/>
      <c r="ETY126" s="597"/>
      <c r="ETZ126" s="597"/>
      <c r="EUA126" s="597"/>
      <c r="EUB126" s="597"/>
      <c r="EUC126" s="597"/>
      <c r="EUD126" s="597"/>
      <c r="EUE126" s="597"/>
      <c r="EUF126" s="597"/>
      <c r="EUG126" s="597"/>
      <c r="EUH126" s="597"/>
      <c r="EUI126" s="597"/>
      <c r="EUJ126" s="597"/>
      <c r="EUK126" s="597"/>
      <c r="EUL126" s="597"/>
      <c r="EUM126" s="597"/>
      <c r="EUN126" s="597"/>
      <c r="EUO126" s="597"/>
      <c r="EUP126" s="597"/>
      <c r="EUQ126" s="597"/>
      <c r="EUR126" s="597"/>
      <c r="EUS126" s="597"/>
      <c r="EUT126" s="597"/>
      <c r="EUU126" s="597"/>
      <c r="EUV126" s="597"/>
      <c r="EUW126" s="597"/>
      <c r="EUX126" s="597"/>
      <c r="EUY126" s="597"/>
      <c r="EUZ126" s="597"/>
      <c r="EVA126" s="597"/>
      <c r="EVB126" s="597"/>
      <c r="EVC126" s="597"/>
      <c r="EVD126" s="597"/>
      <c r="EVE126" s="597"/>
      <c r="EVF126" s="597"/>
      <c r="EVG126" s="597"/>
      <c r="EVH126" s="597"/>
      <c r="EVI126" s="597"/>
      <c r="EVJ126" s="597"/>
      <c r="EVK126" s="597"/>
      <c r="EVL126" s="597"/>
      <c r="EVM126" s="597"/>
      <c r="EVN126" s="597"/>
      <c r="EVO126" s="597"/>
      <c r="EVP126" s="597"/>
      <c r="EVQ126" s="597"/>
      <c r="EVR126" s="597"/>
      <c r="EVS126" s="597"/>
      <c r="EVT126" s="597"/>
      <c r="EVU126" s="597"/>
      <c r="EVV126" s="597"/>
      <c r="EVW126" s="597"/>
      <c r="EVX126" s="597"/>
      <c r="EVY126" s="597"/>
      <c r="EVZ126" s="597"/>
      <c r="EWA126" s="597"/>
      <c r="EWB126" s="597"/>
      <c r="EWC126" s="597"/>
      <c r="EWD126" s="597"/>
      <c r="EWE126" s="597"/>
      <c r="EWF126" s="597"/>
      <c r="EWG126" s="597"/>
      <c r="EWH126" s="597"/>
      <c r="EWI126" s="597"/>
      <c r="EWJ126" s="597"/>
      <c r="EWK126" s="597"/>
      <c r="EWL126" s="597"/>
      <c r="EWM126" s="597"/>
      <c r="EWN126" s="597"/>
      <c r="EWO126" s="597"/>
      <c r="EWP126" s="597"/>
      <c r="EWQ126" s="597"/>
      <c r="EWR126" s="597"/>
      <c r="EWS126" s="597"/>
      <c r="EWT126" s="597"/>
      <c r="EWU126" s="597"/>
      <c r="EWV126" s="597"/>
      <c r="EWW126" s="597"/>
      <c r="EWX126" s="597"/>
      <c r="EWY126" s="597"/>
      <c r="EWZ126" s="597"/>
      <c r="EXA126" s="597"/>
      <c r="EXB126" s="597"/>
      <c r="EXC126" s="597"/>
      <c r="EXD126" s="597"/>
      <c r="EXE126" s="597"/>
      <c r="EXF126" s="597"/>
      <c r="EXG126" s="597"/>
      <c r="EXH126" s="597"/>
      <c r="EXI126" s="597"/>
      <c r="EXJ126" s="597"/>
      <c r="EXK126" s="597"/>
      <c r="EXL126" s="597"/>
      <c r="EXM126" s="597"/>
      <c r="EXN126" s="597"/>
      <c r="EXO126" s="597"/>
      <c r="EXP126" s="597"/>
      <c r="EXQ126" s="597"/>
      <c r="EXR126" s="597"/>
      <c r="EXS126" s="597"/>
      <c r="EXT126" s="597"/>
      <c r="EXU126" s="597"/>
      <c r="EXV126" s="597"/>
      <c r="EXW126" s="597"/>
      <c r="EXX126" s="597"/>
      <c r="EXY126" s="597"/>
      <c r="EXZ126" s="597"/>
      <c r="EYA126" s="597"/>
      <c r="EYB126" s="597"/>
      <c r="EYC126" s="597"/>
      <c r="EYD126" s="597"/>
      <c r="EYE126" s="597"/>
      <c r="EYF126" s="597"/>
      <c r="EYG126" s="597"/>
      <c r="EYH126" s="597"/>
      <c r="EYI126" s="597"/>
      <c r="EYJ126" s="597"/>
      <c r="EYK126" s="597"/>
      <c r="EYL126" s="597"/>
      <c r="EYM126" s="597"/>
      <c r="EYN126" s="597"/>
      <c r="EYO126" s="597"/>
      <c r="EYP126" s="597"/>
      <c r="EYQ126" s="597"/>
      <c r="EYR126" s="597"/>
      <c r="EYS126" s="597"/>
      <c r="EYT126" s="597"/>
      <c r="EYU126" s="597"/>
      <c r="EYV126" s="597"/>
      <c r="EYW126" s="597"/>
      <c r="EYX126" s="597"/>
      <c r="EYY126" s="597"/>
      <c r="EYZ126" s="597"/>
      <c r="EZA126" s="597"/>
      <c r="EZB126" s="597"/>
      <c r="EZC126" s="597"/>
      <c r="EZD126" s="597"/>
      <c r="EZE126" s="597"/>
      <c r="EZF126" s="597"/>
      <c r="EZG126" s="597"/>
      <c r="EZH126" s="597"/>
      <c r="EZI126" s="597"/>
      <c r="EZJ126" s="597"/>
      <c r="EZK126" s="597"/>
      <c r="EZL126" s="597"/>
      <c r="EZM126" s="597"/>
      <c r="EZN126" s="597"/>
      <c r="EZO126" s="597"/>
      <c r="EZP126" s="597"/>
      <c r="EZQ126" s="597"/>
      <c r="EZR126" s="597"/>
      <c r="EZS126" s="597"/>
      <c r="EZT126" s="597"/>
      <c r="EZU126" s="597"/>
      <c r="EZV126" s="597"/>
      <c r="EZW126" s="597"/>
      <c r="EZX126" s="597"/>
      <c r="EZY126" s="597"/>
      <c r="EZZ126" s="597"/>
      <c r="FAA126" s="597"/>
      <c r="FAB126" s="597"/>
      <c r="FAC126" s="597"/>
      <c r="FAD126" s="597"/>
      <c r="FAE126" s="597"/>
      <c r="FAF126" s="597"/>
      <c r="FAG126" s="597"/>
      <c r="FAH126" s="597"/>
      <c r="FAI126" s="597"/>
      <c r="FAJ126" s="597"/>
      <c r="FAK126" s="597"/>
      <c r="FAL126" s="597"/>
      <c r="FAM126" s="597"/>
      <c r="FAN126" s="597"/>
      <c r="FAO126" s="597"/>
      <c r="FAP126" s="597"/>
      <c r="FAQ126" s="597"/>
      <c r="FAR126" s="597"/>
      <c r="FAS126" s="597"/>
      <c r="FAT126" s="597"/>
      <c r="FAU126" s="597"/>
      <c r="FAV126" s="597"/>
      <c r="FAW126" s="597"/>
      <c r="FAX126" s="597"/>
      <c r="FAY126" s="597"/>
      <c r="FAZ126" s="597"/>
      <c r="FBA126" s="597"/>
      <c r="FBB126" s="597"/>
      <c r="FBC126" s="597"/>
      <c r="FBD126" s="597"/>
      <c r="FBE126" s="597"/>
      <c r="FBF126" s="597"/>
      <c r="FBG126" s="597"/>
      <c r="FBH126" s="597"/>
      <c r="FBI126" s="597"/>
      <c r="FBJ126" s="597"/>
      <c r="FBK126" s="597"/>
      <c r="FBL126" s="597"/>
      <c r="FBM126" s="597"/>
      <c r="FBN126" s="597"/>
      <c r="FBO126" s="597"/>
      <c r="FBP126" s="597"/>
      <c r="FBQ126" s="597"/>
      <c r="FBR126" s="597"/>
      <c r="FBS126" s="597"/>
      <c r="FBT126" s="597"/>
      <c r="FBU126" s="597"/>
      <c r="FBV126" s="597"/>
      <c r="FBW126" s="597"/>
      <c r="FBX126" s="597"/>
      <c r="FBY126" s="597"/>
      <c r="FBZ126" s="597"/>
      <c r="FCA126" s="597"/>
      <c r="FCB126" s="597"/>
      <c r="FCC126" s="597"/>
      <c r="FCD126" s="597"/>
      <c r="FCE126" s="597"/>
      <c r="FCF126" s="597"/>
      <c r="FCG126" s="597"/>
      <c r="FCH126" s="597"/>
      <c r="FCI126" s="597"/>
      <c r="FCJ126" s="597"/>
      <c r="FCK126" s="597"/>
      <c r="FCL126" s="597"/>
      <c r="FCM126" s="597"/>
      <c r="FCN126" s="597"/>
      <c r="FCO126" s="597"/>
      <c r="FCP126" s="597"/>
      <c r="FCQ126" s="597"/>
      <c r="FCR126" s="597"/>
      <c r="FCS126" s="597"/>
      <c r="FCT126" s="597"/>
      <c r="FCU126" s="597"/>
      <c r="FCV126" s="597"/>
      <c r="FCW126" s="597"/>
      <c r="FCX126" s="597"/>
      <c r="FCY126" s="597"/>
      <c r="FCZ126" s="597"/>
      <c r="FDA126" s="597"/>
      <c r="FDB126" s="597"/>
      <c r="FDC126" s="597"/>
      <c r="FDD126" s="597"/>
      <c r="FDE126" s="597"/>
      <c r="FDF126" s="597"/>
      <c r="FDG126" s="597"/>
      <c r="FDH126" s="597"/>
      <c r="FDI126" s="597"/>
      <c r="FDJ126" s="597"/>
      <c r="FDK126" s="597"/>
      <c r="FDL126" s="597"/>
      <c r="FDM126" s="597"/>
      <c r="FDN126" s="597"/>
      <c r="FDO126" s="597"/>
      <c r="FDP126" s="597"/>
      <c r="FDQ126" s="597"/>
      <c r="FDR126" s="597"/>
      <c r="FDS126" s="597"/>
      <c r="FDT126" s="597"/>
      <c r="FDU126" s="597"/>
      <c r="FDV126" s="597"/>
      <c r="FDW126" s="597"/>
      <c r="FDX126" s="597"/>
      <c r="FDY126" s="597"/>
      <c r="FDZ126" s="597"/>
      <c r="FEA126" s="597"/>
      <c r="FEB126" s="597"/>
      <c r="FEC126" s="597"/>
      <c r="FED126" s="597"/>
      <c r="FEE126" s="597"/>
      <c r="FEF126" s="597"/>
      <c r="FEG126" s="597"/>
      <c r="FEH126" s="597"/>
      <c r="FEI126" s="597"/>
      <c r="FEJ126" s="597"/>
      <c r="FEK126" s="597"/>
      <c r="FEL126" s="597"/>
      <c r="FEM126" s="597"/>
      <c r="FEN126" s="597"/>
      <c r="FEO126" s="597"/>
      <c r="FEP126" s="597"/>
      <c r="FEQ126" s="597"/>
      <c r="FER126" s="597"/>
      <c r="FES126" s="597"/>
      <c r="FET126" s="597"/>
      <c r="FEU126" s="597"/>
      <c r="FEV126" s="597"/>
      <c r="FEW126" s="597"/>
      <c r="FEX126" s="597"/>
      <c r="FEY126" s="597"/>
      <c r="FEZ126" s="597"/>
      <c r="FFA126" s="597"/>
      <c r="FFB126" s="597"/>
      <c r="FFC126" s="597"/>
      <c r="FFD126" s="597"/>
      <c r="FFE126" s="597"/>
      <c r="FFF126" s="597"/>
      <c r="FFG126" s="597"/>
      <c r="FFH126" s="597"/>
      <c r="FFI126" s="597"/>
      <c r="FFJ126" s="597"/>
      <c r="FFK126" s="597"/>
      <c r="FFL126" s="597"/>
      <c r="FFM126" s="597"/>
      <c r="FFN126" s="597"/>
      <c r="FFO126" s="597"/>
      <c r="FFP126" s="597"/>
      <c r="FFQ126" s="597"/>
      <c r="FFR126" s="597"/>
      <c r="FFS126" s="597"/>
      <c r="FFT126" s="597"/>
      <c r="FFU126" s="597"/>
      <c r="FFV126" s="597"/>
      <c r="FFW126" s="597"/>
      <c r="FFX126" s="597"/>
      <c r="FFY126" s="597"/>
      <c r="FFZ126" s="597"/>
      <c r="FGA126" s="597"/>
      <c r="FGB126" s="597"/>
      <c r="FGC126" s="597"/>
      <c r="FGD126" s="597"/>
      <c r="FGE126" s="597"/>
      <c r="FGF126" s="597"/>
      <c r="FGG126" s="597"/>
      <c r="FGH126" s="597"/>
      <c r="FGI126" s="597"/>
      <c r="FGJ126" s="597"/>
      <c r="FGK126" s="597"/>
      <c r="FGL126" s="597"/>
      <c r="FGM126" s="597"/>
      <c r="FGN126" s="597"/>
      <c r="FGO126" s="597"/>
      <c r="FGP126" s="597"/>
      <c r="FGQ126" s="597"/>
      <c r="FGR126" s="597"/>
      <c r="FGS126" s="597"/>
      <c r="FGT126" s="597"/>
      <c r="FGU126" s="597"/>
      <c r="FGV126" s="597"/>
      <c r="FGW126" s="597"/>
      <c r="FGX126" s="597"/>
      <c r="FGY126" s="597"/>
      <c r="FGZ126" s="597"/>
      <c r="FHA126" s="597"/>
      <c r="FHB126" s="597"/>
      <c r="FHC126" s="597"/>
      <c r="FHD126" s="597"/>
      <c r="FHE126" s="597"/>
      <c r="FHF126" s="597"/>
      <c r="FHG126" s="597"/>
      <c r="FHH126" s="597"/>
      <c r="FHI126" s="597"/>
      <c r="FHJ126" s="597"/>
      <c r="FHK126" s="597"/>
      <c r="FHL126" s="597"/>
      <c r="FHM126" s="597"/>
      <c r="FHN126" s="597"/>
      <c r="FHO126" s="597"/>
      <c r="FHP126" s="597"/>
      <c r="FHQ126" s="597"/>
      <c r="FHR126" s="597"/>
      <c r="FHS126" s="597"/>
      <c r="FHT126" s="597"/>
      <c r="FHU126" s="597"/>
      <c r="FHV126" s="597"/>
      <c r="FHW126" s="597"/>
      <c r="FHX126" s="597"/>
      <c r="FHY126" s="597"/>
      <c r="FHZ126" s="597"/>
      <c r="FIA126" s="597"/>
      <c r="FIB126" s="597"/>
      <c r="FIC126" s="597"/>
      <c r="FID126" s="597"/>
      <c r="FIE126" s="597"/>
      <c r="FIF126" s="597"/>
      <c r="FIG126" s="597"/>
      <c r="FIH126" s="597"/>
      <c r="FII126" s="597"/>
      <c r="FIJ126" s="597"/>
      <c r="FIK126" s="597"/>
      <c r="FIL126" s="597"/>
      <c r="FIM126" s="597"/>
      <c r="FIN126" s="597"/>
      <c r="FIO126" s="597"/>
      <c r="FIP126" s="597"/>
      <c r="FIQ126" s="597"/>
      <c r="FIR126" s="597"/>
      <c r="FIS126" s="597"/>
      <c r="FIT126" s="597"/>
      <c r="FIU126" s="597"/>
      <c r="FIV126" s="597"/>
      <c r="FIW126" s="597"/>
      <c r="FIX126" s="597"/>
      <c r="FIY126" s="597"/>
      <c r="FIZ126" s="597"/>
      <c r="FJA126" s="597"/>
      <c r="FJB126" s="597"/>
      <c r="FJC126" s="597"/>
      <c r="FJD126" s="597"/>
      <c r="FJE126" s="597"/>
      <c r="FJF126" s="597"/>
      <c r="FJG126" s="597"/>
      <c r="FJH126" s="597"/>
      <c r="FJI126" s="597"/>
      <c r="FJJ126" s="597"/>
      <c r="FJK126" s="597"/>
      <c r="FJL126" s="597"/>
      <c r="FJM126" s="597"/>
      <c r="FJN126" s="597"/>
      <c r="FJO126" s="597"/>
      <c r="FJP126" s="597"/>
      <c r="FJQ126" s="597"/>
      <c r="FJR126" s="597"/>
      <c r="FJS126" s="597"/>
      <c r="FJT126" s="597"/>
      <c r="FJU126" s="597"/>
      <c r="FJV126" s="597"/>
      <c r="FJW126" s="597"/>
      <c r="FJX126" s="597"/>
      <c r="FJY126" s="597"/>
      <c r="FJZ126" s="597"/>
      <c r="FKA126" s="597"/>
      <c r="FKB126" s="597"/>
      <c r="FKC126" s="597"/>
      <c r="FKD126" s="597"/>
      <c r="FKE126" s="597"/>
      <c r="FKF126" s="597"/>
      <c r="FKG126" s="597"/>
      <c r="FKH126" s="597"/>
      <c r="FKI126" s="597"/>
      <c r="FKJ126" s="597"/>
      <c r="FKK126" s="597"/>
      <c r="FKL126" s="597"/>
      <c r="FKM126" s="597"/>
      <c r="FKN126" s="597"/>
      <c r="FKO126" s="597"/>
      <c r="FKP126" s="597"/>
      <c r="FKQ126" s="597"/>
      <c r="FKR126" s="597"/>
      <c r="FKS126" s="597"/>
      <c r="FKT126" s="597"/>
      <c r="FKU126" s="597"/>
      <c r="FKV126" s="597"/>
      <c r="FKW126" s="597"/>
      <c r="FKX126" s="597"/>
      <c r="FKY126" s="597"/>
      <c r="FKZ126" s="597"/>
      <c r="FLA126" s="597"/>
      <c r="FLB126" s="597"/>
      <c r="FLC126" s="597"/>
      <c r="FLD126" s="597"/>
      <c r="FLE126" s="597"/>
      <c r="FLF126" s="597"/>
      <c r="FLG126" s="597"/>
      <c r="FLH126" s="597"/>
      <c r="FLI126" s="597"/>
      <c r="FLJ126" s="597"/>
      <c r="FLK126" s="597"/>
      <c r="FLL126" s="597"/>
      <c r="FLM126" s="597"/>
      <c r="FLN126" s="597"/>
      <c r="FLO126" s="597"/>
      <c r="FLP126" s="597"/>
      <c r="FLQ126" s="597"/>
      <c r="FLR126" s="597"/>
      <c r="FLS126" s="597"/>
      <c r="FLT126" s="597"/>
      <c r="FLU126" s="597"/>
      <c r="FLV126" s="597"/>
      <c r="FLW126" s="597"/>
      <c r="FLX126" s="597"/>
      <c r="FLY126" s="597"/>
      <c r="FLZ126" s="597"/>
      <c r="FMA126" s="597"/>
      <c r="FMB126" s="597"/>
      <c r="FMC126" s="597"/>
      <c r="FMD126" s="597"/>
      <c r="FME126" s="597"/>
      <c r="FMF126" s="597"/>
      <c r="FMG126" s="597"/>
      <c r="FMH126" s="597"/>
      <c r="FMI126" s="597"/>
      <c r="FMJ126" s="597"/>
      <c r="FMK126" s="597"/>
      <c r="FML126" s="597"/>
      <c r="FMM126" s="597"/>
      <c r="FMN126" s="597"/>
      <c r="FMO126" s="597"/>
      <c r="FMP126" s="597"/>
      <c r="FMQ126" s="597"/>
      <c r="FMR126" s="597"/>
      <c r="FMS126" s="597"/>
      <c r="FMT126" s="597"/>
      <c r="FMU126" s="597"/>
      <c r="FMV126" s="597"/>
      <c r="FMW126" s="597"/>
      <c r="FMX126" s="597"/>
      <c r="FMY126" s="597"/>
      <c r="FMZ126" s="597"/>
      <c r="FNA126" s="597"/>
      <c r="FNB126" s="597"/>
      <c r="FNC126" s="597"/>
      <c r="FND126" s="597"/>
      <c r="FNE126" s="597"/>
      <c r="FNF126" s="597"/>
      <c r="FNG126" s="597"/>
      <c r="FNH126" s="597"/>
      <c r="FNI126" s="597"/>
      <c r="FNJ126" s="597"/>
      <c r="FNK126" s="597"/>
      <c r="FNL126" s="597"/>
      <c r="FNM126" s="597"/>
      <c r="FNN126" s="597"/>
      <c r="FNO126" s="597"/>
      <c r="FNP126" s="597"/>
      <c r="FNQ126" s="597"/>
      <c r="FNR126" s="597"/>
      <c r="FNS126" s="597"/>
      <c r="FNT126" s="597"/>
      <c r="FNU126" s="597"/>
      <c r="FNV126" s="597"/>
      <c r="FNW126" s="597"/>
      <c r="FNX126" s="597"/>
      <c r="FNY126" s="597"/>
      <c r="FNZ126" s="597"/>
      <c r="FOA126" s="597"/>
      <c r="FOB126" s="597"/>
      <c r="FOC126" s="597"/>
      <c r="FOD126" s="597"/>
      <c r="FOE126" s="597"/>
      <c r="FOF126" s="597"/>
      <c r="FOG126" s="597"/>
      <c r="FOH126" s="597"/>
      <c r="FOI126" s="597"/>
      <c r="FOJ126" s="597"/>
      <c r="FOK126" s="597"/>
      <c r="FOL126" s="597"/>
      <c r="FOM126" s="597"/>
      <c r="FON126" s="597"/>
      <c r="FOO126" s="597"/>
      <c r="FOP126" s="597"/>
      <c r="FOQ126" s="597"/>
      <c r="FOR126" s="597"/>
      <c r="FOS126" s="597"/>
      <c r="FOT126" s="597"/>
      <c r="FOU126" s="597"/>
      <c r="FOV126" s="597"/>
      <c r="FOW126" s="597"/>
      <c r="FOX126" s="597"/>
      <c r="FOY126" s="597"/>
      <c r="FOZ126" s="597"/>
      <c r="FPA126" s="597"/>
      <c r="FPB126" s="597"/>
      <c r="FPC126" s="597"/>
      <c r="FPD126" s="597"/>
      <c r="FPE126" s="597"/>
      <c r="FPF126" s="597"/>
      <c r="FPG126" s="597"/>
      <c r="FPH126" s="597"/>
      <c r="FPI126" s="597"/>
      <c r="FPJ126" s="597"/>
      <c r="FPK126" s="597"/>
      <c r="FPL126" s="597"/>
      <c r="FPM126" s="597"/>
      <c r="FPN126" s="597"/>
      <c r="FPO126" s="597"/>
      <c r="FPP126" s="597"/>
      <c r="FPQ126" s="597"/>
      <c r="FPR126" s="597"/>
      <c r="FPS126" s="597"/>
      <c r="FPT126" s="597"/>
      <c r="FPU126" s="597"/>
      <c r="FPV126" s="597"/>
      <c r="FPW126" s="597"/>
      <c r="FPX126" s="597"/>
      <c r="FPY126" s="597"/>
      <c r="FPZ126" s="597"/>
      <c r="FQA126" s="597"/>
      <c r="FQB126" s="597"/>
      <c r="FQC126" s="597"/>
      <c r="FQD126" s="597"/>
      <c r="FQE126" s="597"/>
      <c r="FQF126" s="597"/>
      <c r="FQG126" s="597"/>
      <c r="FQH126" s="597"/>
      <c r="FQI126" s="597"/>
      <c r="FQJ126" s="597"/>
      <c r="FQK126" s="597"/>
      <c r="FQL126" s="597"/>
      <c r="FQM126" s="597"/>
      <c r="FQN126" s="597"/>
      <c r="FQO126" s="597"/>
      <c r="FQP126" s="597"/>
      <c r="FQQ126" s="597"/>
      <c r="FQR126" s="597"/>
      <c r="FQS126" s="597"/>
      <c r="FQT126" s="597"/>
      <c r="FQU126" s="597"/>
      <c r="FQV126" s="597"/>
      <c r="FQW126" s="597"/>
      <c r="FQX126" s="597"/>
      <c r="FQY126" s="597"/>
      <c r="FQZ126" s="597"/>
      <c r="FRA126" s="597"/>
      <c r="FRB126" s="597"/>
      <c r="FRC126" s="597"/>
      <c r="FRD126" s="597"/>
      <c r="FRE126" s="597"/>
      <c r="FRF126" s="597"/>
      <c r="FRG126" s="597"/>
      <c r="FRH126" s="597"/>
      <c r="FRI126" s="597"/>
      <c r="FRJ126" s="597"/>
      <c r="FRK126" s="597"/>
      <c r="FRL126" s="597"/>
      <c r="FRM126" s="597"/>
      <c r="FRN126" s="597"/>
      <c r="FRO126" s="597"/>
      <c r="FRP126" s="597"/>
      <c r="FRQ126" s="597"/>
      <c r="FRR126" s="597"/>
      <c r="FRS126" s="597"/>
      <c r="FRT126" s="597"/>
      <c r="FRU126" s="597"/>
      <c r="FRV126" s="597"/>
      <c r="FRW126" s="597"/>
      <c r="FRX126" s="597"/>
      <c r="FRY126" s="597"/>
      <c r="FRZ126" s="597"/>
      <c r="FSA126" s="597"/>
      <c r="FSB126" s="597"/>
      <c r="FSC126" s="597"/>
      <c r="FSD126" s="597"/>
      <c r="FSE126" s="597"/>
      <c r="FSF126" s="597"/>
      <c r="FSG126" s="597"/>
      <c r="FSH126" s="597"/>
      <c r="FSI126" s="597"/>
      <c r="FSJ126" s="597"/>
      <c r="FSK126" s="597"/>
      <c r="FSL126" s="597"/>
      <c r="FSM126" s="597"/>
      <c r="FSN126" s="597"/>
      <c r="FSO126" s="597"/>
      <c r="FSP126" s="597"/>
      <c r="FSQ126" s="597"/>
      <c r="FSR126" s="597"/>
      <c r="FSS126" s="597"/>
      <c r="FST126" s="597"/>
      <c r="FSU126" s="597"/>
      <c r="FSV126" s="597"/>
      <c r="FSW126" s="597"/>
      <c r="FSX126" s="597"/>
      <c r="FSY126" s="597"/>
      <c r="FSZ126" s="597"/>
      <c r="FTA126" s="597"/>
      <c r="FTB126" s="597"/>
      <c r="FTC126" s="597"/>
      <c r="FTD126" s="597"/>
      <c r="FTE126" s="597"/>
      <c r="FTF126" s="597"/>
      <c r="FTG126" s="597"/>
      <c r="FTH126" s="597"/>
      <c r="FTI126" s="597"/>
      <c r="FTJ126" s="597"/>
      <c r="FTK126" s="597"/>
      <c r="FTL126" s="597"/>
      <c r="FTM126" s="597"/>
      <c r="FTN126" s="597"/>
      <c r="FTO126" s="597"/>
      <c r="FTP126" s="597"/>
      <c r="FTQ126" s="597"/>
      <c r="FTR126" s="597"/>
      <c r="FTS126" s="597"/>
      <c r="FTT126" s="597"/>
      <c r="FTU126" s="597"/>
      <c r="FTV126" s="597"/>
      <c r="FTW126" s="597"/>
      <c r="FTX126" s="597"/>
      <c r="FTY126" s="597"/>
      <c r="FTZ126" s="597"/>
      <c r="FUA126" s="597"/>
      <c r="FUB126" s="597"/>
      <c r="FUC126" s="597"/>
      <c r="FUD126" s="597"/>
      <c r="FUE126" s="597"/>
      <c r="FUF126" s="597"/>
      <c r="FUG126" s="597"/>
      <c r="FUH126" s="597"/>
      <c r="FUI126" s="597"/>
      <c r="FUJ126" s="597"/>
      <c r="FUK126" s="597"/>
      <c r="FUL126" s="597"/>
      <c r="FUM126" s="597"/>
      <c r="FUN126" s="597"/>
      <c r="FUO126" s="597"/>
      <c r="FUP126" s="597"/>
      <c r="FUQ126" s="597"/>
      <c r="FUR126" s="597"/>
      <c r="FUS126" s="597"/>
      <c r="FUT126" s="597"/>
      <c r="FUU126" s="597"/>
      <c r="FUV126" s="597"/>
      <c r="FUW126" s="597"/>
      <c r="FUX126" s="597"/>
      <c r="FUY126" s="597"/>
      <c r="FUZ126" s="597"/>
      <c r="FVA126" s="597"/>
      <c r="FVB126" s="597"/>
      <c r="FVC126" s="597"/>
      <c r="FVD126" s="597"/>
      <c r="FVE126" s="597"/>
      <c r="FVF126" s="597"/>
      <c r="FVG126" s="597"/>
      <c r="FVH126" s="597"/>
      <c r="FVI126" s="597"/>
      <c r="FVJ126" s="597"/>
      <c r="FVK126" s="597"/>
      <c r="FVL126" s="597"/>
      <c r="FVM126" s="597"/>
      <c r="FVN126" s="597"/>
      <c r="FVO126" s="597"/>
      <c r="FVP126" s="597"/>
      <c r="FVQ126" s="597"/>
      <c r="FVR126" s="597"/>
      <c r="FVS126" s="597"/>
      <c r="FVT126" s="597"/>
      <c r="FVU126" s="597"/>
      <c r="FVV126" s="597"/>
      <c r="FVW126" s="597"/>
      <c r="FVX126" s="597"/>
      <c r="FVY126" s="597"/>
      <c r="FVZ126" s="597"/>
      <c r="FWA126" s="597"/>
      <c r="FWB126" s="597"/>
      <c r="FWC126" s="597"/>
      <c r="FWD126" s="597"/>
      <c r="FWE126" s="597"/>
      <c r="FWF126" s="597"/>
      <c r="FWG126" s="597"/>
      <c r="FWH126" s="597"/>
      <c r="FWI126" s="597"/>
      <c r="FWJ126" s="597"/>
      <c r="FWK126" s="597"/>
      <c r="FWL126" s="597"/>
      <c r="FWM126" s="597"/>
      <c r="FWN126" s="597"/>
      <c r="FWO126" s="597"/>
      <c r="FWP126" s="597"/>
      <c r="FWQ126" s="597"/>
      <c r="FWR126" s="597"/>
      <c r="FWS126" s="597"/>
      <c r="FWT126" s="597"/>
      <c r="FWU126" s="597"/>
      <c r="FWV126" s="597"/>
      <c r="FWW126" s="597"/>
      <c r="FWX126" s="597"/>
      <c r="FWY126" s="597"/>
      <c r="FWZ126" s="597"/>
      <c r="FXA126" s="597"/>
      <c r="FXB126" s="597"/>
      <c r="FXC126" s="597"/>
      <c r="FXD126" s="597"/>
      <c r="FXE126" s="597"/>
      <c r="FXF126" s="597"/>
      <c r="FXG126" s="597"/>
      <c r="FXH126" s="597"/>
      <c r="FXI126" s="597"/>
      <c r="FXJ126" s="597"/>
      <c r="FXK126" s="597"/>
      <c r="FXL126" s="597"/>
      <c r="FXM126" s="597"/>
      <c r="FXN126" s="597"/>
      <c r="FXO126" s="597"/>
      <c r="FXP126" s="597"/>
      <c r="FXQ126" s="597"/>
      <c r="FXR126" s="597"/>
      <c r="FXS126" s="597"/>
      <c r="FXT126" s="597"/>
      <c r="FXU126" s="597"/>
      <c r="FXV126" s="597"/>
      <c r="FXW126" s="597"/>
      <c r="FXX126" s="597"/>
      <c r="FXY126" s="597"/>
      <c r="FXZ126" s="597"/>
      <c r="FYA126" s="597"/>
      <c r="FYB126" s="597"/>
      <c r="FYC126" s="597"/>
      <c r="FYD126" s="597"/>
      <c r="FYE126" s="597"/>
      <c r="FYF126" s="597"/>
      <c r="FYG126" s="597"/>
      <c r="FYH126" s="597"/>
      <c r="FYI126" s="597"/>
      <c r="FYJ126" s="597"/>
      <c r="FYK126" s="597"/>
      <c r="FYL126" s="597"/>
      <c r="FYM126" s="597"/>
      <c r="FYN126" s="597"/>
      <c r="FYO126" s="597"/>
      <c r="FYP126" s="597"/>
      <c r="FYQ126" s="597"/>
      <c r="FYR126" s="597"/>
      <c r="FYS126" s="597"/>
      <c r="FYT126" s="597"/>
      <c r="FYU126" s="597"/>
      <c r="FYV126" s="597"/>
      <c r="FYW126" s="597"/>
      <c r="FYX126" s="597"/>
      <c r="FYY126" s="597"/>
      <c r="FYZ126" s="597"/>
      <c r="FZA126" s="597"/>
      <c r="FZB126" s="597"/>
      <c r="FZC126" s="597"/>
      <c r="FZD126" s="597"/>
      <c r="FZE126" s="597"/>
      <c r="FZF126" s="597"/>
      <c r="FZG126" s="597"/>
      <c r="FZH126" s="597"/>
      <c r="FZI126" s="597"/>
      <c r="FZJ126" s="597"/>
      <c r="FZK126" s="597"/>
      <c r="FZL126" s="597"/>
      <c r="FZM126" s="597"/>
      <c r="FZN126" s="597"/>
      <c r="FZO126" s="597"/>
      <c r="FZP126" s="597"/>
      <c r="FZQ126" s="597"/>
      <c r="FZR126" s="597"/>
      <c r="FZS126" s="597"/>
      <c r="FZT126" s="597"/>
      <c r="FZU126" s="597"/>
      <c r="FZV126" s="597"/>
      <c r="FZW126" s="597"/>
      <c r="FZX126" s="597"/>
      <c r="FZY126" s="597"/>
      <c r="FZZ126" s="597"/>
      <c r="GAA126" s="597"/>
      <c r="GAB126" s="597"/>
      <c r="GAC126" s="597"/>
      <c r="GAD126" s="597"/>
      <c r="GAE126" s="597"/>
      <c r="GAF126" s="597"/>
      <c r="GAG126" s="597"/>
      <c r="GAH126" s="597"/>
      <c r="GAI126" s="597"/>
      <c r="GAJ126" s="597"/>
      <c r="GAK126" s="597"/>
      <c r="GAL126" s="597"/>
      <c r="GAM126" s="597"/>
      <c r="GAN126" s="597"/>
      <c r="GAO126" s="597"/>
      <c r="GAP126" s="597"/>
      <c r="GAQ126" s="597"/>
      <c r="GAR126" s="597"/>
      <c r="GAS126" s="597"/>
      <c r="GAT126" s="597"/>
      <c r="GAU126" s="597"/>
      <c r="GAV126" s="597"/>
      <c r="GAW126" s="597"/>
      <c r="GAX126" s="597"/>
      <c r="GAY126" s="597"/>
      <c r="GAZ126" s="597"/>
      <c r="GBA126" s="597"/>
      <c r="GBB126" s="597"/>
      <c r="GBC126" s="597"/>
      <c r="GBD126" s="597"/>
      <c r="GBE126" s="597"/>
      <c r="GBF126" s="597"/>
      <c r="GBG126" s="597"/>
      <c r="GBH126" s="597"/>
      <c r="GBI126" s="597"/>
      <c r="GBJ126" s="597"/>
      <c r="GBK126" s="597"/>
      <c r="GBL126" s="597"/>
      <c r="GBM126" s="597"/>
      <c r="GBN126" s="597"/>
      <c r="GBO126" s="597"/>
      <c r="GBP126" s="597"/>
      <c r="GBQ126" s="597"/>
      <c r="GBR126" s="597"/>
      <c r="GBS126" s="597"/>
      <c r="GBT126" s="597"/>
      <c r="GBU126" s="597"/>
      <c r="GBV126" s="597"/>
      <c r="GBW126" s="597"/>
      <c r="GBX126" s="597"/>
      <c r="GBY126" s="597"/>
      <c r="GBZ126" s="597"/>
      <c r="GCA126" s="597"/>
      <c r="GCB126" s="597"/>
      <c r="GCC126" s="597"/>
      <c r="GCD126" s="597"/>
      <c r="GCE126" s="597"/>
      <c r="GCF126" s="597"/>
      <c r="GCG126" s="597"/>
      <c r="GCH126" s="597"/>
      <c r="GCI126" s="597"/>
      <c r="GCJ126" s="597"/>
      <c r="GCK126" s="597"/>
      <c r="GCL126" s="597"/>
      <c r="GCM126" s="597"/>
      <c r="GCN126" s="597"/>
      <c r="GCO126" s="597"/>
      <c r="GCP126" s="597"/>
      <c r="GCQ126" s="597"/>
      <c r="GCR126" s="597"/>
      <c r="GCS126" s="597"/>
      <c r="GCT126" s="597"/>
      <c r="GCU126" s="597"/>
      <c r="GCV126" s="597"/>
      <c r="GCW126" s="597"/>
      <c r="GCX126" s="597"/>
      <c r="GCY126" s="597"/>
      <c r="GCZ126" s="597"/>
      <c r="GDA126" s="597"/>
      <c r="GDB126" s="597"/>
      <c r="GDC126" s="597"/>
      <c r="GDD126" s="597"/>
      <c r="GDE126" s="597"/>
      <c r="GDF126" s="597"/>
      <c r="GDG126" s="597"/>
      <c r="GDH126" s="597"/>
      <c r="GDI126" s="597"/>
      <c r="GDJ126" s="597"/>
      <c r="GDK126" s="597"/>
      <c r="GDL126" s="597"/>
      <c r="GDM126" s="597"/>
      <c r="GDN126" s="597"/>
      <c r="GDO126" s="597"/>
      <c r="GDP126" s="597"/>
      <c r="GDQ126" s="597"/>
      <c r="GDR126" s="597"/>
      <c r="GDS126" s="597"/>
      <c r="GDT126" s="597"/>
      <c r="GDU126" s="597"/>
      <c r="GDV126" s="597"/>
      <c r="GDW126" s="597"/>
      <c r="GDX126" s="597"/>
      <c r="GDY126" s="597"/>
      <c r="GDZ126" s="597"/>
      <c r="GEA126" s="597"/>
      <c r="GEB126" s="597"/>
      <c r="GEC126" s="597"/>
      <c r="GED126" s="597"/>
      <c r="GEE126" s="597"/>
      <c r="GEF126" s="597"/>
      <c r="GEG126" s="597"/>
      <c r="GEH126" s="597"/>
      <c r="GEI126" s="597"/>
      <c r="GEJ126" s="597"/>
      <c r="GEK126" s="597"/>
      <c r="GEL126" s="597"/>
      <c r="GEM126" s="597"/>
      <c r="GEN126" s="597"/>
      <c r="GEO126" s="597"/>
      <c r="GEP126" s="597"/>
      <c r="GEQ126" s="597"/>
      <c r="GER126" s="597"/>
      <c r="GES126" s="597"/>
      <c r="GET126" s="597"/>
      <c r="GEU126" s="597"/>
      <c r="GEV126" s="597"/>
      <c r="GEW126" s="597"/>
      <c r="GEX126" s="597"/>
      <c r="GEY126" s="597"/>
      <c r="GEZ126" s="597"/>
      <c r="GFA126" s="597"/>
      <c r="GFB126" s="597"/>
      <c r="GFC126" s="597"/>
      <c r="GFD126" s="597"/>
      <c r="GFE126" s="597"/>
      <c r="GFF126" s="597"/>
      <c r="GFG126" s="597"/>
      <c r="GFH126" s="597"/>
      <c r="GFI126" s="597"/>
      <c r="GFJ126" s="597"/>
      <c r="GFK126" s="597"/>
      <c r="GFL126" s="597"/>
      <c r="GFM126" s="597"/>
      <c r="GFN126" s="597"/>
      <c r="GFO126" s="597"/>
      <c r="GFP126" s="597"/>
      <c r="GFQ126" s="597"/>
      <c r="GFR126" s="597"/>
      <c r="GFS126" s="597"/>
      <c r="GFT126" s="597"/>
      <c r="GFU126" s="597"/>
      <c r="GFV126" s="597"/>
      <c r="GFW126" s="597"/>
      <c r="GFX126" s="597"/>
      <c r="GFY126" s="597"/>
      <c r="GFZ126" s="597"/>
      <c r="GGA126" s="597"/>
      <c r="GGB126" s="597"/>
      <c r="GGC126" s="597"/>
      <c r="GGD126" s="597"/>
      <c r="GGE126" s="597"/>
      <c r="GGF126" s="597"/>
      <c r="GGG126" s="597"/>
      <c r="GGH126" s="597"/>
      <c r="GGI126" s="597"/>
      <c r="GGJ126" s="597"/>
      <c r="GGK126" s="597"/>
      <c r="GGL126" s="597"/>
      <c r="GGM126" s="597"/>
      <c r="GGN126" s="597"/>
      <c r="GGO126" s="597"/>
      <c r="GGP126" s="597"/>
      <c r="GGQ126" s="597"/>
      <c r="GGR126" s="597"/>
      <c r="GGS126" s="597"/>
      <c r="GGT126" s="597"/>
      <c r="GGU126" s="597"/>
      <c r="GGV126" s="597"/>
      <c r="GGW126" s="597"/>
      <c r="GGX126" s="597"/>
      <c r="GGY126" s="597"/>
      <c r="GGZ126" s="597"/>
      <c r="GHA126" s="597"/>
      <c r="GHB126" s="597"/>
      <c r="GHC126" s="597"/>
      <c r="GHD126" s="597"/>
      <c r="GHE126" s="597"/>
      <c r="GHF126" s="597"/>
      <c r="GHG126" s="597"/>
      <c r="GHH126" s="597"/>
      <c r="GHI126" s="597"/>
      <c r="GHJ126" s="597"/>
      <c r="GHK126" s="597"/>
      <c r="GHL126" s="597"/>
      <c r="GHM126" s="597"/>
      <c r="GHN126" s="597"/>
      <c r="GHO126" s="597"/>
      <c r="GHP126" s="597"/>
      <c r="GHQ126" s="597"/>
      <c r="GHR126" s="597"/>
      <c r="GHS126" s="597"/>
      <c r="GHT126" s="597"/>
      <c r="GHU126" s="597"/>
      <c r="GHV126" s="597"/>
      <c r="GHW126" s="597"/>
      <c r="GHX126" s="597"/>
      <c r="GHY126" s="597"/>
      <c r="GHZ126" s="597"/>
      <c r="GIA126" s="597"/>
      <c r="GIB126" s="597"/>
      <c r="GIC126" s="597"/>
      <c r="GID126" s="597"/>
      <c r="GIE126" s="597"/>
      <c r="GIF126" s="597"/>
      <c r="GIG126" s="597"/>
      <c r="GIH126" s="597"/>
      <c r="GII126" s="597"/>
      <c r="GIJ126" s="597"/>
      <c r="GIK126" s="597"/>
      <c r="GIL126" s="597"/>
      <c r="GIM126" s="597"/>
      <c r="GIN126" s="597"/>
      <c r="GIO126" s="597"/>
      <c r="GIP126" s="597"/>
      <c r="GIQ126" s="597"/>
      <c r="GIR126" s="597"/>
      <c r="GIS126" s="597"/>
      <c r="GIT126" s="597"/>
      <c r="GIU126" s="597"/>
      <c r="GIV126" s="597"/>
      <c r="GIW126" s="597"/>
      <c r="GIX126" s="597"/>
      <c r="GIY126" s="597"/>
      <c r="GIZ126" s="597"/>
      <c r="GJA126" s="597"/>
      <c r="GJB126" s="597"/>
      <c r="GJC126" s="597"/>
      <c r="GJD126" s="597"/>
      <c r="GJE126" s="597"/>
      <c r="GJF126" s="597"/>
      <c r="GJG126" s="597"/>
      <c r="GJH126" s="597"/>
      <c r="GJI126" s="597"/>
      <c r="GJJ126" s="597"/>
      <c r="GJK126" s="597"/>
      <c r="GJL126" s="597"/>
      <c r="GJM126" s="597"/>
      <c r="GJN126" s="597"/>
      <c r="GJO126" s="597"/>
      <c r="GJP126" s="597"/>
      <c r="GJQ126" s="597"/>
      <c r="GJR126" s="597"/>
      <c r="GJS126" s="597"/>
      <c r="GJT126" s="597"/>
      <c r="GJU126" s="597"/>
      <c r="GJV126" s="597"/>
      <c r="GJW126" s="597"/>
      <c r="GJX126" s="597"/>
      <c r="GJY126" s="597"/>
      <c r="GJZ126" s="597"/>
      <c r="GKA126" s="597"/>
      <c r="GKB126" s="597"/>
      <c r="GKC126" s="597"/>
      <c r="GKD126" s="597"/>
      <c r="GKE126" s="597"/>
      <c r="GKF126" s="597"/>
      <c r="GKG126" s="597"/>
      <c r="GKH126" s="597"/>
      <c r="GKI126" s="597"/>
      <c r="GKJ126" s="597"/>
      <c r="GKK126" s="597"/>
      <c r="GKL126" s="597"/>
      <c r="GKM126" s="597"/>
      <c r="GKN126" s="597"/>
      <c r="GKO126" s="597"/>
      <c r="GKP126" s="597"/>
      <c r="GKQ126" s="597"/>
      <c r="GKR126" s="597"/>
      <c r="GKS126" s="597"/>
      <c r="GKT126" s="597"/>
      <c r="GKU126" s="597"/>
      <c r="GKV126" s="597"/>
      <c r="GKW126" s="597"/>
      <c r="GKX126" s="597"/>
      <c r="GKY126" s="597"/>
      <c r="GKZ126" s="597"/>
      <c r="GLA126" s="597"/>
      <c r="GLB126" s="597"/>
      <c r="GLC126" s="597"/>
      <c r="GLD126" s="597"/>
      <c r="GLE126" s="597"/>
      <c r="GLF126" s="597"/>
      <c r="GLG126" s="597"/>
      <c r="GLH126" s="597"/>
      <c r="GLI126" s="597"/>
      <c r="GLJ126" s="597"/>
      <c r="GLK126" s="597"/>
      <c r="GLL126" s="597"/>
      <c r="GLM126" s="597"/>
      <c r="GLN126" s="597"/>
      <c r="GLO126" s="597"/>
      <c r="GLP126" s="597"/>
      <c r="GLQ126" s="597"/>
      <c r="GLR126" s="597"/>
      <c r="GLS126" s="597"/>
      <c r="GLT126" s="597"/>
      <c r="GLU126" s="597"/>
      <c r="GLV126" s="597"/>
      <c r="GLW126" s="597"/>
      <c r="GLX126" s="597"/>
      <c r="GLY126" s="597"/>
      <c r="GLZ126" s="597"/>
      <c r="GMA126" s="597"/>
      <c r="GMB126" s="597"/>
      <c r="GMC126" s="597"/>
      <c r="GMD126" s="597"/>
      <c r="GME126" s="597"/>
      <c r="GMF126" s="597"/>
      <c r="GMG126" s="597"/>
      <c r="GMH126" s="597"/>
      <c r="GMI126" s="597"/>
      <c r="GMJ126" s="597"/>
      <c r="GMK126" s="597"/>
      <c r="GML126" s="597"/>
      <c r="GMM126" s="597"/>
      <c r="GMN126" s="597"/>
      <c r="GMO126" s="597"/>
      <c r="GMP126" s="597"/>
      <c r="GMQ126" s="597"/>
      <c r="GMR126" s="597"/>
      <c r="GMS126" s="597"/>
      <c r="GMT126" s="597"/>
      <c r="GMU126" s="597"/>
      <c r="GMV126" s="597"/>
      <c r="GMW126" s="597"/>
      <c r="GMX126" s="597"/>
      <c r="GMY126" s="597"/>
      <c r="GMZ126" s="597"/>
      <c r="GNA126" s="597"/>
      <c r="GNB126" s="597"/>
      <c r="GNC126" s="597"/>
      <c r="GND126" s="597"/>
      <c r="GNE126" s="597"/>
      <c r="GNF126" s="597"/>
      <c r="GNG126" s="597"/>
      <c r="GNH126" s="597"/>
      <c r="GNI126" s="597"/>
      <c r="GNJ126" s="597"/>
      <c r="GNK126" s="597"/>
      <c r="GNL126" s="597"/>
      <c r="GNM126" s="597"/>
      <c r="GNN126" s="597"/>
      <c r="GNO126" s="597"/>
      <c r="GNP126" s="597"/>
      <c r="GNQ126" s="597"/>
      <c r="GNR126" s="597"/>
      <c r="GNS126" s="597"/>
      <c r="GNT126" s="597"/>
      <c r="GNU126" s="597"/>
      <c r="GNV126" s="597"/>
      <c r="GNW126" s="597"/>
      <c r="GNX126" s="597"/>
      <c r="GNY126" s="597"/>
      <c r="GNZ126" s="597"/>
      <c r="GOA126" s="597"/>
      <c r="GOB126" s="597"/>
      <c r="GOC126" s="597"/>
      <c r="GOD126" s="597"/>
      <c r="GOE126" s="597"/>
      <c r="GOF126" s="597"/>
      <c r="GOG126" s="597"/>
      <c r="GOH126" s="597"/>
      <c r="GOI126" s="597"/>
      <c r="GOJ126" s="597"/>
      <c r="GOK126" s="597"/>
      <c r="GOL126" s="597"/>
      <c r="GOM126" s="597"/>
      <c r="GON126" s="597"/>
      <c r="GOO126" s="597"/>
      <c r="GOP126" s="597"/>
      <c r="GOQ126" s="597"/>
      <c r="GOR126" s="597"/>
      <c r="GOS126" s="597"/>
      <c r="GOT126" s="597"/>
      <c r="GOU126" s="597"/>
      <c r="GOV126" s="597"/>
      <c r="GOW126" s="597"/>
      <c r="GOX126" s="597"/>
      <c r="GOY126" s="597"/>
      <c r="GOZ126" s="597"/>
      <c r="GPA126" s="597"/>
      <c r="GPB126" s="597"/>
      <c r="GPC126" s="597"/>
      <c r="GPD126" s="597"/>
      <c r="GPE126" s="597"/>
      <c r="GPF126" s="597"/>
      <c r="GPG126" s="597"/>
      <c r="GPH126" s="597"/>
      <c r="GPI126" s="597"/>
      <c r="GPJ126" s="597"/>
      <c r="GPK126" s="597"/>
      <c r="GPL126" s="597"/>
      <c r="GPM126" s="597"/>
      <c r="GPN126" s="597"/>
      <c r="GPO126" s="597"/>
      <c r="GPP126" s="597"/>
      <c r="GPQ126" s="597"/>
      <c r="GPR126" s="597"/>
      <c r="GPS126" s="597"/>
      <c r="GPT126" s="597"/>
      <c r="GPU126" s="597"/>
      <c r="GPV126" s="597"/>
      <c r="GPW126" s="597"/>
      <c r="GPX126" s="597"/>
      <c r="GPY126" s="597"/>
      <c r="GPZ126" s="597"/>
      <c r="GQA126" s="597"/>
      <c r="GQB126" s="597"/>
      <c r="GQC126" s="597"/>
      <c r="GQD126" s="597"/>
      <c r="GQE126" s="597"/>
      <c r="GQF126" s="597"/>
      <c r="GQG126" s="597"/>
      <c r="GQH126" s="597"/>
      <c r="GQI126" s="597"/>
      <c r="GQJ126" s="597"/>
      <c r="GQK126" s="597"/>
      <c r="GQL126" s="597"/>
      <c r="GQM126" s="597"/>
      <c r="GQN126" s="597"/>
      <c r="GQO126" s="597"/>
      <c r="GQP126" s="597"/>
      <c r="GQQ126" s="597"/>
      <c r="GQR126" s="597"/>
      <c r="GQS126" s="597"/>
      <c r="GQT126" s="597"/>
      <c r="GQU126" s="597"/>
      <c r="GQV126" s="597"/>
      <c r="GQW126" s="597"/>
      <c r="GQX126" s="597"/>
      <c r="GQY126" s="597"/>
      <c r="GQZ126" s="597"/>
      <c r="GRA126" s="597"/>
      <c r="GRB126" s="597"/>
      <c r="GRC126" s="597"/>
      <c r="GRD126" s="597"/>
      <c r="GRE126" s="597"/>
      <c r="GRF126" s="597"/>
      <c r="GRG126" s="597"/>
      <c r="GRH126" s="597"/>
      <c r="GRI126" s="597"/>
      <c r="GRJ126" s="597"/>
      <c r="GRK126" s="597"/>
      <c r="GRL126" s="597"/>
      <c r="GRM126" s="597"/>
      <c r="GRN126" s="597"/>
      <c r="GRO126" s="597"/>
      <c r="GRP126" s="597"/>
      <c r="GRQ126" s="597"/>
      <c r="GRR126" s="597"/>
      <c r="GRS126" s="597"/>
      <c r="GRT126" s="597"/>
      <c r="GRU126" s="597"/>
      <c r="GRV126" s="597"/>
      <c r="GRW126" s="597"/>
      <c r="GRX126" s="597"/>
      <c r="GRY126" s="597"/>
      <c r="GRZ126" s="597"/>
      <c r="GSA126" s="597"/>
      <c r="GSB126" s="597"/>
      <c r="GSC126" s="597"/>
      <c r="GSD126" s="597"/>
      <c r="GSE126" s="597"/>
      <c r="GSF126" s="597"/>
      <c r="GSG126" s="597"/>
      <c r="GSH126" s="597"/>
      <c r="GSI126" s="597"/>
      <c r="GSJ126" s="597"/>
      <c r="GSK126" s="597"/>
      <c r="GSL126" s="597"/>
      <c r="GSM126" s="597"/>
      <c r="GSN126" s="597"/>
      <c r="GSO126" s="597"/>
      <c r="GSP126" s="597"/>
      <c r="GSQ126" s="597"/>
      <c r="GSR126" s="597"/>
      <c r="GSS126" s="597"/>
      <c r="GST126" s="597"/>
      <c r="GSU126" s="597"/>
      <c r="GSV126" s="597"/>
      <c r="GSW126" s="597"/>
      <c r="GSX126" s="597"/>
      <c r="GSY126" s="597"/>
      <c r="GSZ126" s="597"/>
      <c r="GTA126" s="597"/>
      <c r="GTB126" s="597"/>
      <c r="GTC126" s="597"/>
      <c r="GTD126" s="597"/>
      <c r="GTE126" s="597"/>
      <c r="GTF126" s="597"/>
      <c r="GTG126" s="597"/>
      <c r="GTH126" s="597"/>
      <c r="GTI126" s="597"/>
      <c r="GTJ126" s="597"/>
      <c r="GTK126" s="597"/>
      <c r="GTL126" s="597"/>
      <c r="GTM126" s="597"/>
      <c r="GTN126" s="597"/>
      <c r="GTO126" s="597"/>
      <c r="GTP126" s="597"/>
      <c r="GTQ126" s="597"/>
      <c r="GTR126" s="597"/>
      <c r="GTS126" s="597"/>
      <c r="GTT126" s="597"/>
      <c r="GTU126" s="597"/>
      <c r="GTV126" s="597"/>
      <c r="GTW126" s="597"/>
      <c r="GTX126" s="597"/>
      <c r="GTY126" s="597"/>
      <c r="GTZ126" s="597"/>
      <c r="GUA126" s="597"/>
      <c r="GUB126" s="597"/>
      <c r="GUC126" s="597"/>
      <c r="GUD126" s="597"/>
      <c r="GUE126" s="597"/>
      <c r="GUF126" s="597"/>
      <c r="GUG126" s="597"/>
      <c r="GUH126" s="597"/>
      <c r="GUI126" s="597"/>
      <c r="GUJ126" s="597"/>
      <c r="GUK126" s="597"/>
      <c r="GUL126" s="597"/>
      <c r="GUM126" s="597"/>
      <c r="GUN126" s="597"/>
      <c r="GUO126" s="597"/>
      <c r="GUP126" s="597"/>
      <c r="GUQ126" s="597"/>
      <c r="GUR126" s="597"/>
      <c r="GUS126" s="597"/>
      <c r="GUT126" s="597"/>
      <c r="GUU126" s="597"/>
      <c r="GUV126" s="597"/>
      <c r="GUW126" s="597"/>
      <c r="GUX126" s="597"/>
      <c r="GUY126" s="597"/>
      <c r="GUZ126" s="597"/>
      <c r="GVA126" s="597"/>
      <c r="GVB126" s="597"/>
      <c r="GVC126" s="597"/>
      <c r="GVD126" s="597"/>
      <c r="GVE126" s="597"/>
      <c r="GVF126" s="597"/>
      <c r="GVG126" s="597"/>
      <c r="GVH126" s="597"/>
      <c r="GVI126" s="597"/>
      <c r="GVJ126" s="597"/>
      <c r="GVK126" s="597"/>
      <c r="GVL126" s="597"/>
      <c r="GVM126" s="597"/>
      <c r="GVN126" s="597"/>
      <c r="GVO126" s="597"/>
      <c r="GVP126" s="597"/>
      <c r="GVQ126" s="597"/>
      <c r="GVR126" s="597"/>
      <c r="GVS126" s="597"/>
      <c r="GVT126" s="597"/>
      <c r="GVU126" s="597"/>
      <c r="GVV126" s="597"/>
      <c r="GVW126" s="597"/>
      <c r="GVX126" s="597"/>
      <c r="GVY126" s="597"/>
      <c r="GVZ126" s="597"/>
      <c r="GWA126" s="597"/>
      <c r="GWB126" s="597"/>
      <c r="GWC126" s="597"/>
      <c r="GWD126" s="597"/>
      <c r="GWE126" s="597"/>
      <c r="GWF126" s="597"/>
      <c r="GWG126" s="597"/>
      <c r="GWH126" s="597"/>
      <c r="GWI126" s="597"/>
      <c r="GWJ126" s="597"/>
      <c r="GWK126" s="597"/>
      <c r="GWL126" s="597"/>
      <c r="GWM126" s="597"/>
      <c r="GWN126" s="597"/>
      <c r="GWO126" s="597"/>
      <c r="GWP126" s="597"/>
      <c r="GWQ126" s="597"/>
      <c r="GWR126" s="597"/>
      <c r="GWS126" s="597"/>
      <c r="GWT126" s="597"/>
      <c r="GWU126" s="597"/>
      <c r="GWV126" s="597"/>
      <c r="GWW126" s="597"/>
      <c r="GWX126" s="597"/>
      <c r="GWY126" s="597"/>
      <c r="GWZ126" s="597"/>
      <c r="GXA126" s="597"/>
      <c r="GXB126" s="597"/>
      <c r="GXC126" s="597"/>
      <c r="GXD126" s="597"/>
      <c r="GXE126" s="597"/>
      <c r="GXF126" s="597"/>
      <c r="GXG126" s="597"/>
      <c r="GXH126" s="597"/>
      <c r="GXI126" s="597"/>
      <c r="GXJ126" s="597"/>
      <c r="GXK126" s="597"/>
      <c r="GXL126" s="597"/>
      <c r="GXM126" s="597"/>
      <c r="GXN126" s="597"/>
      <c r="GXO126" s="597"/>
      <c r="GXP126" s="597"/>
      <c r="GXQ126" s="597"/>
      <c r="GXR126" s="597"/>
      <c r="GXS126" s="597"/>
      <c r="GXT126" s="597"/>
      <c r="GXU126" s="597"/>
      <c r="GXV126" s="597"/>
      <c r="GXW126" s="597"/>
      <c r="GXX126" s="597"/>
      <c r="GXY126" s="597"/>
      <c r="GXZ126" s="597"/>
      <c r="GYA126" s="597"/>
      <c r="GYB126" s="597"/>
      <c r="GYC126" s="597"/>
      <c r="GYD126" s="597"/>
      <c r="GYE126" s="597"/>
      <c r="GYF126" s="597"/>
      <c r="GYG126" s="597"/>
      <c r="GYH126" s="597"/>
      <c r="GYI126" s="597"/>
      <c r="GYJ126" s="597"/>
      <c r="GYK126" s="597"/>
      <c r="GYL126" s="597"/>
      <c r="GYM126" s="597"/>
      <c r="GYN126" s="597"/>
      <c r="GYO126" s="597"/>
      <c r="GYP126" s="597"/>
      <c r="GYQ126" s="597"/>
      <c r="GYR126" s="597"/>
      <c r="GYS126" s="597"/>
      <c r="GYT126" s="597"/>
      <c r="GYU126" s="597"/>
      <c r="GYV126" s="597"/>
      <c r="GYW126" s="597"/>
      <c r="GYX126" s="597"/>
      <c r="GYY126" s="597"/>
      <c r="GYZ126" s="597"/>
      <c r="GZA126" s="597"/>
      <c r="GZB126" s="597"/>
      <c r="GZC126" s="597"/>
      <c r="GZD126" s="597"/>
      <c r="GZE126" s="597"/>
      <c r="GZF126" s="597"/>
      <c r="GZG126" s="597"/>
      <c r="GZH126" s="597"/>
      <c r="GZI126" s="597"/>
      <c r="GZJ126" s="597"/>
      <c r="GZK126" s="597"/>
      <c r="GZL126" s="597"/>
      <c r="GZM126" s="597"/>
      <c r="GZN126" s="597"/>
      <c r="GZO126" s="597"/>
      <c r="GZP126" s="597"/>
      <c r="GZQ126" s="597"/>
      <c r="GZR126" s="597"/>
      <c r="GZS126" s="597"/>
      <c r="GZT126" s="597"/>
      <c r="GZU126" s="597"/>
      <c r="GZV126" s="597"/>
      <c r="GZW126" s="597"/>
      <c r="GZX126" s="597"/>
      <c r="GZY126" s="597"/>
      <c r="GZZ126" s="597"/>
      <c r="HAA126" s="597"/>
      <c r="HAB126" s="597"/>
      <c r="HAC126" s="597"/>
      <c r="HAD126" s="597"/>
      <c r="HAE126" s="597"/>
      <c r="HAF126" s="597"/>
      <c r="HAG126" s="597"/>
      <c r="HAH126" s="597"/>
      <c r="HAI126" s="597"/>
      <c r="HAJ126" s="597"/>
      <c r="HAK126" s="597"/>
      <c r="HAL126" s="597"/>
      <c r="HAM126" s="597"/>
      <c r="HAN126" s="597"/>
      <c r="HAO126" s="597"/>
      <c r="HAP126" s="597"/>
      <c r="HAQ126" s="597"/>
      <c r="HAR126" s="597"/>
      <c r="HAS126" s="597"/>
      <c r="HAT126" s="597"/>
      <c r="HAU126" s="597"/>
      <c r="HAV126" s="597"/>
      <c r="HAW126" s="597"/>
      <c r="HAX126" s="597"/>
      <c r="HAY126" s="597"/>
      <c r="HAZ126" s="597"/>
      <c r="HBA126" s="597"/>
      <c r="HBB126" s="597"/>
      <c r="HBC126" s="597"/>
      <c r="HBD126" s="597"/>
    </row>
    <row r="127" spans="1:5464" s="599" customFormat="1" ht="16.5" customHeight="1" thickTop="1" x14ac:dyDescent="0.2">
      <c r="A127" s="1329" t="s">
        <v>244</v>
      </c>
      <c r="B127" s="600" t="s">
        <v>245</v>
      </c>
      <c r="C127" s="601">
        <f>SUM(D127+E127)</f>
        <v>0</v>
      </c>
      <c r="D127" s="601">
        <f t="shared" ref="D127:E130" si="18">SUM(F127+H127+J127+L127+N127)</f>
        <v>0</v>
      </c>
      <c r="E127" s="602">
        <f t="shared" si="18"/>
        <v>0</v>
      </c>
      <c r="F127" s="223"/>
      <c r="G127" s="603"/>
      <c r="H127" s="604"/>
      <c r="I127" s="603"/>
      <c r="J127" s="222"/>
      <c r="K127" s="181"/>
      <c r="L127" s="222"/>
      <c r="M127" s="181"/>
      <c r="N127" s="604"/>
      <c r="O127" s="603"/>
      <c r="P127" s="605"/>
      <c r="Q127" s="459"/>
      <c r="R127" s="459"/>
      <c r="S127" s="459"/>
      <c r="T127" s="459"/>
      <c r="U127" s="459"/>
      <c r="V127" s="459"/>
      <c r="W127" s="459"/>
      <c r="X127" s="459"/>
      <c r="Y127" s="459"/>
      <c r="Z127" s="459"/>
      <c r="AA127" s="459"/>
      <c r="AB127" s="459"/>
      <c r="AC127" s="459"/>
      <c r="AD127" s="459"/>
      <c r="AE127" s="459"/>
      <c r="AF127" s="459"/>
      <c r="AG127" s="459"/>
      <c r="AH127" s="459"/>
      <c r="AI127" s="596"/>
      <c r="AJ127" s="597"/>
      <c r="AK127" s="597"/>
      <c r="AL127" s="597"/>
      <c r="AM127" s="597"/>
      <c r="AN127" s="597"/>
      <c r="AO127" s="597"/>
      <c r="AP127" s="597"/>
      <c r="AQ127" s="597"/>
      <c r="AR127" s="597"/>
      <c r="AS127" s="597"/>
      <c r="AT127" s="597"/>
      <c r="AU127" s="597"/>
      <c r="AV127" s="597"/>
      <c r="AW127" s="597"/>
      <c r="AX127" s="597"/>
      <c r="AY127" s="597"/>
      <c r="AZ127" s="597"/>
      <c r="BA127" s="597"/>
      <c r="BB127" s="597"/>
      <c r="BC127" s="597"/>
      <c r="BD127" s="597"/>
      <c r="BE127" s="597"/>
      <c r="BF127" s="597"/>
      <c r="BG127" s="597"/>
      <c r="BH127" s="597"/>
      <c r="BI127" s="597"/>
      <c r="BJ127" s="597"/>
      <c r="BK127" s="597"/>
      <c r="BL127" s="597"/>
      <c r="BM127" s="597"/>
      <c r="BN127" s="597"/>
      <c r="BO127" s="597"/>
      <c r="BP127" s="597"/>
      <c r="BQ127" s="597"/>
      <c r="BR127" s="597"/>
      <c r="BS127" s="597"/>
      <c r="BT127" s="597"/>
      <c r="BU127" s="597"/>
      <c r="BV127" s="597"/>
      <c r="BW127" s="597"/>
      <c r="BX127" s="597"/>
      <c r="BY127" s="598"/>
      <c r="BZ127" s="598"/>
      <c r="CA127" s="598"/>
      <c r="CB127" s="598"/>
      <c r="CC127" s="598"/>
      <c r="CD127" s="598"/>
      <c r="CE127" s="598"/>
      <c r="CF127" s="598"/>
      <c r="CG127" s="720"/>
      <c r="CH127" s="720"/>
      <c r="CI127" s="720"/>
      <c r="CJ127" s="720"/>
      <c r="CK127" s="720"/>
      <c r="CL127" s="720"/>
      <c r="CM127" s="720"/>
      <c r="CN127" s="720"/>
      <c r="CO127" s="598"/>
      <c r="CP127" s="597"/>
      <c r="CQ127" s="597"/>
      <c r="CR127" s="597"/>
      <c r="CS127" s="597"/>
      <c r="CT127" s="597"/>
      <c r="CU127" s="597"/>
      <c r="CV127" s="597"/>
      <c r="CW127" s="597"/>
      <c r="CX127" s="597"/>
      <c r="CY127" s="597"/>
      <c r="CZ127" s="597"/>
      <c r="DA127" s="597"/>
      <c r="DB127" s="597"/>
      <c r="DC127" s="597"/>
      <c r="DD127" s="597"/>
      <c r="DE127" s="597"/>
      <c r="DF127" s="597"/>
      <c r="DG127" s="597"/>
      <c r="DH127" s="597"/>
      <c r="DI127" s="597"/>
      <c r="DJ127" s="597"/>
      <c r="DK127" s="597"/>
      <c r="DL127" s="597"/>
      <c r="DM127" s="597"/>
      <c r="DN127" s="597"/>
      <c r="DO127" s="597"/>
      <c r="DP127" s="597"/>
      <c r="DQ127" s="597"/>
      <c r="DR127" s="597"/>
      <c r="DS127" s="597"/>
      <c r="DT127" s="597"/>
      <c r="DU127" s="597"/>
      <c r="DV127" s="597"/>
      <c r="DW127" s="597"/>
      <c r="DX127" s="597"/>
      <c r="DY127" s="597"/>
      <c r="DZ127" s="597"/>
      <c r="EA127" s="597"/>
      <c r="EB127" s="597"/>
      <c r="EC127" s="597"/>
      <c r="ED127" s="597"/>
      <c r="EE127" s="597"/>
      <c r="EF127" s="597"/>
      <c r="EG127" s="597"/>
      <c r="EH127" s="597"/>
      <c r="EI127" s="597"/>
      <c r="EJ127" s="597"/>
      <c r="EK127" s="597"/>
      <c r="EL127" s="597"/>
      <c r="EM127" s="597"/>
      <c r="EN127" s="597"/>
      <c r="EO127" s="597"/>
      <c r="EP127" s="597"/>
      <c r="EQ127" s="597"/>
      <c r="ER127" s="597"/>
      <c r="ES127" s="597"/>
      <c r="ET127" s="597"/>
      <c r="EU127" s="597"/>
      <c r="EV127" s="597"/>
      <c r="EW127" s="597"/>
      <c r="EX127" s="597"/>
      <c r="EY127" s="597"/>
      <c r="EZ127" s="597"/>
      <c r="FA127" s="597"/>
      <c r="FB127" s="597"/>
      <c r="FC127" s="597"/>
      <c r="FD127" s="597"/>
      <c r="FE127" s="597"/>
      <c r="FF127" s="597"/>
      <c r="FG127" s="597"/>
      <c r="FH127" s="597"/>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GJ127" s="597"/>
      <c r="GK127" s="597"/>
      <c r="GL127" s="597"/>
      <c r="GM127" s="597"/>
      <c r="GN127" s="597"/>
      <c r="GO127" s="597"/>
      <c r="GP127" s="597"/>
      <c r="GQ127" s="597"/>
      <c r="GR127" s="597"/>
      <c r="GS127" s="597"/>
      <c r="GT127" s="597"/>
      <c r="GU127" s="597"/>
      <c r="GV127" s="597"/>
      <c r="GW127" s="597"/>
      <c r="GX127" s="597"/>
      <c r="GY127" s="597"/>
      <c r="GZ127" s="597"/>
      <c r="HA127" s="597"/>
      <c r="HB127" s="597"/>
      <c r="HC127" s="597"/>
      <c r="HD127" s="597"/>
      <c r="HE127" s="597"/>
      <c r="HF127" s="597"/>
      <c r="HG127" s="597"/>
      <c r="HH127" s="597"/>
      <c r="HI127" s="597"/>
      <c r="HJ127" s="597"/>
      <c r="HK127" s="597"/>
      <c r="HL127" s="597"/>
      <c r="HM127" s="597"/>
      <c r="HN127" s="597"/>
      <c r="HO127" s="597"/>
      <c r="HP127" s="597"/>
      <c r="HQ127" s="597"/>
      <c r="HR127" s="597"/>
      <c r="HS127" s="597"/>
      <c r="HT127" s="597"/>
      <c r="HU127" s="597"/>
      <c r="HV127" s="597"/>
      <c r="HW127" s="597"/>
      <c r="HX127" s="597"/>
      <c r="HY127" s="597"/>
      <c r="HZ127" s="597"/>
      <c r="IA127" s="597"/>
      <c r="IB127" s="597"/>
      <c r="IC127" s="597"/>
      <c r="ID127" s="597"/>
      <c r="IE127" s="597"/>
      <c r="IF127" s="597"/>
      <c r="IG127" s="597"/>
      <c r="IH127" s="597"/>
      <c r="II127" s="597"/>
      <c r="IJ127" s="597"/>
      <c r="IK127" s="597"/>
      <c r="IL127" s="597"/>
      <c r="IM127" s="597"/>
      <c r="IN127" s="597"/>
      <c r="IO127" s="597"/>
      <c r="IP127" s="597"/>
      <c r="IQ127" s="597"/>
      <c r="IR127" s="597"/>
      <c r="IS127" s="597"/>
      <c r="IT127" s="597"/>
      <c r="IU127" s="597"/>
      <c r="IV127" s="597"/>
      <c r="IW127" s="597"/>
      <c r="IX127" s="597"/>
      <c r="IY127" s="597"/>
      <c r="IZ127" s="597"/>
      <c r="JA127" s="597"/>
      <c r="JB127" s="597"/>
      <c r="JC127" s="597"/>
      <c r="JD127" s="597"/>
      <c r="JE127" s="597"/>
      <c r="JF127" s="597"/>
      <c r="JG127" s="597"/>
      <c r="JH127" s="597"/>
      <c r="JI127" s="597"/>
      <c r="JJ127" s="597"/>
      <c r="JK127" s="597"/>
      <c r="JL127" s="597"/>
      <c r="JM127" s="597"/>
      <c r="JN127" s="597"/>
      <c r="JO127" s="597"/>
      <c r="JP127" s="597"/>
      <c r="JQ127" s="597"/>
      <c r="JR127" s="597"/>
      <c r="JS127" s="597"/>
      <c r="JT127" s="597"/>
      <c r="JU127" s="597"/>
      <c r="JV127" s="597"/>
      <c r="JW127" s="597"/>
      <c r="JX127" s="597"/>
      <c r="JY127" s="597"/>
      <c r="JZ127" s="597"/>
      <c r="KA127" s="597"/>
      <c r="KB127" s="597"/>
      <c r="KC127" s="597"/>
      <c r="KD127" s="597"/>
      <c r="KE127" s="597"/>
      <c r="KF127" s="597"/>
      <c r="KG127" s="597"/>
      <c r="KH127" s="597"/>
      <c r="KI127" s="597"/>
      <c r="KJ127" s="597"/>
      <c r="KK127" s="597"/>
      <c r="KL127" s="597"/>
      <c r="KM127" s="597"/>
      <c r="KN127" s="597"/>
      <c r="KO127" s="597"/>
      <c r="KP127" s="597"/>
      <c r="KQ127" s="597"/>
      <c r="KR127" s="597"/>
      <c r="KS127" s="597"/>
      <c r="KT127" s="597"/>
      <c r="KU127" s="597"/>
      <c r="KV127" s="597"/>
      <c r="KW127" s="597"/>
      <c r="KX127" s="597"/>
      <c r="KY127" s="597"/>
      <c r="KZ127" s="597"/>
      <c r="LA127" s="597"/>
      <c r="LB127" s="597"/>
      <c r="LC127" s="597"/>
      <c r="LD127" s="597"/>
      <c r="LE127" s="597"/>
      <c r="LF127" s="597"/>
      <c r="LG127" s="597"/>
      <c r="LH127" s="597"/>
      <c r="LI127" s="597"/>
      <c r="LJ127" s="597"/>
      <c r="LK127" s="597"/>
      <c r="LL127" s="597"/>
      <c r="LM127" s="597"/>
      <c r="LN127" s="597"/>
      <c r="LO127" s="597"/>
      <c r="LP127" s="597"/>
      <c r="LQ127" s="597"/>
      <c r="LR127" s="597"/>
      <c r="LS127" s="597"/>
      <c r="LT127" s="597"/>
      <c r="LU127" s="597"/>
      <c r="LV127" s="597"/>
      <c r="LW127" s="597"/>
      <c r="LX127" s="597"/>
      <c r="LY127" s="597"/>
      <c r="LZ127" s="597"/>
      <c r="MA127" s="597"/>
      <c r="MB127" s="597"/>
      <c r="MC127" s="597"/>
      <c r="MD127" s="597"/>
      <c r="ME127" s="597"/>
      <c r="MF127" s="597"/>
      <c r="MG127" s="597"/>
      <c r="MH127" s="597"/>
      <c r="MI127" s="597"/>
      <c r="MJ127" s="597"/>
      <c r="MK127" s="597"/>
      <c r="ML127" s="597"/>
      <c r="MM127" s="597"/>
      <c r="MN127" s="597"/>
      <c r="MO127" s="597"/>
      <c r="MP127" s="597"/>
      <c r="MQ127" s="597"/>
      <c r="MR127" s="597"/>
      <c r="MS127" s="597"/>
      <c r="MT127" s="597"/>
      <c r="MU127" s="597"/>
      <c r="MV127" s="597"/>
      <c r="MW127" s="597"/>
      <c r="MX127" s="597"/>
      <c r="MY127" s="597"/>
      <c r="MZ127" s="597"/>
      <c r="NA127" s="597"/>
      <c r="NB127" s="597"/>
      <c r="NC127" s="597"/>
      <c r="ND127" s="597"/>
      <c r="NE127" s="597"/>
      <c r="NF127" s="597"/>
      <c r="NG127" s="597"/>
      <c r="NH127" s="597"/>
      <c r="NI127" s="597"/>
      <c r="NJ127" s="597"/>
      <c r="NK127" s="597"/>
      <c r="NL127" s="597"/>
      <c r="NM127" s="597"/>
      <c r="NN127" s="597"/>
      <c r="NO127" s="597"/>
      <c r="NP127" s="597"/>
      <c r="NQ127" s="597"/>
      <c r="NR127" s="597"/>
      <c r="NS127" s="597"/>
      <c r="NT127" s="597"/>
      <c r="NU127" s="597"/>
      <c r="NV127" s="597"/>
      <c r="NW127" s="597"/>
      <c r="NX127" s="597"/>
      <c r="NY127" s="597"/>
      <c r="NZ127" s="597"/>
      <c r="OA127" s="597"/>
      <c r="OB127" s="597"/>
      <c r="OC127" s="597"/>
      <c r="OD127" s="597"/>
      <c r="OE127" s="597"/>
      <c r="OF127" s="597"/>
      <c r="OG127" s="597"/>
      <c r="OH127" s="597"/>
      <c r="OI127" s="597"/>
      <c r="OJ127" s="597"/>
      <c r="OK127" s="597"/>
      <c r="OL127" s="597"/>
      <c r="OM127" s="597"/>
      <c r="ON127" s="597"/>
      <c r="OO127" s="597"/>
      <c r="OP127" s="597"/>
      <c r="OQ127" s="597"/>
      <c r="OR127" s="597"/>
      <c r="OS127" s="597"/>
      <c r="OT127" s="597"/>
      <c r="OU127" s="597"/>
      <c r="OV127" s="597"/>
      <c r="OW127" s="597"/>
      <c r="OX127" s="597"/>
      <c r="OY127" s="597"/>
      <c r="OZ127" s="597"/>
      <c r="PA127" s="597"/>
      <c r="PB127" s="597"/>
      <c r="PC127" s="597"/>
      <c r="PD127" s="597"/>
      <c r="PE127" s="597"/>
      <c r="PF127" s="597"/>
      <c r="PG127" s="597"/>
      <c r="PH127" s="597"/>
      <c r="PI127" s="597"/>
      <c r="PJ127" s="597"/>
      <c r="PK127" s="597"/>
      <c r="PL127" s="597"/>
      <c r="PM127" s="597"/>
      <c r="PN127" s="597"/>
      <c r="PO127" s="597"/>
      <c r="PP127" s="597"/>
      <c r="PQ127" s="597"/>
      <c r="PR127" s="597"/>
      <c r="PS127" s="597"/>
      <c r="PT127" s="597"/>
      <c r="PU127" s="597"/>
      <c r="PV127" s="597"/>
      <c r="PW127" s="597"/>
      <c r="PX127" s="597"/>
      <c r="PY127" s="597"/>
      <c r="PZ127" s="597"/>
      <c r="QA127" s="597"/>
      <c r="QB127" s="597"/>
      <c r="QC127" s="597"/>
      <c r="QD127" s="597"/>
      <c r="QE127" s="597"/>
      <c r="QF127" s="597"/>
      <c r="QG127" s="597"/>
      <c r="QH127" s="597"/>
      <c r="QI127" s="597"/>
      <c r="QJ127" s="597"/>
      <c r="QK127" s="597"/>
      <c r="QL127" s="597"/>
      <c r="QM127" s="597"/>
      <c r="QN127" s="597"/>
      <c r="QO127" s="597"/>
      <c r="QP127" s="597"/>
      <c r="QQ127" s="597"/>
      <c r="QR127" s="597"/>
      <c r="QS127" s="597"/>
      <c r="QT127" s="597"/>
      <c r="QU127" s="597"/>
      <c r="QV127" s="597"/>
      <c r="QW127" s="597"/>
      <c r="QX127" s="597"/>
      <c r="QY127" s="597"/>
      <c r="QZ127" s="597"/>
      <c r="RA127" s="597"/>
      <c r="RB127" s="597"/>
      <c r="RC127" s="597"/>
      <c r="RD127" s="597"/>
      <c r="RE127" s="597"/>
      <c r="RF127" s="597"/>
      <c r="RG127" s="597"/>
      <c r="RH127" s="597"/>
      <c r="RI127" s="597"/>
      <c r="RJ127" s="597"/>
      <c r="RK127" s="597"/>
      <c r="RL127" s="597"/>
      <c r="RM127" s="597"/>
      <c r="RN127" s="597"/>
      <c r="RO127" s="597"/>
      <c r="RP127" s="597"/>
      <c r="RQ127" s="597"/>
      <c r="RR127" s="597"/>
      <c r="RS127" s="597"/>
      <c r="RT127" s="597"/>
      <c r="RU127" s="597"/>
      <c r="RV127" s="597"/>
      <c r="RW127" s="597"/>
      <c r="RX127" s="597"/>
      <c r="RY127" s="597"/>
      <c r="RZ127" s="597"/>
      <c r="SA127" s="597"/>
      <c r="SB127" s="597"/>
      <c r="SC127" s="597"/>
      <c r="SD127" s="597"/>
      <c r="SE127" s="597"/>
      <c r="SF127" s="597"/>
      <c r="SG127" s="597"/>
      <c r="SH127" s="597"/>
      <c r="SI127" s="597"/>
      <c r="SJ127" s="597"/>
      <c r="SK127" s="597"/>
      <c r="SL127" s="597"/>
      <c r="SM127" s="597"/>
      <c r="SN127" s="597"/>
      <c r="SO127" s="597"/>
      <c r="SP127" s="597"/>
      <c r="SQ127" s="597"/>
      <c r="SR127" s="597"/>
      <c r="SS127" s="597"/>
      <c r="ST127" s="597"/>
      <c r="SU127" s="597"/>
      <c r="SV127" s="597"/>
      <c r="SW127" s="597"/>
      <c r="SX127" s="597"/>
      <c r="SY127" s="597"/>
      <c r="SZ127" s="597"/>
      <c r="TA127" s="597"/>
      <c r="TB127" s="597"/>
      <c r="TC127" s="597"/>
      <c r="TD127" s="597"/>
      <c r="TE127" s="597"/>
      <c r="TF127" s="597"/>
      <c r="TG127" s="597"/>
      <c r="TH127" s="597"/>
      <c r="TI127" s="597"/>
      <c r="TJ127" s="597"/>
      <c r="TK127" s="597"/>
      <c r="TL127" s="597"/>
      <c r="TM127" s="597"/>
      <c r="TN127" s="597"/>
      <c r="TO127" s="597"/>
      <c r="TP127" s="597"/>
      <c r="TQ127" s="597"/>
      <c r="TR127" s="597"/>
      <c r="TS127" s="597"/>
      <c r="TT127" s="597"/>
      <c r="TU127" s="597"/>
      <c r="TV127" s="597"/>
      <c r="TW127" s="597"/>
      <c r="TX127" s="597"/>
      <c r="TY127" s="597"/>
      <c r="TZ127" s="597"/>
      <c r="UA127" s="597"/>
      <c r="UB127" s="597"/>
      <c r="UC127" s="597"/>
      <c r="UD127" s="597"/>
      <c r="UE127" s="597"/>
      <c r="UF127" s="597"/>
      <c r="UG127" s="597"/>
      <c r="UH127" s="597"/>
      <c r="UI127" s="597"/>
      <c r="UJ127" s="597"/>
      <c r="UK127" s="597"/>
      <c r="UL127" s="597"/>
      <c r="UM127" s="597"/>
      <c r="UN127" s="597"/>
      <c r="UO127" s="597"/>
      <c r="UP127" s="597"/>
      <c r="UQ127" s="597"/>
      <c r="UR127" s="597"/>
      <c r="US127" s="597"/>
      <c r="UT127" s="597"/>
      <c r="UU127" s="597"/>
      <c r="UV127" s="597"/>
      <c r="UW127" s="597"/>
      <c r="UX127" s="597"/>
      <c r="UY127" s="597"/>
      <c r="UZ127" s="597"/>
      <c r="VA127" s="597"/>
      <c r="VB127" s="597"/>
      <c r="VC127" s="597"/>
      <c r="VD127" s="597"/>
      <c r="VE127" s="597"/>
      <c r="VF127" s="597"/>
      <c r="VG127" s="597"/>
      <c r="VH127" s="597"/>
      <c r="VI127" s="597"/>
      <c r="VJ127" s="597"/>
      <c r="VK127" s="597"/>
      <c r="VL127" s="597"/>
      <c r="VM127" s="597"/>
      <c r="VN127" s="597"/>
      <c r="VO127" s="597"/>
      <c r="VP127" s="597"/>
      <c r="VQ127" s="597"/>
      <c r="VR127" s="597"/>
      <c r="VS127" s="597"/>
      <c r="VT127" s="597"/>
      <c r="VU127" s="597"/>
      <c r="VV127" s="597"/>
      <c r="VW127" s="597"/>
      <c r="VX127" s="597"/>
      <c r="VY127" s="597"/>
      <c r="VZ127" s="597"/>
      <c r="WA127" s="597"/>
      <c r="WB127" s="597"/>
      <c r="WC127" s="597"/>
      <c r="WD127" s="597"/>
      <c r="WE127" s="597"/>
      <c r="WF127" s="597"/>
      <c r="WG127" s="597"/>
      <c r="WH127" s="597"/>
      <c r="WI127" s="597"/>
      <c r="WJ127" s="597"/>
      <c r="WK127" s="597"/>
      <c r="WL127" s="597"/>
      <c r="WM127" s="597"/>
      <c r="WN127" s="597"/>
      <c r="WO127" s="597"/>
      <c r="WP127" s="597"/>
      <c r="WQ127" s="597"/>
      <c r="WR127" s="597"/>
      <c r="WS127" s="597"/>
      <c r="WT127" s="597"/>
      <c r="WU127" s="597"/>
      <c r="WV127" s="597"/>
      <c r="WW127" s="597"/>
      <c r="WX127" s="597"/>
      <c r="WY127" s="597"/>
      <c r="WZ127" s="597"/>
      <c r="XA127" s="597"/>
      <c r="XB127" s="597"/>
      <c r="XC127" s="597"/>
      <c r="XD127" s="597"/>
      <c r="XE127" s="597"/>
      <c r="XF127" s="597"/>
      <c r="XG127" s="597"/>
      <c r="XH127" s="597"/>
      <c r="XI127" s="597"/>
      <c r="XJ127" s="597"/>
      <c r="XK127" s="597"/>
      <c r="XL127" s="597"/>
      <c r="XM127" s="597"/>
      <c r="XN127" s="597"/>
      <c r="XO127" s="597"/>
      <c r="XP127" s="597"/>
      <c r="XQ127" s="597"/>
      <c r="XR127" s="597"/>
      <c r="XS127" s="597"/>
      <c r="XT127" s="597"/>
      <c r="XU127" s="597"/>
      <c r="XV127" s="597"/>
      <c r="XW127" s="597"/>
      <c r="XX127" s="597"/>
      <c r="XY127" s="597"/>
      <c r="XZ127" s="597"/>
      <c r="YA127" s="597"/>
      <c r="YB127" s="597"/>
      <c r="YC127" s="597"/>
      <c r="YD127" s="597"/>
      <c r="YE127" s="597"/>
      <c r="YF127" s="597"/>
      <c r="YG127" s="597"/>
      <c r="YH127" s="597"/>
      <c r="YI127" s="597"/>
      <c r="YJ127" s="597"/>
      <c r="YK127" s="597"/>
      <c r="YL127" s="597"/>
      <c r="YM127" s="597"/>
      <c r="YN127" s="597"/>
      <c r="YO127" s="597"/>
      <c r="YP127" s="597"/>
      <c r="YQ127" s="597"/>
      <c r="YR127" s="597"/>
      <c r="YS127" s="597"/>
      <c r="YT127" s="597"/>
      <c r="YU127" s="597"/>
      <c r="YV127" s="597"/>
      <c r="YW127" s="597"/>
      <c r="YX127" s="597"/>
      <c r="YY127" s="597"/>
      <c r="YZ127" s="597"/>
      <c r="ZA127" s="597"/>
      <c r="ZB127" s="597"/>
      <c r="ZC127" s="597"/>
      <c r="ZD127" s="597"/>
      <c r="ZE127" s="597"/>
      <c r="ZF127" s="597"/>
      <c r="ZG127" s="597"/>
      <c r="ZH127" s="597"/>
      <c r="ZI127" s="597"/>
      <c r="ZJ127" s="597"/>
      <c r="ZK127" s="597"/>
      <c r="ZL127" s="597"/>
      <c r="ZM127" s="597"/>
      <c r="ZN127" s="597"/>
      <c r="ZO127" s="597"/>
      <c r="ZP127" s="597"/>
      <c r="ZQ127" s="597"/>
      <c r="ZR127" s="597"/>
      <c r="ZS127" s="597"/>
      <c r="ZT127" s="597"/>
      <c r="ZU127" s="597"/>
      <c r="ZV127" s="597"/>
      <c r="ZW127" s="597"/>
      <c r="ZX127" s="597"/>
      <c r="ZY127" s="597"/>
      <c r="ZZ127" s="597"/>
      <c r="AAA127" s="597"/>
      <c r="AAB127" s="597"/>
      <c r="AAC127" s="597"/>
      <c r="AAD127" s="597"/>
      <c r="AAE127" s="597"/>
      <c r="AAF127" s="597"/>
      <c r="AAG127" s="597"/>
      <c r="AAH127" s="597"/>
      <c r="AAI127" s="597"/>
      <c r="AAJ127" s="597"/>
      <c r="AAK127" s="597"/>
      <c r="AAL127" s="597"/>
      <c r="AAM127" s="597"/>
      <c r="AAN127" s="597"/>
      <c r="AAO127" s="597"/>
      <c r="AAP127" s="597"/>
      <c r="AAQ127" s="597"/>
      <c r="AAR127" s="597"/>
      <c r="AAS127" s="597"/>
      <c r="AAT127" s="597"/>
      <c r="AAU127" s="597"/>
      <c r="AAV127" s="597"/>
      <c r="AAW127" s="597"/>
      <c r="AAX127" s="597"/>
      <c r="AAY127" s="597"/>
      <c r="AAZ127" s="597"/>
      <c r="ABA127" s="597"/>
      <c r="ABB127" s="597"/>
      <c r="ABC127" s="597"/>
      <c r="ABD127" s="597"/>
      <c r="ABE127" s="597"/>
      <c r="ABF127" s="597"/>
      <c r="ABG127" s="597"/>
      <c r="ABH127" s="597"/>
      <c r="ABI127" s="597"/>
      <c r="ABJ127" s="597"/>
      <c r="ABK127" s="597"/>
      <c r="ABL127" s="597"/>
      <c r="ABM127" s="597"/>
      <c r="ABN127" s="597"/>
      <c r="ABO127" s="597"/>
      <c r="ABP127" s="597"/>
      <c r="ABQ127" s="597"/>
      <c r="ABR127" s="597"/>
      <c r="ABS127" s="597"/>
      <c r="ABT127" s="597"/>
      <c r="ABU127" s="597"/>
      <c r="ABV127" s="597"/>
      <c r="ABW127" s="597"/>
      <c r="ABX127" s="597"/>
      <c r="ABY127" s="597"/>
      <c r="ABZ127" s="597"/>
      <c r="ACA127" s="597"/>
      <c r="ACB127" s="597"/>
      <c r="ACC127" s="597"/>
      <c r="ACD127" s="597"/>
      <c r="ACE127" s="597"/>
      <c r="ACF127" s="597"/>
      <c r="ACG127" s="597"/>
      <c r="ACH127" s="597"/>
      <c r="ACI127" s="597"/>
      <c r="ACJ127" s="597"/>
      <c r="ACK127" s="597"/>
      <c r="ACL127" s="597"/>
      <c r="ACM127" s="597"/>
      <c r="ACN127" s="597"/>
      <c r="ACO127" s="597"/>
      <c r="ACP127" s="597"/>
      <c r="ACQ127" s="597"/>
      <c r="ACR127" s="597"/>
      <c r="ACS127" s="597"/>
      <c r="ACT127" s="597"/>
      <c r="ACU127" s="597"/>
      <c r="ACV127" s="597"/>
      <c r="ACW127" s="597"/>
      <c r="ACX127" s="597"/>
      <c r="ACY127" s="597"/>
      <c r="ACZ127" s="597"/>
      <c r="ADA127" s="597"/>
      <c r="ADB127" s="597"/>
      <c r="ADC127" s="597"/>
      <c r="ADD127" s="597"/>
      <c r="ADE127" s="597"/>
      <c r="ADF127" s="597"/>
      <c r="ADG127" s="597"/>
      <c r="ADH127" s="597"/>
      <c r="ADI127" s="597"/>
      <c r="ADJ127" s="597"/>
      <c r="ADK127" s="597"/>
      <c r="ADL127" s="597"/>
      <c r="ADM127" s="597"/>
      <c r="ADN127" s="597"/>
      <c r="ADO127" s="597"/>
      <c r="ADP127" s="597"/>
      <c r="ADQ127" s="597"/>
      <c r="ADR127" s="597"/>
      <c r="ADS127" s="597"/>
      <c r="ADT127" s="597"/>
      <c r="ADU127" s="597"/>
      <c r="ADV127" s="597"/>
      <c r="ADW127" s="597"/>
      <c r="ADX127" s="597"/>
      <c r="ADY127" s="597"/>
      <c r="ADZ127" s="597"/>
      <c r="AEA127" s="597"/>
      <c r="AEB127" s="597"/>
      <c r="AEC127" s="597"/>
      <c r="AED127" s="597"/>
      <c r="AEE127" s="597"/>
      <c r="AEF127" s="597"/>
      <c r="AEG127" s="597"/>
      <c r="AEH127" s="597"/>
      <c r="AEI127" s="597"/>
      <c r="AEJ127" s="597"/>
      <c r="AEK127" s="597"/>
      <c r="AEL127" s="597"/>
      <c r="AEM127" s="597"/>
      <c r="AEN127" s="597"/>
      <c r="AEO127" s="597"/>
      <c r="AEP127" s="597"/>
      <c r="AEQ127" s="597"/>
      <c r="AER127" s="597"/>
      <c r="AES127" s="597"/>
      <c r="AET127" s="597"/>
      <c r="AEU127" s="597"/>
      <c r="AEV127" s="597"/>
      <c r="AEW127" s="597"/>
      <c r="AEX127" s="597"/>
      <c r="AEY127" s="597"/>
      <c r="AEZ127" s="597"/>
      <c r="AFA127" s="597"/>
      <c r="AFB127" s="597"/>
      <c r="AFC127" s="597"/>
      <c r="AFD127" s="597"/>
      <c r="AFE127" s="597"/>
      <c r="AFF127" s="597"/>
      <c r="AFG127" s="597"/>
      <c r="AFH127" s="597"/>
      <c r="AFI127" s="597"/>
      <c r="AFJ127" s="597"/>
      <c r="AFK127" s="597"/>
      <c r="AFL127" s="597"/>
      <c r="AFM127" s="597"/>
      <c r="AFN127" s="597"/>
      <c r="AFO127" s="597"/>
      <c r="AFP127" s="597"/>
      <c r="AFQ127" s="597"/>
      <c r="AFR127" s="597"/>
      <c r="AFS127" s="597"/>
      <c r="AFT127" s="597"/>
      <c r="AFU127" s="597"/>
      <c r="AFV127" s="597"/>
      <c r="AFW127" s="597"/>
      <c r="AFX127" s="597"/>
      <c r="AFY127" s="597"/>
      <c r="AFZ127" s="597"/>
      <c r="AGA127" s="597"/>
      <c r="AGB127" s="597"/>
      <c r="AGC127" s="597"/>
      <c r="AGD127" s="597"/>
      <c r="AGE127" s="597"/>
      <c r="AGF127" s="597"/>
      <c r="AGG127" s="597"/>
      <c r="AGH127" s="597"/>
      <c r="AGI127" s="597"/>
      <c r="AGJ127" s="597"/>
      <c r="AGK127" s="597"/>
      <c r="AGL127" s="597"/>
      <c r="AGM127" s="597"/>
      <c r="AGN127" s="597"/>
      <c r="AGO127" s="597"/>
      <c r="AGP127" s="597"/>
      <c r="AGQ127" s="597"/>
      <c r="AGR127" s="597"/>
      <c r="AGS127" s="597"/>
      <c r="AGT127" s="597"/>
      <c r="AGU127" s="597"/>
      <c r="AGV127" s="597"/>
      <c r="AGW127" s="597"/>
      <c r="AGX127" s="597"/>
      <c r="AGY127" s="597"/>
      <c r="AGZ127" s="597"/>
      <c r="AHA127" s="597"/>
      <c r="AHB127" s="597"/>
      <c r="AHC127" s="597"/>
      <c r="AHD127" s="597"/>
      <c r="AHE127" s="597"/>
      <c r="AHF127" s="597"/>
      <c r="AHG127" s="597"/>
      <c r="AHH127" s="597"/>
      <c r="AHI127" s="597"/>
      <c r="AHJ127" s="597"/>
      <c r="AHK127" s="597"/>
      <c r="AHL127" s="597"/>
      <c r="AHM127" s="597"/>
      <c r="AHN127" s="597"/>
      <c r="AHO127" s="597"/>
      <c r="AHP127" s="597"/>
      <c r="AHQ127" s="597"/>
      <c r="AHR127" s="597"/>
      <c r="AHS127" s="597"/>
      <c r="AHT127" s="597"/>
      <c r="AHU127" s="597"/>
      <c r="AHV127" s="597"/>
      <c r="AHW127" s="597"/>
      <c r="AHX127" s="597"/>
      <c r="AHY127" s="597"/>
      <c r="AHZ127" s="597"/>
      <c r="AIA127" s="597"/>
      <c r="AIB127" s="597"/>
      <c r="AIC127" s="597"/>
      <c r="AID127" s="597"/>
      <c r="AIE127" s="597"/>
      <c r="AIF127" s="597"/>
      <c r="AIG127" s="597"/>
      <c r="AIH127" s="597"/>
      <c r="AII127" s="597"/>
      <c r="AIJ127" s="597"/>
      <c r="AIK127" s="597"/>
      <c r="AIL127" s="597"/>
      <c r="AIM127" s="597"/>
      <c r="AIN127" s="597"/>
      <c r="AIO127" s="597"/>
      <c r="AIP127" s="597"/>
      <c r="AIQ127" s="597"/>
      <c r="AIR127" s="597"/>
      <c r="AIS127" s="597"/>
      <c r="AIT127" s="597"/>
      <c r="AIU127" s="597"/>
      <c r="AIV127" s="597"/>
      <c r="AIW127" s="597"/>
      <c r="AIX127" s="597"/>
      <c r="AIY127" s="597"/>
      <c r="AIZ127" s="597"/>
      <c r="AJA127" s="597"/>
      <c r="AJB127" s="597"/>
      <c r="AJC127" s="597"/>
      <c r="AJD127" s="597"/>
      <c r="AJE127" s="597"/>
      <c r="AJF127" s="597"/>
      <c r="AJG127" s="597"/>
      <c r="AJH127" s="597"/>
      <c r="AJI127" s="597"/>
      <c r="AJJ127" s="597"/>
      <c r="AJK127" s="597"/>
      <c r="AJL127" s="597"/>
      <c r="AJM127" s="597"/>
      <c r="AJN127" s="597"/>
      <c r="AJO127" s="597"/>
      <c r="AJP127" s="597"/>
      <c r="AJQ127" s="597"/>
      <c r="AJR127" s="597"/>
      <c r="AJS127" s="597"/>
      <c r="AJT127" s="597"/>
      <c r="AJU127" s="597"/>
      <c r="AJV127" s="597"/>
      <c r="AJW127" s="597"/>
      <c r="AJX127" s="597"/>
      <c r="AJY127" s="597"/>
      <c r="AJZ127" s="597"/>
      <c r="AKA127" s="597"/>
      <c r="AKB127" s="597"/>
      <c r="AKC127" s="597"/>
      <c r="AKD127" s="597"/>
      <c r="AKE127" s="597"/>
      <c r="AKF127" s="597"/>
      <c r="AKG127" s="597"/>
      <c r="AKH127" s="597"/>
      <c r="AKI127" s="597"/>
      <c r="AKJ127" s="597"/>
      <c r="AKK127" s="597"/>
      <c r="AKL127" s="597"/>
      <c r="AKM127" s="597"/>
      <c r="AKN127" s="597"/>
      <c r="AKO127" s="597"/>
      <c r="AKP127" s="597"/>
      <c r="AKQ127" s="597"/>
      <c r="AKR127" s="597"/>
      <c r="AKS127" s="597"/>
      <c r="AKT127" s="597"/>
      <c r="AKU127" s="597"/>
      <c r="AKV127" s="597"/>
      <c r="AKW127" s="597"/>
      <c r="AKX127" s="597"/>
      <c r="AKY127" s="597"/>
      <c r="AKZ127" s="597"/>
      <c r="ALA127" s="597"/>
      <c r="ALB127" s="597"/>
      <c r="ALC127" s="597"/>
      <c r="ALD127" s="597"/>
      <c r="ALE127" s="597"/>
      <c r="ALF127" s="597"/>
      <c r="ALG127" s="597"/>
      <c r="ALH127" s="597"/>
      <c r="ALI127" s="597"/>
      <c r="ALJ127" s="597"/>
      <c r="ALK127" s="597"/>
      <c r="ALL127" s="597"/>
      <c r="ALM127" s="597"/>
      <c r="ALN127" s="597"/>
      <c r="ALO127" s="597"/>
      <c r="ALP127" s="597"/>
      <c r="ALQ127" s="597"/>
      <c r="ALR127" s="597"/>
      <c r="ALS127" s="597"/>
      <c r="ALT127" s="597"/>
      <c r="ALU127" s="597"/>
      <c r="ALV127" s="597"/>
      <c r="ALW127" s="597"/>
      <c r="ALX127" s="597"/>
      <c r="ALY127" s="597"/>
      <c r="ALZ127" s="597"/>
      <c r="AMA127" s="597"/>
      <c r="AMB127" s="597"/>
      <c r="AMC127" s="597"/>
      <c r="AMD127" s="597"/>
      <c r="AME127" s="597"/>
      <c r="AMF127" s="597"/>
      <c r="AMG127" s="597"/>
      <c r="AMH127" s="597"/>
      <c r="AMI127" s="597"/>
      <c r="AMJ127" s="597"/>
      <c r="AMK127" s="597"/>
      <c r="AML127" s="597"/>
      <c r="AMM127" s="597"/>
      <c r="AMN127" s="597"/>
      <c r="AMO127" s="597"/>
      <c r="AMP127" s="597"/>
      <c r="AMQ127" s="597"/>
      <c r="AMR127" s="597"/>
      <c r="AMS127" s="597"/>
      <c r="AMT127" s="597"/>
      <c r="AMU127" s="597"/>
      <c r="AMV127" s="597"/>
      <c r="AMW127" s="597"/>
      <c r="AMX127" s="597"/>
      <c r="AMY127" s="597"/>
      <c r="AMZ127" s="597"/>
      <c r="ANA127" s="597"/>
      <c r="ANB127" s="597"/>
      <c r="ANC127" s="597"/>
      <c r="AND127" s="597"/>
      <c r="ANE127" s="597"/>
      <c r="ANF127" s="597"/>
      <c r="ANG127" s="597"/>
      <c r="ANH127" s="597"/>
      <c r="ANI127" s="597"/>
      <c r="ANJ127" s="597"/>
      <c r="ANK127" s="597"/>
      <c r="ANL127" s="597"/>
      <c r="ANM127" s="597"/>
      <c r="ANN127" s="597"/>
      <c r="ANO127" s="597"/>
      <c r="ANP127" s="597"/>
      <c r="ANQ127" s="597"/>
      <c r="ANR127" s="597"/>
      <c r="ANS127" s="597"/>
      <c r="ANT127" s="597"/>
      <c r="ANU127" s="597"/>
      <c r="ANV127" s="597"/>
      <c r="ANW127" s="597"/>
      <c r="ANX127" s="597"/>
      <c r="ANY127" s="597"/>
      <c r="ANZ127" s="597"/>
      <c r="AOA127" s="597"/>
      <c r="AOB127" s="597"/>
      <c r="AOC127" s="597"/>
      <c r="AOD127" s="597"/>
      <c r="AOE127" s="597"/>
      <c r="AOF127" s="597"/>
      <c r="AOG127" s="597"/>
      <c r="AOH127" s="597"/>
      <c r="AOI127" s="597"/>
      <c r="AOJ127" s="597"/>
      <c r="AOK127" s="597"/>
      <c r="AOL127" s="597"/>
      <c r="AOM127" s="597"/>
      <c r="AON127" s="597"/>
      <c r="AOO127" s="597"/>
      <c r="AOP127" s="597"/>
      <c r="AOQ127" s="597"/>
      <c r="AOR127" s="597"/>
      <c r="AOS127" s="597"/>
      <c r="AOT127" s="597"/>
      <c r="AOU127" s="597"/>
      <c r="AOV127" s="597"/>
      <c r="AOW127" s="597"/>
      <c r="AOX127" s="597"/>
      <c r="AOY127" s="597"/>
      <c r="AOZ127" s="597"/>
      <c r="APA127" s="597"/>
      <c r="APB127" s="597"/>
      <c r="APC127" s="597"/>
      <c r="APD127" s="597"/>
      <c r="APE127" s="597"/>
      <c r="APF127" s="597"/>
      <c r="APG127" s="597"/>
      <c r="APH127" s="597"/>
      <c r="API127" s="597"/>
      <c r="APJ127" s="597"/>
      <c r="APK127" s="597"/>
      <c r="APL127" s="597"/>
      <c r="APM127" s="597"/>
      <c r="APN127" s="597"/>
      <c r="APO127" s="597"/>
      <c r="APP127" s="597"/>
      <c r="APQ127" s="597"/>
      <c r="APR127" s="597"/>
      <c r="APS127" s="597"/>
      <c r="APT127" s="597"/>
      <c r="APU127" s="597"/>
      <c r="APV127" s="597"/>
      <c r="APW127" s="597"/>
      <c r="APX127" s="597"/>
      <c r="APY127" s="597"/>
      <c r="APZ127" s="597"/>
      <c r="AQA127" s="597"/>
      <c r="AQB127" s="597"/>
      <c r="AQC127" s="597"/>
      <c r="AQD127" s="597"/>
      <c r="AQE127" s="597"/>
      <c r="AQF127" s="597"/>
      <c r="AQG127" s="597"/>
      <c r="AQH127" s="597"/>
      <c r="AQI127" s="597"/>
      <c r="AQJ127" s="597"/>
      <c r="AQK127" s="597"/>
      <c r="AQL127" s="597"/>
      <c r="AQM127" s="597"/>
      <c r="AQN127" s="597"/>
      <c r="AQO127" s="597"/>
      <c r="AQP127" s="597"/>
      <c r="AQQ127" s="597"/>
      <c r="AQR127" s="597"/>
      <c r="AQS127" s="597"/>
      <c r="AQT127" s="597"/>
      <c r="AQU127" s="597"/>
      <c r="AQV127" s="597"/>
      <c r="AQW127" s="597"/>
      <c r="AQX127" s="597"/>
      <c r="AQY127" s="597"/>
      <c r="AQZ127" s="597"/>
      <c r="ARA127" s="597"/>
      <c r="ARB127" s="597"/>
      <c r="ARC127" s="597"/>
      <c r="ARD127" s="597"/>
      <c r="ARE127" s="597"/>
      <c r="ARF127" s="597"/>
      <c r="ARG127" s="597"/>
      <c r="ARH127" s="597"/>
      <c r="ARI127" s="597"/>
      <c r="ARJ127" s="597"/>
      <c r="ARK127" s="597"/>
      <c r="ARL127" s="597"/>
      <c r="ARM127" s="597"/>
      <c r="ARN127" s="597"/>
      <c r="ARO127" s="597"/>
      <c r="ARP127" s="597"/>
      <c r="ARQ127" s="597"/>
      <c r="ARR127" s="597"/>
      <c r="ARS127" s="597"/>
      <c r="ART127" s="597"/>
      <c r="ARU127" s="597"/>
      <c r="ARV127" s="597"/>
      <c r="ARW127" s="597"/>
      <c r="ARX127" s="597"/>
      <c r="ARY127" s="597"/>
      <c r="ARZ127" s="597"/>
      <c r="ASA127" s="597"/>
      <c r="ASB127" s="597"/>
      <c r="ASC127" s="597"/>
      <c r="ASD127" s="597"/>
      <c r="ASE127" s="597"/>
      <c r="ASF127" s="597"/>
      <c r="ASG127" s="597"/>
      <c r="ASH127" s="597"/>
      <c r="ASI127" s="597"/>
      <c r="ASJ127" s="597"/>
      <c r="ASK127" s="597"/>
      <c r="ASL127" s="597"/>
      <c r="ASM127" s="597"/>
      <c r="ASN127" s="597"/>
      <c r="ASO127" s="597"/>
      <c r="ASP127" s="597"/>
      <c r="ASQ127" s="597"/>
      <c r="ASR127" s="597"/>
      <c r="ASS127" s="597"/>
      <c r="AST127" s="597"/>
      <c r="ASU127" s="597"/>
      <c r="ASV127" s="597"/>
      <c r="ASW127" s="597"/>
      <c r="ASX127" s="597"/>
      <c r="ASY127" s="597"/>
      <c r="ASZ127" s="597"/>
      <c r="ATA127" s="597"/>
      <c r="ATB127" s="597"/>
      <c r="ATC127" s="597"/>
      <c r="ATD127" s="597"/>
      <c r="ATE127" s="597"/>
      <c r="ATF127" s="597"/>
      <c r="ATG127" s="597"/>
      <c r="ATH127" s="597"/>
      <c r="ATI127" s="597"/>
      <c r="ATJ127" s="597"/>
      <c r="ATK127" s="597"/>
      <c r="ATL127" s="597"/>
      <c r="ATM127" s="597"/>
      <c r="ATN127" s="597"/>
      <c r="ATO127" s="597"/>
      <c r="ATP127" s="597"/>
      <c r="ATQ127" s="597"/>
      <c r="ATR127" s="597"/>
      <c r="ATS127" s="597"/>
      <c r="ATT127" s="597"/>
      <c r="ATU127" s="597"/>
      <c r="ATV127" s="597"/>
      <c r="ATW127" s="597"/>
      <c r="ATX127" s="597"/>
      <c r="ATY127" s="597"/>
      <c r="ATZ127" s="597"/>
      <c r="AUA127" s="597"/>
      <c r="AUB127" s="597"/>
      <c r="AUC127" s="597"/>
      <c r="AUD127" s="597"/>
      <c r="AUE127" s="597"/>
      <c r="AUF127" s="597"/>
      <c r="AUG127" s="597"/>
      <c r="AUH127" s="597"/>
      <c r="AUI127" s="597"/>
      <c r="AUJ127" s="597"/>
      <c r="AUK127" s="597"/>
      <c r="AUL127" s="597"/>
      <c r="AUM127" s="597"/>
      <c r="AUN127" s="597"/>
      <c r="AUO127" s="597"/>
      <c r="AUP127" s="597"/>
      <c r="AUQ127" s="597"/>
      <c r="AUR127" s="597"/>
      <c r="AUS127" s="597"/>
      <c r="AUT127" s="597"/>
      <c r="AUU127" s="597"/>
      <c r="AUV127" s="597"/>
      <c r="AUW127" s="597"/>
      <c r="AUX127" s="597"/>
      <c r="AUY127" s="597"/>
      <c r="AUZ127" s="597"/>
      <c r="AVA127" s="597"/>
      <c r="AVB127" s="597"/>
      <c r="AVC127" s="597"/>
      <c r="AVD127" s="597"/>
      <c r="AVE127" s="597"/>
      <c r="AVF127" s="597"/>
      <c r="AVG127" s="597"/>
      <c r="AVH127" s="597"/>
      <c r="AVI127" s="597"/>
      <c r="AVJ127" s="597"/>
      <c r="AVK127" s="597"/>
      <c r="AVL127" s="597"/>
      <c r="AVM127" s="597"/>
      <c r="AVN127" s="597"/>
      <c r="AVO127" s="597"/>
      <c r="AVP127" s="597"/>
      <c r="AVQ127" s="597"/>
      <c r="AVR127" s="597"/>
      <c r="AVS127" s="597"/>
      <c r="AVT127" s="597"/>
      <c r="AVU127" s="597"/>
      <c r="AVV127" s="597"/>
      <c r="AVW127" s="597"/>
      <c r="AVX127" s="597"/>
      <c r="AVY127" s="597"/>
      <c r="AVZ127" s="597"/>
      <c r="AWA127" s="597"/>
      <c r="AWB127" s="597"/>
      <c r="AWC127" s="597"/>
      <c r="AWD127" s="597"/>
      <c r="AWE127" s="597"/>
      <c r="AWF127" s="597"/>
      <c r="AWG127" s="597"/>
      <c r="AWH127" s="597"/>
      <c r="AWI127" s="597"/>
      <c r="AWJ127" s="597"/>
      <c r="AWK127" s="597"/>
      <c r="AWL127" s="597"/>
      <c r="AWM127" s="597"/>
      <c r="AWN127" s="597"/>
      <c r="AWO127" s="597"/>
      <c r="AWP127" s="597"/>
      <c r="AWQ127" s="597"/>
      <c r="AWR127" s="597"/>
      <c r="AWS127" s="597"/>
      <c r="AWT127" s="597"/>
      <c r="AWU127" s="597"/>
      <c r="AWV127" s="597"/>
      <c r="AWW127" s="597"/>
      <c r="AWX127" s="597"/>
      <c r="AWY127" s="597"/>
      <c r="AWZ127" s="597"/>
      <c r="AXA127" s="597"/>
      <c r="AXB127" s="597"/>
      <c r="AXC127" s="597"/>
      <c r="AXD127" s="597"/>
      <c r="AXE127" s="597"/>
      <c r="AXF127" s="597"/>
      <c r="AXG127" s="597"/>
      <c r="AXH127" s="597"/>
      <c r="AXI127" s="597"/>
      <c r="AXJ127" s="597"/>
      <c r="AXK127" s="597"/>
      <c r="AXL127" s="597"/>
      <c r="AXM127" s="597"/>
      <c r="AXN127" s="597"/>
      <c r="AXO127" s="597"/>
      <c r="AXP127" s="597"/>
      <c r="AXQ127" s="597"/>
      <c r="AXR127" s="597"/>
      <c r="AXS127" s="597"/>
      <c r="AXT127" s="597"/>
      <c r="AXU127" s="597"/>
      <c r="AXV127" s="597"/>
      <c r="AXW127" s="597"/>
      <c r="AXX127" s="597"/>
      <c r="AXY127" s="597"/>
      <c r="AXZ127" s="597"/>
      <c r="AYA127" s="597"/>
      <c r="AYB127" s="597"/>
      <c r="AYC127" s="597"/>
      <c r="AYD127" s="597"/>
      <c r="AYE127" s="597"/>
      <c r="AYF127" s="597"/>
      <c r="AYG127" s="597"/>
      <c r="AYH127" s="597"/>
      <c r="AYI127" s="597"/>
      <c r="AYJ127" s="597"/>
      <c r="AYK127" s="597"/>
      <c r="AYL127" s="597"/>
      <c r="AYM127" s="597"/>
      <c r="AYN127" s="597"/>
      <c r="AYO127" s="597"/>
      <c r="AYP127" s="597"/>
      <c r="AYQ127" s="597"/>
      <c r="AYR127" s="597"/>
      <c r="AYS127" s="597"/>
      <c r="AYT127" s="597"/>
      <c r="AYU127" s="597"/>
      <c r="AYV127" s="597"/>
      <c r="AYW127" s="597"/>
      <c r="AYX127" s="597"/>
      <c r="AYY127" s="597"/>
      <c r="AYZ127" s="597"/>
      <c r="AZA127" s="597"/>
      <c r="AZB127" s="597"/>
      <c r="AZC127" s="597"/>
      <c r="AZD127" s="597"/>
      <c r="AZE127" s="597"/>
      <c r="AZF127" s="597"/>
      <c r="AZG127" s="597"/>
      <c r="AZH127" s="597"/>
      <c r="AZI127" s="597"/>
      <c r="AZJ127" s="597"/>
      <c r="AZK127" s="597"/>
      <c r="AZL127" s="597"/>
      <c r="AZM127" s="597"/>
      <c r="AZN127" s="597"/>
      <c r="AZO127" s="597"/>
      <c r="AZP127" s="597"/>
      <c r="AZQ127" s="597"/>
      <c r="AZR127" s="597"/>
      <c r="AZS127" s="597"/>
      <c r="AZT127" s="597"/>
      <c r="AZU127" s="597"/>
      <c r="AZV127" s="597"/>
      <c r="AZW127" s="597"/>
      <c r="AZX127" s="597"/>
      <c r="AZY127" s="597"/>
      <c r="AZZ127" s="597"/>
      <c r="BAA127" s="597"/>
      <c r="BAB127" s="597"/>
      <c r="BAC127" s="597"/>
      <c r="BAD127" s="597"/>
      <c r="BAE127" s="597"/>
      <c r="BAF127" s="597"/>
      <c r="BAG127" s="597"/>
      <c r="BAH127" s="597"/>
      <c r="BAI127" s="597"/>
      <c r="BAJ127" s="597"/>
      <c r="BAK127" s="597"/>
      <c r="BAL127" s="597"/>
      <c r="BAM127" s="597"/>
      <c r="BAN127" s="597"/>
      <c r="BAO127" s="597"/>
      <c r="BAP127" s="597"/>
      <c r="BAQ127" s="597"/>
      <c r="BAR127" s="597"/>
      <c r="BAS127" s="597"/>
      <c r="BAT127" s="597"/>
      <c r="BAU127" s="597"/>
      <c r="BAV127" s="597"/>
      <c r="BAW127" s="597"/>
      <c r="BAX127" s="597"/>
      <c r="BAY127" s="597"/>
      <c r="BAZ127" s="597"/>
      <c r="BBA127" s="597"/>
      <c r="BBB127" s="597"/>
      <c r="BBC127" s="597"/>
      <c r="BBD127" s="597"/>
      <c r="BBE127" s="597"/>
      <c r="BBF127" s="597"/>
      <c r="BBG127" s="597"/>
      <c r="BBH127" s="597"/>
      <c r="BBI127" s="597"/>
      <c r="BBJ127" s="597"/>
      <c r="BBK127" s="597"/>
      <c r="BBL127" s="597"/>
      <c r="BBM127" s="597"/>
      <c r="BBN127" s="597"/>
      <c r="BBO127" s="597"/>
      <c r="BBP127" s="597"/>
      <c r="BBQ127" s="597"/>
      <c r="BBR127" s="597"/>
      <c r="BBS127" s="597"/>
      <c r="BBT127" s="597"/>
      <c r="BBU127" s="597"/>
      <c r="BBV127" s="597"/>
      <c r="BBW127" s="597"/>
      <c r="BBX127" s="597"/>
      <c r="BBY127" s="597"/>
      <c r="BBZ127" s="597"/>
      <c r="BCA127" s="597"/>
      <c r="BCB127" s="597"/>
      <c r="BCC127" s="597"/>
      <c r="BCD127" s="597"/>
      <c r="BCE127" s="597"/>
      <c r="BCF127" s="597"/>
      <c r="BCG127" s="597"/>
      <c r="BCH127" s="597"/>
      <c r="BCI127" s="597"/>
      <c r="BCJ127" s="597"/>
      <c r="BCK127" s="597"/>
      <c r="BCL127" s="597"/>
      <c r="BCM127" s="597"/>
      <c r="BCN127" s="597"/>
      <c r="BCO127" s="597"/>
      <c r="BCP127" s="597"/>
      <c r="BCQ127" s="597"/>
      <c r="BCR127" s="597"/>
      <c r="BCS127" s="597"/>
      <c r="BCT127" s="597"/>
      <c r="BCU127" s="597"/>
      <c r="BCV127" s="597"/>
      <c r="BCW127" s="597"/>
      <c r="BCX127" s="597"/>
      <c r="BCY127" s="597"/>
      <c r="BCZ127" s="597"/>
      <c r="BDA127" s="597"/>
      <c r="BDB127" s="597"/>
      <c r="BDC127" s="597"/>
      <c r="BDD127" s="597"/>
      <c r="BDE127" s="597"/>
      <c r="BDF127" s="597"/>
      <c r="BDG127" s="597"/>
      <c r="BDH127" s="597"/>
      <c r="BDI127" s="597"/>
      <c r="BDJ127" s="597"/>
      <c r="BDK127" s="597"/>
      <c r="BDL127" s="597"/>
      <c r="BDM127" s="597"/>
      <c r="BDN127" s="597"/>
      <c r="BDO127" s="597"/>
      <c r="BDP127" s="597"/>
      <c r="BDQ127" s="597"/>
      <c r="BDR127" s="597"/>
      <c r="BDS127" s="597"/>
      <c r="BDT127" s="597"/>
      <c r="BDU127" s="597"/>
      <c r="BDV127" s="597"/>
      <c r="BDW127" s="597"/>
      <c r="BDX127" s="597"/>
      <c r="BDY127" s="597"/>
      <c r="BDZ127" s="597"/>
      <c r="BEA127" s="597"/>
      <c r="BEB127" s="597"/>
      <c r="BEC127" s="597"/>
      <c r="BED127" s="597"/>
      <c r="BEE127" s="597"/>
      <c r="BEF127" s="597"/>
      <c r="BEG127" s="597"/>
      <c r="BEH127" s="597"/>
      <c r="BEI127" s="597"/>
      <c r="BEJ127" s="597"/>
      <c r="BEK127" s="597"/>
      <c r="BEL127" s="597"/>
      <c r="BEM127" s="597"/>
      <c r="BEN127" s="597"/>
      <c r="BEO127" s="597"/>
      <c r="BEP127" s="597"/>
      <c r="BEQ127" s="597"/>
      <c r="BER127" s="597"/>
      <c r="BES127" s="597"/>
      <c r="BET127" s="597"/>
      <c r="BEU127" s="597"/>
      <c r="BEV127" s="597"/>
      <c r="BEW127" s="597"/>
      <c r="BEX127" s="597"/>
      <c r="BEY127" s="597"/>
      <c r="BEZ127" s="597"/>
      <c r="BFA127" s="597"/>
      <c r="BFB127" s="597"/>
      <c r="BFC127" s="597"/>
      <c r="BFD127" s="597"/>
      <c r="BFE127" s="597"/>
      <c r="BFF127" s="597"/>
      <c r="BFG127" s="597"/>
      <c r="BFH127" s="597"/>
      <c r="BFI127" s="597"/>
      <c r="BFJ127" s="597"/>
      <c r="BFK127" s="597"/>
      <c r="BFL127" s="597"/>
      <c r="BFM127" s="597"/>
      <c r="BFN127" s="597"/>
      <c r="BFO127" s="597"/>
      <c r="BFP127" s="597"/>
      <c r="BFQ127" s="597"/>
      <c r="BFR127" s="597"/>
      <c r="BFS127" s="597"/>
      <c r="BFT127" s="597"/>
      <c r="BFU127" s="597"/>
      <c r="BFV127" s="597"/>
      <c r="BFW127" s="597"/>
      <c r="BFX127" s="597"/>
      <c r="BFY127" s="597"/>
      <c r="BFZ127" s="597"/>
      <c r="BGA127" s="597"/>
      <c r="BGB127" s="597"/>
      <c r="BGC127" s="597"/>
      <c r="BGD127" s="597"/>
      <c r="BGE127" s="597"/>
      <c r="BGF127" s="597"/>
      <c r="BGG127" s="597"/>
      <c r="BGH127" s="597"/>
      <c r="BGI127" s="597"/>
      <c r="BGJ127" s="597"/>
      <c r="BGK127" s="597"/>
      <c r="BGL127" s="597"/>
      <c r="BGM127" s="597"/>
      <c r="BGN127" s="597"/>
      <c r="BGO127" s="597"/>
      <c r="BGP127" s="597"/>
      <c r="BGQ127" s="597"/>
      <c r="BGR127" s="597"/>
      <c r="BGS127" s="597"/>
      <c r="BGT127" s="597"/>
      <c r="BGU127" s="597"/>
      <c r="BGV127" s="597"/>
      <c r="BGW127" s="597"/>
      <c r="BGX127" s="597"/>
      <c r="BGY127" s="597"/>
      <c r="BGZ127" s="597"/>
      <c r="BHA127" s="597"/>
      <c r="BHB127" s="597"/>
      <c r="BHC127" s="597"/>
      <c r="BHD127" s="597"/>
      <c r="BHE127" s="597"/>
      <c r="BHF127" s="597"/>
      <c r="BHG127" s="597"/>
      <c r="BHH127" s="597"/>
      <c r="BHI127" s="597"/>
      <c r="BHJ127" s="597"/>
      <c r="BHK127" s="597"/>
      <c r="BHL127" s="597"/>
      <c r="BHM127" s="597"/>
      <c r="BHN127" s="597"/>
      <c r="BHO127" s="597"/>
      <c r="BHP127" s="597"/>
      <c r="BHQ127" s="597"/>
      <c r="BHR127" s="597"/>
      <c r="BHS127" s="597"/>
      <c r="BHT127" s="597"/>
      <c r="BHU127" s="597"/>
      <c r="BHV127" s="597"/>
      <c r="BHW127" s="597"/>
      <c r="BHX127" s="597"/>
      <c r="BHY127" s="597"/>
      <c r="BHZ127" s="597"/>
      <c r="BIA127" s="597"/>
      <c r="BIB127" s="597"/>
      <c r="BIC127" s="597"/>
      <c r="BID127" s="597"/>
      <c r="BIE127" s="597"/>
      <c r="BIF127" s="597"/>
      <c r="BIG127" s="597"/>
      <c r="BIH127" s="597"/>
      <c r="BII127" s="597"/>
      <c r="BIJ127" s="597"/>
      <c r="BIK127" s="597"/>
      <c r="BIL127" s="597"/>
      <c r="BIM127" s="597"/>
      <c r="BIN127" s="597"/>
      <c r="BIO127" s="597"/>
      <c r="BIP127" s="597"/>
      <c r="BIQ127" s="597"/>
      <c r="BIR127" s="597"/>
      <c r="BIS127" s="597"/>
      <c r="BIT127" s="597"/>
      <c r="BIU127" s="597"/>
      <c r="BIV127" s="597"/>
      <c r="BIW127" s="597"/>
      <c r="BIX127" s="597"/>
      <c r="BIY127" s="597"/>
      <c r="BIZ127" s="597"/>
      <c r="BJA127" s="597"/>
      <c r="BJB127" s="597"/>
      <c r="BJC127" s="597"/>
      <c r="BJD127" s="597"/>
      <c r="BJE127" s="597"/>
      <c r="BJF127" s="597"/>
      <c r="BJG127" s="597"/>
      <c r="BJH127" s="597"/>
      <c r="BJI127" s="597"/>
      <c r="BJJ127" s="597"/>
      <c r="BJK127" s="597"/>
      <c r="BJL127" s="597"/>
      <c r="BJM127" s="597"/>
      <c r="BJN127" s="597"/>
      <c r="BJO127" s="597"/>
      <c r="BJP127" s="597"/>
      <c r="BJQ127" s="597"/>
      <c r="BJR127" s="597"/>
      <c r="BJS127" s="597"/>
      <c r="BJT127" s="597"/>
      <c r="BJU127" s="597"/>
      <c r="BJV127" s="597"/>
      <c r="BJW127" s="597"/>
      <c r="BJX127" s="597"/>
      <c r="BJY127" s="597"/>
      <c r="BJZ127" s="597"/>
      <c r="BKA127" s="597"/>
      <c r="BKB127" s="597"/>
      <c r="BKC127" s="597"/>
      <c r="BKD127" s="597"/>
      <c r="BKE127" s="597"/>
      <c r="BKF127" s="597"/>
      <c r="BKG127" s="597"/>
      <c r="BKH127" s="597"/>
      <c r="BKI127" s="597"/>
      <c r="BKJ127" s="597"/>
      <c r="BKK127" s="597"/>
      <c r="BKL127" s="597"/>
      <c r="BKM127" s="597"/>
      <c r="BKN127" s="597"/>
      <c r="BKO127" s="597"/>
      <c r="BKP127" s="597"/>
      <c r="BKQ127" s="597"/>
      <c r="BKR127" s="597"/>
      <c r="BKS127" s="597"/>
      <c r="BKT127" s="597"/>
      <c r="BKU127" s="597"/>
      <c r="BKV127" s="597"/>
      <c r="BKW127" s="597"/>
      <c r="BKX127" s="597"/>
      <c r="BKY127" s="597"/>
      <c r="BKZ127" s="597"/>
      <c r="BLA127" s="597"/>
      <c r="BLB127" s="597"/>
      <c r="BLC127" s="597"/>
      <c r="BLD127" s="597"/>
      <c r="BLE127" s="597"/>
      <c r="BLF127" s="597"/>
      <c r="BLG127" s="597"/>
      <c r="BLH127" s="597"/>
      <c r="BLI127" s="597"/>
      <c r="BLJ127" s="597"/>
      <c r="BLK127" s="597"/>
      <c r="BLL127" s="597"/>
      <c r="BLM127" s="597"/>
      <c r="BLN127" s="597"/>
      <c r="BLO127" s="597"/>
      <c r="BLP127" s="597"/>
      <c r="BLQ127" s="597"/>
      <c r="BLR127" s="597"/>
      <c r="BLS127" s="597"/>
      <c r="BLT127" s="597"/>
      <c r="BLU127" s="597"/>
      <c r="BLV127" s="597"/>
      <c r="BLW127" s="597"/>
      <c r="BLX127" s="597"/>
      <c r="BLY127" s="597"/>
      <c r="BLZ127" s="597"/>
      <c r="BMA127" s="597"/>
      <c r="BMB127" s="597"/>
      <c r="BMC127" s="597"/>
      <c r="BMD127" s="597"/>
      <c r="BME127" s="597"/>
      <c r="BMF127" s="597"/>
      <c r="BMG127" s="597"/>
      <c r="BMH127" s="597"/>
      <c r="BMI127" s="597"/>
      <c r="BMJ127" s="597"/>
      <c r="BMK127" s="597"/>
      <c r="BML127" s="597"/>
      <c r="BMM127" s="597"/>
      <c r="BMN127" s="597"/>
      <c r="BMO127" s="597"/>
      <c r="BMP127" s="597"/>
      <c r="BMQ127" s="597"/>
      <c r="BMR127" s="597"/>
      <c r="BMS127" s="597"/>
      <c r="BMT127" s="597"/>
      <c r="BMU127" s="597"/>
      <c r="BMV127" s="597"/>
      <c r="BMW127" s="597"/>
      <c r="BMX127" s="597"/>
      <c r="BMY127" s="597"/>
      <c r="BMZ127" s="597"/>
      <c r="BNA127" s="597"/>
      <c r="BNB127" s="597"/>
      <c r="BNC127" s="597"/>
      <c r="BND127" s="597"/>
      <c r="BNE127" s="597"/>
      <c r="BNF127" s="597"/>
      <c r="BNG127" s="597"/>
      <c r="BNH127" s="597"/>
      <c r="BNI127" s="597"/>
      <c r="BNJ127" s="597"/>
      <c r="BNK127" s="597"/>
      <c r="BNL127" s="597"/>
      <c r="BNM127" s="597"/>
      <c r="BNN127" s="597"/>
      <c r="BNO127" s="597"/>
      <c r="BNP127" s="597"/>
      <c r="BNQ127" s="597"/>
      <c r="BNR127" s="597"/>
      <c r="BNS127" s="597"/>
      <c r="BNT127" s="597"/>
      <c r="BNU127" s="597"/>
      <c r="BNV127" s="597"/>
      <c r="BNW127" s="597"/>
      <c r="BNX127" s="597"/>
      <c r="BNY127" s="597"/>
      <c r="BNZ127" s="597"/>
      <c r="BOA127" s="597"/>
      <c r="BOB127" s="597"/>
      <c r="BOC127" s="597"/>
      <c r="BOD127" s="597"/>
      <c r="BOE127" s="597"/>
      <c r="BOF127" s="597"/>
      <c r="BOG127" s="597"/>
      <c r="BOH127" s="597"/>
      <c r="BOI127" s="597"/>
      <c r="BOJ127" s="597"/>
      <c r="BOK127" s="597"/>
      <c r="BOL127" s="597"/>
      <c r="BOM127" s="597"/>
      <c r="BON127" s="597"/>
      <c r="BOO127" s="597"/>
      <c r="BOP127" s="597"/>
      <c r="BOQ127" s="597"/>
      <c r="BOR127" s="597"/>
      <c r="BOS127" s="597"/>
      <c r="BOT127" s="597"/>
      <c r="BOU127" s="597"/>
      <c r="BOV127" s="597"/>
      <c r="BOW127" s="597"/>
      <c r="BOX127" s="597"/>
      <c r="BOY127" s="597"/>
      <c r="BOZ127" s="597"/>
      <c r="BPA127" s="597"/>
      <c r="BPB127" s="597"/>
      <c r="BPC127" s="597"/>
      <c r="BPD127" s="597"/>
      <c r="BPE127" s="597"/>
      <c r="BPF127" s="597"/>
      <c r="BPG127" s="597"/>
      <c r="BPH127" s="597"/>
      <c r="BPI127" s="597"/>
      <c r="BPJ127" s="597"/>
      <c r="BPK127" s="597"/>
      <c r="BPL127" s="597"/>
      <c r="BPM127" s="597"/>
      <c r="BPN127" s="597"/>
      <c r="BPO127" s="597"/>
      <c r="BPP127" s="597"/>
      <c r="BPQ127" s="597"/>
      <c r="BPR127" s="597"/>
      <c r="BPS127" s="597"/>
      <c r="BPT127" s="597"/>
      <c r="BPU127" s="597"/>
      <c r="BPV127" s="597"/>
      <c r="BPW127" s="597"/>
      <c r="BPX127" s="597"/>
      <c r="BPY127" s="597"/>
      <c r="BPZ127" s="597"/>
      <c r="BQA127" s="597"/>
      <c r="BQB127" s="597"/>
      <c r="BQC127" s="597"/>
      <c r="BQD127" s="597"/>
      <c r="BQE127" s="597"/>
      <c r="BQF127" s="597"/>
      <c r="BQG127" s="597"/>
      <c r="BQH127" s="597"/>
      <c r="BQI127" s="597"/>
      <c r="BQJ127" s="597"/>
      <c r="BQK127" s="597"/>
      <c r="BQL127" s="597"/>
      <c r="BQM127" s="597"/>
      <c r="BQN127" s="597"/>
      <c r="BQO127" s="597"/>
      <c r="BQP127" s="597"/>
      <c r="BQQ127" s="597"/>
      <c r="BQR127" s="597"/>
      <c r="BQS127" s="597"/>
      <c r="BQT127" s="597"/>
      <c r="BQU127" s="597"/>
      <c r="BQV127" s="597"/>
      <c r="BQW127" s="597"/>
      <c r="BQX127" s="597"/>
      <c r="BQY127" s="597"/>
      <c r="BQZ127" s="597"/>
      <c r="BRA127" s="597"/>
      <c r="BRB127" s="597"/>
      <c r="BRC127" s="597"/>
      <c r="BRD127" s="597"/>
      <c r="BRE127" s="597"/>
      <c r="BRF127" s="597"/>
      <c r="BRG127" s="597"/>
      <c r="BRH127" s="597"/>
      <c r="BRI127" s="597"/>
      <c r="BRJ127" s="597"/>
      <c r="BRK127" s="597"/>
      <c r="BRL127" s="597"/>
      <c r="BRM127" s="597"/>
      <c r="BRN127" s="597"/>
      <c r="BRO127" s="597"/>
      <c r="BRP127" s="597"/>
      <c r="BRQ127" s="597"/>
      <c r="BRR127" s="597"/>
      <c r="BRS127" s="597"/>
      <c r="BRT127" s="597"/>
      <c r="BRU127" s="597"/>
      <c r="BRV127" s="597"/>
      <c r="BRW127" s="597"/>
      <c r="BRX127" s="597"/>
      <c r="BRY127" s="597"/>
      <c r="BRZ127" s="597"/>
      <c r="BSA127" s="597"/>
      <c r="BSB127" s="597"/>
      <c r="BSC127" s="597"/>
      <c r="BSD127" s="597"/>
      <c r="BSE127" s="597"/>
      <c r="BSF127" s="597"/>
      <c r="BSG127" s="597"/>
      <c r="BSH127" s="597"/>
      <c r="BSI127" s="597"/>
      <c r="BSJ127" s="597"/>
      <c r="BSK127" s="597"/>
      <c r="BSL127" s="597"/>
      <c r="BSM127" s="597"/>
      <c r="BSN127" s="597"/>
      <c r="BSO127" s="597"/>
      <c r="BSP127" s="597"/>
      <c r="BSQ127" s="597"/>
      <c r="BSR127" s="597"/>
      <c r="BSS127" s="597"/>
      <c r="BST127" s="597"/>
      <c r="BSU127" s="597"/>
      <c r="BSV127" s="597"/>
      <c r="BSW127" s="597"/>
      <c r="BSX127" s="597"/>
      <c r="BSY127" s="597"/>
      <c r="BSZ127" s="597"/>
      <c r="BTA127" s="597"/>
      <c r="BTB127" s="597"/>
      <c r="BTC127" s="597"/>
      <c r="BTD127" s="597"/>
      <c r="BTE127" s="597"/>
      <c r="BTF127" s="597"/>
      <c r="BTG127" s="597"/>
      <c r="BTH127" s="597"/>
      <c r="BTI127" s="597"/>
      <c r="BTJ127" s="597"/>
      <c r="BTK127" s="597"/>
      <c r="BTL127" s="597"/>
      <c r="BTM127" s="597"/>
      <c r="BTN127" s="597"/>
      <c r="BTO127" s="597"/>
      <c r="BTP127" s="597"/>
      <c r="BTQ127" s="597"/>
      <c r="BTR127" s="597"/>
      <c r="BTS127" s="597"/>
      <c r="BTT127" s="597"/>
      <c r="BTU127" s="597"/>
      <c r="BTV127" s="597"/>
      <c r="BTW127" s="597"/>
      <c r="BTX127" s="597"/>
      <c r="BTY127" s="597"/>
      <c r="BTZ127" s="597"/>
      <c r="BUA127" s="597"/>
      <c r="BUB127" s="597"/>
      <c r="BUC127" s="597"/>
      <c r="BUD127" s="597"/>
      <c r="BUE127" s="597"/>
      <c r="BUF127" s="597"/>
      <c r="BUG127" s="597"/>
      <c r="BUH127" s="597"/>
      <c r="BUI127" s="597"/>
      <c r="BUJ127" s="597"/>
      <c r="BUK127" s="597"/>
      <c r="BUL127" s="597"/>
      <c r="BUM127" s="597"/>
      <c r="BUN127" s="597"/>
      <c r="BUO127" s="597"/>
      <c r="BUP127" s="597"/>
      <c r="BUQ127" s="597"/>
      <c r="BUR127" s="597"/>
      <c r="BUS127" s="597"/>
      <c r="BUT127" s="597"/>
      <c r="BUU127" s="597"/>
      <c r="BUV127" s="597"/>
      <c r="BUW127" s="597"/>
      <c r="BUX127" s="597"/>
      <c r="BUY127" s="597"/>
      <c r="BUZ127" s="597"/>
      <c r="BVA127" s="597"/>
      <c r="BVB127" s="597"/>
      <c r="BVC127" s="597"/>
      <c r="BVD127" s="597"/>
      <c r="BVE127" s="597"/>
      <c r="BVF127" s="597"/>
      <c r="BVG127" s="597"/>
      <c r="BVH127" s="597"/>
      <c r="BVI127" s="597"/>
      <c r="BVJ127" s="597"/>
      <c r="BVK127" s="597"/>
      <c r="BVL127" s="597"/>
      <c r="BVM127" s="597"/>
      <c r="BVN127" s="597"/>
      <c r="BVO127" s="597"/>
      <c r="BVP127" s="597"/>
      <c r="BVQ127" s="597"/>
      <c r="BVR127" s="597"/>
      <c r="BVS127" s="597"/>
      <c r="BVT127" s="597"/>
      <c r="BVU127" s="597"/>
      <c r="BVV127" s="597"/>
      <c r="BVW127" s="597"/>
      <c r="BVX127" s="597"/>
      <c r="BVY127" s="597"/>
      <c r="BVZ127" s="597"/>
      <c r="BWA127" s="597"/>
      <c r="BWB127" s="597"/>
      <c r="BWC127" s="597"/>
      <c r="BWD127" s="597"/>
      <c r="BWE127" s="597"/>
      <c r="BWF127" s="597"/>
      <c r="BWG127" s="597"/>
      <c r="BWH127" s="597"/>
      <c r="BWI127" s="597"/>
      <c r="BWJ127" s="597"/>
      <c r="BWK127" s="597"/>
      <c r="BWL127" s="597"/>
      <c r="BWM127" s="597"/>
      <c r="BWN127" s="597"/>
      <c r="BWO127" s="597"/>
      <c r="BWP127" s="597"/>
      <c r="BWQ127" s="597"/>
      <c r="BWR127" s="597"/>
      <c r="BWS127" s="597"/>
      <c r="BWT127" s="597"/>
      <c r="BWU127" s="597"/>
      <c r="BWV127" s="597"/>
      <c r="BWW127" s="597"/>
      <c r="BWX127" s="597"/>
      <c r="BWY127" s="597"/>
      <c r="BWZ127" s="597"/>
      <c r="BXA127" s="597"/>
      <c r="BXB127" s="597"/>
      <c r="BXC127" s="597"/>
      <c r="BXD127" s="597"/>
      <c r="BXE127" s="597"/>
      <c r="BXF127" s="597"/>
      <c r="BXG127" s="597"/>
      <c r="BXH127" s="597"/>
      <c r="BXI127" s="597"/>
      <c r="BXJ127" s="597"/>
      <c r="BXK127" s="597"/>
      <c r="BXL127" s="597"/>
      <c r="BXM127" s="597"/>
      <c r="BXN127" s="597"/>
      <c r="BXO127" s="597"/>
      <c r="BXP127" s="597"/>
      <c r="BXQ127" s="597"/>
      <c r="BXR127" s="597"/>
      <c r="BXS127" s="597"/>
      <c r="BXT127" s="597"/>
      <c r="BXU127" s="597"/>
      <c r="BXV127" s="597"/>
      <c r="BXW127" s="597"/>
      <c r="BXX127" s="597"/>
      <c r="BXY127" s="597"/>
      <c r="BXZ127" s="597"/>
      <c r="BYA127" s="597"/>
      <c r="BYB127" s="597"/>
      <c r="BYC127" s="597"/>
      <c r="BYD127" s="597"/>
      <c r="BYE127" s="597"/>
      <c r="BYF127" s="597"/>
      <c r="BYG127" s="597"/>
      <c r="BYH127" s="597"/>
      <c r="BYI127" s="597"/>
      <c r="BYJ127" s="597"/>
      <c r="BYK127" s="597"/>
      <c r="BYL127" s="597"/>
      <c r="BYM127" s="597"/>
      <c r="BYN127" s="597"/>
      <c r="BYO127" s="597"/>
      <c r="BYP127" s="597"/>
      <c r="BYQ127" s="597"/>
      <c r="BYR127" s="597"/>
      <c r="BYS127" s="597"/>
      <c r="BYT127" s="597"/>
      <c r="BYU127" s="597"/>
      <c r="BYV127" s="597"/>
      <c r="BYW127" s="597"/>
      <c r="BYX127" s="597"/>
      <c r="BYY127" s="597"/>
      <c r="BYZ127" s="597"/>
      <c r="BZA127" s="597"/>
      <c r="BZB127" s="597"/>
      <c r="BZC127" s="597"/>
      <c r="BZD127" s="597"/>
      <c r="BZE127" s="597"/>
      <c r="BZF127" s="597"/>
      <c r="BZG127" s="597"/>
      <c r="BZH127" s="597"/>
      <c r="BZI127" s="597"/>
      <c r="BZJ127" s="597"/>
      <c r="BZK127" s="597"/>
      <c r="BZL127" s="597"/>
      <c r="BZM127" s="597"/>
      <c r="BZN127" s="597"/>
      <c r="BZO127" s="597"/>
      <c r="BZP127" s="597"/>
      <c r="BZQ127" s="597"/>
      <c r="BZR127" s="597"/>
      <c r="BZS127" s="597"/>
      <c r="BZT127" s="597"/>
      <c r="BZU127" s="597"/>
      <c r="BZV127" s="597"/>
      <c r="BZW127" s="597"/>
      <c r="BZX127" s="597"/>
      <c r="BZY127" s="597"/>
      <c r="BZZ127" s="597"/>
      <c r="CAA127" s="597"/>
      <c r="CAB127" s="597"/>
      <c r="CAC127" s="597"/>
      <c r="CAD127" s="597"/>
      <c r="CAE127" s="597"/>
      <c r="CAF127" s="597"/>
      <c r="CAG127" s="597"/>
      <c r="CAH127" s="597"/>
      <c r="CAI127" s="597"/>
      <c r="CAJ127" s="597"/>
      <c r="CAK127" s="597"/>
      <c r="CAL127" s="597"/>
      <c r="CAM127" s="597"/>
      <c r="CAN127" s="597"/>
      <c r="CAO127" s="597"/>
      <c r="CAP127" s="597"/>
      <c r="CAQ127" s="597"/>
      <c r="CAR127" s="597"/>
      <c r="CAS127" s="597"/>
      <c r="CAT127" s="597"/>
      <c r="CAU127" s="597"/>
      <c r="CAV127" s="597"/>
      <c r="CAW127" s="597"/>
      <c r="CAX127" s="597"/>
      <c r="CAY127" s="597"/>
      <c r="CAZ127" s="597"/>
      <c r="CBA127" s="597"/>
      <c r="CBB127" s="597"/>
      <c r="CBC127" s="597"/>
      <c r="CBD127" s="597"/>
      <c r="CBE127" s="597"/>
      <c r="CBF127" s="597"/>
      <c r="CBG127" s="597"/>
      <c r="CBH127" s="597"/>
      <c r="CBI127" s="597"/>
      <c r="CBJ127" s="597"/>
      <c r="CBK127" s="597"/>
      <c r="CBL127" s="597"/>
      <c r="CBM127" s="597"/>
      <c r="CBN127" s="597"/>
      <c r="CBO127" s="597"/>
      <c r="CBP127" s="597"/>
      <c r="CBQ127" s="597"/>
      <c r="CBR127" s="597"/>
      <c r="CBS127" s="597"/>
      <c r="CBT127" s="597"/>
      <c r="CBU127" s="597"/>
      <c r="CBV127" s="597"/>
      <c r="CBW127" s="597"/>
      <c r="CBX127" s="597"/>
      <c r="CBY127" s="597"/>
      <c r="CBZ127" s="597"/>
      <c r="CCA127" s="597"/>
      <c r="CCB127" s="597"/>
      <c r="CCC127" s="597"/>
      <c r="CCD127" s="597"/>
      <c r="CCE127" s="597"/>
      <c r="CCF127" s="597"/>
      <c r="CCG127" s="597"/>
      <c r="CCH127" s="597"/>
      <c r="CCI127" s="597"/>
      <c r="CCJ127" s="597"/>
      <c r="CCK127" s="597"/>
      <c r="CCL127" s="597"/>
      <c r="CCM127" s="597"/>
      <c r="CCN127" s="597"/>
      <c r="CCO127" s="597"/>
      <c r="CCP127" s="597"/>
      <c r="CCQ127" s="597"/>
      <c r="CCR127" s="597"/>
      <c r="CCS127" s="597"/>
      <c r="CCT127" s="597"/>
      <c r="CCU127" s="597"/>
      <c r="CCV127" s="597"/>
      <c r="CCW127" s="597"/>
      <c r="CCX127" s="597"/>
      <c r="CCY127" s="597"/>
      <c r="CCZ127" s="597"/>
      <c r="CDA127" s="597"/>
      <c r="CDB127" s="597"/>
      <c r="CDC127" s="597"/>
      <c r="CDD127" s="597"/>
      <c r="CDE127" s="597"/>
      <c r="CDF127" s="597"/>
      <c r="CDG127" s="597"/>
      <c r="CDH127" s="597"/>
      <c r="CDI127" s="597"/>
      <c r="CDJ127" s="597"/>
      <c r="CDK127" s="597"/>
      <c r="CDL127" s="597"/>
      <c r="CDM127" s="597"/>
      <c r="CDN127" s="597"/>
      <c r="CDO127" s="597"/>
      <c r="CDP127" s="597"/>
      <c r="CDQ127" s="597"/>
      <c r="CDR127" s="597"/>
      <c r="CDS127" s="597"/>
      <c r="CDT127" s="597"/>
      <c r="CDU127" s="597"/>
      <c r="CDV127" s="597"/>
      <c r="CDW127" s="597"/>
      <c r="CDX127" s="597"/>
      <c r="CDY127" s="597"/>
      <c r="CDZ127" s="597"/>
      <c r="CEA127" s="597"/>
      <c r="CEB127" s="597"/>
      <c r="CEC127" s="597"/>
      <c r="CED127" s="597"/>
      <c r="CEE127" s="597"/>
      <c r="CEF127" s="597"/>
      <c r="CEG127" s="597"/>
      <c r="CEH127" s="597"/>
      <c r="CEI127" s="597"/>
      <c r="CEJ127" s="597"/>
      <c r="CEK127" s="597"/>
      <c r="CEL127" s="597"/>
      <c r="CEM127" s="597"/>
      <c r="CEN127" s="597"/>
      <c r="CEO127" s="597"/>
      <c r="CEP127" s="597"/>
      <c r="CEQ127" s="597"/>
      <c r="CER127" s="597"/>
      <c r="CES127" s="597"/>
      <c r="CET127" s="597"/>
      <c r="CEU127" s="597"/>
      <c r="CEV127" s="597"/>
      <c r="CEW127" s="597"/>
      <c r="CEX127" s="597"/>
      <c r="CEY127" s="597"/>
      <c r="CEZ127" s="597"/>
      <c r="CFA127" s="597"/>
      <c r="CFB127" s="597"/>
      <c r="CFC127" s="597"/>
      <c r="CFD127" s="597"/>
      <c r="CFE127" s="597"/>
      <c r="CFF127" s="597"/>
      <c r="CFG127" s="597"/>
      <c r="CFH127" s="597"/>
      <c r="CFI127" s="597"/>
      <c r="CFJ127" s="597"/>
      <c r="CFK127" s="597"/>
      <c r="CFL127" s="597"/>
      <c r="CFM127" s="597"/>
      <c r="CFN127" s="597"/>
      <c r="CFO127" s="597"/>
      <c r="CFP127" s="597"/>
      <c r="CFQ127" s="597"/>
      <c r="CFR127" s="597"/>
      <c r="CFS127" s="597"/>
      <c r="CFT127" s="597"/>
      <c r="CFU127" s="597"/>
      <c r="CFV127" s="597"/>
      <c r="CFW127" s="597"/>
      <c r="CFX127" s="597"/>
      <c r="CFY127" s="597"/>
      <c r="CFZ127" s="597"/>
      <c r="CGA127" s="597"/>
      <c r="CGB127" s="597"/>
      <c r="CGC127" s="597"/>
      <c r="CGD127" s="597"/>
      <c r="CGE127" s="597"/>
      <c r="CGF127" s="597"/>
      <c r="CGG127" s="597"/>
      <c r="CGH127" s="597"/>
      <c r="CGI127" s="597"/>
      <c r="CGJ127" s="597"/>
      <c r="CGK127" s="597"/>
      <c r="CGL127" s="597"/>
      <c r="CGM127" s="597"/>
      <c r="CGN127" s="597"/>
      <c r="CGO127" s="597"/>
      <c r="CGP127" s="597"/>
      <c r="CGQ127" s="597"/>
      <c r="CGR127" s="597"/>
      <c r="CGS127" s="597"/>
      <c r="CGT127" s="597"/>
      <c r="CGU127" s="597"/>
      <c r="CGV127" s="597"/>
      <c r="CGW127" s="597"/>
      <c r="CGX127" s="597"/>
      <c r="CGY127" s="597"/>
      <c r="CGZ127" s="597"/>
      <c r="CHA127" s="597"/>
      <c r="CHB127" s="597"/>
      <c r="CHC127" s="597"/>
      <c r="CHD127" s="597"/>
      <c r="CHE127" s="597"/>
      <c r="CHF127" s="597"/>
      <c r="CHG127" s="597"/>
      <c r="CHH127" s="597"/>
      <c r="CHI127" s="597"/>
      <c r="CHJ127" s="597"/>
      <c r="CHK127" s="597"/>
      <c r="CHL127" s="597"/>
      <c r="CHM127" s="597"/>
      <c r="CHN127" s="597"/>
      <c r="CHO127" s="597"/>
      <c r="CHP127" s="597"/>
      <c r="CHQ127" s="597"/>
      <c r="CHR127" s="597"/>
      <c r="CHS127" s="597"/>
      <c r="CHT127" s="597"/>
      <c r="CHU127" s="597"/>
      <c r="CHV127" s="597"/>
      <c r="CHW127" s="597"/>
      <c r="CHX127" s="597"/>
      <c r="CHY127" s="597"/>
      <c r="CHZ127" s="597"/>
      <c r="CIA127" s="597"/>
      <c r="CIB127" s="597"/>
      <c r="CIC127" s="597"/>
      <c r="CID127" s="597"/>
      <c r="CIE127" s="597"/>
      <c r="CIF127" s="597"/>
      <c r="CIG127" s="597"/>
      <c r="CIH127" s="597"/>
      <c r="CII127" s="597"/>
      <c r="CIJ127" s="597"/>
      <c r="CIK127" s="597"/>
      <c r="CIL127" s="597"/>
      <c r="CIM127" s="597"/>
      <c r="CIN127" s="597"/>
      <c r="CIO127" s="597"/>
      <c r="CIP127" s="597"/>
      <c r="CIQ127" s="597"/>
      <c r="CIR127" s="597"/>
      <c r="CIS127" s="597"/>
      <c r="CIT127" s="597"/>
      <c r="CIU127" s="597"/>
      <c r="CIV127" s="597"/>
      <c r="CIW127" s="597"/>
      <c r="CIX127" s="597"/>
      <c r="CIY127" s="597"/>
      <c r="CIZ127" s="597"/>
      <c r="CJA127" s="597"/>
      <c r="CJB127" s="597"/>
      <c r="CJC127" s="597"/>
      <c r="CJD127" s="597"/>
      <c r="CJE127" s="597"/>
      <c r="CJF127" s="597"/>
      <c r="CJG127" s="597"/>
      <c r="CJH127" s="597"/>
      <c r="CJI127" s="597"/>
      <c r="CJJ127" s="597"/>
      <c r="CJK127" s="597"/>
      <c r="CJL127" s="597"/>
      <c r="CJM127" s="597"/>
      <c r="CJN127" s="597"/>
      <c r="CJO127" s="597"/>
      <c r="CJP127" s="597"/>
      <c r="CJQ127" s="597"/>
      <c r="CJR127" s="597"/>
      <c r="CJS127" s="597"/>
      <c r="CJT127" s="597"/>
      <c r="CJU127" s="597"/>
      <c r="CJV127" s="597"/>
      <c r="CJW127" s="597"/>
      <c r="CJX127" s="597"/>
      <c r="CJY127" s="597"/>
      <c r="CJZ127" s="597"/>
      <c r="CKA127" s="597"/>
      <c r="CKB127" s="597"/>
      <c r="CKC127" s="597"/>
      <c r="CKD127" s="597"/>
      <c r="CKE127" s="597"/>
      <c r="CKF127" s="597"/>
      <c r="CKG127" s="597"/>
      <c r="CKH127" s="597"/>
      <c r="CKI127" s="597"/>
      <c r="CKJ127" s="597"/>
      <c r="CKK127" s="597"/>
      <c r="CKL127" s="597"/>
      <c r="CKM127" s="597"/>
      <c r="CKN127" s="597"/>
      <c r="CKO127" s="597"/>
      <c r="CKP127" s="597"/>
      <c r="CKQ127" s="597"/>
      <c r="CKR127" s="597"/>
      <c r="CKS127" s="597"/>
      <c r="CKT127" s="597"/>
      <c r="CKU127" s="597"/>
      <c r="CKV127" s="597"/>
      <c r="CKW127" s="597"/>
      <c r="CKX127" s="597"/>
      <c r="CKY127" s="597"/>
      <c r="CKZ127" s="597"/>
      <c r="CLA127" s="597"/>
      <c r="CLB127" s="597"/>
      <c r="CLC127" s="597"/>
      <c r="CLD127" s="597"/>
      <c r="CLE127" s="597"/>
      <c r="CLF127" s="597"/>
      <c r="CLG127" s="597"/>
      <c r="CLH127" s="597"/>
      <c r="CLI127" s="597"/>
      <c r="CLJ127" s="597"/>
      <c r="CLK127" s="597"/>
      <c r="CLL127" s="597"/>
      <c r="CLM127" s="597"/>
      <c r="CLN127" s="597"/>
      <c r="CLO127" s="597"/>
      <c r="CLP127" s="597"/>
      <c r="CLQ127" s="597"/>
      <c r="CLR127" s="597"/>
      <c r="CLS127" s="597"/>
      <c r="CLT127" s="597"/>
      <c r="CLU127" s="597"/>
      <c r="CLV127" s="597"/>
      <c r="CLW127" s="597"/>
      <c r="CLX127" s="597"/>
      <c r="CLY127" s="597"/>
      <c r="CLZ127" s="597"/>
      <c r="CMA127" s="597"/>
      <c r="CMB127" s="597"/>
      <c r="CMC127" s="597"/>
      <c r="CMD127" s="597"/>
      <c r="CME127" s="597"/>
      <c r="CMF127" s="597"/>
      <c r="CMG127" s="597"/>
      <c r="CMH127" s="597"/>
      <c r="CMI127" s="597"/>
      <c r="CMJ127" s="597"/>
      <c r="CMK127" s="597"/>
      <c r="CML127" s="597"/>
      <c r="CMM127" s="597"/>
      <c r="CMN127" s="597"/>
      <c r="CMO127" s="597"/>
      <c r="CMP127" s="597"/>
      <c r="CMQ127" s="597"/>
      <c r="CMR127" s="597"/>
      <c r="CMS127" s="597"/>
      <c r="CMT127" s="597"/>
      <c r="CMU127" s="597"/>
      <c r="CMV127" s="597"/>
      <c r="CMW127" s="597"/>
      <c r="CMX127" s="597"/>
      <c r="CMY127" s="597"/>
      <c r="CMZ127" s="597"/>
      <c r="CNA127" s="597"/>
      <c r="CNB127" s="597"/>
      <c r="CNC127" s="597"/>
      <c r="CND127" s="597"/>
      <c r="CNE127" s="597"/>
      <c r="CNF127" s="597"/>
      <c r="CNG127" s="597"/>
      <c r="CNH127" s="597"/>
      <c r="CNI127" s="597"/>
      <c r="CNJ127" s="597"/>
      <c r="CNK127" s="597"/>
      <c r="CNL127" s="597"/>
      <c r="CNM127" s="597"/>
      <c r="CNN127" s="597"/>
      <c r="CNO127" s="597"/>
      <c r="CNP127" s="597"/>
      <c r="CNQ127" s="597"/>
      <c r="CNR127" s="597"/>
      <c r="CNS127" s="597"/>
      <c r="CNT127" s="597"/>
      <c r="CNU127" s="597"/>
      <c r="CNV127" s="597"/>
      <c r="CNW127" s="597"/>
      <c r="CNX127" s="597"/>
      <c r="CNY127" s="597"/>
      <c r="CNZ127" s="597"/>
      <c r="COA127" s="597"/>
      <c r="COB127" s="597"/>
      <c r="COC127" s="597"/>
      <c r="COD127" s="597"/>
      <c r="COE127" s="597"/>
      <c r="COF127" s="597"/>
      <c r="COG127" s="597"/>
      <c r="COH127" s="597"/>
      <c r="COI127" s="597"/>
      <c r="COJ127" s="597"/>
      <c r="COK127" s="597"/>
      <c r="COL127" s="597"/>
      <c r="COM127" s="597"/>
      <c r="CON127" s="597"/>
      <c r="COO127" s="597"/>
      <c r="COP127" s="597"/>
      <c r="COQ127" s="597"/>
      <c r="COR127" s="597"/>
      <c r="COS127" s="597"/>
      <c r="COT127" s="597"/>
      <c r="COU127" s="597"/>
      <c r="COV127" s="597"/>
      <c r="COW127" s="597"/>
      <c r="COX127" s="597"/>
      <c r="COY127" s="597"/>
      <c r="COZ127" s="597"/>
      <c r="CPA127" s="597"/>
      <c r="CPB127" s="597"/>
      <c r="CPC127" s="597"/>
      <c r="CPD127" s="597"/>
      <c r="CPE127" s="597"/>
      <c r="CPF127" s="597"/>
      <c r="CPG127" s="597"/>
      <c r="CPH127" s="597"/>
      <c r="CPI127" s="597"/>
      <c r="CPJ127" s="597"/>
      <c r="CPK127" s="597"/>
      <c r="CPL127" s="597"/>
      <c r="CPM127" s="597"/>
      <c r="CPN127" s="597"/>
      <c r="CPO127" s="597"/>
      <c r="CPP127" s="597"/>
      <c r="CPQ127" s="597"/>
      <c r="CPR127" s="597"/>
      <c r="CPS127" s="597"/>
      <c r="CPT127" s="597"/>
      <c r="CPU127" s="597"/>
      <c r="CPV127" s="597"/>
      <c r="CPW127" s="597"/>
      <c r="CPX127" s="597"/>
      <c r="CPY127" s="597"/>
      <c r="CPZ127" s="597"/>
      <c r="CQA127" s="597"/>
      <c r="CQB127" s="597"/>
      <c r="CQC127" s="597"/>
      <c r="CQD127" s="597"/>
      <c r="CQE127" s="597"/>
      <c r="CQF127" s="597"/>
      <c r="CQG127" s="597"/>
      <c r="CQH127" s="597"/>
      <c r="CQI127" s="597"/>
      <c r="CQJ127" s="597"/>
      <c r="CQK127" s="597"/>
      <c r="CQL127" s="597"/>
      <c r="CQM127" s="597"/>
      <c r="CQN127" s="597"/>
      <c r="CQO127" s="597"/>
      <c r="CQP127" s="597"/>
      <c r="CQQ127" s="597"/>
      <c r="CQR127" s="597"/>
      <c r="CQS127" s="597"/>
      <c r="CQT127" s="597"/>
      <c r="CQU127" s="597"/>
      <c r="CQV127" s="597"/>
      <c r="CQW127" s="597"/>
      <c r="CQX127" s="597"/>
      <c r="CQY127" s="597"/>
      <c r="CQZ127" s="597"/>
      <c r="CRA127" s="597"/>
      <c r="CRB127" s="597"/>
      <c r="CRC127" s="597"/>
      <c r="CRD127" s="597"/>
      <c r="CRE127" s="597"/>
      <c r="CRF127" s="597"/>
      <c r="CRG127" s="597"/>
      <c r="CRH127" s="597"/>
      <c r="CRI127" s="597"/>
      <c r="CRJ127" s="597"/>
      <c r="CRK127" s="597"/>
      <c r="CRL127" s="597"/>
      <c r="CRM127" s="597"/>
      <c r="CRN127" s="597"/>
      <c r="CRO127" s="597"/>
      <c r="CRP127" s="597"/>
      <c r="CRQ127" s="597"/>
      <c r="CRR127" s="597"/>
      <c r="CRS127" s="597"/>
      <c r="CRT127" s="597"/>
      <c r="CRU127" s="597"/>
      <c r="CRV127" s="597"/>
      <c r="CRW127" s="597"/>
      <c r="CRX127" s="597"/>
      <c r="CRY127" s="597"/>
      <c r="CRZ127" s="597"/>
      <c r="CSA127" s="597"/>
      <c r="CSB127" s="597"/>
      <c r="CSC127" s="597"/>
      <c r="CSD127" s="597"/>
      <c r="CSE127" s="597"/>
      <c r="CSF127" s="597"/>
      <c r="CSG127" s="597"/>
      <c r="CSH127" s="597"/>
      <c r="CSI127" s="597"/>
      <c r="CSJ127" s="597"/>
      <c r="CSK127" s="597"/>
      <c r="CSL127" s="597"/>
      <c r="CSM127" s="597"/>
      <c r="CSN127" s="597"/>
      <c r="CSO127" s="597"/>
      <c r="CSP127" s="597"/>
      <c r="CSQ127" s="597"/>
      <c r="CSR127" s="597"/>
      <c r="CSS127" s="597"/>
      <c r="CST127" s="597"/>
      <c r="CSU127" s="597"/>
      <c r="CSV127" s="597"/>
      <c r="CSW127" s="597"/>
      <c r="CSX127" s="597"/>
      <c r="CSY127" s="597"/>
      <c r="CSZ127" s="597"/>
      <c r="CTA127" s="597"/>
      <c r="CTB127" s="597"/>
      <c r="CTC127" s="597"/>
      <c r="CTD127" s="597"/>
      <c r="CTE127" s="597"/>
      <c r="CTF127" s="597"/>
      <c r="CTG127" s="597"/>
      <c r="CTH127" s="597"/>
      <c r="CTI127" s="597"/>
      <c r="CTJ127" s="597"/>
      <c r="CTK127" s="597"/>
      <c r="CTL127" s="597"/>
      <c r="CTM127" s="597"/>
      <c r="CTN127" s="597"/>
      <c r="CTO127" s="597"/>
      <c r="CTP127" s="597"/>
      <c r="CTQ127" s="597"/>
      <c r="CTR127" s="597"/>
      <c r="CTS127" s="597"/>
      <c r="CTT127" s="597"/>
      <c r="CTU127" s="597"/>
      <c r="CTV127" s="597"/>
      <c r="CTW127" s="597"/>
      <c r="CTX127" s="597"/>
      <c r="CTY127" s="597"/>
      <c r="CTZ127" s="597"/>
      <c r="CUA127" s="597"/>
      <c r="CUB127" s="597"/>
      <c r="CUC127" s="597"/>
      <c r="CUD127" s="597"/>
      <c r="CUE127" s="597"/>
      <c r="CUF127" s="597"/>
      <c r="CUG127" s="597"/>
      <c r="CUH127" s="597"/>
      <c r="CUI127" s="597"/>
      <c r="CUJ127" s="597"/>
      <c r="CUK127" s="597"/>
      <c r="CUL127" s="597"/>
      <c r="CUM127" s="597"/>
      <c r="CUN127" s="597"/>
      <c r="CUO127" s="597"/>
      <c r="CUP127" s="597"/>
      <c r="CUQ127" s="597"/>
      <c r="CUR127" s="597"/>
      <c r="CUS127" s="597"/>
      <c r="CUT127" s="597"/>
      <c r="CUU127" s="597"/>
      <c r="CUV127" s="597"/>
      <c r="CUW127" s="597"/>
      <c r="CUX127" s="597"/>
      <c r="CUY127" s="597"/>
      <c r="CUZ127" s="597"/>
      <c r="CVA127" s="597"/>
      <c r="CVB127" s="597"/>
      <c r="CVC127" s="597"/>
      <c r="CVD127" s="597"/>
      <c r="CVE127" s="597"/>
      <c r="CVF127" s="597"/>
      <c r="CVG127" s="597"/>
      <c r="CVH127" s="597"/>
      <c r="CVI127" s="597"/>
      <c r="CVJ127" s="597"/>
      <c r="CVK127" s="597"/>
      <c r="CVL127" s="597"/>
      <c r="CVM127" s="597"/>
      <c r="CVN127" s="597"/>
      <c r="CVO127" s="597"/>
      <c r="CVP127" s="597"/>
      <c r="CVQ127" s="597"/>
      <c r="CVR127" s="597"/>
      <c r="CVS127" s="597"/>
      <c r="CVT127" s="597"/>
      <c r="CVU127" s="597"/>
      <c r="CVV127" s="597"/>
      <c r="CVW127" s="597"/>
      <c r="CVX127" s="597"/>
      <c r="CVY127" s="597"/>
      <c r="CVZ127" s="597"/>
      <c r="CWA127" s="597"/>
      <c r="CWB127" s="597"/>
      <c r="CWC127" s="597"/>
      <c r="CWD127" s="597"/>
      <c r="CWE127" s="597"/>
      <c r="CWF127" s="597"/>
      <c r="CWG127" s="597"/>
      <c r="CWH127" s="597"/>
      <c r="CWI127" s="597"/>
      <c r="CWJ127" s="597"/>
      <c r="CWK127" s="597"/>
      <c r="CWL127" s="597"/>
      <c r="CWM127" s="597"/>
      <c r="CWN127" s="597"/>
      <c r="CWO127" s="597"/>
      <c r="CWP127" s="597"/>
      <c r="CWQ127" s="597"/>
      <c r="CWR127" s="597"/>
      <c r="CWS127" s="597"/>
      <c r="CWT127" s="597"/>
      <c r="CWU127" s="597"/>
      <c r="CWV127" s="597"/>
      <c r="CWW127" s="597"/>
      <c r="CWX127" s="597"/>
      <c r="CWY127" s="597"/>
      <c r="CWZ127" s="597"/>
      <c r="CXA127" s="597"/>
      <c r="CXB127" s="597"/>
      <c r="CXC127" s="597"/>
      <c r="CXD127" s="597"/>
      <c r="CXE127" s="597"/>
      <c r="CXF127" s="597"/>
      <c r="CXG127" s="597"/>
      <c r="CXH127" s="597"/>
      <c r="CXI127" s="597"/>
      <c r="CXJ127" s="597"/>
      <c r="CXK127" s="597"/>
      <c r="CXL127" s="597"/>
      <c r="CXM127" s="597"/>
      <c r="CXN127" s="597"/>
      <c r="CXO127" s="597"/>
      <c r="CXP127" s="597"/>
      <c r="CXQ127" s="597"/>
      <c r="CXR127" s="597"/>
      <c r="CXS127" s="597"/>
      <c r="CXT127" s="597"/>
      <c r="CXU127" s="597"/>
      <c r="CXV127" s="597"/>
      <c r="CXW127" s="597"/>
      <c r="CXX127" s="597"/>
      <c r="CXY127" s="597"/>
      <c r="CXZ127" s="597"/>
      <c r="CYA127" s="597"/>
      <c r="CYB127" s="597"/>
      <c r="CYC127" s="597"/>
      <c r="CYD127" s="597"/>
      <c r="CYE127" s="597"/>
      <c r="CYF127" s="597"/>
      <c r="CYG127" s="597"/>
      <c r="CYH127" s="597"/>
      <c r="CYI127" s="597"/>
      <c r="CYJ127" s="597"/>
      <c r="CYK127" s="597"/>
      <c r="CYL127" s="597"/>
      <c r="CYM127" s="597"/>
      <c r="CYN127" s="597"/>
      <c r="CYO127" s="597"/>
      <c r="CYP127" s="597"/>
      <c r="CYQ127" s="597"/>
      <c r="CYR127" s="597"/>
      <c r="CYS127" s="597"/>
      <c r="CYT127" s="597"/>
      <c r="CYU127" s="597"/>
      <c r="CYV127" s="597"/>
      <c r="CYW127" s="597"/>
      <c r="CYX127" s="597"/>
      <c r="CYY127" s="597"/>
      <c r="CYZ127" s="597"/>
      <c r="CZA127" s="597"/>
      <c r="CZB127" s="597"/>
      <c r="CZC127" s="597"/>
      <c r="CZD127" s="597"/>
      <c r="CZE127" s="597"/>
      <c r="CZF127" s="597"/>
      <c r="CZG127" s="597"/>
      <c r="CZH127" s="597"/>
      <c r="CZI127" s="597"/>
      <c r="CZJ127" s="597"/>
      <c r="CZK127" s="597"/>
      <c r="CZL127" s="597"/>
      <c r="CZM127" s="597"/>
      <c r="CZN127" s="597"/>
      <c r="CZO127" s="597"/>
      <c r="CZP127" s="597"/>
      <c r="CZQ127" s="597"/>
      <c r="CZR127" s="597"/>
      <c r="CZS127" s="597"/>
      <c r="CZT127" s="597"/>
      <c r="CZU127" s="597"/>
      <c r="CZV127" s="597"/>
      <c r="CZW127" s="597"/>
      <c r="CZX127" s="597"/>
      <c r="CZY127" s="597"/>
      <c r="CZZ127" s="597"/>
      <c r="DAA127" s="597"/>
      <c r="DAB127" s="597"/>
      <c r="DAC127" s="597"/>
      <c r="DAD127" s="597"/>
      <c r="DAE127" s="597"/>
      <c r="DAF127" s="597"/>
      <c r="DAG127" s="597"/>
      <c r="DAH127" s="597"/>
      <c r="DAI127" s="597"/>
      <c r="DAJ127" s="597"/>
      <c r="DAK127" s="597"/>
      <c r="DAL127" s="597"/>
      <c r="DAM127" s="597"/>
      <c r="DAN127" s="597"/>
      <c r="DAO127" s="597"/>
      <c r="DAP127" s="597"/>
      <c r="DAQ127" s="597"/>
      <c r="DAR127" s="597"/>
      <c r="DAS127" s="597"/>
      <c r="DAT127" s="597"/>
      <c r="DAU127" s="597"/>
      <c r="DAV127" s="597"/>
      <c r="DAW127" s="597"/>
      <c r="DAX127" s="597"/>
      <c r="DAY127" s="597"/>
      <c r="DAZ127" s="597"/>
      <c r="DBA127" s="597"/>
      <c r="DBB127" s="597"/>
      <c r="DBC127" s="597"/>
      <c r="DBD127" s="597"/>
      <c r="DBE127" s="597"/>
      <c r="DBF127" s="597"/>
      <c r="DBG127" s="597"/>
      <c r="DBH127" s="597"/>
      <c r="DBI127" s="597"/>
      <c r="DBJ127" s="597"/>
      <c r="DBK127" s="597"/>
      <c r="DBL127" s="597"/>
      <c r="DBM127" s="597"/>
      <c r="DBN127" s="597"/>
      <c r="DBO127" s="597"/>
      <c r="DBP127" s="597"/>
      <c r="DBQ127" s="597"/>
      <c r="DBR127" s="597"/>
      <c r="DBS127" s="597"/>
      <c r="DBT127" s="597"/>
      <c r="DBU127" s="597"/>
      <c r="DBV127" s="597"/>
      <c r="DBW127" s="597"/>
      <c r="DBX127" s="597"/>
      <c r="DBY127" s="597"/>
      <c r="DBZ127" s="597"/>
      <c r="DCA127" s="597"/>
      <c r="DCB127" s="597"/>
      <c r="DCC127" s="597"/>
      <c r="DCD127" s="597"/>
      <c r="DCE127" s="597"/>
      <c r="DCF127" s="597"/>
      <c r="DCG127" s="597"/>
      <c r="DCH127" s="597"/>
      <c r="DCI127" s="597"/>
      <c r="DCJ127" s="597"/>
      <c r="DCK127" s="597"/>
      <c r="DCL127" s="597"/>
      <c r="DCM127" s="597"/>
      <c r="DCN127" s="597"/>
      <c r="DCO127" s="597"/>
      <c r="DCP127" s="597"/>
      <c r="DCQ127" s="597"/>
      <c r="DCR127" s="597"/>
      <c r="DCS127" s="597"/>
      <c r="DCT127" s="597"/>
      <c r="DCU127" s="597"/>
      <c r="DCV127" s="597"/>
      <c r="DCW127" s="597"/>
      <c r="DCX127" s="597"/>
      <c r="DCY127" s="597"/>
      <c r="DCZ127" s="597"/>
      <c r="DDA127" s="597"/>
      <c r="DDB127" s="597"/>
      <c r="DDC127" s="597"/>
      <c r="DDD127" s="597"/>
      <c r="DDE127" s="597"/>
      <c r="DDF127" s="597"/>
      <c r="DDG127" s="597"/>
      <c r="DDH127" s="597"/>
      <c r="DDI127" s="597"/>
      <c r="DDJ127" s="597"/>
      <c r="DDK127" s="597"/>
      <c r="DDL127" s="597"/>
      <c r="DDM127" s="597"/>
      <c r="DDN127" s="597"/>
      <c r="DDO127" s="597"/>
      <c r="DDP127" s="597"/>
      <c r="DDQ127" s="597"/>
      <c r="DDR127" s="597"/>
      <c r="DDS127" s="597"/>
      <c r="DDT127" s="597"/>
      <c r="DDU127" s="597"/>
      <c r="DDV127" s="597"/>
      <c r="DDW127" s="597"/>
      <c r="DDX127" s="597"/>
      <c r="DDY127" s="597"/>
      <c r="DDZ127" s="597"/>
      <c r="DEA127" s="597"/>
      <c r="DEB127" s="597"/>
      <c r="DEC127" s="597"/>
      <c r="DED127" s="597"/>
      <c r="DEE127" s="597"/>
      <c r="DEF127" s="597"/>
      <c r="DEG127" s="597"/>
      <c r="DEH127" s="597"/>
      <c r="DEI127" s="597"/>
      <c r="DEJ127" s="597"/>
      <c r="DEK127" s="597"/>
      <c r="DEL127" s="597"/>
      <c r="DEM127" s="597"/>
      <c r="DEN127" s="597"/>
      <c r="DEO127" s="597"/>
      <c r="DEP127" s="597"/>
      <c r="DEQ127" s="597"/>
      <c r="DER127" s="597"/>
      <c r="DES127" s="597"/>
      <c r="DET127" s="597"/>
      <c r="DEU127" s="597"/>
      <c r="DEV127" s="597"/>
      <c r="DEW127" s="597"/>
      <c r="DEX127" s="597"/>
      <c r="DEY127" s="597"/>
      <c r="DEZ127" s="597"/>
      <c r="DFA127" s="597"/>
      <c r="DFB127" s="597"/>
      <c r="DFC127" s="597"/>
      <c r="DFD127" s="597"/>
      <c r="DFE127" s="597"/>
      <c r="DFF127" s="597"/>
      <c r="DFG127" s="597"/>
      <c r="DFH127" s="597"/>
      <c r="DFI127" s="597"/>
      <c r="DFJ127" s="597"/>
      <c r="DFK127" s="597"/>
      <c r="DFL127" s="597"/>
      <c r="DFM127" s="597"/>
      <c r="DFN127" s="597"/>
      <c r="DFO127" s="597"/>
      <c r="DFP127" s="597"/>
      <c r="DFQ127" s="597"/>
      <c r="DFR127" s="597"/>
      <c r="DFS127" s="597"/>
      <c r="DFT127" s="597"/>
      <c r="DFU127" s="597"/>
      <c r="DFV127" s="597"/>
      <c r="DFW127" s="597"/>
      <c r="DFX127" s="597"/>
      <c r="DFY127" s="597"/>
      <c r="DFZ127" s="597"/>
      <c r="DGA127" s="597"/>
      <c r="DGB127" s="597"/>
      <c r="DGC127" s="597"/>
      <c r="DGD127" s="597"/>
      <c r="DGE127" s="597"/>
      <c r="DGF127" s="597"/>
      <c r="DGG127" s="597"/>
      <c r="DGH127" s="597"/>
      <c r="DGI127" s="597"/>
      <c r="DGJ127" s="597"/>
      <c r="DGK127" s="597"/>
      <c r="DGL127" s="597"/>
      <c r="DGM127" s="597"/>
      <c r="DGN127" s="597"/>
      <c r="DGO127" s="597"/>
      <c r="DGP127" s="597"/>
      <c r="DGQ127" s="597"/>
      <c r="DGR127" s="597"/>
      <c r="DGS127" s="597"/>
      <c r="DGT127" s="597"/>
      <c r="DGU127" s="597"/>
      <c r="DGV127" s="597"/>
      <c r="DGW127" s="597"/>
      <c r="DGX127" s="597"/>
      <c r="DGY127" s="597"/>
      <c r="DGZ127" s="597"/>
      <c r="DHA127" s="597"/>
      <c r="DHB127" s="597"/>
      <c r="DHC127" s="597"/>
      <c r="DHD127" s="597"/>
      <c r="DHE127" s="597"/>
      <c r="DHF127" s="597"/>
      <c r="DHG127" s="597"/>
      <c r="DHH127" s="597"/>
      <c r="DHI127" s="597"/>
      <c r="DHJ127" s="597"/>
      <c r="DHK127" s="597"/>
      <c r="DHL127" s="597"/>
      <c r="DHM127" s="597"/>
      <c r="DHN127" s="597"/>
      <c r="DHO127" s="597"/>
      <c r="DHP127" s="597"/>
      <c r="DHQ127" s="597"/>
      <c r="DHR127" s="597"/>
      <c r="DHS127" s="597"/>
      <c r="DHT127" s="597"/>
      <c r="DHU127" s="597"/>
      <c r="DHV127" s="597"/>
      <c r="DHW127" s="597"/>
      <c r="DHX127" s="597"/>
      <c r="DHY127" s="597"/>
      <c r="DHZ127" s="597"/>
      <c r="DIA127" s="597"/>
      <c r="DIB127" s="597"/>
      <c r="DIC127" s="597"/>
      <c r="DID127" s="597"/>
      <c r="DIE127" s="597"/>
      <c r="DIF127" s="597"/>
      <c r="DIG127" s="597"/>
      <c r="DIH127" s="597"/>
      <c r="DII127" s="597"/>
      <c r="DIJ127" s="597"/>
      <c r="DIK127" s="597"/>
      <c r="DIL127" s="597"/>
      <c r="DIM127" s="597"/>
      <c r="DIN127" s="597"/>
      <c r="DIO127" s="597"/>
      <c r="DIP127" s="597"/>
      <c r="DIQ127" s="597"/>
      <c r="DIR127" s="597"/>
      <c r="DIS127" s="597"/>
      <c r="DIT127" s="597"/>
      <c r="DIU127" s="597"/>
      <c r="DIV127" s="597"/>
      <c r="DIW127" s="597"/>
      <c r="DIX127" s="597"/>
      <c r="DIY127" s="597"/>
      <c r="DIZ127" s="597"/>
      <c r="DJA127" s="597"/>
      <c r="DJB127" s="597"/>
      <c r="DJC127" s="597"/>
      <c r="DJD127" s="597"/>
      <c r="DJE127" s="597"/>
      <c r="DJF127" s="597"/>
      <c r="DJG127" s="597"/>
      <c r="DJH127" s="597"/>
      <c r="DJI127" s="597"/>
      <c r="DJJ127" s="597"/>
      <c r="DJK127" s="597"/>
      <c r="DJL127" s="597"/>
      <c r="DJM127" s="597"/>
      <c r="DJN127" s="597"/>
      <c r="DJO127" s="597"/>
      <c r="DJP127" s="597"/>
      <c r="DJQ127" s="597"/>
      <c r="DJR127" s="597"/>
      <c r="DJS127" s="597"/>
      <c r="DJT127" s="597"/>
      <c r="DJU127" s="597"/>
      <c r="DJV127" s="597"/>
      <c r="DJW127" s="597"/>
      <c r="DJX127" s="597"/>
      <c r="DJY127" s="597"/>
      <c r="DJZ127" s="597"/>
      <c r="DKA127" s="597"/>
      <c r="DKB127" s="597"/>
      <c r="DKC127" s="597"/>
      <c r="DKD127" s="597"/>
      <c r="DKE127" s="597"/>
      <c r="DKF127" s="597"/>
      <c r="DKG127" s="597"/>
      <c r="DKH127" s="597"/>
      <c r="DKI127" s="597"/>
      <c r="DKJ127" s="597"/>
      <c r="DKK127" s="597"/>
      <c r="DKL127" s="597"/>
      <c r="DKM127" s="597"/>
      <c r="DKN127" s="597"/>
      <c r="DKO127" s="597"/>
      <c r="DKP127" s="597"/>
      <c r="DKQ127" s="597"/>
      <c r="DKR127" s="597"/>
      <c r="DKS127" s="597"/>
      <c r="DKT127" s="597"/>
      <c r="DKU127" s="597"/>
      <c r="DKV127" s="597"/>
      <c r="DKW127" s="597"/>
      <c r="DKX127" s="597"/>
      <c r="DKY127" s="597"/>
      <c r="DKZ127" s="597"/>
      <c r="DLA127" s="597"/>
      <c r="DLB127" s="597"/>
      <c r="DLC127" s="597"/>
      <c r="DLD127" s="597"/>
      <c r="DLE127" s="597"/>
      <c r="DLF127" s="597"/>
      <c r="DLG127" s="597"/>
      <c r="DLH127" s="597"/>
      <c r="DLI127" s="597"/>
      <c r="DLJ127" s="597"/>
      <c r="DLK127" s="597"/>
      <c r="DLL127" s="597"/>
      <c r="DLM127" s="597"/>
      <c r="DLN127" s="597"/>
      <c r="DLO127" s="597"/>
      <c r="DLP127" s="597"/>
      <c r="DLQ127" s="597"/>
      <c r="DLR127" s="597"/>
      <c r="DLS127" s="597"/>
      <c r="DLT127" s="597"/>
      <c r="DLU127" s="597"/>
      <c r="DLV127" s="597"/>
      <c r="DLW127" s="597"/>
      <c r="DLX127" s="597"/>
      <c r="DLY127" s="597"/>
      <c r="DLZ127" s="597"/>
      <c r="DMA127" s="597"/>
      <c r="DMB127" s="597"/>
      <c r="DMC127" s="597"/>
      <c r="DMD127" s="597"/>
      <c r="DME127" s="597"/>
      <c r="DMF127" s="597"/>
      <c r="DMG127" s="597"/>
      <c r="DMH127" s="597"/>
      <c r="DMI127" s="597"/>
      <c r="DMJ127" s="597"/>
      <c r="DMK127" s="597"/>
      <c r="DML127" s="597"/>
      <c r="DMM127" s="597"/>
      <c r="DMN127" s="597"/>
      <c r="DMO127" s="597"/>
      <c r="DMP127" s="597"/>
      <c r="DMQ127" s="597"/>
      <c r="DMR127" s="597"/>
      <c r="DMS127" s="597"/>
      <c r="DMT127" s="597"/>
      <c r="DMU127" s="597"/>
      <c r="DMV127" s="597"/>
      <c r="DMW127" s="597"/>
      <c r="DMX127" s="597"/>
      <c r="DMY127" s="597"/>
      <c r="DMZ127" s="597"/>
      <c r="DNA127" s="597"/>
      <c r="DNB127" s="597"/>
      <c r="DNC127" s="597"/>
      <c r="DND127" s="597"/>
      <c r="DNE127" s="597"/>
      <c r="DNF127" s="597"/>
      <c r="DNG127" s="597"/>
      <c r="DNH127" s="597"/>
      <c r="DNI127" s="597"/>
      <c r="DNJ127" s="597"/>
      <c r="DNK127" s="597"/>
      <c r="DNL127" s="597"/>
      <c r="DNM127" s="597"/>
      <c r="DNN127" s="597"/>
      <c r="DNO127" s="597"/>
      <c r="DNP127" s="597"/>
      <c r="DNQ127" s="597"/>
      <c r="DNR127" s="597"/>
      <c r="DNS127" s="597"/>
      <c r="DNT127" s="597"/>
      <c r="DNU127" s="597"/>
      <c r="DNV127" s="597"/>
      <c r="DNW127" s="597"/>
      <c r="DNX127" s="597"/>
      <c r="DNY127" s="597"/>
      <c r="DNZ127" s="597"/>
      <c r="DOA127" s="597"/>
      <c r="DOB127" s="597"/>
      <c r="DOC127" s="597"/>
      <c r="DOD127" s="597"/>
      <c r="DOE127" s="597"/>
      <c r="DOF127" s="597"/>
      <c r="DOG127" s="597"/>
      <c r="DOH127" s="597"/>
      <c r="DOI127" s="597"/>
      <c r="DOJ127" s="597"/>
      <c r="DOK127" s="597"/>
      <c r="DOL127" s="597"/>
      <c r="DOM127" s="597"/>
      <c r="DON127" s="597"/>
      <c r="DOO127" s="597"/>
      <c r="DOP127" s="597"/>
      <c r="DOQ127" s="597"/>
      <c r="DOR127" s="597"/>
      <c r="DOS127" s="597"/>
      <c r="DOT127" s="597"/>
      <c r="DOU127" s="597"/>
      <c r="DOV127" s="597"/>
      <c r="DOW127" s="597"/>
      <c r="DOX127" s="597"/>
      <c r="DOY127" s="597"/>
      <c r="DOZ127" s="597"/>
      <c r="DPA127" s="597"/>
      <c r="DPB127" s="597"/>
      <c r="DPC127" s="597"/>
      <c r="DPD127" s="597"/>
      <c r="DPE127" s="597"/>
      <c r="DPF127" s="597"/>
      <c r="DPG127" s="597"/>
      <c r="DPH127" s="597"/>
      <c r="DPI127" s="597"/>
      <c r="DPJ127" s="597"/>
      <c r="DPK127" s="597"/>
      <c r="DPL127" s="597"/>
      <c r="DPM127" s="597"/>
      <c r="DPN127" s="597"/>
      <c r="DPO127" s="597"/>
      <c r="DPP127" s="597"/>
      <c r="DPQ127" s="597"/>
      <c r="DPR127" s="597"/>
      <c r="DPS127" s="597"/>
      <c r="DPT127" s="597"/>
      <c r="DPU127" s="597"/>
      <c r="DPV127" s="597"/>
      <c r="DPW127" s="597"/>
      <c r="DPX127" s="597"/>
      <c r="DPY127" s="597"/>
      <c r="DPZ127" s="597"/>
      <c r="DQA127" s="597"/>
      <c r="DQB127" s="597"/>
      <c r="DQC127" s="597"/>
      <c r="DQD127" s="597"/>
      <c r="DQE127" s="597"/>
      <c r="DQF127" s="597"/>
      <c r="DQG127" s="597"/>
      <c r="DQH127" s="597"/>
      <c r="DQI127" s="597"/>
      <c r="DQJ127" s="597"/>
      <c r="DQK127" s="597"/>
      <c r="DQL127" s="597"/>
      <c r="DQM127" s="597"/>
      <c r="DQN127" s="597"/>
      <c r="DQO127" s="597"/>
      <c r="DQP127" s="597"/>
      <c r="DQQ127" s="597"/>
      <c r="DQR127" s="597"/>
      <c r="DQS127" s="597"/>
      <c r="DQT127" s="597"/>
      <c r="DQU127" s="597"/>
      <c r="DQV127" s="597"/>
      <c r="DQW127" s="597"/>
      <c r="DQX127" s="597"/>
      <c r="DQY127" s="597"/>
      <c r="DQZ127" s="597"/>
      <c r="DRA127" s="597"/>
      <c r="DRB127" s="597"/>
      <c r="DRC127" s="597"/>
      <c r="DRD127" s="597"/>
      <c r="DRE127" s="597"/>
      <c r="DRF127" s="597"/>
      <c r="DRG127" s="597"/>
      <c r="DRH127" s="597"/>
      <c r="DRI127" s="597"/>
      <c r="DRJ127" s="597"/>
      <c r="DRK127" s="597"/>
      <c r="DRL127" s="597"/>
      <c r="DRM127" s="597"/>
      <c r="DRN127" s="597"/>
      <c r="DRO127" s="597"/>
      <c r="DRP127" s="597"/>
      <c r="DRQ127" s="597"/>
      <c r="DRR127" s="597"/>
      <c r="DRS127" s="597"/>
      <c r="DRT127" s="597"/>
      <c r="DRU127" s="597"/>
      <c r="DRV127" s="597"/>
      <c r="DRW127" s="597"/>
      <c r="DRX127" s="597"/>
      <c r="DRY127" s="597"/>
      <c r="DRZ127" s="597"/>
      <c r="DSA127" s="597"/>
      <c r="DSB127" s="597"/>
      <c r="DSC127" s="597"/>
      <c r="DSD127" s="597"/>
      <c r="DSE127" s="597"/>
      <c r="DSF127" s="597"/>
      <c r="DSG127" s="597"/>
      <c r="DSH127" s="597"/>
      <c r="DSI127" s="597"/>
      <c r="DSJ127" s="597"/>
      <c r="DSK127" s="597"/>
      <c r="DSL127" s="597"/>
      <c r="DSM127" s="597"/>
      <c r="DSN127" s="597"/>
      <c r="DSO127" s="597"/>
      <c r="DSP127" s="597"/>
      <c r="DSQ127" s="597"/>
      <c r="DSR127" s="597"/>
      <c r="DSS127" s="597"/>
      <c r="DST127" s="597"/>
      <c r="DSU127" s="597"/>
      <c r="DSV127" s="597"/>
      <c r="DSW127" s="597"/>
      <c r="DSX127" s="597"/>
      <c r="DSY127" s="597"/>
      <c r="DSZ127" s="597"/>
      <c r="DTA127" s="597"/>
      <c r="DTB127" s="597"/>
      <c r="DTC127" s="597"/>
      <c r="DTD127" s="597"/>
      <c r="DTE127" s="597"/>
      <c r="DTF127" s="597"/>
      <c r="DTG127" s="597"/>
      <c r="DTH127" s="597"/>
      <c r="DTI127" s="597"/>
      <c r="DTJ127" s="597"/>
      <c r="DTK127" s="597"/>
      <c r="DTL127" s="597"/>
      <c r="DTM127" s="597"/>
      <c r="DTN127" s="597"/>
      <c r="DTO127" s="597"/>
      <c r="DTP127" s="597"/>
      <c r="DTQ127" s="597"/>
      <c r="DTR127" s="597"/>
      <c r="DTS127" s="597"/>
      <c r="DTT127" s="597"/>
      <c r="DTU127" s="597"/>
      <c r="DTV127" s="597"/>
      <c r="DTW127" s="597"/>
      <c r="DTX127" s="597"/>
      <c r="DTY127" s="597"/>
      <c r="DTZ127" s="597"/>
      <c r="DUA127" s="597"/>
      <c r="DUB127" s="597"/>
      <c r="DUC127" s="597"/>
      <c r="DUD127" s="597"/>
      <c r="DUE127" s="597"/>
      <c r="DUF127" s="597"/>
      <c r="DUG127" s="597"/>
      <c r="DUH127" s="597"/>
      <c r="DUI127" s="597"/>
      <c r="DUJ127" s="597"/>
      <c r="DUK127" s="597"/>
      <c r="DUL127" s="597"/>
      <c r="DUM127" s="597"/>
      <c r="DUN127" s="597"/>
      <c r="DUO127" s="597"/>
      <c r="DUP127" s="597"/>
      <c r="DUQ127" s="597"/>
      <c r="DUR127" s="597"/>
      <c r="DUS127" s="597"/>
      <c r="DUT127" s="597"/>
      <c r="DUU127" s="597"/>
      <c r="DUV127" s="597"/>
      <c r="DUW127" s="597"/>
      <c r="DUX127" s="597"/>
      <c r="DUY127" s="597"/>
      <c r="DUZ127" s="597"/>
      <c r="DVA127" s="597"/>
      <c r="DVB127" s="597"/>
      <c r="DVC127" s="597"/>
      <c r="DVD127" s="597"/>
      <c r="DVE127" s="597"/>
      <c r="DVF127" s="597"/>
      <c r="DVG127" s="597"/>
      <c r="DVH127" s="597"/>
      <c r="DVI127" s="597"/>
      <c r="DVJ127" s="597"/>
      <c r="DVK127" s="597"/>
      <c r="DVL127" s="597"/>
      <c r="DVM127" s="597"/>
      <c r="DVN127" s="597"/>
      <c r="DVO127" s="597"/>
      <c r="DVP127" s="597"/>
      <c r="DVQ127" s="597"/>
      <c r="DVR127" s="597"/>
      <c r="DVS127" s="597"/>
      <c r="DVT127" s="597"/>
      <c r="DVU127" s="597"/>
      <c r="DVV127" s="597"/>
      <c r="DVW127" s="597"/>
      <c r="DVX127" s="597"/>
      <c r="DVY127" s="597"/>
      <c r="DVZ127" s="597"/>
      <c r="DWA127" s="597"/>
      <c r="DWB127" s="597"/>
      <c r="DWC127" s="597"/>
      <c r="DWD127" s="597"/>
      <c r="DWE127" s="597"/>
      <c r="DWF127" s="597"/>
      <c r="DWG127" s="597"/>
      <c r="DWH127" s="597"/>
      <c r="DWI127" s="597"/>
      <c r="DWJ127" s="597"/>
      <c r="DWK127" s="597"/>
      <c r="DWL127" s="597"/>
      <c r="DWM127" s="597"/>
      <c r="DWN127" s="597"/>
      <c r="DWO127" s="597"/>
      <c r="DWP127" s="597"/>
      <c r="DWQ127" s="597"/>
      <c r="DWR127" s="597"/>
      <c r="DWS127" s="597"/>
      <c r="DWT127" s="597"/>
      <c r="DWU127" s="597"/>
      <c r="DWV127" s="597"/>
      <c r="DWW127" s="597"/>
      <c r="DWX127" s="597"/>
      <c r="DWY127" s="597"/>
      <c r="DWZ127" s="597"/>
      <c r="DXA127" s="597"/>
      <c r="DXB127" s="597"/>
      <c r="DXC127" s="597"/>
      <c r="DXD127" s="597"/>
      <c r="DXE127" s="597"/>
      <c r="DXF127" s="597"/>
      <c r="DXG127" s="597"/>
      <c r="DXH127" s="597"/>
      <c r="DXI127" s="597"/>
      <c r="DXJ127" s="597"/>
      <c r="DXK127" s="597"/>
      <c r="DXL127" s="597"/>
      <c r="DXM127" s="597"/>
      <c r="DXN127" s="597"/>
      <c r="DXO127" s="597"/>
      <c r="DXP127" s="597"/>
      <c r="DXQ127" s="597"/>
      <c r="DXR127" s="597"/>
      <c r="DXS127" s="597"/>
      <c r="DXT127" s="597"/>
      <c r="DXU127" s="597"/>
      <c r="DXV127" s="597"/>
      <c r="DXW127" s="597"/>
      <c r="DXX127" s="597"/>
      <c r="DXY127" s="597"/>
      <c r="DXZ127" s="597"/>
      <c r="DYA127" s="597"/>
      <c r="DYB127" s="597"/>
      <c r="DYC127" s="597"/>
      <c r="DYD127" s="597"/>
      <c r="DYE127" s="597"/>
      <c r="DYF127" s="597"/>
      <c r="DYG127" s="597"/>
      <c r="DYH127" s="597"/>
      <c r="DYI127" s="597"/>
      <c r="DYJ127" s="597"/>
      <c r="DYK127" s="597"/>
      <c r="DYL127" s="597"/>
      <c r="DYM127" s="597"/>
      <c r="DYN127" s="597"/>
      <c r="DYO127" s="597"/>
      <c r="DYP127" s="597"/>
      <c r="DYQ127" s="597"/>
      <c r="DYR127" s="597"/>
      <c r="DYS127" s="597"/>
      <c r="DYT127" s="597"/>
      <c r="DYU127" s="597"/>
      <c r="DYV127" s="597"/>
      <c r="DYW127" s="597"/>
      <c r="DYX127" s="597"/>
      <c r="DYY127" s="597"/>
      <c r="DYZ127" s="597"/>
      <c r="DZA127" s="597"/>
      <c r="DZB127" s="597"/>
      <c r="DZC127" s="597"/>
      <c r="DZD127" s="597"/>
      <c r="DZE127" s="597"/>
      <c r="DZF127" s="597"/>
      <c r="DZG127" s="597"/>
      <c r="DZH127" s="597"/>
      <c r="DZI127" s="597"/>
      <c r="DZJ127" s="597"/>
      <c r="DZK127" s="597"/>
      <c r="DZL127" s="597"/>
      <c r="DZM127" s="597"/>
      <c r="DZN127" s="597"/>
      <c r="DZO127" s="597"/>
      <c r="DZP127" s="597"/>
      <c r="DZQ127" s="597"/>
      <c r="DZR127" s="597"/>
      <c r="DZS127" s="597"/>
      <c r="DZT127" s="597"/>
      <c r="DZU127" s="597"/>
      <c r="DZV127" s="597"/>
      <c r="DZW127" s="597"/>
      <c r="DZX127" s="597"/>
      <c r="DZY127" s="597"/>
      <c r="DZZ127" s="597"/>
      <c r="EAA127" s="597"/>
      <c r="EAB127" s="597"/>
      <c r="EAC127" s="597"/>
      <c r="EAD127" s="597"/>
      <c r="EAE127" s="597"/>
      <c r="EAF127" s="597"/>
      <c r="EAG127" s="597"/>
      <c r="EAH127" s="597"/>
      <c r="EAI127" s="597"/>
      <c r="EAJ127" s="597"/>
      <c r="EAK127" s="597"/>
      <c r="EAL127" s="597"/>
      <c r="EAM127" s="597"/>
      <c r="EAN127" s="597"/>
      <c r="EAO127" s="597"/>
      <c r="EAP127" s="597"/>
      <c r="EAQ127" s="597"/>
      <c r="EAR127" s="597"/>
      <c r="EAS127" s="597"/>
      <c r="EAT127" s="597"/>
      <c r="EAU127" s="597"/>
      <c r="EAV127" s="597"/>
      <c r="EAW127" s="597"/>
      <c r="EAX127" s="597"/>
      <c r="EAY127" s="597"/>
      <c r="EAZ127" s="597"/>
      <c r="EBA127" s="597"/>
      <c r="EBB127" s="597"/>
      <c r="EBC127" s="597"/>
      <c r="EBD127" s="597"/>
      <c r="EBE127" s="597"/>
      <c r="EBF127" s="597"/>
      <c r="EBG127" s="597"/>
      <c r="EBH127" s="597"/>
      <c r="EBI127" s="597"/>
      <c r="EBJ127" s="597"/>
      <c r="EBK127" s="597"/>
      <c r="EBL127" s="597"/>
      <c r="EBM127" s="597"/>
      <c r="EBN127" s="597"/>
      <c r="EBO127" s="597"/>
      <c r="EBP127" s="597"/>
      <c r="EBQ127" s="597"/>
      <c r="EBR127" s="597"/>
      <c r="EBS127" s="597"/>
      <c r="EBT127" s="597"/>
      <c r="EBU127" s="597"/>
      <c r="EBV127" s="597"/>
      <c r="EBW127" s="597"/>
      <c r="EBX127" s="597"/>
      <c r="EBY127" s="597"/>
      <c r="EBZ127" s="597"/>
      <c r="ECA127" s="597"/>
      <c r="ECB127" s="597"/>
      <c r="ECC127" s="597"/>
      <c r="ECD127" s="597"/>
      <c r="ECE127" s="597"/>
      <c r="ECF127" s="597"/>
      <c r="ECG127" s="597"/>
      <c r="ECH127" s="597"/>
      <c r="ECI127" s="597"/>
      <c r="ECJ127" s="597"/>
      <c r="ECK127" s="597"/>
      <c r="ECL127" s="597"/>
      <c r="ECM127" s="597"/>
      <c r="ECN127" s="597"/>
      <c r="ECO127" s="597"/>
      <c r="ECP127" s="597"/>
      <c r="ECQ127" s="597"/>
      <c r="ECR127" s="597"/>
      <c r="ECS127" s="597"/>
      <c r="ECT127" s="597"/>
      <c r="ECU127" s="597"/>
      <c r="ECV127" s="597"/>
      <c r="ECW127" s="597"/>
      <c r="ECX127" s="597"/>
      <c r="ECY127" s="597"/>
      <c r="ECZ127" s="597"/>
      <c r="EDA127" s="597"/>
      <c r="EDB127" s="597"/>
      <c r="EDC127" s="597"/>
      <c r="EDD127" s="597"/>
      <c r="EDE127" s="597"/>
      <c r="EDF127" s="597"/>
      <c r="EDG127" s="597"/>
      <c r="EDH127" s="597"/>
      <c r="EDI127" s="597"/>
      <c r="EDJ127" s="597"/>
      <c r="EDK127" s="597"/>
      <c r="EDL127" s="597"/>
      <c r="EDM127" s="597"/>
      <c r="EDN127" s="597"/>
      <c r="EDO127" s="597"/>
      <c r="EDP127" s="597"/>
      <c r="EDQ127" s="597"/>
      <c r="EDR127" s="597"/>
      <c r="EDS127" s="597"/>
      <c r="EDT127" s="597"/>
      <c r="EDU127" s="597"/>
      <c r="EDV127" s="597"/>
      <c r="EDW127" s="597"/>
      <c r="EDX127" s="597"/>
      <c r="EDY127" s="597"/>
      <c r="EDZ127" s="597"/>
      <c r="EEA127" s="597"/>
      <c r="EEB127" s="597"/>
      <c r="EEC127" s="597"/>
      <c r="EED127" s="597"/>
      <c r="EEE127" s="597"/>
      <c r="EEF127" s="597"/>
      <c r="EEG127" s="597"/>
      <c r="EEH127" s="597"/>
      <c r="EEI127" s="597"/>
      <c r="EEJ127" s="597"/>
      <c r="EEK127" s="597"/>
      <c r="EEL127" s="597"/>
      <c r="EEM127" s="597"/>
      <c r="EEN127" s="597"/>
      <c r="EEO127" s="597"/>
      <c r="EEP127" s="597"/>
      <c r="EEQ127" s="597"/>
      <c r="EER127" s="597"/>
      <c r="EES127" s="597"/>
      <c r="EET127" s="597"/>
      <c r="EEU127" s="597"/>
      <c r="EEV127" s="597"/>
      <c r="EEW127" s="597"/>
      <c r="EEX127" s="597"/>
      <c r="EEY127" s="597"/>
      <c r="EEZ127" s="597"/>
      <c r="EFA127" s="597"/>
      <c r="EFB127" s="597"/>
      <c r="EFC127" s="597"/>
      <c r="EFD127" s="597"/>
      <c r="EFE127" s="597"/>
      <c r="EFF127" s="597"/>
      <c r="EFG127" s="597"/>
      <c r="EFH127" s="597"/>
      <c r="EFI127" s="597"/>
      <c r="EFJ127" s="597"/>
      <c r="EFK127" s="597"/>
      <c r="EFL127" s="597"/>
      <c r="EFM127" s="597"/>
      <c r="EFN127" s="597"/>
      <c r="EFO127" s="597"/>
      <c r="EFP127" s="597"/>
      <c r="EFQ127" s="597"/>
      <c r="EFR127" s="597"/>
      <c r="EFS127" s="597"/>
      <c r="EFT127" s="597"/>
      <c r="EFU127" s="597"/>
      <c r="EFV127" s="597"/>
      <c r="EFW127" s="597"/>
      <c r="EFX127" s="597"/>
      <c r="EFY127" s="597"/>
      <c r="EFZ127" s="597"/>
      <c r="EGA127" s="597"/>
      <c r="EGB127" s="597"/>
      <c r="EGC127" s="597"/>
      <c r="EGD127" s="597"/>
      <c r="EGE127" s="597"/>
      <c r="EGF127" s="597"/>
      <c r="EGG127" s="597"/>
      <c r="EGH127" s="597"/>
      <c r="EGI127" s="597"/>
      <c r="EGJ127" s="597"/>
      <c r="EGK127" s="597"/>
      <c r="EGL127" s="597"/>
      <c r="EGM127" s="597"/>
      <c r="EGN127" s="597"/>
      <c r="EGO127" s="597"/>
      <c r="EGP127" s="597"/>
      <c r="EGQ127" s="597"/>
      <c r="EGR127" s="597"/>
      <c r="EGS127" s="597"/>
      <c r="EGT127" s="597"/>
      <c r="EGU127" s="597"/>
      <c r="EGV127" s="597"/>
      <c r="EGW127" s="597"/>
      <c r="EGX127" s="597"/>
      <c r="EGY127" s="597"/>
      <c r="EGZ127" s="597"/>
      <c r="EHA127" s="597"/>
      <c r="EHB127" s="597"/>
      <c r="EHC127" s="597"/>
      <c r="EHD127" s="597"/>
      <c r="EHE127" s="597"/>
      <c r="EHF127" s="597"/>
      <c r="EHG127" s="597"/>
      <c r="EHH127" s="597"/>
      <c r="EHI127" s="597"/>
      <c r="EHJ127" s="597"/>
      <c r="EHK127" s="597"/>
      <c r="EHL127" s="597"/>
      <c r="EHM127" s="597"/>
      <c r="EHN127" s="597"/>
      <c r="EHO127" s="597"/>
      <c r="EHP127" s="597"/>
      <c r="EHQ127" s="597"/>
      <c r="EHR127" s="597"/>
      <c r="EHS127" s="597"/>
      <c r="EHT127" s="597"/>
      <c r="EHU127" s="597"/>
      <c r="EHV127" s="597"/>
      <c r="EHW127" s="597"/>
      <c r="EHX127" s="597"/>
      <c r="EHY127" s="597"/>
      <c r="EHZ127" s="597"/>
      <c r="EIA127" s="597"/>
      <c r="EIB127" s="597"/>
      <c r="EIC127" s="597"/>
      <c r="EID127" s="597"/>
      <c r="EIE127" s="597"/>
      <c r="EIF127" s="597"/>
      <c r="EIG127" s="597"/>
      <c r="EIH127" s="597"/>
      <c r="EII127" s="597"/>
      <c r="EIJ127" s="597"/>
      <c r="EIK127" s="597"/>
      <c r="EIL127" s="597"/>
      <c r="EIM127" s="597"/>
      <c r="EIN127" s="597"/>
      <c r="EIO127" s="597"/>
      <c r="EIP127" s="597"/>
      <c r="EIQ127" s="597"/>
      <c r="EIR127" s="597"/>
      <c r="EIS127" s="597"/>
      <c r="EIT127" s="597"/>
      <c r="EIU127" s="597"/>
      <c r="EIV127" s="597"/>
      <c r="EIW127" s="597"/>
      <c r="EIX127" s="597"/>
      <c r="EIY127" s="597"/>
      <c r="EIZ127" s="597"/>
      <c r="EJA127" s="597"/>
      <c r="EJB127" s="597"/>
      <c r="EJC127" s="597"/>
      <c r="EJD127" s="597"/>
      <c r="EJE127" s="597"/>
      <c r="EJF127" s="597"/>
      <c r="EJG127" s="597"/>
      <c r="EJH127" s="597"/>
      <c r="EJI127" s="597"/>
      <c r="EJJ127" s="597"/>
      <c r="EJK127" s="597"/>
      <c r="EJL127" s="597"/>
      <c r="EJM127" s="597"/>
      <c r="EJN127" s="597"/>
      <c r="EJO127" s="597"/>
      <c r="EJP127" s="597"/>
      <c r="EJQ127" s="597"/>
      <c r="EJR127" s="597"/>
      <c r="EJS127" s="597"/>
      <c r="EJT127" s="597"/>
      <c r="EJU127" s="597"/>
      <c r="EJV127" s="597"/>
      <c r="EJW127" s="597"/>
      <c r="EJX127" s="597"/>
      <c r="EJY127" s="597"/>
      <c r="EJZ127" s="597"/>
      <c r="EKA127" s="597"/>
      <c r="EKB127" s="597"/>
      <c r="EKC127" s="597"/>
      <c r="EKD127" s="597"/>
      <c r="EKE127" s="597"/>
      <c r="EKF127" s="597"/>
      <c r="EKG127" s="597"/>
      <c r="EKH127" s="597"/>
      <c r="EKI127" s="597"/>
      <c r="EKJ127" s="597"/>
      <c r="EKK127" s="597"/>
      <c r="EKL127" s="597"/>
      <c r="EKM127" s="597"/>
      <c r="EKN127" s="597"/>
      <c r="EKO127" s="597"/>
      <c r="EKP127" s="597"/>
      <c r="EKQ127" s="597"/>
      <c r="EKR127" s="597"/>
      <c r="EKS127" s="597"/>
      <c r="EKT127" s="597"/>
      <c r="EKU127" s="597"/>
      <c r="EKV127" s="597"/>
      <c r="EKW127" s="597"/>
      <c r="EKX127" s="597"/>
      <c r="EKY127" s="597"/>
      <c r="EKZ127" s="597"/>
      <c r="ELA127" s="597"/>
      <c r="ELB127" s="597"/>
      <c r="ELC127" s="597"/>
      <c r="ELD127" s="597"/>
      <c r="ELE127" s="597"/>
      <c r="ELF127" s="597"/>
      <c r="ELG127" s="597"/>
      <c r="ELH127" s="597"/>
      <c r="ELI127" s="597"/>
      <c r="ELJ127" s="597"/>
      <c r="ELK127" s="597"/>
      <c r="ELL127" s="597"/>
      <c r="ELM127" s="597"/>
      <c r="ELN127" s="597"/>
      <c r="ELO127" s="597"/>
      <c r="ELP127" s="597"/>
      <c r="ELQ127" s="597"/>
      <c r="ELR127" s="597"/>
      <c r="ELS127" s="597"/>
      <c r="ELT127" s="597"/>
      <c r="ELU127" s="597"/>
      <c r="ELV127" s="597"/>
      <c r="ELW127" s="597"/>
      <c r="ELX127" s="597"/>
      <c r="ELY127" s="597"/>
      <c r="ELZ127" s="597"/>
      <c r="EMA127" s="597"/>
      <c r="EMB127" s="597"/>
      <c r="EMC127" s="597"/>
      <c r="EMD127" s="597"/>
      <c r="EME127" s="597"/>
      <c r="EMF127" s="597"/>
      <c r="EMG127" s="597"/>
      <c r="EMH127" s="597"/>
      <c r="EMI127" s="597"/>
      <c r="EMJ127" s="597"/>
      <c r="EMK127" s="597"/>
      <c r="EML127" s="597"/>
      <c r="EMM127" s="597"/>
      <c r="EMN127" s="597"/>
      <c r="EMO127" s="597"/>
      <c r="EMP127" s="597"/>
      <c r="EMQ127" s="597"/>
      <c r="EMR127" s="597"/>
      <c r="EMS127" s="597"/>
      <c r="EMT127" s="597"/>
      <c r="EMU127" s="597"/>
      <c r="EMV127" s="597"/>
      <c r="EMW127" s="597"/>
      <c r="EMX127" s="597"/>
      <c r="EMY127" s="597"/>
      <c r="EMZ127" s="597"/>
      <c r="ENA127" s="597"/>
      <c r="ENB127" s="597"/>
      <c r="ENC127" s="597"/>
      <c r="END127" s="597"/>
      <c r="ENE127" s="597"/>
      <c r="ENF127" s="597"/>
      <c r="ENG127" s="597"/>
      <c r="ENH127" s="597"/>
      <c r="ENI127" s="597"/>
      <c r="ENJ127" s="597"/>
      <c r="ENK127" s="597"/>
      <c r="ENL127" s="597"/>
      <c r="ENM127" s="597"/>
      <c r="ENN127" s="597"/>
      <c r="ENO127" s="597"/>
      <c r="ENP127" s="597"/>
      <c r="ENQ127" s="597"/>
      <c r="ENR127" s="597"/>
      <c r="ENS127" s="597"/>
      <c r="ENT127" s="597"/>
      <c r="ENU127" s="597"/>
      <c r="ENV127" s="597"/>
      <c r="ENW127" s="597"/>
      <c r="ENX127" s="597"/>
      <c r="ENY127" s="597"/>
      <c r="ENZ127" s="597"/>
      <c r="EOA127" s="597"/>
      <c r="EOB127" s="597"/>
      <c r="EOC127" s="597"/>
      <c r="EOD127" s="597"/>
      <c r="EOE127" s="597"/>
      <c r="EOF127" s="597"/>
      <c r="EOG127" s="597"/>
      <c r="EOH127" s="597"/>
      <c r="EOI127" s="597"/>
      <c r="EOJ127" s="597"/>
      <c r="EOK127" s="597"/>
      <c r="EOL127" s="597"/>
      <c r="EOM127" s="597"/>
      <c r="EON127" s="597"/>
      <c r="EOO127" s="597"/>
      <c r="EOP127" s="597"/>
      <c r="EOQ127" s="597"/>
      <c r="EOR127" s="597"/>
      <c r="EOS127" s="597"/>
      <c r="EOT127" s="597"/>
      <c r="EOU127" s="597"/>
      <c r="EOV127" s="597"/>
      <c r="EOW127" s="597"/>
      <c r="EOX127" s="597"/>
      <c r="EOY127" s="597"/>
      <c r="EOZ127" s="597"/>
      <c r="EPA127" s="597"/>
      <c r="EPB127" s="597"/>
      <c r="EPC127" s="597"/>
      <c r="EPD127" s="597"/>
      <c r="EPE127" s="597"/>
      <c r="EPF127" s="597"/>
      <c r="EPG127" s="597"/>
      <c r="EPH127" s="597"/>
      <c r="EPI127" s="597"/>
      <c r="EPJ127" s="597"/>
      <c r="EPK127" s="597"/>
      <c r="EPL127" s="597"/>
      <c r="EPM127" s="597"/>
      <c r="EPN127" s="597"/>
      <c r="EPO127" s="597"/>
      <c r="EPP127" s="597"/>
      <c r="EPQ127" s="597"/>
      <c r="EPR127" s="597"/>
      <c r="EPS127" s="597"/>
      <c r="EPT127" s="597"/>
      <c r="EPU127" s="597"/>
      <c r="EPV127" s="597"/>
      <c r="EPW127" s="597"/>
      <c r="EPX127" s="597"/>
      <c r="EPY127" s="597"/>
      <c r="EPZ127" s="597"/>
      <c r="EQA127" s="597"/>
      <c r="EQB127" s="597"/>
      <c r="EQC127" s="597"/>
      <c r="EQD127" s="597"/>
      <c r="EQE127" s="597"/>
      <c r="EQF127" s="597"/>
      <c r="EQG127" s="597"/>
      <c r="EQH127" s="597"/>
      <c r="EQI127" s="597"/>
      <c r="EQJ127" s="597"/>
      <c r="EQK127" s="597"/>
      <c r="EQL127" s="597"/>
      <c r="EQM127" s="597"/>
      <c r="EQN127" s="597"/>
      <c r="EQO127" s="597"/>
      <c r="EQP127" s="597"/>
      <c r="EQQ127" s="597"/>
      <c r="EQR127" s="597"/>
      <c r="EQS127" s="597"/>
      <c r="EQT127" s="597"/>
      <c r="EQU127" s="597"/>
      <c r="EQV127" s="597"/>
      <c r="EQW127" s="597"/>
      <c r="EQX127" s="597"/>
      <c r="EQY127" s="597"/>
      <c r="EQZ127" s="597"/>
      <c r="ERA127" s="597"/>
      <c r="ERB127" s="597"/>
      <c r="ERC127" s="597"/>
      <c r="ERD127" s="597"/>
      <c r="ERE127" s="597"/>
      <c r="ERF127" s="597"/>
      <c r="ERG127" s="597"/>
      <c r="ERH127" s="597"/>
      <c r="ERI127" s="597"/>
      <c r="ERJ127" s="597"/>
      <c r="ERK127" s="597"/>
      <c r="ERL127" s="597"/>
      <c r="ERM127" s="597"/>
      <c r="ERN127" s="597"/>
      <c r="ERO127" s="597"/>
      <c r="ERP127" s="597"/>
      <c r="ERQ127" s="597"/>
      <c r="ERR127" s="597"/>
      <c r="ERS127" s="597"/>
      <c r="ERT127" s="597"/>
      <c r="ERU127" s="597"/>
      <c r="ERV127" s="597"/>
      <c r="ERW127" s="597"/>
      <c r="ERX127" s="597"/>
      <c r="ERY127" s="597"/>
      <c r="ERZ127" s="597"/>
      <c r="ESA127" s="597"/>
      <c r="ESB127" s="597"/>
      <c r="ESC127" s="597"/>
      <c r="ESD127" s="597"/>
      <c r="ESE127" s="597"/>
      <c r="ESF127" s="597"/>
      <c r="ESG127" s="597"/>
      <c r="ESH127" s="597"/>
      <c r="ESI127" s="597"/>
      <c r="ESJ127" s="597"/>
      <c r="ESK127" s="597"/>
      <c r="ESL127" s="597"/>
      <c r="ESM127" s="597"/>
      <c r="ESN127" s="597"/>
      <c r="ESO127" s="597"/>
      <c r="ESP127" s="597"/>
      <c r="ESQ127" s="597"/>
      <c r="ESR127" s="597"/>
      <c r="ESS127" s="597"/>
      <c r="EST127" s="597"/>
      <c r="ESU127" s="597"/>
      <c r="ESV127" s="597"/>
      <c r="ESW127" s="597"/>
      <c r="ESX127" s="597"/>
      <c r="ESY127" s="597"/>
      <c r="ESZ127" s="597"/>
      <c r="ETA127" s="597"/>
      <c r="ETB127" s="597"/>
      <c r="ETC127" s="597"/>
      <c r="ETD127" s="597"/>
      <c r="ETE127" s="597"/>
      <c r="ETF127" s="597"/>
      <c r="ETG127" s="597"/>
      <c r="ETH127" s="597"/>
      <c r="ETI127" s="597"/>
      <c r="ETJ127" s="597"/>
      <c r="ETK127" s="597"/>
      <c r="ETL127" s="597"/>
      <c r="ETM127" s="597"/>
      <c r="ETN127" s="597"/>
      <c r="ETO127" s="597"/>
      <c r="ETP127" s="597"/>
      <c r="ETQ127" s="597"/>
      <c r="ETR127" s="597"/>
      <c r="ETS127" s="597"/>
      <c r="ETT127" s="597"/>
      <c r="ETU127" s="597"/>
      <c r="ETV127" s="597"/>
      <c r="ETW127" s="597"/>
      <c r="ETX127" s="597"/>
      <c r="ETY127" s="597"/>
      <c r="ETZ127" s="597"/>
      <c r="EUA127" s="597"/>
      <c r="EUB127" s="597"/>
      <c r="EUC127" s="597"/>
      <c r="EUD127" s="597"/>
      <c r="EUE127" s="597"/>
      <c r="EUF127" s="597"/>
      <c r="EUG127" s="597"/>
      <c r="EUH127" s="597"/>
      <c r="EUI127" s="597"/>
      <c r="EUJ127" s="597"/>
      <c r="EUK127" s="597"/>
      <c r="EUL127" s="597"/>
      <c r="EUM127" s="597"/>
      <c r="EUN127" s="597"/>
      <c r="EUO127" s="597"/>
      <c r="EUP127" s="597"/>
      <c r="EUQ127" s="597"/>
      <c r="EUR127" s="597"/>
      <c r="EUS127" s="597"/>
      <c r="EUT127" s="597"/>
      <c r="EUU127" s="597"/>
      <c r="EUV127" s="597"/>
      <c r="EUW127" s="597"/>
      <c r="EUX127" s="597"/>
      <c r="EUY127" s="597"/>
      <c r="EUZ127" s="597"/>
      <c r="EVA127" s="597"/>
      <c r="EVB127" s="597"/>
      <c r="EVC127" s="597"/>
      <c r="EVD127" s="597"/>
      <c r="EVE127" s="597"/>
      <c r="EVF127" s="597"/>
      <c r="EVG127" s="597"/>
      <c r="EVH127" s="597"/>
      <c r="EVI127" s="597"/>
      <c r="EVJ127" s="597"/>
      <c r="EVK127" s="597"/>
      <c r="EVL127" s="597"/>
      <c r="EVM127" s="597"/>
      <c r="EVN127" s="597"/>
      <c r="EVO127" s="597"/>
      <c r="EVP127" s="597"/>
      <c r="EVQ127" s="597"/>
      <c r="EVR127" s="597"/>
      <c r="EVS127" s="597"/>
      <c r="EVT127" s="597"/>
      <c r="EVU127" s="597"/>
      <c r="EVV127" s="597"/>
      <c r="EVW127" s="597"/>
      <c r="EVX127" s="597"/>
      <c r="EVY127" s="597"/>
      <c r="EVZ127" s="597"/>
      <c r="EWA127" s="597"/>
      <c r="EWB127" s="597"/>
      <c r="EWC127" s="597"/>
      <c r="EWD127" s="597"/>
      <c r="EWE127" s="597"/>
      <c r="EWF127" s="597"/>
      <c r="EWG127" s="597"/>
      <c r="EWH127" s="597"/>
      <c r="EWI127" s="597"/>
      <c r="EWJ127" s="597"/>
      <c r="EWK127" s="597"/>
      <c r="EWL127" s="597"/>
      <c r="EWM127" s="597"/>
      <c r="EWN127" s="597"/>
      <c r="EWO127" s="597"/>
      <c r="EWP127" s="597"/>
      <c r="EWQ127" s="597"/>
      <c r="EWR127" s="597"/>
      <c r="EWS127" s="597"/>
      <c r="EWT127" s="597"/>
      <c r="EWU127" s="597"/>
      <c r="EWV127" s="597"/>
      <c r="EWW127" s="597"/>
      <c r="EWX127" s="597"/>
      <c r="EWY127" s="597"/>
      <c r="EWZ127" s="597"/>
      <c r="EXA127" s="597"/>
      <c r="EXB127" s="597"/>
      <c r="EXC127" s="597"/>
      <c r="EXD127" s="597"/>
      <c r="EXE127" s="597"/>
      <c r="EXF127" s="597"/>
      <c r="EXG127" s="597"/>
      <c r="EXH127" s="597"/>
      <c r="EXI127" s="597"/>
      <c r="EXJ127" s="597"/>
      <c r="EXK127" s="597"/>
      <c r="EXL127" s="597"/>
      <c r="EXM127" s="597"/>
      <c r="EXN127" s="597"/>
      <c r="EXO127" s="597"/>
      <c r="EXP127" s="597"/>
      <c r="EXQ127" s="597"/>
      <c r="EXR127" s="597"/>
      <c r="EXS127" s="597"/>
      <c r="EXT127" s="597"/>
      <c r="EXU127" s="597"/>
      <c r="EXV127" s="597"/>
      <c r="EXW127" s="597"/>
      <c r="EXX127" s="597"/>
      <c r="EXY127" s="597"/>
      <c r="EXZ127" s="597"/>
      <c r="EYA127" s="597"/>
      <c r="EYB127" s="597"/>
      <c r="EYC127" s="597"/>
      <c r="EYD127" s="597"/>
      <c r="EYE127" s="597"/>
      <c r="EYF127" s="597"/>
      <c r="EYG127" s="597"/>
      <c r="EYH127" s="597"/>
      <c r="EYI127" s="597"/>
      <c r="EYJ127" s="597"/>
      <c r="EYK127" s="597"/>
      <c r="EYL127" s="597"/>
      <c r="EYM127" s="597"/>
      <c r="EYN127" s="597"/>
      <c r="EYO127" s="597"/>
      <c r="EYP127" s="597"/>
      <c r="EYQ127" s="597"/>
      <c r="EYR127" s="597"/>
      <c r="EYS127" s="597"/>
      <c r="EYT127" s="597"/>
      <c r="EYU127" s="597"/>
      <c r="EYV127" s="597"/>
      <c r="EYW127" s="597"/>
      <c r="EYX127" s="597"/>
      <c r="EYY127" s="597"/>
      <c r="EYZ127" s="597"/>
      <c r="EZA127" s="597"/>
      <c r="EZB127" s="597"/>
      <c r="EZC127" s="597"/>
      <c r="EZD127" s="597"/>
      <c r="EZE127" s="597"/>
      <c r="EZF127" s="597"/>
      <c r="EZG127" s="597"/>
      <c r="EZH127" s="597"/>
      <c r="EZI127" s="597"/>
      <c r="EZJ127" s="597"/>
      <c r="EZK127" s="597"/>
      <c r="EZL127" s="597"/>
      <c r="EZM127" s="597"/>
      <c r="EZN127" s="597"/>
      <c r="EZO127" s="597"/>
      <c r="EZP127" s="597"/>
      <c r="EZQ127" s="597"/>
      <c r="EZR127" s="597"/>
      <c r="EZS127" s="597"/>
      <c r="EZT127" s="597"/>
      <c r="EZU127" s="597"/>
      <c r="EZV127" s="597"/>
      <c r="EZW127" s="597"/>
      <c r="EZX127" s="597"/>
      <c r="EZY127" s="597"/>
      <c r="EZZ127" s="597"/>
      <c r="FAA127" s="597"/>
      <c r="FAB127" s="597"/>
      <c r="FAC127" s="597"/>
      <c r="FAD127" s="597"/>
      <c r="FAE127" s="597"/>
      <c r="FAF127" s="597"/>
      <c r="FAG127" s="597"/>
      <c r="FAH127" s="597"/>
      <c r="FAI127" s="597"/>
      <c r="FAJ127" s="597"/>
      <c r="FAK127" s="597"/>
      <c r="FAL127" s="597"/>
      <c r="FAM127" s="597"/>
      <c r="FAN127" s="597"/>
      <c r="FAO127" s="597"/>
      <c r="FAP127" s="597"/>
      <c r="FAQ127" s="597"/>
      <c r="FAR127" s="597"/>
      <c r="FAS127" s="597"/>
      <c r="FAT127" s="597"/>
      <c r="FAU127" s="597"/>
      <c r="FAV127" s="597"/>
      <c r="FAW127" s="597"/>
      <c r="FAX127" s="597"/>
      <c r="FAY127" s="597"/>
      <c r="FAZ127" s="597"/>
      <c r="FBA127" s="597"/>
      <c r="FBB127" s="597"/>
      <c r="FBC127" s="597"/>
      <c r="FBD127" s="597"/>
      <c r="FBE127" s="597"/>
      <c r="FBF127" s="597"/>
      <c r="FBG127" s="597"/>
      <c r="FBH127" s="597"/>
      <c r="FBI127" s="597"/>
      <c r="FBJ127" s="597"/>
      <c r="FBK127" s="597"/>
      <c r="FBL127" s="597"/>
      <c r="FBM127" s="597"/>
      <c r="FBN127" s="597"/>
      <c r="FBO127" s="597"/>
      <c r="FBP127" s="597"/>
      <c r="FBQ127" s="597"/>
      <c r="FBR127" s="597"/>
      <c r="FBS127" s="597"/>
      <c r="FBT127" s="597"/>
      <c r="FBU127" s="597"/>
      <c r="FBV127" s="597"/>
      <c r="FBW127" s="597"/>
      <c r="FBX127" s="597"/>
      <c r="FBY127" s="597"/>
      <c r="FBZ127" s="597"/>
      <c r="FCA127" s="597"/>
      <c r="FCB127" s="597"/>
      <c r="FCC127" s="597"/>
      <c r="FCD127" s="597"/>
      <c r="FCE127" s="597"/>
      <c r="FCF127" s="597"/>
      <c r="FCG127" s="597"/>
      <c r="FCH127" s="597"/>
      <c r="FCI127" s="597"/>
      <c r="FCJ127" s="597"/>
      <c r="FCK127" s="597"/>
      <c r="FCL127" s="597"/>
      <c r="FCM127" s="597"/>
      <c r="FCN127" s="597"/>
      <c r="FCO127" s="597"/>
      <c r="FCP127" s="597"/>
      <c r="FCQ127" s="597"/>
      <c r="FCR127" s="597"/>
      <c r="FCS127" s="597"/>
      <c r="FCT127" s="597"/>
      <c r="FCU127" s="597"/>
      <c r="FCV127" s="597"/>
      <c r="FCW127" s="597"/>
      <c r="FCX127" s="597"/>
      <c r="FCY127" s="597"/>
      <c r="FCZ127" s="597"/>
      <c r="FDA127" s="597"/>
      <c r="FDB127" s="597"/>
      <c r="FDC127" s="597"/>
      <c r="FDD127" s="597"/>
      <c r="FDE127" s="597"/>
      <c r="FDF127" s="597"/>
      <c r="FDG127" s="597"/>
      <c r="FDH127" s="597"/>
      <c r="FDI127" s="597"/>
      <c r="FDJ127" s="597"/>
      <c r="FDK127" s="597"/>
      <c r="FDL127" s="597"/>
      <c r="FDM127" s="597"/>
      <c r="FDN127" s="597"/>
      <c r="FDO127" s="597"/>
      <c r="FDP127" s="597"/>
      <c r="FDQ127" s="597"/>
      <c r="FDR127" s="597"/>
      <c r="FDS127" s="597"/>
      <c r="FDT127" s="597"/>
      <c r="FDU127" s="597"/>
      <c r="FDV127" s="597"/>
      <c r="FDW127" s="597"/>
      <c r="FDX127" s="597"/>
      <c r="FDY127" s="597"/>
      <c r="FDZ127" s="597"/>
      <c r="FEA127" s="597"/>
      <c r="FEB127" s="597"/>
      <c r="FEC127" s="597"/>
      <c r="FED127" s="597"/>
      <c r="FEE127" s="597"/>
      <c r="FEF127" s="597"/>
      <c r="FEG127" s="597"/>
      <c r="FEH127" s="597"/>
      <c r="FEI127" s="597"/>
      <c r="FEJ127" s="597"/>
      <c r="FEK127" s="597"/>
      <c r="FEL127" s="597"/>
      <c r="FEM127" s="597"/>
      <c r="FEN127" s="597"/>
      <c r="FEO127" s="597"/>
      <c r="FEP127" s="597"/>
      <c r="FEQ127" s="597"/>
      <c r="FER127" s="597"/>
      <c r="FES127" s="597"/>
      <c r="FET127" s="597"/>
      <c r="FEU127" s="597"/>
      <c r="FEV127" s="597"/>
      <c r="FEW127" s="597"/>
      <c r="FEX127" s="597"/>
      <c r="FEY127" s="597"/>
      <c r="FEZ127" s="597"/>
      <c r="FFA127" s="597"/>
      <c r="FFB127" s="597"/>
      <c r="FFC127" s="597"/>
      <c r="FFD127" s="597"/>
      <c r="FFE127" s="597"/>
      <c r="FFF127" s="597"/>
      <c r="FFG127" s="597"/>
      <c r="FFH127" s="597"/>
      <c r="FFI127" s="597"/>
      <c r="FFJ127" s="597"/>
      <c r="FFK127" s="597"/>
      <c r="FFL127" s="597"/>
      <c r="FFM127" s="597"/>
      <c r="FFN127" s="597"/>
      <c r="FFO127" s="597"/>
      <c r="FFP127" s="597"/>
      <c r="FFQ127" s="597"/>
      <c r="FFR127" s="597"/>
      <c r="FFS127" s="597"/>
      <c r="FFT127" s="597"/>
      <c r="FFU127" s="597"/>
      <c r="FFV127" s="597"/>
      <c r="FFW127" s="597"/>
      <c r="FFX127" s="597"/>
      <c r="FFY127" s="597"/>
      <c r="FFZ127" s="597"/>
      <c r="FGA127" s="597"/>
      <c r="FGB127" s="597"/>
      <c r="FGC127" s="597"/>
      <c r="FGD127" s="597"/>
      <c r="FGE127" s="597"/>
      <c r="FGF127" s="597"/>
      <c r="FGG127" s="597"/>
      <c r="FGH127" s="597"/>
      <c r="FGI127" s="597"/>
      <c r="FGJ127" s="597"/>
      <c r="FGK127" s="597"/>
      <c r="FGL127" s="597"/>
      <c r="FGM127" s="597"/>
      <c r="FGN127" s="597"/>
      <c r="FGO127" s="597"/>
      <c r="FGP127" s="597"/>
      <c r="FGQ127" s="597"/>
      <c r="FGR127" s="597"/>
      <c r="FGS127" s="597"/>
      <c r="FGT127" s="597"/>
      <c r="FGU127" s="597"/>
      <c r="FGV127" s="597"/>
      <c r="FGW127" s="597"/>
      <c r="FGX127" s="597"/>
      <c r="FGY127" s="597"/>
      <c r="FGZ127" s="597"/>
      <c r="FHA127" s="597"/>
      <c r="FHB127" s="597"/>
      <c r="FHC127" s="597"/>
      <c r="FHD127" s="597"/>
      <c r="FHE127" s="597"/>
      <c r="FHF127" s="597"/>
      <c r="FHG127" s="597"/>
      <c r="FHH127" s="597"/>
      <c r="FHI127" s="597"/>
      <c r="FHJ127" s="597"/>
      <c r="FHK127" s="597"/>
      <c r="FHL127" s="597"/>
      <c r="FHM127" s="597"/>
      <c r="FHN127" s="597"/>
      <c r="FHO127" s="597"/>
      <c r="FHP127" s="597"/>
      <c r="FHQ127" s="597"/>
      <c r="FHR127" s="597"/>
      <c r="FHS127" s="597"/>
      <c r="FHT127" s="597"/>
      <c r="FHU127" s="597"/>
      <c r="FHV127" s="597"/>
      <c r="FHW127" s="597"/>
      <c r="FHX127" s="597"/>
      <c r="FHY127" s="597"/>
      <c r="FHZ127" s="597"/>
      <c r="FIA127" s="597"/>
      <c r="FIB127" s="597"/>
      <c r="FIC127" s="597"/>
      <c r="FID127" s="597"/>
      <c r="FIE127" s="597"/>
      <c r="FIF127" s="597"/>
      <c r="FIG127" s="597"/>
      <c r="FIH127" s="597"/>
      <c r="FII127" s="597"/>
      <c r="FIJ127" s="597"/>
      <c r="FIK127" s="597"/>
      <c r="FIL127" s="597"/>
      <c r="FIM127" s="597"/>
      <c r="FIN127" s="597"/>
      <c r="FIO127" s="597"/>
      <c r="FIP127" s="597"/>
      <c r="FIQ127" s="597"/>
      <c r="FIR127" s="597"/>
      <c r="FIS127" s="597"/>
      <c r="FIT127" s="597"/>
      <c r="FIU127" s="597"/>
      <c r="FIV127" s="597"/>
      <c r="FIW127" s="597"/>
      <c r="FIX127" s="597"/>
      <c r="FIY127" s="597"/>
      <c r="FIZ127" s="597"/>
      <c r="FJA127" s="597"/>
      <c r="FJB127" s="597"/>
      <c r="FJC127" s="597"/>
      <c r="FJD127" s="597"/>
      <c r="FJE127" s="597"/>
      <c r="FJF127" s="597"/>
      <c r="FJG127" s="597"/>
      <c r="FJH127" s="597"/>
      <c r="FJI127" s="597"/>
      <c r="FJJ127" s="597"/>
      <c r="FJK127" s="597"/>
      <c r="FJL127" s="597"/>
      <c r="FJM127" s="597"/>
      <c r="FJN127" s="597"/>
      <c r="FJO127" s="597"/>
      <c r="FJP127" s="597"/>
      <c r="FJQ127" s="597"/>
      <c r="FJR127" s="597"/>
      <c r="FJS127" s="597"/>
      <c r="FJT127" s="597"/>
      <c r="FJU127" s="597"/>
      <c r="FJV127" s="597"/>
      <c r="FJW127" s="597"/>
      <c r="FJX127" s="597"/>
      <c r="FJY127" s="597"/>
      <c r="FJZ127" s="597"/>
      <c r="FKA127" s="597"/>
      <c r="FKB127" s="597"/>
      <c r="FKC127" s="597"/>
      <c r="FKD127" s="597"/>
      <c r="FKE127" s="597"/>
      <c r="FKF127" s="597"/>
      <c r="FKG127" s="597"/>
      <c r="FKH127" s="597"/>
      <c r="FKI127" s="597"/>
      <c r="FKJ127" s="597"/>
      <c r="FKK127" s="597"/>
      <c r="FKL127" s="597"/>
      <c r="FKM127" s="597"/>
      <c r="FKN127" s="597"/>
      <c r="FKO127" s="597"/>
      <c r="FKP127" s="597"/>
      <c r="FKQ127" s="597"/>
      <c r="FKR127" s="597"/>
      <c r="FKS127" s="597"/>
      <c r="FKT127" s="597"/>
      <c r="FKU127" s="597"/>
      <c r="FKV127" s="597"/>
      <c r="FKW127" s="597"/>
      <c r="FKX127" s="597"/>
      <c r="FKY127" s="597"/>
      <c r="FKZ127" s="597"/>
      <c r="FLA127" s="597"/>
      <c r="FLB127" s="597"/>
      <c r="FLC127" s="597"/>
      <c r="FLD127" s="597"/>
      <c r="FLE127" s="597"/>
      <c r="FLF127" s="597"/>
      <c r="FLG127" s="597"/>
      <c r="FLH127" s="597"/>
      <c r="FLI127" s="597"/>
      <c r="FLJ127" s="597"/>
      <c r="FLK127" s="597"/>
      <c r="FLL127" s="597"/>
      <c r="FLM127" s="597"/>
      <c r="FLN127" s="597"/>
      <c r="FLO127" s="597"/>
      <c r="FLP127" s="597"/>
      <c r="FLQ127" s="597"/>
      <c r="FLR127" s="597"/>
      <c r="FLS127" s="597"/>
      <c r="FLT127" s="597"/>
      <c r="FLU127" s="597"/>
      <c r="FLV127" s="597"/>
      <c r="FLW127" s="597"/>
      <c r="FLX127" s="597"/>
      <c r="FLY127" s="597"/>
      <c r="FLZ127" s="597"/>
      <c r="FMA127" s="597"/>
      <c r="FMB127" s="597"/>
      <c r="FMC127" s="597"/>
      <c r="FMD127" s="597"/>
      <c r="FME127" s="597"/>
      <c r="FMF127" s="597"/>
      <c r="FMG127" s="597"/>
      <c r="FMH127" s="597"/>
      <c r="FMI127" s="597"/>
      <c r="FMJ127" s="597"/>
      <c r="FMK127" s="597"/>
      <c r="FML127" s="597"/>
      <c r="FMM127" s="597"/>
      <c r="FMN127" s="597"/>
      <c r="FMO127" s="597"/>
      <c r="FMP127" s="597"/>
      <c r="FMQ127" s="597"/>
      <c r="FMR127" s="597"/>
      <c r="FMS127" s="597"/>
      <c r="FMT127" s="597"/>
      <c r="FMU127" s="597"/>
      <c r="FMV127" s="597"/>
      <c r="FMW127" s="597"/>
      <c r="FMX127" s="597"/>
      <c r="FMY127" s="597"/>
      <c r="FMZ127" s="597"/>
      <c r="FNA127" s="597"/>
      <c r="FNB127" s="597"/>
      <c r="FNC127" s="597"/>
      <c r="FND127" s="597"/>
      <c r="FNE127" s="597"/>
      <c r="FNF127" s="597"/>
      <c r="FNG127" s="597"/>
      <c r="FNH127" s="597"/>
      <c r="FNI127" s="597"/>
      <c r="FNJ127" s="597"/>
      <c r="FNK127" s="597"/>
      <c r="FNL127" s="597"/>
      <c r="FNM127" s="597"/>
      <c r="FNN127" s="597"/>
      <c r="FNO127" s="597"/>
      <c r="FNP127" s="597"/>
      <c r="FNQ127" s="597"/>
      <c r="FNR127" s="597"/>
      <c r="FNS127" s="597"/>
      <c r="FNT127" s="597"/>
      <c r="FNU127" s="597"/>
      <c r="FNV127" s="597"/>
      <c r="FNW127" s="597"/>
      <c r="FNX127" s="597"/>
      <c r="FNY127" s="597"/>
      <c r="FNZ127" s="597"/>
      <c r="FOA127" s="597"/>
      <c r="FOB127" s="597"/>
      <c r="FOC127" s="597"/>
      <c r="FOD127" s="597"/>
      <c r="FOE127" s="597"/>
      <c r="FOF127" s="597"/>
      <c r="FOG127" s="597"/>
      <c r="FOH127" s="597"/>
      <c r="FOI127" s="597"/>
      <c r="FOJ127" s="597"/>
      <c r="FOK127" s="597"/>
      <c r="FOL127" s="597"/>
      <c r="FOM127" s="597"/>
      <c r="FON127" s="597"/>
      <c r="FOO127" s="597"/>
      <c r="FOP127" s="597"/>
      <c r="FOQ127" s="597"/>
      <c r="FOR127" s="597"/>
      <c r="FOS127" s="597"/>
      <c r="FOT127" s="597"/>
      <c r="FOU127" s="597"/>
      <c r="FOV127" s="597"/>
      <c r="FOW127" s="597"/>
      <c r="FOX127" s="597"/>
      <c r="FOY127" s="597"/>
      <c r="FOZ127" s="597"/>
      <c r="FPA127" s="597"/>
      <c r="FPB127" s="597"/>
      <c r="FPC127" s="597"/>
      <c r="FPD127" s="597"/>
      <c r="FPE127" s="597"/>
      <c r="FPF127" s="597"/>
      <c r="FPG127" s="597"/>
      <c r="FPH127" s="597"/>
      <c r="FPI127" s="597"/>
      <c r="FPJ127" s="597"/>
      <c r="FPK127" s="597"/>
      <c r="FPL127" s="597"/>
      <c r="FPM127" s="597"/>
      <c r="FPN127" s="597"/>
      <c r="FPO127" s="597"/>
      <c r="FPP127" s="597"/>
      <c r="FPQ127" s="597"/>
      <c r="FPR127" s="597"/>
      <c r="FPS127" s="597"/>
      <c r="FPT127" s="597"/>
      <c r="FPU127" s="597"/>
      <c r="FPV127" s="597"/>
      <c r="FPW127" s="597"/>
      <c r="FPX127" s="597"/>
      <c r="FPY127" s="597"/>
      <c r="FPZ127" s="597"/>
      <c r="FQA127" s="597"/>
      <c r="FQB127" s="597"/>
      <c r="FQC127" s="597"/>
      <c r="FQD127" s="597"/>
      <c r="FQE127" s="597"/>
      <c r="FQF127" s="597"/>
      <c r="FQG127" s="597"/>
      <c r="FQH127" s="597"/>
      <c r="FQI127" s="597"/>
      <c r="FQJ127" s="597"/>
      <c r="FQK127" s="597"/>
      <c r="FQL127" s="597"/>
      <c r="FQM127" s="597"/>
      <c r="FQN127" s="597"/>
      <c r="FQO127" s="597"/>
      <c r="FQP127" s="597"/>
      <c r="FQQ127" s="597"/>
      <c r="FQR127" s="597"/>
      <c r="FQS127" s="597"/>
      <c r="FQT127" s="597"/>
      <c r="FQU127" s="597"/>
      <c r="FQV127" s="597"/>
      <c r="FQW127" s="597"/>
      <c r="FQX127" s="597"/>
      <c r="FQY127" s="597"/>
      <c r="FQZ127" s="597"/>
      <c r="FRA127" s="597"/>
      <c r="FRB127" s="597"/>
      <c r="FRC127" s="597"/>
      <c r="FRD127" s="597"/>
      <c r="FRE127" s="597"/>
      <c r="FRF127" s="597"/>
      <c r="FRG127" s="597"/>
      <c r="FRH127" s="597"/>
      <c r="FRI127" s="597"/>
      <c r="FRJ127" s="597"/>
      <c r="FRK127" s="597"/>
      <c r="FRL127" s="597"/>
      <c r="FRM127" s="597"/>
      <c r="FRN127" s="597"/>
      <c r="FRO127" s="597"/>
      <c r="FRP127" s="597"/>
      <c r="FRQ127" s="597"/>
      <c r="FRR127" s="597"/>
      <c r="FRS127" s="597"/>
      <c r="FRT127" s="597"/>
      <c r="FRU127" s="597"/>
      <c r="FRV127" s="597"/>
      <c r="FRW127" s="597"/>
      <c r="FRX127" s="597"/>
      <c r="FRY127" s="597"/>
      <c r="FRZ127" s="597"/>
      <c r="FSA127" s="597"/>
      <c r="FSB127" s="597"/>
      <c r="FSC127" s="597"/>
      <c r="FSD127" s="597"/>
      <c r="FSE127" s="597"/>
      <c r="FSF127" s="597"/>
      <c r="FSG127" s="597"/>
      <c r="FSH127" s="597"/>
      <c r="FSI127" s="597"/>
      <c r="FSJ127" s="597"/>
      <c r="FSK127" s="597"/>
      <c r="FSL127" s="597"/>
      <c r="FSM127" s="597"/>
      <c r="FSN127" s="597"/>
      <c r="FSO127" s="597"/>
      <c r="FSP127" s="597"/>
      <c r="FSQ127" s="597"/>
      <c r="FSR127" s="597"/>
      <c r="FSS127" s="597"/>
      <c r="FST127" s="597"/>
      <c r="FSU127" s="597"/>
      <c r="FSV127" s="597"/>
      <c r="FSW127" s="597"/>
      <c r="FSX127" s="597"/>
      <c r="FSY127" s="597"/>
      <c r="FSZ127" s="597"/>
      <c r="FTA127" s="597"/>
      <c r="FTB127" s="597"/>
      <c r="FTC127" s="597"/>
      <c r="FTD127" s="597"/>
      <c r="FTE127" s="597"/>
      <c r="FTF127" s="597"/>
      <c r="FTG127" s="597"/>
      <c r="FTH127" s="597"/>
      <c r="FTI127" s="597"/>
      <c r="FTJ127" s="597"/>
      <c r="FTK127" s="597"/>
      <c r="FTL127" s="597"/>
      <c r="FTM127" s="597"/>
      <c r="FTN127" s="597"/>
      <c r="FTO127" s="597"/>
      <c r="FTP127" s="597"/>
      <c r="FTQ127" s="597"/>
      <c r="FTR127" s="597"/>
      <c r="FTS127" s="597"/>
      <c r="FTT127" s="597"/>
      <c r="FTU127" s="597"/>
      <c r="FTV127" s="597"/>
      <c r="FTW127" s="597"/>
      <c r="FTX127" s="597"/>
      <c r="FTY127" s="597"/>
      <c r="FTZ127" s="597"/>
      <c r="FUA127" s="597"/>
      <c r="FUB127" s="597"/>
      <c r="FUC127" s="597"/>
      <c r="FUD127" s="597"/>
      <c r="FUE127" s="597"/>
      <c r="FUF127" s="597"/>
      <c r="FUG127" s="597"/>
      <c r="FUH127" s="597"/>
      <c r="FUI127" s="597"/>
      <c r="FUJ127" s="597"/>
      <c r="FUK127" s="597"/>
      <c r="FUL127" s="597"/>
      <c r="FUM127" s="597"/>
      <c r="FUN127" s="597"/>
      <c r="FUO127" s="597"/>
      <c r="FUP127" s="597"/>
      <c r="FUQ127" s="597"/>
      <c r="FUR127" s="597"/>
      <c r="FUS127" s="597"/>
      <c r="FUT127" s="597"/>
      <c r="FUU127" s="597"/>
      <c r="FUV127" s="597"/>
      <c r="FUW127" s="597"/>
      <c r="FUX127" s="597"/>
      <c r="FUY127" s="597"/>
      <c r="FUZ127" s="597"/>
      <c r="FVA127" s="597"/>
      <c r="FVB127" s="597"/>
      <c r="FVC127" s="597"/>
      <c r="FVD127" s="597"/>
      <c r="FVE127" s="597"/>
      <c r="FVF127" s="597"/>
      <c r="FVG127" s="597"/>
      <c r="FVH127" s="597"/>
      <c r="FVI127" s="597"/>
      <c r="FVJ127" s="597"/>
      <c r="FVK127" s="597"/>
      <c r="FVL127" s="597"/>
      <c r="FVM127" s="597"/>
      <c r="FVN127" s="597"/>
      <c r="FVO127" s="597"/>
      <c r="FVP127" s="597"/>
      <c r="FVQ127" s="597"/>
      <c r="FVR127" s="597"/>
      <c r="FVS127" s="597"/>
      <c r="FVT127" s="597"/>
      <c r="FVU127" s="597"/>
      <c r="FVV127" s="597"/>
      <c r="FVW127" s="597"/>
      <c r="FVX127" s="597"/>
      <c r="FVY127" s="597"/>
      <c r="FVZ127" s="597"/>
      <c r="FWA127" s="597"/>
      <c r="FWB127" s="597"/>
      <c r="FWC127" s="597"/>
      <c r="FWD127" s="597"/>
      <c r="FWE127" s="597"/>
      <c r="FWF127" s="597"/>
      <c r="FWG127" s="597"/>
      <c r="FWH127" s="597"/>
      <c r="FWI127" s="597"/>
      <c r="FWJ127" s="597"/>
      <c r="FWK127" s="597"/>
      <c r="FWL127" s="597"/>
      <c r="FWM127" s="597"/>
      <c r="FWN127" s="597"/>
      <c r="FWO127" s="597"/>
      <c r="FWP127" s="597"/>
      <c r="FWQ127" s="597"/>
      <c r="FWR127" s="597"/>
      <c r="FWS127" s="597"/>
      <c r="FWT127" s="597"/>
      <c r="FWU127" s="597"/>
      <c r="FWV127" s="597"/>
      <c r="FWW127" s="597"/>
      <c r="FWX127" s="597"/>
      <c r="FWY127" s="597"/>
      <c r="FWZ127" s="597"/>
      <c r="FXA127" s="597"/>
      <c r="FXB127" s="597"/>
      <c r="FXC127" s="597"/>
      <c r="FXD127" s="597"/>
      <c r="FXE127" s="597"/>
      <c r="FXF127" s="597"/>
      <c r="FXG127" s="597"/>
      <c r="FXH127" s="597"/>
      <c r="FXI127" s="597"/>
      <c r="FXJ127" s="597"/>
      <c r="FXK127" s="597"/>
      <c r="FXL127" s="597"/>
      <c r="FXM127" s="597"/>
      <c r="FXN127" s="597"/>
      <c r="FXO127" s="597"/>
      <c r="FXP127" s="597"/>
      <c r="FXQ127" s="597"/>
      <c r="FXR127" s="597"/>
      <c r="FXS127" s="597"/>
      <c r="FXT127" s="597"/>
      <c r="FXU127" s="597"/>
      <c r="FXV127" s="597"/>
      <c r="FXW127" s="597"/>
      <c r="FXX127" s="597"/>
      <c r="FXY127" s="597"/>
      <c r="FXZ127" s="597"/>
      <c r="FYA127" s="597"/>
      <c r="FYB127" s="597"/>
      <c r="FYC127" s="597"/>
      <c r="FYD127" s="597"/>
      <c r="FYE127" s="597"/>
      <c r="FYF127" s="597"/>
      <c r="FYG127" s="597"/>
      <c r="FYH127" s="597"/>
      <c r="FYI127" s="597"/>
      <c r="FYJ127" s="597"/>
      <c r="FYK127" s="597"/>
      <c r="FYL127" s="597"/>
      <c r="FYM127" s="597"/>
      <c r="FYN127" s="597"/>
      <c r="FYO127" s="597"/>
      <c r="FYP127" s="597"/>
      <c r="FYQ127" s="597"/>
      <c r="FYR127" s="597"/>
      <c r="FYS127" s="597"/>
      <c r="FYT127" s="597"/>
      <c r="FYU127" s="597"/>
      <c r="FYV127" s="597"/>
      <c r="FYW127" s="597"/>
      <c r="FYX127" s="597"/>
      <c r="FYY127" s="597"/>
      <c r="FYZ127" s="597"/>
      <c r="FZA127" s="597"/>
      <c r="FZB127" s="597"/>
      <c r="FZC127" s="597"/>
      <c r="FZD127" s="597"/>
      <c r="FZE127" s="597"/>
      <c r="FZF127" s="597"/>
      <c r="FZG127" s="597"/>
      <c r="FZH127" s="597"/>
      <c r="FZI127" s="597"/>
      <c r="FZJ127" s="597"/>
      <c r="FZK127" s="597"/>
      <c r="FZL127" s="597"/>
      <c r="FZM127" s="597"/>
      <c r="FZN127" s="597"/>
      <c r="FZO127" s="597"/>
      <c r="FZP127" s="597"/>
      <c r="FZQ127" s="597"/>
      <c r="FZR127" s="597"/>
      <c r="FZS127" s="597"/>
      <c r="FZT127" s="597"/>
      <c r="FZU127" s="597"/>
      <c r="FZV127" s="597"/>
      <c r="FZW127" s="597"/>
      <c r="FZX127" s="597"/>
      <c r="FZY127" s="597"/>
      <c r="FZZ127" s="597"/>
      <c r="GAA127" s="597"/>
      <c r="GAB127" s="597"/>
      <c r="GAC127" s="597"/>
      <c r="GAD127" s="597"/>
      <c r="GAE127" s="597"/>
      <c r="GAF127" s="597"/>
      <c r="GAG127" s="597"/>
      <c r="GAH127" s="597"/>
      <c r="GAI127" s="597"/>
      <c r="GAJ127" s="597"/>
      <c r="GAK127" s="597"/>
      <c r="GAL127" s="597"/>
      <c r="GAM127" s="597"/>
      <c r="GAN127" s="597"/>
      <c r="GAO127" s="597"/>
      <c r="GAP127" s="597"/>
      <c r="GAQ127" s="597"/>
      <c r="GAR127" s="597"/>
      <c r="GAS127" s="597"/>
      <c r="GAT127" s="597"/>
      <c r="GAU127" s="597"/>
      <c r="GAV127" s="597"/>
      <c r="GAW127" s="597"/>
      <c r="GAX127" s="597"/>
      <c r="GAY127" s="597"/>
      <c r="GAZ127" s="597"/>
      <c r="GBA127" s="597"/>
      <c r="GBB127" s="597"/>
      <c r="GBC127" s="597"/>
      <c r="GBD127" s="597"/>
      <c r="GBE127" s="597"/>
      <c r="GBF127" s="597"/>
      <c r="GBG127" s="597"/>
      <c r="GBH127" s="597"/>
      <c r="GBI127" s="597"/>
      <c r="GBJ127" s="597"/>
      <c r="GBK127" s="597"/>
      <c r="GBL127" s="597"/>
      <c r="GBM127" s="597"/>
      <c r="GBN127" s="597"/>
      <c r="GBO127" s="597"/>
      <c r="GBP127" s="597"/>
      <c r="GBQ127" s="597"/>
      <c r="GBR127" s="597"/>
      <c r="GBS127" s="597"/>
      <c r="GBT127" s="597"/>
      <c r="GBU127" s="597"/>
      <c r="GBV127" s="597"/>
      <c r="GBW127" s="597"/>
      <c r="GBX127" s="597"/>
      <c r="GBY127" s="597"/>
      <c r="GBZ127" s="597"/>
      <c r="GCA127" s="597"/>
      <c r="GCB127" s="597"/>
      <c r="GCC127" s="597"/>
      <c r="GCD127" s="597"/>
      <c r="GCE127" s="597"/>
      <c r="GCF127" s="597"/>
      <c r="GCG127" s="597"/>
      <c r="GCH127" s="597"/>
      <c r="GCI127" s="597"/>
      <c r="GCJ127" s="597"/>
      <c r="GCK127" s="597"/>
      <c r="GCL127" s="597"/>
      <c r="GCM127" s="597"/>
      <c r="GCN127" s="597"/>
      <c r="GCO127" s="597"/>
      <c r="GCP127" s="597"/>
      <c r="GCQ127" s="597"/>
      <c r="GCR127" s="597"/>
      <c r="GCS127" s="597"/>
      <c r="GCT127" s="597"/>
      <c r="GCU127" s="597"/>
      <c r="GCV127" s="597"/>
      <c r="GCW127" s="597"/>
      <c r="GCX127" s="597"/>
      <c r="GCY127" s="597"/>
      <c r="GCZ127" s="597"/>
      <c r="GDA127" s="597"/>
      <c r="GDB127" s="597"/>
      <c r="GDC127" s="597"/>
      <c r="GDD127" s="597"/>
      <c r="GDE127" s="597"/>
      <c r="GDF127" s="597"/>
      <c r="GDG127" s="597"/>
      <c r="GDH127" s="597"/>
      <c r="GDI127" s="597"/>
      <c r="GDJ127" s="597"/>
      <c r="GDK127" s="597"/>
      <c r="GDL127" s="597"/>
      <c r="GDM127" s="597"/>
      <c r="GDN127" s="597"/>
      <c r="GDO127" s="597"/>
      <c r="GDP127" s="597"/>
      <c r="GDQ127" s="597"/>
      <c r="GDR127" s="597"/>
      <c r="GDS127" s="597"/>
      <c r="GDT127" s="597"/>
      <c r="GDU127" s="597"/>
      <c r="GDV127" s="597"/>
      <c r="GDW127" s="597"/>
      <c r="GDX127" s="597"/>
      <c r="GDY127" s="597"/>
      <c r="GDZ127" s="597"/>
      <c r="GEA127" s="597"/>
      <c r="GEB127" s="597"/>
      <c r="GEC127" s="597"/>
      <c r="GED127" s="597"/>
      <c r="GEE127" s="597"/>
      <c r="GEF127" s="597"/>
      <c r="GEG127" s="597"/>
      <c r="GEH127" s="597"/>
      <c r="GEI127" s="597"/>
      <c r="GEJ127" s="597"/>
      <c r="GEK127" s="597"/>
      <c r="GEL127" s="597"/>
      <c r="GEM127" s="597"/>
      <c r="GEN127" s="597"/>
      <c r="GEO127" s="597"/>
      <c r="GEP127" s="597"/>
      <c r="GEQ127" s="597"/>
      <c r="GER127" s="597"/>
      <c r="GES127" s="597"/>
      <c r="GET127" s="597"/>
      <c r="GEU127" s="597"/>
      <c r="GEV127" s="597"/>
      <c r="GEW127" s="597"/>
      <c r="GEX127" s="597"/>
      <c r="GEY127" s="597"/>
      <c r="GEZ127" s="597"/>
      <c r="GFA127" s="597"/>
      <c r="GFB127" s="597"/>
      <c r="GFC127" s="597"/>
      <c r="GFD127" s="597"/>
      <c r="GFE127" s="597"/>
      <c r="GFF127" s="597"/>
      <c r="GFG127" s="597"/>
      <c r="GFH127" s="597"/>
      <c r="GFI127" s="597"/>
      <c r="GFJ127" s="597"/>
      <c r="GFK127" s="597"/>
      <c r="GFL127" s="597"/>
      <c r="GFM127" s="597"/>
      <c r="GFN127" s="597"/>
      <c r="GFO127" s="597"/>
      <c r="GFP127" s="597"/>
      <c r="GFQ127" s="597"/>
      <c r="GFR127" s="597"/>
      <c r="GFS127" s="597"/>
      <c r="GFT127" s="597"/>
      <c r="GFU127" s="597"/>
      <c r="GFV127" s="597"/>
      <c r="GFW127" s="597"/>
      <c r="GFX127" s="597"/>
      <c r="GFY127" s="597"/>
      <c r="GFZ127" s="597"/>
      <c r="GGA127" s="597"/>
      <c r="GGB127" s="597"/>
      <c r="GGC127" s="597"/>
      <c r="GGD127" s="597"/>
      <c r="GGE127" s="597"/>
      <c r="GGF127" s="597"/>
      <c r="GGG127" s="597"/>
      <c r="GGH127" s="597"/>
      <c r="GGI127" s="597"/>
      <c r="GGJ127" s="597"/>
      <c r="GGK127" s="597"/>
      <c r="GGL127" s="597"/>
      <c r="GGM127" s="597"/>
      <c r="GGN127" s="597"/>
      <c r="GGO127" s="597"/>
      <c r="GGP127" s="597"/>
      <c r="GGQ127" s="597"/>
      <c r="GGR127" s="597"/>
      <c r="GGS127" s="597"/>
      <c r="GGT127" s="597"/>
      <c r="GGU127" s="597"/>
      <c r="GGV127" s="597"/>
      <c r="GGW127" s="597"/>
      <c r="GGX127" s="597"/>
      <c r="GGY127" s="597"/>
      <c r="GGZ127" s="597"/>
      <c r="GHA127" s="597"/>
      <c r="GHB127" s="597"/>
      <c r="GHC127" s="597"/>
      <c r="GHD127" s="597"/>
      <c r="GHE127" s="597"/>
      <c r="GHF127" s="597"/>
      <c r="GHG127" s="597"/>
      <c r="GHH127" s="597"/>
      <c r="GHI127" s="597"/>
      <c r="GHJ127" s="597"/>
      <c r="GHK127" s="597"/>
      <c r="GHL127" s="597"/>
      <c r="GHM127" s="597"/>
      <c r="GHN127" s="597"/>
      <c r="GHO127" s="597"/>
      <c r="GHP127" s="597"/>
      <c r="GHQ127" s="597"/>
      <c r="GHR127" s="597"/>
      <c r="GHS127" s="597"/>
      <c r="GHT127" s="597"/>
      <c r="GHU127" s="597"/>
      <c r="GHV127" s="597"/>
      <c r="GHW127" s="597"/>
      <c r="GHX127" s="597"/>
      <c r="GHY127" s="597"/>
      <c r="GHZ127" s="597"/>
      <c r="GIA127" s="597"/>
      <c r="GIB127" s="597"/>
      <c r="GIC127" s="597"/>
      <c r="GID127" s="597"/>
      <c r="GIE127" s="597"/>
      <c r="GIF127" s="597"/>
      <c r="GIG127" s="597"/>
      <c r="GIH127" s="597"/>
      <c r="GII127" s="597"/>
      <c r="GIJ127" s="597"/>
      <c r="GIK127" s="597"/>
      <c r="GIL127" s="597"/>
      <c r="GIM127" s="597"/>
      <c r="GIN127" s="597"/>
      <c r="GIO127" s="597"/>
      <c r="GIP127" s="597"/>
      <c r="GIQ127" s="597"/>
      <c r="GIR127" s="597"/>
      <c r="GIS127" s="597"/>
      <c r="GIT127" s="597"/>
      <c r="GIU127" s="597"/>
      <c r="GIV127" s="597"/>
      <c r="GIW127" s="597"/>
      <c r="GIX127" s="597"/>
      <c r="GIY127" s="597"/>
      <c r="GIZ127" s="597"/>
      <c r="GJA127" s="597"/>
      <c r="GJB127" s="597"/>
      <c r="GJC127" s="597"/>
      <c r="GJD127" s="597"/>
      <c r="GJE127" s="597"/>
      <c r="GJF127" s="597"/>
      <c r="GJG127" s="597"/>
      <c r="GJH127" s="597"/>
      <c r="GJI127" s="597"/>
      <c r="GJJ127" s="597"/>
      <c r="GJK127" s="597"/>
      <c r="GJL127" s="597"/>
      <c r="GJM127" s="597"/>
      <c r="GJN127" s="597"/>
      <c r="GJO127" s="597"/>
      <c r="GJP127" s="597"/>
      <c r="GJQ127" s="597"/>
      <c r="GJR127" s="597"/>
      <c r="GJS127" s="597"/>
      <c r="GJT127" s="597"/>
      <c r="GJU127" s="597"/>
      <c r="GJV127" s="597"/>
      <c r="GJW127" s="597"/>
      <c r="GJX127" s="597"/>
      <c r="GJY127" s="597"/>
      <c r="GJZ127" s="597"/>
      <c r="GKA127" s="597"/>
      <c r="GKB127" s="597"/>
      <c r="GKC127" s="597"/>
      <c r="GKD127" s="597"/>
      <c r="GKE127" s="597"/>
      <c r="GKF127" s="597"/>
      <c r="GKG127" s="597"/>
      <c r="GKH127" s="597"/>
      <c r="GKI127" s="597"/>
      <c r="GKJ127" s="597"/>
      <c r="GKK127" s="597"/>
      <c r="GKL127" s="597"/>
      <c r="GKM127" s="597"/>
      <c r="GKN127" s="597"/>
      <c r="GKO127" s="597"/>
      <c r="GKP127" s="597"/>
      <c r="GKQ127" s="597"/>
      <c r="GKR127" s="597"/>
      <c r="GKS127" s="597"/>
      <c r="GKT127" s="597"/>
      <c r="GKU127" s="597"/>
      <c r="GKV127" s="597"/>
      <c r="GKW127" s="597"/>
      <c r="GKX127" s="597"/>
      <c r="GKY127" s="597"/>
      <c r="GKZ127" s="597"/>
      <c r="GLA127" s="597"/>
      <c r="GLB127" s="597"/>
      <c r="GLC127" s="597"/>
      <c r="GLD127" s="597"/>
      <c r="GLE127" s="597"/>
      <c r="GLF127" s="597"/>
      <c r="GLG127" s="597"/>
      <c r="GLH127" s="597"/>
      <c r="GLI127" s="597"/>
      <c r="GLJ127" s="597"/>
      <c r="GLK127" s="597"/>
      <c r="GLL127" s="597"/>
      <c r="GLM127" s="597"/>
      <c r="GLN127" s="597"/>
      <c r="GLO127" s="597"/>
      <c r="GLP127" s="597"/>
      <c r="GLQ127" s="597"/>
      <c r="GLR127" s="597"/>
      <c r="GLS127" s="597"/>
      <c r="GLT127" s="597"/>
      <c r="GLU127" s="597"/>
      <c r="GLV127" s="597"/>
      <c r="GLW127" s="597"/>
      <c r="GLX127" s="597"/>
      <c r="GLY127" s="597"/>
      <c r="GLZ127" s="597"/>
      <c r="GMA127" s="597"/>
      <c r="GMB127" s="597"/>
      <c r="GMC127" s="597"/>
      <c r="GMD127" s="597"/>
      <c r="GME127" s="597"/>
      <c r="GMF127" s="597"/>
      <c r="GMG127" s="597"/>
      <c r="GMH127" s="597"/>
      <c r="GMI127" s="597"/>
      <c r="GMJ127" s="597"/>
      <c r="GMK127" s="597"/>
      <c r="GML127" s="597"/>
      <c r="GMM127" s="597"/>
      <c r="GMN127" s="597"/>
      <c r="GMO127" s="597"/>
      <c r="GMP127" s="597"/>
      <c r="GMQ127" s="597"/>
      <c r="GMR127" s="597"/>
      <c r="GMS127" s="597"/>
      <c r="GMT127" s="597"/>
      <c r="GMU127" s="597"/>
      <c r="GMV127" s="597"/>
      <c r="GMW127" s="597"/>
      <c r="GMX127" s="597"/>
      <c r="GMY127" s="597"/>
      <c r="GMZ127" s="597"/>
      <c r="GNA127" s="597"/>
      <c r="GNB127" s="597"/>
      <c r="GNC127" s="597"/>
      <c r="GND127" s="597"/>
      <c r="GNE127" s="597"/>
      <c r="GNF127" s="597"/>
      <c r="GNG127" s="597"/>
      <c r="GNH127" s="597"/>
      <c r="GNI127" s="597"/>
      <c r="GNJ127" s="597"/>
      <c r="GNK127" s="597"/>
      <c r="GNL127" s="597"/>
      <c r="GNM127" s="597"/>
      <c r="GNN127" s="597"/>
      <c r="GNO127" s="597"/>
      <c r="GNP127" s="597"/>
      <c r="GNQ127" s="597"/>
      <c r="GNR127" s="597"/>
      <c r="GNS127" s="597"/>
      <c r="GNT127" s="597"/>
      <c r="GNU127" s="597"/>
      <c r="GNV127" s="597"/>
      <c r="GNW127" s="597"/>
      <c r="GNX127" s="597"/>
      <c r="GNY127" s="597"/>
      <c r="GNZ127" s="597"/>
      <c r="GOA127" s="597"/>
      <c r="GOB127" s="597"/>
      <c r="GOC127" s="597"/>
      <c r="GOD127" s="597"/>
      <c r="GOE127" s="597"/>
      <c r="GOF127" s="597"/>
      <c r="GOG127" s="597"/>
      <c r="GOH127" s="597"/>
      <c r="GOI127" s="597"/>
      <c r="GOJ127" s="597"/>
      <c r="GOK127" s="597"/>
      <c r="GOL127" s="597"/>
      <c r="GOM127" s="597"/>
      <c r="GON127" s="597"/>
      <c r="GOO127" s="597"/>
      <c r="GOP127" s="597"/>
      <c r="GOQ127" s="597"/>
      <c r="GOR127" s="597"/>
      <c r="GOS127" s="597"/>
      <c r="GOT127" s="597"/>
      <c r="GOU127" s="597"/>
      <c r="GOV127" s="597"/>
      <c r="GOW127" s="597"/>
      <c r="GOX127" s="597"/>
      <c r="GOY127" s="597"/>
      <c r="GOZ127" s="597"/>
      <c r="GPA127" s="597"/>
      <c r="GPB127" s="597"/>
      <c r="GPC127" s="597"/>
      <c r="GPD127" s="597"/>
      <c r="GPE127" s="597"/>
      <c r="GPF127" s="597"/>
      <c r="GPG127" s="597"/>
      <c r="GPH127" s="597"/>
      <c r="GPI127" s="597"/>
      <c r="GPJ127" s="597"/>
      <c r="GPK127" s="597"/>
      <c r="GPL127" s="597"/>
      <c r="GPM127" s="597"/>
      <c r="GPN127" s="597"/>
      <c r="GPO127" s="597"/>
      <c r="GPP127" s="597"/>
      <c r="GPQ127" s="597"/>
      <c r="GPR127" s="597"/>
      <c r="GPS127" s="597"/>
      <c r="GPT127" s="597"/>
      <c r="GPU127" s="597"/>
      <c r="GPV127" s="597"/>
      <c r="GPW127" s="597"/>
      <c r="GPX127" s="597"/>
      <c r="GPY127" s="597"/>
      <c r="GPZ127" s="597"/>
      <c r="GQA127" s="597"/>
      <c r="GQB127" s="597"/>
      <c r="GQC127" s="597"/>
      <c r="GQD127" s="597"/>
      <c r="GQE127" s="597"/>
      <c r="GQF127" s="597"/>
      <c r="GQG127" s="597"/>
      <c r="GQH127" s="597"/>
      <c r="GQI127" s="597"/>
      <c r="GQJ127" s="597"/>
      <c r="GQK127" s="597"/>
      <c r="GQL127" s="597"/>
      <c r="GQM127" s="597"/>
      <c r="GQN127" s="597"/>
      <c r="GQO127" s="597"/>
      <c r="GQP127" s="597"/>
      <c r="GQQ127" s="597"/>
      <c r="GQR127" s="597"/>
      <c r="GQS127" s="597"/>
      <c r="GQT127" s="597"/>
      <c r="GQU127" s="597"/>
      <c r="GQV127" s="597"/>
      <c r="GQW127" s="597"/>
      <c r="GQX127" s="597"/>
      <c r="GQY127" s="597"/>
      <c r="GQZ127" s="597"/>
      <c r="GRA127" s="597"/>
      <c r="GRB127" s="597"/>
      <c r="GRC127" s="597"/>
      <c r="GRD127" s="597"/>
      <c r="GRE127" s="597"/>
      <c r="GRF127" s="597"/>
      <c r="GRG127" s="597"/>
      <c r="GRH127" s="597"/>
      <c r="GRI127" s="597"/>
      <c r="GRJ127" s="597"/>
      <c r="GRK127" s="597"/>
      <c r="GRL127" s="597"/>
      <c r="GRM127" s="597"/>
      <c r="GRN127" s="597"/>
      <c r="GRO127" s="597"/>
      <c r="GRP127" s="597"/>
      <c r="GRQ127" s="597"/>
      <c r="GRR127" s="597"/>
      <c r="GRS127" s="597"/>
      <c r="GRT127" s="597"/>
      <c r="GRU127" s="597"/>
      <c r="GRV127" s="597"/>
      <c r="GRW127" s="597"/>
      <c r="GRX127" s="597"/>
      <c r="GRY127" s="597"/>
      <c r="GRZ127" s="597"/>
      <c r="GSA127" s="597"/>
      <c r="GSB127" s="597"/>
      <c r="GSC127" s="597"/>
      <c r="GSD127" s="597"/>
      <c r="GSE127" s="597"/>
      <c r="GSF127" s="597"/>
      <c r="GSG127" s="597"/>
      <c r="GSH127" s="597"/>
      <c r="GSI127" s="597"/>
      <c r="GSJ127" s="597"/>
      <c r="GSK127" s="597"/>
      <c r="GSL127" s="597"/>
      <c r="GSM127" s="597"/>
      <c r="GSN127" s="597"/>
      <c r="GSO127" s="597"/>
      <c r="GSP127" s="597"/>
      <c r="GSQ127" s="597"/>
      <c r="GSR127" s="597"/>
      <c r="GSS127" s="597"/>
      <c r="GST127" s="597"/>
      <c r="GSU127" s="597"/>
      <c r="GSV127" s="597"/>
      <c r="GSW127" s="597"/>
      <c r="GSX127" s="597"/>
      <c r="GSY127" s="597"/>
      <c r="GSZ127" s="597"/>
      <c r="GTA127" s="597"/>
      <c r="GTB127" s="597"/>
      <c r="GTC127" s="597"/>
      <c r="GTD127" s="597"/>
      <c r="GTE127" s="597"/>
      <c r="GTF127" s="597"/>
      <c r="GTG127" s="597"/>
      <c r="GTH127" s="597"/>
      <c r="GTI127" s="597"/>
      <c r="GTJ127" s="597"/>
      <c r="GTK127" s="597"/>
      <c r="GTL127" s="597"/>
      <c r="GTM127" s="597"/>
      <c r="GTN127" s="597"/>
      <c r="GTO127" s="597"/>
      <c r="GTP127" s="597"/>
      <c r="GTQ127" s="597"/>
      <c r="GTR127" s="597"/>
      <c r="GTS127" s="597"/>
      <c r="GTT127" s="597"/>
      <c r="GTU127" s="597"/>
      <c r="GTV127" s="597"/>
      <c r="GTW127" s="597"/>
      <c r="GTX127" s="597"/>
      <c r="GTY127" s="597"/>
      <c r="GTZ127" s="597"/>
      <c r="GUA127" s="597"/>
      <c r="GUB127" s="597"/>
      <c r="GUC127" s="597"/>
      <c r="GUD127" s="597"/>
      <c r="GUE127" s="597"/>
      <c r="GUF127" s="597"/>
      <c r="GUG127" s="597"/>
      <c r="GUH127" s="597"/>
      <c r="GUI127" s="597"/>
      <c r="GUJ127" s="597"/>
      <c r="GUK127" s="597"/>
      <c r="GUL127" s="597"/>
      <c r="GUM127" s="597"/>
      <c r="GUN127" s="597"/>
      <c r="GUO127" s="597"/>
      <c r="GUP127" s="597"/>
      <c r="GUQ127" s="597"/>
      <c r="GUR127" s="597"/>
      <c r="GUS127" s="597"/>
      <c r="GUT127" s="597"/>
      <c r="GUU127" s="597"/>
      <c r="GUV127" s="597"/>
      <c r="GUW127" s="597"/>
      <c r="GUX127" s="597"/>
      <c r="GUY127" s="597"/>
      <c r="GUZ127" s="597"/>
      <c r="GVA127" s="597"/>
      <c r="GVB127" s="597"/>
      <c r="GVC127" s="597"/>
      <c r="GVD127" s="597"/>
      <c r="GVE127" s="597"/>
      <c r="GVF127" s="597"/>
      <c r="GVG127" s="597"/>
      <c r="GVH127" s="597"/>
      <c r="GVI127" s="597"/>
      <c r="GVJ127" s="597"/>
      <c r="GVK127" s="597"/>
      <c r="GVL127" s="597"/>
      <c r="GVM127" s="597"/>
      <c r="GVN127" s="597"/>
      <c r="GVO127" s="597"/>
      <c r="GVP127" s="597"/>
      <c r="GVQ127" s="597"/>
      <c r="GVR127" s="597"/>
      <c r="GVS127" s="597"/>
      <c r="GVT127" s="597"/>
      <c r="GVU127" s="597"/>
      <c r="GVV127" s="597"/>
      <c r="GVW127" s="597"/>
      <c r="GVX127" s="597"/>
      <c r="GVY127" s="597"/>
      <c r="GVZ127" s="597"/>
      <c r="GWA127" s="597"/>
      <c r="GWB127" s="597"/>
      <c r="GWC127" s="597"/>
      <c r="GWD127" s="597"/>
      <c r="GWE127" s="597"/>
      <c r="GWF127" s="597"/>
      <c r="GWG127" s="597"/>
      <c r="GWH127" s="597"/>
      <c r="GWI127" s="597"/>
      <c r="GWJ127" s="597"/>
      <c r="GWK127" s="597"/>
      <c r="GWL127" s="597"/>
      <c r="GWM127" s="597"/>
      <c r="GWN127" s="597"/>
      <c r="GWO127" s="597"/>
      <c r="GWP127" s="597"/>
      <c r="GWQ127" s="597"/>
      <c r="GWR127" s="597"/>
      <c r="GWS127" s="597"/>
      <c r="GWT127" s="597"/>
      <c r="GWU127" s="597"/>
      <c r="GWV127" s="597"/>
      <c r="GWW127" s="597"/>
      <c r="GWX127" s="597"/>
      <c r="GWY127" s="597"/>
      <c r="GWZ127" s="597"/>
      <c r="GXA127" s="597"/>
      <c r="GXB127" s="597"/>
      <c r="GXC127" s="597"/>
      <c r="GXD127" s="597"/>
      <c r="GXE127" s="597"/>
      <c r="GXF127" s="597"/>
      <c r="GXG127" s="597"/>
      <c r="GXH127" s="597"/>
      <c r="GXI127" s="597"/>
      <c r="GXJ127" s="597"/>
      <c r="GXK127" s="597"/>
      <c r="GXL127" s="597"/>
      <c r="GXM127" s="597"/>
      <c r="GXN127" s="597"/>
      <c r="GXO127" s="597"/>
      <c r="GXP127" s="597"/>
      <c r="GXQ127" s="597"/>
      <c r="GXR127" s="597"/>
      <c r="GXS127" s="597"/>
      <c r="GXT127" s="597"/>
      <c r="GXU127" s="597"/>
      <c r="GXV127" s="597"/>
      <c r="GXW127" s="597"/>
      <c r="GXX127" s="597"/>
      <c r="GXY127" s="597"/>
      <c r="GXZ127" s="597"/>
      <c r="GYA127" s="597"/>
      <c r="GYB127" s="597"/>
      <c r="GYC127" s="597"/>
      <c r="GYD127" s="597"/>
      <c r="GYE127" s="597"/>
      <c r="GYF127" s="597"/>
      <c r="GYG127" s="597"/>
      <c r="GYH127" s="597"/>
      <c r="GYI127" s="597"/>
      <c r="GYJ127" s="597"/>
      <c r="GYK127" s="597"/>
      <c r="GYL127" s="597"/>
      <c r="GYM127" s="597"/>
      <c r="GYN127" s="597"/>
      <c r="GYO127" s="597"/>
      <c r="GYP127" s="597"/>
      <c r="GYQ127" s="597"/>
      <c r="GYR127" s="597"/>
      <c r="GYS127" s="597"/>
      <c r="GYT127" s="597"/>
      <c r="GYU127" s="597"/>
      <c r="GYV127" s="597"/>
      <c r="GYW127" s="597"/>
      <c r="GYX127" s="597"/>
      <c r="GYY127" s="597"/>
      <c r="GYZ127" s="597"/>
      <c r="GZA127" s="597"/>
      <c r="GZB127" s="597"/>
      <c r="GZC127" s="597"/>
      <c r="GZD127" s="597"/>
      <c r="GZE127" s="597"/>
      <c r="GZF127" s="597"/>
      <c r="GZG127" s="597"/>
      <c r="GZH127" s="597"/>
      <c r="GZI127" s="597"/>
      <c r="GZJ127" s="597"/>
      <c r="GZK127" s="597"/>
      <c r="GZL127" s="597"/>
      <c r="GZM127" s="597"/>
      <c r="GZN127" s="597"/>
      <c r="GZO127" s="597"/>
      <c r="GZP127" s="597"/>
      <c r="GZQ127" s="597"/>
      <c r="GZR127" s="597"/>
      <c r="GZS127" s="597"/>
      <c r="GZT127" s="597"/>
      <c r="GZU127" s="597"/>
      <c r="GZV127" s="597"/>
      <c r="GZW127" s="597"/>
      <c r="GZX127" s="597"/>
      <c r="GZY127" s="597"/>
      <c r="GZZ127" s="597"/>
      <c r="HAA127" s="597"/>
      <c r="HAB127" s="597"/>
      <c r="HAC127" s="597"/>
      <c r="HAD127" s="597"/>
      <c r="HAE127" s="597"/>
      <c r="HAF127" s="597"/>
      <c r="HAG127" s="597"/>
      <c r="HAH127" s="597"/>
      <c r="HAI127" s="597"/>
      <c r="HAJ127" s="597"/>
      <c r="HAK127" s="597"/>
      <c r="HAL127" s="597"/>
      <c r="HAM127" s="597"/>
      <c r="HAN127" s="597"/>
      <c r="HAO127" s="597"/>
      <c r="HAP127" s="597"/>
      <c r="HAQ127" s="597"/>
      <c r="HAR127" s="597"/>
      <c r="HAS127" s="597"/>
      <c r="HAT127" s="597"/>
      <c r="HAU127" s="597"/>
      <c r="HAV127" s="597"/>
      <c r="HAW127" s="597"/>
      <c r="HAX127" s="597"/>
      <c r="HAY127" s="597"/>
      <c r="HAZ127" s="597"/>
      <c r="HBA127" s="597"/>
      <c r="HBB127" s="597"/>
      <c r="HBC127" s="597"/>
      <c r="HBD127" s="597"/>
    </row>
    <row r="128" spans="1:5464" s="451" customFormat="1" x14ac:dyDescent="0.2">
      <c r="A128" s="1295"/>
      <c r="B128" s="432" t="s">
        <v>78</v>
      </c>
      <c r="C128" s="606">
        <f>SUM(D128+E128)</f>
        <v>0</v>
      </c>
      <c r="D128" s="565">
        <f t="shared" si="18"/>
        <v>0</v>
      </c>
      <c r="E128" s="607">
        <f t="shared" si="18"/>
        <v>0</v>
      </c>
      <c r="F128" s="233"/>
      <c r="G128" s="181"/>
      <c r="H128" s="31"/>
      <c r="I128" s="181"/>
      <c r="J128" s="31"/>
      <c r="K128" s="181"/>
      <c r="L128" s="233"/>
      <c r="M128" s="181"/>
      <c r="N128" s="31"/>
      <c r="O128" s="579"/>
      <c r="P128" s="519"/>
      <c r="Q128" s="465"/>
      <c r="R128" s="465"/>
      <c r="S128" s="465"/>
      <c r="T128" s="465"/>
      <c r="U128" s="465"/>
      <c r="V128" s="465"/>
      <c r="W128" s="465"/>
      <c r="X128" s="465"/>
      <c r="Y128" s="465"/>
      <c r="Z128" s="465"/>
      <c r="AA128" s="465"/>
      <c r="AB128" s="465"/>
      <c r="AC128" s="465"/>
      <c r="AD128" s="465"/>
      <c r="AE128" s="465"/>
      <c r="AF128" s="459"/>
      <c r="AG128" s="459"/>
      <c r="AH128" s="459"/>
      <c r="AI128" s="596"/>
      <c r="AJ128" s="453"/>
      <c r="AK128" s="453"/>
      <c r="AL128" s="453"/>
      <c r="AM128" s="453"/>
      <c r="AN128" s="453"/>
      <c r="AO128" s="453"/>
      <c r="AP128" s="453"/>
      <c r="AQ128" s="453"/>
      <c r="AR128" s="453"/>
      <c r="AS128" s="453"/>
      <c r="AT128" s="453"/>
      <c r="AU128" s="453"/>
      <c r="BY128" s="452"/>
      <c r="BZ128" s="452"/>
      <c r="CA128" s="452"/>
      <c r="CB128" s="452"/>
      <c r="CC128" s="452"/>
      <c r="CD128" s="452"/>
      <c r="CE128" s="452"/>
      <c r="CF128" s="452"/>
      <c r="CG128" s="719"/>
      <c r="CH128" s="719"/>
      <c r="CI128" s="719"/>
      <c r="CJ128" s="719"/>
      <c r="CK128" s="719"/>
      <c r="CL128" s="719"/>
      <c r="CM128" s="719"/>
      <c r="CN128" s="719"/>
      <c r="CO128" s="452"/>
    </row>
    <row r="129" spans="1:93" s="451" customFormat="1" x14ac:dyDescent="0.2">
      <c r="A129" s="1295"/>
      <c r="B129" s="431" t="s">
        <v>79</v>
      </c>
      <c r="C129" s="555">
        <f>SUM(D129+E129)</f>
        <v>0</v>
      </c>
      <c r="D129" s="555">
        <f t="shared" si="18"/>
        <v>0</v>
      </c>
      <c r="E129" s="608">
        <f t="shared" si="18"/>
        <v>0</v>
      </c>
      <c r="F129" s="31"/>
      <c r="G129" s="178"/>
      <c r="H129" s="31"/>
      <c r="I129" s="178"/>
      <c r="J129" s="31"/>
      <c r="K129" s="178"/>
      <c r="L129" s="31"/>
      <c r="M129" s="178"/>
      <c r="N129" s="609"/>
      <c r="O129" s="468"/>
      <c r="P129" s="519"/>
      <c r="Q129" s="3"/>
      <c r="R129" s="3"/>
      <c r="S129" s="3"/>
      <c r="T129" s="3"/>
      <c r="U129" s="3"/>
      <c r="V129" s="3"/>
      <c r="W129" s="3"/>
      <c r="X129" s="3"/>
      <c r="Y129" s="465"/>
      <c r="Z129" s="465"/>
      <c r="AA129" s="465"/>
      <c r="AB129" s="465"/>
      <c r="AC129" s="465"/>
      <c r="AD129" s="465"/>
      <c r="AE129" s="465"/>
      <c r="AF129" s="465"/>
      <c r="AG129" s="465"/>
      <c r="AH129" s="465"/>
      <c r="AI129" s="465"/>
      <c r="AJ129" s="465"/>
      <c r="AK129" s="465"/>
      <c r="AL129" s="465"/>
      <c r="AM129" s="465"/>
      <c r="AN129" s="459"/>
      <c r="AO129" s="580"/>
      <c r="AP129" s="459"/>
      <c r="AQ129" s="459"/>
      <c r="AR129" s="478"/>
      <c r="AS129" s="453"/>
      <c r="AT129" s="453"/>
      <c r="AU129" s="453"/>
      <c r="AV129" s="453"/>
      <c r="AW129" s="453"/>
      <c r="AX129" s="453"/>
      <c r="AY129" s="453"/>
      <c r="AZ129" s="453"/>
      <c r="BA129" s="453"/>
      <c r="BB129" s="453"/>
      <c r="BC129" s="453"/>
      <c r="BY129" s="452"/>
      <c r="BZ129" s="452"/>
      <c r="CA129" s="452"/>
      <c r="CB129" s="452"/>
      <c r="CC129" s="452"/>
      <c r="CD129" s="452"/>
      <c r="CE129" s="452"/>
      <c r="CF129" s="452"/>
      <c r="CG129" s="719"/>
      <c r="CH129" s="719"/>
      <c r="CI129" s="719"/>
      <c r="CJ129" s="719"/>
      <c r="CK129" s="719"/>
      <c r="CL129" s="719"/>
      <c r="CM129" s="719"/>
      <c r="CN129" s="719"/>
      <c r="CO129" s="452"/>
    </row>
    <row r="130" spans="1:93" s="451" customFormat="1" x14ac:dyDescent="0.2">
      <c r="A130" s="1236"/>
      <c r="B130" s="433" t="s">
        <v>246</v>
      </c>
      <c r="C130" s="610">
        <f>SUM(D130+E130)</f>
        <v>0</v>
      </c>
      <c r="D130" s="610">
        <f t="shared" si="18"/>
        <v>0</v>
      </c>
      <c r="E130" s="611">
        <f t="shared" si="18"/>
        <v>0</v>
      </c>
      <c r="F130" s="82"/>
      <c r="G130" s="184"/>
      <c r="H130" s="82"/>
      <c r="I130" s="184"/>
      <c r="J130" s="82"/>
      <c r="K130" s="184"/>
      <c r="L130" s="82"/>
      <c r="M130" s="184"/>
      <c r="N130" s="585"/>
      <c r="O130" s="586"/>
      <c r="P130" s="519"/>
      <c r="Q130" s="3"/>
      <c r="R130" s="3"/>
      <c r="S130" s="3"/>
      <c r="T130" s="3"/>
      <c r="U130" s="3"/>
      <c r="V130" s="3"/>
      <c r="W130" s="3"/>
      <c r="X130" s="3"/>
      <c r="Y130" s="525"/>
      <c r="Z130" s="522"/>
      <c r="AA130" s="22"/>
      <c r="AB130" s="612"/>
      <c r="AC130" s="522"/>
      <c r="AD130" s="22"/>
      <c r="AE130" s="612"/>
      <c r="AF130" s="612"/>
      <c r="AG130" s="612"/>
      <c r="AH130" s="465"/>
      <c r="AI130" s="22"/>
      <c r="AJ130" s="540"/>
      <c r="AK130" s="540"/>
      <c r="AL130" s="540"/>
      <c r="AM130" s="465"/>
      <c r="AN130" s="5"/>
      <c r="AO130" s="580"/>
      <c r="AP130" s="459"/>
      <c r="AQ130" s="459"/>
      <c r="BY130" s="452"/>
      <c r="BZ130" s="452"/>
      <c r="CA130" s="452"/>
      <c r="CB130" s="452"/>
      <c r="CC130" s="452"/>
      <c r="CD130" s="452"/>
      <c r="CE130" s="452"/>
      <c r="CF130" s="452"/>
      <c r="CG130" s="719"/>
      <c r="CH130" s="719"/>
      <c r="CI130" s="719"/>
      <c r="CJ130" s="719"/>
      <c r="CK130" s="719"/>
      <c r="CL130" s="719"/>
      <c r="CM130" s="719"/>
      <c r="CN130" s="719"/>
      <c r="CO130" s="452"/>
    </row>
    <row r="131" spans="1:93" s="451" customFormat="1" x14ac:dyDescent="0.2">
      <c r="A131" s="3" t="s">
        <v>247</v>
      </c>
      <c r="B131" s="3"/>
      <c r="C131" s="3"/>
      <c r="D131" s="3"/>
      <c r="E131" s="3"/>
      <c r="F131" s="3"/>
      <c r="G131" s="3"/>
      <c r="H131" s="3"/>
      <c r="I131" s="3"/>
      <c r="BY131" s="452"/>
      <c r="BZ131" s="452"/>
      <c r="CA131" s="452"/>
      <c r="CB131" s="452"/>
      <c r="CC131" s="452"/>
      <c r="CD131" s="452"/>
      <c r="CE131" s="452"/>
      <c r="CF131" s="452"/>
      <c r="CG131" s="719"/>
      <c r="CH131" s="719"/>
      <c r="CI131" s="719"/>
      <c r="CJ131" s="719"/>
      <c r="CK131" s="719"/>
      <c r="CL131" s="719"/>
      <c r="CM131" s="719"/>
      <c r="CN131" s="719"/>
      <c r="CO131" s="452"/>
    </row>
    <row r="132" spans="1:93" s="451" customFormat="1" x14ac:dyDescent="0.2">
      <c r="A132" s="3" t="s">
        <v>248</v>
      </c>
      <c r="B132" s="3"/>
      <c r="C132" s="3"/>
      <c r="D132" s="3"/>
      <c r="E132" s="3"/>
      <c r="F132" s="3"/>
      <c r="G132" s="3"/>
      <c r="H132" s="2"/>
      <c r="I132" s="3"/>
      <c r="BY132" s="452"/>
      <c r="BZ132" s="452"/>
      <c r="CA132" s="452"/>
      <c r="CB132" s="452"/>
      <c r="CC132" s="452"/>
      <c r="CD132" s="452"/>
      <c r="CE132" s="452"/>
      <c r="CF132" s="452"/>
      <c r="CG132" s="719"/>
      <c r="CH132" s="719"/>
      <c r="CI132" s="719"/>
      <c r="CJ132" s="719"/>
      <c r="CK132" s="719"/>
      <c r="CL132" s="719"/>
      <c r="CM132" s="719"/>
      <c r="CN132" s="719"/>
      <c r="CO132" s="452"/>
    </row>
    <row r="133" spans="1:93" s="451" customFormat="1" x14ac:dyDescent="0.2">
      <c r="A133" s="69" t="s">
        <v>97</v>
      </c>
      <c r="B133" s="69"/>
      <c r="C133" s="69"/>
      <c r="D133" s="69"/>
      <c r="E133" s="69"/>
      <c r="F133" s="65"/>
      <c r="G133" s="65"/>
      <c r="H133" s="613"/>
      <c r="I133" s="136"/>
      <c r="J133" s="136"/>
      <c r="K133" s="137"/>
      <c r="L133" s="138"/>
      <c r="M133" s="137"/>
      <c r="N133" s="137"/>
      <c r="O133" s="139"/>
      <c r="P133" s="139"/>
      <c r="Q133" s="140"/>
      <c r="R133" s="140"/>
      <c r="S133" s="140"/>
      <c r="T133" s="140"/>
      <c r="U133" s="140"/>
      <c r="V133" s="141"/>
      <c r="W133" s="140"/>
      <c r="X133" s="10"/>
      <c r="Y133" s="10"/>
      <c r="Z133" s="10"/>
      <c r="AA133" s="10"/>
      <c r="AB133" s="10"/>
      <c r="AC133" s="10"/>
      <c r="AD133" s="10"/>
      <c r="AE133" s="10"/>
      <c r="AF133" s="10"/>
      <c r="AG133" s="10"/>
      <c r="AH133" s="10"/>
      <c r="AI133" s="10"/>
      <c r="AJ133" s="10"/>
      <c r="AK133" s="10"/>
      <c r="AL133" s="614"/>
      <c r="AM133" s="615"/>
      <c r="AN133" s="615"/>
      <c r="AO133" s="616"/>
      <c r="AP133" s="615"/>
      <c r="AQ133" s="616"/>
      <c r="AR133" s="616"/>
      <c r="AS133" s="617"/>
      <c r="AT133" s="533"/>
      <c r="AU133" s="459"/>
      <c r="BY133" s="452"/>
      <c r="BZ133" s="452"/>
      <c r="CA133" s="452"/>
      <c r="CB133" s="452"/>
      <c r="CC133" s="452"/>
      <c r="CD133" s="452"/>
      <c r="CE133" s="452"/>
      <c r="CF133" s="452"/>
      <c r="CG133" s="719"/>
      <c r="CH133" s="719"/>
      <c r="CI133" s="719"/>
      <c r="CJ133" s="719"/>
      <c r="CK133" s="719"/>
      <c r="CL133" s="719"/>
      <c r="CM133" s="719"/>
      <c r="CN133" s="719"/>
      <c r="CO133" s="452"/>
    </row>
    <row r="134" spans="1:93" s="451" customFormat="1" ht="14.25" customHeight="1" x14ac:dyDescent="0.2">
      <c r="A134" s="1273" t="s">
        <v>98</v>
      </c>
      <c r="B134" s="1273"/>
      <c r="C134" s="1273"/>
      <c r="D134" s="1273" t="s">
        <v>33</v>
      </c>
      <c r="E134" s="1273"/>
      <c r="F134" s="1273"/>
      <c r="G134" s="1437" t="s">
        <v>99</v>
      </c>
      <c r="H134" s="1437"/>
      <c r="I134" s="1438" t="s">
        <v>100</v>
      </c>
      <c r="J134" s="1438"/>
      <c r="K134" s="1438" t="s">
        <v>101</v>
      </c>
      <c r="L134" s="1438"/>
      <c r="M134" s="1437" t="s">
        <v>57</v>
      </c>
      <c r="N134" s="1437"/>
      <c r="O134" s="1271" t="s">
        <v>8</v>
      </c>
      <c r="P134" s="1272"/>
      <c r="Q134" s="1415" t="s">
        <v>59</v>
      </c>
      <c r="R134" s="1415"/>
      <c r="S134" s="1415" t="s">
        <v>60</v>
      </c>
      <c r="T134" s="1415"/>
      <c r="U134" s="1415" t="s">
        <v>61</v>
      </c>
      <c r="V134" s="1415"/>
      <c r="W134" s="1415" t="s">
        <v>62</v>
      </c>
      <c r="X134" s="1415"/>
      <c r="Y134" s="1415" t="s">
        <v>63</v>
      </c>
      <c r="Z134" s="1415"/>
      <c r="AA134" s="1415" t="s">
        <v>64</v>
      </c>
      <c r="AB134" s="1415"/>
      <c r="AC134" s="1415" t="s">
        <v>65</v>
      </c>
      <c r="AD134" s="1415"/>
      <c r="AE134" s="1415" t="s">
        <v>66</v>
      </c>
      <c r="AF134" s="1415"/>
      <c r="AG134" s="1415" t="s">
        <v>67</v>
      </c>
      <c r="AH134" s="1415"/>
      <c r="AI134" s="1415" t="s">
        <v>68</v>
      </c>
      <c r="AJ134" s="1415"/>
      <c r="AK134" s="1415" t="s">
        <v>69</v>
      </c>
      <c r="AL134" s="1415"/>
      <c r="AM134" s="1415" t="s">
        <v>70</v>
      </c>
      <c r="AN134" s="1288"/>
      <c r="AO134" s="1419" t="s">
        <v>249</v>
      </c>
      <c r="AP134" s="1421" t="s">
        <v>250</v>
      </c>
      <c r="AQ134" s="1423" t="s">
        <v>251</v>
      </c>
      <c r="AR134" s="1424"/>
      <c r="AS134" s="465"/>
      <c r="AT134" s="465"/>
      <c r="BY134" s="452"/>
      <c r="BZ134" s="452"/>
      <c r="CA134" s="452"/>
      <c r="CB134" s="452"/>
      <c r="CC134" s="452"/>
      <c r="CD134" s="452"/>
      <c r="CE134" s="452"/>
      <c r="CF134" s="452"/>
      <c r="CG134" s="719"/>
      <c r="CH134" s="719"/>
      <c r="CI134" s="719"/>
      <c r="CJ134" s="719"/>
      <c r="CK134" s="719"/>
      <c r="CL134" s="719"/>
      <c r="CM134" s="719"/>
      <c r="CN134" s="719"/>
      <c r="CO134" s="452"/>
    </row>
    <row r="135" spans="1:93" s="451" customFormat="1" ht="21" customHeight="1" x14ac:dyDescent="0.2">
      <c r="A135" s="1273"/>
      <c r="B135" s="1273"/>
      <c r="C135" s="1273"/>
      <c r="D135" s="310" t="s">
        <v>149</v>
      </c>
      <c r="E135" s="310" t="s">
        <v>30</v>
      </c>
      <c r="F135" s="310" t="s">
        <v>48</v>
      </c>
      <c r="G135" s="427" t="s">
        <v>30</v>
      </c>
      <c r="H135" s="427" t="s">
        <v>48</v>
      </c>
      <c r="I135" s="427" t="s">
        <v>30</v>
      </c>
      <c r="J135" s="427" t="s">
        <v>48</v>
      </c>
      <c r="K135" s="427" t="s">
        <v>30</v>
      </c>
      <c r="L135" s="427" t="s">
        <v>48</v>
      </c>
      <c r="M135" s="427" t="s">
        <v>30</v>
      </c>
      <c r="N135" s="427" t="s">
        <v>48</v>
      </c>
      <c r="O135" s="427" t="s">
        <v>30</v>
      </c>
      <c r="P135" s="427" t="s">
        <v>48</v>
      </c>
      <c r="Q135" s="427" t="s">
        <v>30</v>
      </c>
      <c r="R135" s="427" t="s">
        <v>48</v>
      </c>
      <c r="S135" s="427" t="s">
        <v>30</v>
      </c>
      <c r="T135" s="427" t="s">
        <v>48</v>
      </c>
      <c r="U135" s="427" t="s">
        <v>30</v>
      </c>
      <c r="V135" s="427" t="s">
        <v>48</v>
      </c>
      <c r="W135" s="427" t="s">
        <v>30</v>
      </c>
      <c r="X135" s="427" t="s">
        <v>48</v>
      </c>
      <c r="Y135" s="427" t="s">
        <v>30</v>
      </c>
      <c r="Z135" s="427" t="s">
        <v>48</v>
      </c>
      <c r="AA135" s="427" t="s">
        <v>30</v>
      </c>
      <c r="AB135" s="427" t="s">
        <v>48</v>
      </c>
      <c r="AC135" s="427" t="s">
        <v>30</v>
      </c>
      <c r="AD135" s="427" t="s">
        <v>48</v>
      </c>
      <c r="AE135" s="427" t="s">
        <v>30</v>
      </c>
      <c r="AF135" s="427" t="s">
        <v>48</v>
      </c>
      <c r="AG135" s="427" t="s">
        <v>30</v>
      </c>
      <c r="AH135" s="427" t="s">
        <v>48</v>
      </c>
      <c r="AI135" s="427" t="s">
        <v>30</v>
      </c>
      <c r="AJ135" s="427" t="s">
        <v>48</v>
      </c>
      <c r="AK135" s="427" t="s">
        <v>30</v>
      </c>
      <c r="AL135" s="427" t="s">
        <v>48</v>
      </c>
      <c r="AM135" s="427" t="s">
        <v>30</v>
      </c>
      <c r="AN135" s="448" t="s">
        <v>48</v>
      </c>
      <c r="AO135" s="1420"/>
      <c r="AP135" s="1422"/>
      <c r="AQ135" s="143" t="s">
        <v>30</v>
      </c>
      <c r="AR135" s="143" t="s">
        <v>48</v>
      </c>
      <c r="AS135" s="465"/>
      <c r="AT135" s="465"/>
      <c r="BY135" s="452"/>
      <c r="BZ135" s="452"/>
      <c r="CA135" s="452"/>
      <c r="CB135" s="452"/>
      <c r="CC135" s="452"/>
      <c r="CD135" s="452"/>
      <c r="CE135" s="452"/>
      <c r="CF135" s="452"/>
      <c r="CG135" s="719"/>
      <c r="CH135" s="719"/>
      <c r="CI135" s="719"/>
      <c r="CJ135" s="719"/>
      <c r="CK135" s="719"/>
      <c r="CL135" s="719"/>
      <c r="CM135" s="719"/>
      <c r="CN135" s="719"/>
      <c r="CO135" s="452"/>
    </row>
    <row r="136" spans="1:93" s="451" customFormat="1" x14ac:dyDescent="0.2">
      <c r="A136" s="144" t="s">
        <v>102</v>
      </c>
      <c r="B136" s="443"/>
      <c r="C136" s="145"/>
      <c r="D136" s="618">
        <f>SUM(E136+F136)</f>
        <v>106</v>
      </c>
      <c r="E136" s="618">
        <f>SUM(G136+I136+K136+M136+O136+Q136+S136+U136+W136+Y136+AA136+AC136+AE136+AG136+AI136+AK136+AM136)</f>
        <v>53</v>
      </c>
      <c r="F136" s="618">
        <f>SUM(H136+J136+L136+N136+P136+R136+T136+V136+X136+Z136+AB136+AD136+AF136+AH136+AJ136+AL136+AN136)</f>
        <v>53</v>
      </c>
      <c r="G136" s="147">
        <f>+enero!G136+Febrero!G136+'Marzo '!G136</f>
        <v>6</v>
      </c>
      <c r="H136" s="147">
        <f>+enero!H136+Febrero!H136+'Marzo '!H136</f>
        <v>1</v>
      </c>
      <c r="I136" s="147">
        <f>+enero!I136+Febrero!I136+'Marzo '!I136</f>
        <v>4</v>
      </c>
      <c r="J136" s="147">
        <f>+enero!J136+Febrero!J136+'Marzo '!J136</f>
        <v>3</v>
      </c>
      <c r="K136" s="147">
        <f>+enero!K136+Febrero!K136+'Marzo '!K136</f>
        <v>20</v>
      </c>
      <c r="L136" s="147">
        <f>+enero!L136+Febrero!L136+'Marzo '!L136</f>
        <v>8</v>
      </c>
      <c r="M136" s="147">
        <f>+enero!M136+Febrero!M136+'Marzo '!M136</f>
        <v>5</v>
      </c>
      <c r="N136" s="147">
        <f>+enero!N136+Febrero!N136+'Marzo '!N136</f>
        <v>8</v>
      </c>
      <c r="O136" s="147">
        <f>+enero!O136+Febrero!O136+'Marzo '!O136</f>
        <v>4</v>
      </c>
      <c r="P136" s="147">
        <f>+enero!P136+Febrero!P136+'Marzo '!P136</f>
        <v>2</v>
      </c>
      <c r="Q136" s="147">
        <f>+enero!Q136+Febrero!Q136+'Marzo '!Q136</f>
        <v>4</v>
      </c>
      <c r="R136" s="147">
        <f>+enero!R136+Febrero!R136+'Marzo '!R136</f>
        <v>5</v>
      </c>
      <c r="S136" s="147">
        <f>+enero!S136+Febrero!S136+'Marzo '!S136</f>
        <v>2</v>
      </c>
      <c r="T136" s="147">
        <f>+enero!T136+Febrero!T136+'Marzo '!T136</f>
        <v>3</v>
      </c>
      <c r="U136" s="147">
        <f>+enero!U136+Febrero!U136+'Marzo '!U136</f>
        <v>2</v>
      </c>
      <c r="V136" s="147">
        <f>+enero!V136+Febrero!V136+'Marzo '!V136</f>
        <v>0</v>
      </c>
      <c r="W136" s="147">
        <f>+enero!W136+Febrero!W136+'Marzo '!W136</f>
        <v>0</v>
      </c>
      <c r="X136" s="147">
        <f>+enero!X136+Febrero!X136+'Marzo '!X136</f>
        <v>3</v>
      </c>
      <c r="Y136" s="147">
        <f>+enero!Y136+Febrero!Y136+'Marzo '!Y136</f>
        <v>0</v>
      </c>
      <c r="Z136" s="147">
        <f>+enero!Z136+Febrero!Z136+'Marzo '!Z136</f>
        <v>3</v>
      </c>
      <c r="AA136" s="147">
        <f>+enero!AA136+Febrero!AA136+'Marzo '!AA136</f>
        <v>2</v>
      </c>
      <c r="AB136" s="147">
        <f>+enero!AB136+Febrero!AB136+'Marzo '!AB136</f>
        <v>6</v>
      </c>
      <c r="AC136" s="147">
        <f>+enero!AC136+Febrero!AC136+'Marzo '!AC136</f>
        <v>2</v>
      </c>
      <c r="AD136" s="147">
        <f>+enero!AD136+Febrero!AD136+'Marzo '!AD136</f>
        <v>5</v>
      </c>
      <c r="AE136" s="147">
        <f>+enero!AE136+Febrero!AE136+'Marzo '!AE136</f>
        <v>1</v>
      </c>
      <c r="AF136" s="147">
        <f>+enero!AF136+Febrero!AF136+'Marzo '!AF136</f>
        <v>3</v>
      </c>
      <c r="AG136" s="147">
        <f>+enero!AG136+Febrero!AG136+'Marzo '!AG136</f>
        <v>0</v>
      </c>
      <c r="AH136" s="147">
        <f>+enero!AH136+Febrero!AH136+'Marzo '!AH136</f>
        <v>1</v>
      </c>
      <c r="AI136" s="147">
        <f>+enero!AI136+Febrero!AI136+'Marzo '!AI136</f>
        <v>0</v>
      </c>
      <c r="AJ136" s="147">
        <f>+enero!AJ136+Febrero!AJ136+'Marzo '!AJ136</f>
        <v>1</v>
      </c>
      <c r="AK136" s="147">
        <f>+enero!AK136+Febrero!AK136+'Marzo '!AK136</f>
        <v>0</v>
      </c>
      <c r="AL136" s="147">
        <f>+enero!AL136+Febrero!AL136+'Marzo '!AL136</f>
        <v>0</v>
      </c>
      <c r="AM136" s="147">
        <f>+enero!AM136+Febrero!AM136+'Marzo '!AM136</f>
        <v>1</v>
      </c>
      <c r="AN136" s="148">
        <f>+enero!AN136+Febrero!AN136+'Marzo '!AN136</f>
        <v>1</v>
      </c>
      <c r="AO136" s="149">
        <f>+enero!AO136+Febrero!AO136+'Marzo '!AO136</f>
        <v>0</v>
      </c>
      <c r="AP136" s="147">
        <f>+enero!AP136+Febrero!AP136+'Marzo '!AP136</f>
        <v>0</v>
      </c>
      <c r="AQ136" s="147">
        <f>+enero!AQ136+Febrero!AQ136+'Marzo '!AQ136</f>
        <v>0</v>
      </c>
      <c r="AR136" s="147">
        <f>+enero!AR136+Febrero!AR136+'Marzo '!AR136</f>
        <v>0</v>
      </c>
      <c r="AS136" s="535" t="s">
        <v>194</v>
      </c>
      <c r="AT136" s="465"/>
      <c r="AU136" s="465"/>
      <c r="BY136" s="452"/>
      <c r="BZ136" s="452"/>
      <c r="CA136" s="452"/>
      <c r="CB136" s="452"/>
      <c r="CC136" s="452"/>
      <c r="CD136" s="452"/>
      <c r="CE136" s="452"/>
      <c r="CF136" s="452"/>
      <c r="CG136" s="719">
        <v>0</v>
      </c>
      <c r="CH136" s="719">
        <v>0</v>
      </c>
      <c r="CI136" s="719">
        <v>0</v>
      </c>
      <c r="CJ136" s="719"/>
      <c r="CK136" s="719"/>
      <c r="CL136" s="719"/>
      <c r="CM136" s="719"/>
      <c r="CN136" s="719"/>
      <c r="CO136" s="452"/>
    </row>
    <row r="137" spans="1:93" s="451" customFormat="1" x14ac:dyDescent="0.2">
      <c r="A137" s="1425" t="s">
        <v>103</v>
      </c>
      <c r="B137" s="1426"/>
      <c r="C137" s="1427"/>
      <c r="D137" s="1428"/>
      <c r="E137" s="1429"/>
      <c r="F137" s="1429"/>
      <c r="G137" s="1429"/>
      <c r="H137" s="1429"/>
      <c r="I137" s="1429"/>
      <c r="J137" s="1429"/>
      <c r="K137" s="1429"/>
      <c r="L137" s="1429"/>
      <c r="M137" s="1429"/>
      <c r="N137" s="1429"/>
      <c r="O137" s="1429"/>
      <c r="P137" s="1429"/>
      <c r="Q137" s="1429"/>
      <c r="R137" s="1429"/>
      <c r="S137" s="1429"/>
      <c r="T137" s="1429"/>
      <c r="U137" s="1429"/>
      <c r="V137" s="1429"/>
      <c r="W137" s="1429"/>
      <c r="X137" s="1429"/>
      <c r="Y137" s="1429"/>
      <c r="Z137" s="1429"/>
      <c r="AA137" s="1429"/>
      <c r="AB137" s="1429"/>
      <c r="AC137" s="1429"/>
      <c r="AD137" s="1429"/>
      <c r="AE137" s="1429"/>
      <c r="AF137" s="1429"/>
      <c r="AG137" s="1429"/>
      <c r="AH137" s="1429"/>
      <c r="AI137" s="1429"/>
      <c r="AJ137" s="1429"/>
      <c r="AK137" s="1429"/>
      <c r="AL137" s="1429"/>
      <c r="AM137" s="1429"/>
      <c r="AN137" s="1429"/>
      <c r="AO137" s="1429"/>
      <c r="AP137" s="1429"/>
      <c r="AQ137" s="1429"/>
      <c r="AR137" s="1430"/>
      <c r="AS137" s="535"/>
      <c r="AT137" s="465"/>
      <c r="AU137" s="465"/>
      <c r="BY137" s="452"/>
      <c r="BZ137" s="452"/>
      <c r="CA137" s="452"/>
      <c r="CB137" s="452"/>
      <c r="CC137" s="452"/>
      <c r="CD137" s="452"/>
      <c r="CE137" s="452"/>
      <c r="CF137" s="452"/>
      <c r="CG137" s="719"/>
      <c r="CH137" s="719"/>
      <c r="CI137" s="719"/>
      <c r="CJ137" s="719"/>
      <c r="CK137" s="719"/>
      <c r="CL137" s="719"/>
      <c r="CM137" s="719"/>
      <c r="CN137" s="719"/>
      <c r="CO137" s="452"/>
    </row>
    <row r="138" spans="1:93" s="451" customFormat="1" x14ac:dyDescent="0.2">
      <c r="A138" s="1431" t="s">
        <v>181</v>
      </c>
      <c r="B138" s="1321" t="s">
        <v>104</v>
      </c>
      <c r="C138" s="1322"/>
      <c r="D138" s="619">
        <f t="shared" ref="D138:D144" si="19">SUM(E138+F138)</f>
        <v>0</v>
      </c>
      <c r="E138" s="619">
        <f t="shared" ref="E138:F144" si="20">SUM(G138+I138+K138+M138+O138+Q138+S138+U138+W138+Y138+AA138+AC138+AE138+AG138+AI138+AK138+AM138)</f>
        <v>0</v>
      </c>
      <c r="F138" s="619">
        <f t="shared" si="20"/>
        <v>0</v>
      </c>
      <c r="G138" s="147">
        <f>+enero!G138+Febrero!G138+'Marzo '!G138</f>
        <v>0</v>
      </c>
      <c r="H138" s="147">
        <f>+enero!H138+Febrero!H138+'Marzo '!H138</f>
        <v>0</v>
      </c>
      <c r="I138" s="147">
        <f>+enero!I138+Febrero!I138+'Marzo '!I138</f>
        <v>0</v>
      </c>
      <c r="J138" s="147">
        <f>+enero!J138+Febrero!J138+'Marzo '!J138</f>
        <v>0</v>
      </c>
      <c r="K138" s="147">
        <f>+enero!K138+Febrero!K138+'Marzo '!K138</f>
        <v>0</v>
      </c>
      <c r="L138" s="147">
        <f>+enero!L138+Febrero!L138+'Marzo '!L138</f>
        <v>0</v>
      </c>
      <c r="M138" s="147">
        <f>+enero!M138+Febrero!M138+'Marzo '!M138</f>
        <v>0</v>
      </c>
      <c r="N138" s="147">
        <f>+enero!N138+Febrero!N138+'Marzo '!N138</f>
        <v>0</v>
      </c>
      <c r="O138" s="147">
        <f>+enero!O138+Febrero!O138+'Marzo '!O138</f>
        <v>0</v>
      </c>
      <c r="P138" s="147">
        <f>+enero!P138+Febrero!P138+'Marzo '!P138</f>
        <v>0</v>
      </c>
      <c r="Q138" s="147">
        <f>+enero!Q138+Febrero!Q138+'Marzo '!Q138</f>
        <v>0</v>
      </c>
      <c r="R138" s="147">
        <f>+enero!R138+Febrero!R138+'Marzo '!R138</f>
        <v>0</v>
      </c>
      <c r="S138" s="147">
        <f>+enero!S138+Febrero!S138+'Marzo '!S138</f>
        <v>0</v>
      </c>
      <c r="T138" s="147">
        <f>+enero!T138+Febrero!T138+'Marzo '!T138</f>
        <v>0</v>
      </c>
      <c r="U138" s="147">
        <f>+enero!U138+Febrero!U138+'Marzo '!U138</f>
        <v>0</v>
      </c>
      <c r="V138" s="147">
        <f>+enero!V138+Febrero!V138+'Marzo '!V138</f>
        <v>0</v>
      </c>
      <c r="W138" s="147">
        <f>+enero!W138+Febrero!W138+'Marzo '!W138</f>
        <v>0</v>
      </c>
      <c r="X138" s="147">
        <f>+enero!X138+Febrero!X138+'Marzo '!X138</f>
        <v>0</v>
      </c>
      <c r="Y138" s="147">
        <f>+enero!Y138+Febrero!Y138+'Marzo '!Y138</f>
        <v>0</v>
      </c>
      <c r="Z138" s="147">
        <f>+enero!Z138+Febrero!Z138+'Marzo '!Z138</f>
        <v>0</v>
      </c>
      <c r="AA138" s="147">
        <f>+enero!AA138+Febrero!AA138+'Marzo '!AA138</f>
        <v>0</v>
      </c>
      <c r="AB138" s="147">
        <f>+enero!AB138+Febrero!AB138+'Marzo '!AB138</f>
        <v>0</v>
      </c>
      <c r="AC138" s="147">
        <f>+enero!AC138+Febrero!AC138+'Marzo '!AC138</f>
        <v>0</v>
      </c>
      <c r="AD138" s="147">
        <f>+enero!AD138+Febrero!AD138+'Marzo '!AD138</f>
        <v>0</v>
      </c>
      <c r="AE138" s="147">
        <f>+enero!AE138+Febrero!AE138+'Marzo '!AE138</f>
        <v>0</v>
      </c>
      <c r="AF138" s="147">
        <f>+enero!AF138+Febrero!AF138+'Marzo '!AF138</f>
        <v>0</v>
      </c>
      <c r="AG138" s="147">
        <f>+enero!AG138+Febrero!AG138+'Marzo '!AG138</f>
        <v>0</v>
      </c>
      <c r="AH138" s="147">
        <f>+enero!AH138+Febrero!AH138+'Marzo '!AH138</f>
        <v>0</v>
      </c>
      <c r="AI138" s="147">
        <f>+enero!AI138+Febrero!AI138+'Marzo '!AI138</f>
        <v>0</v>
      </c>
      <c r="AJ138" s="147">
        <f>+enero!AJ138+Febrero!AJ138+'Marzo '!AJ138</f>
        <v>0</v>
      </c>
      <c r="AK138" s="147">
        <f>+enero!AK138+Febrero!AK138+'Marzo '!AK138</f>
        <v>0</v>
      </c>
      <c r="AL138" s="147">
        <f>+enero!AL138+Febrero!AL138+'Marzo '!AL138</f>
        <v>0</v>
      </c>
      <c r="AM138" s="147">
        <f>+enero!AM138+Febrero!AM138+'Marzo '!AM138</f>
        <v>0</v>
      </c>
      <c r="AN138" s="148">
        <f>+enero!AN138+Febrero!AN138+'Marzo '!AN138</f>
        <v>0</v>
      </c>
      <c r="AO138" s="149">
        <f>+enero!AO138+Febrero!AO138+'Marzo '!AO138</f>
        <v>0</v>
      </c>
      <c r="AP138" s="147">
        <f>+enero!AP138+Febrero!AP138+'Marzo '!AP138</f>
        <v>0</v>
      </c>
      <c r="AQ138" s="147">
        <f>+enero!AQ138+Febrero!AQ138+'Marzo '!AQ138</f>
        <v>0</v>
      </c>
      <c r="AR138" s="147">
        <f>+enero!AR138+Febrero!AR138+'Marzo '!AR138</f>
        <v>0</v>
      </c>
      <c r="AS138" s="535" t="s">
        <v>194</v>
      </c>
      <c r="AT138" s="465"/>
      <c r="AU138" s="465"/>
      <c r="BY138" s="452"/>
      <c r="BZ138" s="452"/>
      <c r="CA138" s="452"/>
      <c r="CB138" s="452"/>
      <c r="CC138" s="452"/>
      <c r="CD138" s="452"/>
      <c r="CE138" s="452"/>
      <c r="CF138" s="452"/>
      <c r="CG138" s="719">
        <v>0</v>
      </c>
      <c r="CH138" s="719">
        <v>0</v>
      </c>
      <c r="CI138" s="719">
        <v>0</v>
      </c>
      <c r="CJ138" s="719"/>
      <c r="CK138" s="719"/>
      <c r="CL138" s="719"/>
      <c r="CM138" s="719"/>
      <c r="CN138" s="719"/>
      <c r="CO138" s="452"/>
    </row>
    <row r="139" spans="1:93" s="451" customFormat="1" x14ac:dyDescent="0.2">
      <c r="A139" s="1378"/>
      <c r="B139" s="1323" t="s">
        <v>252</v>
      </c>
      <c r="C139" s="1324"/>
      <c r="D139" s="620">
        <f t="shared" si="19"/>
        <v>0</v>
      </c>
      <c r="E139" s="620">
        <f t="shared" si="20"/>
        <v>0</v>
      </c>
      <c r="F139" s="620">
        <f t="shared" si="20"/>
        <v>0</v>
      </c>
      <c r="G139" s="147">
        <f>+enero!G139+Febrero!G139+'Marzo '!G139</f>
        <v>0</v>
      </c>
      <c r="H139" s="147">
        <f>+enero!H139+Febrero!H139+'Marzo '!H139</f>
        <v>0</v>
      </c>
      <c r="I139" s="147">
        <f>+enero!I139+Febrero!I139+'Marzo '!I139</f>
        <v>0</v>
      </c>
      <c r="J139" s="147">
        <f>+enero!J139+Febrero!J139+'Marzo '!J139</f>
        <v>0</v>
      </c>
      <c r="K139" s="147">
        <f>+enero!K139+Febrero!K139+'Marzo '!K139</f>
        <v>0</v>
      </c>
      <c r="L139" s="147">
        <f>+enero!L139+Febrero!L139+'Marzo '!L139</f>
        <v>0</v>
      </c>
      <c r="M139" s="147">
        <f>+enero!M139+Febrero!M139+'Marzo '!M139</f>
        <v>0</v>
      </c>
      <c r="N139" s="147">
        <f>+enero!N139+Febrero!N139+'Marzo '!N139</f>
        <v>0</v>
      </c>
      <c r="O139" s="147">
        <f>+enero!O139+Febrero!O139+'Marzo '!O139</f>
        <v>0</v>
      </c>
      <c r="P139" s="147">
        <f>+enero!P139+Febrero!P139+'Marzo '!P139</f>
        <v>0</v>
      </c>
      <c r="Q139" s="147">
        <f>+enero!Q139+Febrero!Q139+'Marzo '!Q139</f>
        <v>0</v>
      </c>
      <c r="R139" s="147">
        <f>+enero!R139+Febrero!R139+'Marzo '!R139</f>
        <v>0</v>
      </c>
      <c r="S139" s="147">
        <f>+enero!S139+Febrero!S139+'Marzo '!S139</f>
        <v>0</v>
      </c>
      <c r="T139" s="147">
        <f>+enero!T139+Febrero!T139+'Marzo '!T139</f>
        <v>0</v>
      </c>
      <c r="U139" s="147">
        <f>+enero!U139+Febrero!U139+'Marzo '!U139</f>
        <v>0</v>
      </c>
      <c r="V139" s="147">
        <f>+enero!V139+Febrero!V139+'Marzo '!V139</f>
        <v>0</v>
      </c>
      <c r="W139" s="147">
        <f>+enero!W139+Febrero!W139+'Marzo '!W139</f>
        <v>0</v>
      </c>
      <c r="X139" s="147">
        <f>+enero!X139+Febrero!X139+'Marzo '!X139</f>
        <v>0</v>
      </c>
      <c r="Y139" s="147">
        <f>+enero!Y139+Febrero!Y139+'Marzo '!Y139</f>
        <v>0</v>
      </c>
      <c r="Z139" s="147">
        <f>+enero!Z139+Febrero!Z139+'Marzo '!Z139</f>
        <v>0</v>
      </c>
      <c r="AA139" s="147">
        <f>+enero!AA139+Febrero!AA139+'Marzo '!AA139</f>
        <v>0</v>
      </c>
      <c r="AB139" s="147">
        <f>+enero!AB139+Febrero!AB139+'Marzo '!AB139</f>
        <v>0</v>
      </c>
      <c r="AC139" s="147">
        <f>+enero!AC139+Febrero!AC139+'Marzo '!AC139</f>
        <v>0</v>
      </c>
      <c r="AD139" s="147">
        <f>+enero!AD139+Febrero!AD139+'Marzo '!AD139</f>
        <v>0</v>
      </c>
      <c r="AE139" s="147">
        <f>+enero!AE139+Febrero!AE139+'Marzo '!AE139</f>
        <v>0</v>
      </c>
      <c r="AF139" s="147">
        <f>+enero!AF139+Febrero!AF139+'Marzo '!AF139</f>
        <v>0</v>
      </c>
      <c r="AG139" s="147">
        <f>+enero!AG139+Febrero!AG139+'Marzo '!AG139</f>
        <v>0</v>
      </c>
      <c r="AH139" s="147">
        <f>+enero!AH139+Febrero!AH139+'Marzo '!AH139</f>
        <v>0</v>
      </c>
      <c r="AI139" s="147">
        <f>+enero!AI139+Febrero!AI139+'Marzo '!AI139</f>
        <v>0</v>
      </c>
      <c r="AJ139" s="147">
        <f>+enero!AJ139+Febrero!AJ139+'Marzo '!AJ139</f>
        <v>0</v>
      </c>
      <c r="AK139" s="147">
        <f>+enero!AK139+Febrero!AK139+'Marzo '!AK139</f>
        <v>0</v>
      </c>
      <c r="AL139" s="147">
        <f>+enero!AL139+Febrero!AL139+'Marzo '!AL139</f>
        <v>0</v>
      </c>
      <c r="AM139" s="147">
        <f>+enero!AM139+Febrero!AM139+'Marzo '!AM139</f>
        <v>0</v>
      </c>
      <c r="AN139" s="148">
        <f>+enero!AN139+Febrero!AN139+'Marzo '!AN139</f>
        <v>0</v>
      </c>
      <c r="AO139" s="149">
        <f>+enero!AO139+Febrero!AO139+'Marzo '!AO139</f>
        <v>0</v>
      </c>
      <c r="AP139" s="147">
        <f>+enero!AP139+Febrero!AP139+'Marzo '!AP139</f>
        <v>0</v>
      </c>
      <c r="AQ139" s="147">
        <f>+enero!AQ139+Febrero!AQ139+'Marzo '!AQ139</f>
        <v>0</v>
      </c>
      <c r="AR139" s="147">
        <f>+enero!AR139+Febrero!AR139+'Marzo '!AR139</f>
        <v>0</v>
      </c>
      <c r="AS139" s="535" t="s">
        <v>194</v>
      </c>
      <c r="AT139" s="465"/>
      <c r="AU139" s="465"/>
      <c r="BY139" s="452"/>
      <c r="BZ139" s="452"/>
      <c r="CA139" s="452"/>
      <c r="CB139" s="452"/>
      <c r="CC139" s="452"/>
      <c r="CD139" s="452"/>
      <c r="CE139" s="452"/>
      <c r="CF139" s="452"/>
      <c r="CG139" s="719">
        <v>0</v>
      </c>
      <c r="CH139" s="719">
        <v>0</v>
      </c>
      <c r="CI139" s="719">
        <v>0</v>
      </c>
      <c r="CJ139" s="719"/>
      <c r="CK139" s="719"/>
      <c r="CL139" s="719"/>
      <c r="CM139" s="719"/>
      <c r="CN139" s="719"/>
      <c r="CO139" s="452"/>
    </row>
    <row r="140" spans="1:93" s="451" customFormat="1" x14ac:dyDescent="0.2">
      <c r="A140" s="1398" t="s">
        <v>105</v>
      </c>
      <c r="B140" s="1398"/>
      <c r="C140" s="1399"/>
      <c r="D140" s="622">
        <f t="shared" si="19"/>
        <v>0</v>
      </c>
      <c r="E140" s="622">
        <f t="shared" si="20"/>
        <v>0</v>
      </c>
      <c r="F140" s="622">
        <f t="shared" si="20"/>
        <v>0</v>
      </c>
      <c r="G140" s="147">
        <f>+enero!G140+Febrero!G140+'Marzo '!G140</f>
        <v>0</v>
      </c>
      <c r="H140" s="147">
        <f>+enero!H140+Febrero!H140+'Marzo '!H140</f>
        <v>0</v>
      </c>
      <c r="I140" s="147">
        <f>+enero!I140+Febrero!I140+'Marzo '!I140</f>
        <v>0</v>
      </c>
      <c r="J140" s="147">
        <f>+enero!J140+Febrero!J140+'Marzo '!J140</f>
        <v>0</v>
      </c>
      <c r="K140" s="147">
        <f>+enero!K140+Febrero!K140+'Marzo '!K140</f>
        <v>0</v>
      </c>
      <c r="L140" s="147">
        <f>+enero!L140+Febrero!L140+'Marzo '!L140</f>
        <v>0</v>
      </c>
      <c r="M140" s="147">
        <f>+enero!M140+Febrero!M140+'Marzo '!M140</f>
        <v>0</v>
      </c>
      <c r="N140" s="147">
        <f>+enero!N140+Febrero!N140+'Marzo '!N140</f>
        <v>0</v>
      </c>
      <c r="O140" s="147">
        <f>+enero!O140+Febrero!O140+'Marzo '!O140</f>
        <v>0</v>
      </c>
      <c r="P140" s="147">
        <f>+enero!P140+Febrero!P140+'Marzo '!P140</f>
        <v>0</v>
      </c>
      <c r="Q140" s="147">
        <f>+enero!Q140+Febrero!Q140+'Marzo '!Q140</f>
        <v>0</v>
      </c>
      <c r="R140" s="147">
        <f>+enero!R140+Febrero!R140+'Marzo '!R140</f>
        <v>0</v>
      </c>
      <c r="S140" s="147">
        <f>+enero!S140+Febrero!S140+'Marzo '!S140</f>
        <v>0</v>
      </c>
      <c r="T140" s="147">
        <f>+enero!T140+Febrero!T140+'Marzo '!T140</f>
        <v>0</v>
      </c>
      <c r="U140" s="147">
        <f>+enero!U140+Febrero!U140+'Marzo '!U140</f>
        <v>0</v>
      </c>
      <c r="V140" s="147">
        <f>+enero!V140+Febrero!V140+'Marzo '!V140</f>
        <v>0</v>
      </c>
      <c r="W140" s="147">
        <f>+enero!W140+Febrero!W140+'Marzo '!W140</f>
        <v>0</v>
      </c>
      <c r="X140" s="147">
        <f>+enero!X140+Febrero!X140+'Marzo '!X140</f>
        <v>0</v>
      </c>
      <c r="Y140" s="147">
        <f>+enero!Y140+Febrero!Y140+'Marzo '!Y140</f>
        <v>0</v>
      </c>
      <c r="Z140" s="147">
        <f>+enero!Z140+Febrero!Z140+'Marzo '!Z140</f>
        <v>0</v>
      </c>
      <c r="AA140" s="147">
        <f>+enero!AA140+Febrero!AA140+'Marzo '!AA140</f>
        <v>0</v>
      </c>
      <c r="AB140" s="147">
        <f>+enero!AB140+Febrero!AB140+'Marzo '!AB140</f>
        <v>0</v>
      </c>
      <c r="AC140" s="147">
        <f>+enero!AC140+Febrero!AC140+'Marzo '!AC140</f>
        <v>0</v>
      </c>
      <c r="AD140" s="147">
        <f>+enero!AD140+Febrero!AD140+'Marzo '!AD140</f>
        <v>0</v>
      </c>
      <c r="AE140" s="147">
        <f>+enero!AE140+Febrero!AE140+'Marzo '!AE140</f>
        <v>0</v>
      </c>
      <c r="AF140" s="147">
        <f>+enero!AF140+Febrero!AF140+'Marzo '!AF140</f>
        <v>0</v>
      </c>
      <c r="AG140" s="147">
        <f>+enero!AG140+Febrero!AG140+'Marzo '!AG140</f>
        <v>0</v>
      </c>
      <c r="AH140" s="147">
        <f>+enero!AH140+Febrero!AH140+'Marzo '!AH140</f>
        <v>0</v>
      </c>
      <c r="AI140" s="147">
        <f>+enero!AI140+Febrero!AI140+'Marzo '!AI140</f>
        <v>0</v>
      </c>
      <c r="AJ140" s="147">
        <f>+enero!AJ140+Febrero!AJ140+'Marzo '!AJ140</f>
        <v>0</v>
      </c>
      <c r="AK140" s="147">
        <f>+enero!AK140+Febrero!AK140+'Marzo '!AK140</f>
        <v>0</v>
      </c>
      <c r="AL140" s="147">
        <f>+enero!AL140+Febrero!AL140+'Marzo '!AL140</f>
        <v>0</v>
      </c>
      <c r="AM140" s="147">
        <f>+enero!AM140+Febrero!AM140+'Marzo '!AM140</f>
        <v>0</v>
      </c>
      <c r="AN140" s="148">
        <f>+enero!AN140+Febrero!AN140+'Marzo '!AN140</f>
        <v>0</v>
      </c>
      <c r="AO140" s="149">
        <f>+enero!AO140+Febrero!AO140+'Marzo '!AO140</f>
        <v>0</v>
      </c>
      <c r="AP140" s="147">
        <f>+enero!AP140+Febrero!AP140+'Marzo '!AP140</f>
        <v>0</v>
      </c>
      <c r="AQ140" s="147">
        <f>+enero!AQ140+Febrero!AQ140+'Marzo '!AQ140</f>
        <v>0</v>
      </c>
      <c r="AR140" s="147">
        <f>+enero!AR140+Febrero!AR140+'Marzo '!AR140</f>
        <v>0</v>
      </c>
      <c r="AS140" s="535" t="s">
        <v>194</v>
      </c>
      <c r="AT140" s="465"/>
      <c r="AU140" s="465"/>
      <c r="BY140" s="452"/>
      <c r="BZ140" s="452"/>
      <c r="CA140" s="452"/>
      <c r="CB140" s="452"/>
      <c r="CC140" s="452"/>
      <c r="CD140" s="452"/>
      <c r="CE140" s="452"/>
      <c r="CF140" s="452"/>
      <c r="CG140" s="719">
        <v>0</v>
      </c>
      <c r="CH140" s="719">
        <v>0</v>
      </c>
      <c r="CI140" s="719">
        <v>0</v>
      </c>
      <c r="CJ140" s="719"/>
      <c r="CK140" s="719"/>
      <c r="CL140" s="719"/>
      <c r="CM140" s="719"/>
      <c r="CN140" s="719"/>
      <c r="CO140" s="452"/>
    </row>
    <row r="141" spans="1:93" s="451" customFormat="1" x14ac:dyDescent="0.2">
      <c r="A141" s="1400" t="s">
        <v>182</v>
      </c>
      <c r="B141" s="1401"/>
      <c r="C141" s="1402"/>
      <c r="D141" s="483">
        <f t="shared" si="19"/>
        <v>106</v>
      </c>
      <c r="E141" s="483">
        <f t="shared" si="20"/>
        <v>53</v>
      </c>
      <c r="F141" s="483">
        <f t="shared" si="20"/>
        <v>53</v>
      </c>
      <c r="G141" s="147">
        <f>+enero!G141+Febrero!G141+'Marzo '!G141</f>
        <v>6</v>
      </c>
      <c r="H141" s="147">
        <f>+enero!H141+Febrero!H141+'Marzo '!H141</f>
        <v>1</v>
      </c>
      <c r="I141" s="147">
        <f>+enero!I141+Febrero!I141+'Marzo '!I141</f>
        <v>4</v>
      </c>
      <c r="J141" s="147">
        <f>+enero!J141+Febrero!J141+'Marzo '!J141</f>
        <v>3</v>
      </c>
      <c r="K141" s="147">
        <f>+enero!K141+Febrero!K141+'Marzo '!K141</f>
        <v>20</v>
      </c>
      <c r="L141" s="147">
        <f>+enero!L141+Febrero!L141+'Marzo '!L141</f>
        <v>8</v>
      </c>
      <c r="M141" s="147">
        <f>+enero!M141+Febrero!M141+'Marzo '!M141</f>
        <v>5</v>
      </c>
      <c r="N141" s="147">
        <f>+enero!N141+Febrero!N141+'Marzo '!N141</f>
        <v>8</v>
      </c>
      <c r="O141" s="147">
        <f>+enero!O141+Febrero!O141+'Marzo '!O141</f>
        <v>4</v>
      </c>
      <c r="P141" s="147">
        <f>+enero!P141+Febrero!P141+'Marzo '!P141</f>
        <v>2</v>
      </c>
      <c r="Q141" s="147">
        <f>+enero!Q141+Febrero!Q141+'Marzo '!Q141</f>
        <v>4</v>
      </c>
      <c r="R141" s="147">
        <f>+enero!R141+Febrero!R141+'Marzo '!R141</f>
        <v>5</v>
      </c>
      <c r="S141" s="147">
        <f>+enero!S141+Febrero!S141+'Marzo '!S141</f>
        <v>2</v>
      </c>
      <c r="T141" s="147">
        <f>+enero!T141+Febrero!T141+'Marzo '!T141</f>
        <v>3</v>
      </c>
      <c r="U141" s="147">
        <f>+enero!U141+Febrero!U141+'Marzo '!U141</f>
        <v>2</v>
      </c>
      <c r="V141" s="147">
        <f>+enero!V141+Febrero!V141+'Marzo '!V141</f>
        <v>0</v>
      </c>
      <c r="W141" s="147">
        <f>+enero!W141+Febrero!W141+'Marzo '!W141</f>
        <v>0</v>
      </c>
      <c r="X141" s="147">
        <f>+enero!X141+Febrero!X141+'Marzo '!X141</f>
        <v>3</v>
      </c>
      <c r="Y141" s="147">
        <f>+enero!Y141+Febrero!Y141+'Marzo '!Y141</f>
        <v>0</v>
      </c>
      <c r="Z141" s="147">
        <f>+enero!Z141+Febrero!Z141+'Marzo '!Z141</f>
        <v>3</v>
      </c>
      <c r="AA141" s="147">
        <f>+enero!AA141+Febrero!AA141+'Marzo '!AA141</f>
        <v>2</v>
      </c>
      <c r="AB141" s="147">
        <f>+enero!AB141+Febrero!AB141+'Marzo '!AB141</f>
        <v>6</v>
      </c>
      <c r="AC141" s="147">
        <f>+enero!AC141+Febrero!AC141+'Marzo '!AC141</f>
        <v>2</v>
      </c>
      <c r="AD141" s="147">
        <f>+enero!AD141+Febrero!AD141+'Marzo '!AD141</f>
        <v>5</v>
      </c>
      <c r="AE141" s="147">
        <f>+enero!AE141+Febrero!AE141+'Marzo '!AE141</f>
        <v>1</v>
      </c>
      <c r="AF141" s="147">
        <f>+enero!AF141+Febrero!AF141+'Marzo '!AF141</f>
        <v>3</v>
      </c>
      <c r="AG141" s="147">
        <f>+enero!AG141+Febrero!AG141+'Marzo '!AG141</f>
        <v>0</v>
      </c>
      <c r="AH141" s="147">
        <f>+enero!AH141+Febrero!AH141+'Marzo '!AH141</f>
        <v>1</v>
      </c>
      <c r="AI141" s="147">
        <f>+enero!AI141+Febrero!AI141+'Marzo '!AI141</f>
        <v>0</v>
      </c>
      <c r="AJ141" s="147">
        <f>+enero!AJ141+Febrero!AJ141+'Marzo '!AJ141</f>
        <v>1</v>
      </c>
      <c r="AK141" s="147">
        <f>+enero!AK141+Febrero!AK141+'Marzo '!AK141</f>
        <v>0</v>
      </c>
      <c r="AL141" s="147">
        <f>+enero!AL141+Febrero!AL141+'Marzo '!AL141</f>
        <v>0</v>
      </c>
      <c r="AM141" s="147">
        <f>+enero!AM141+Febrero!AM141+'Marzo '!AM141</f>
        <v>1</v>
      </c>
      <c r="AN141" s="148">
        <f>+enero!AN141+Febrero!AN141+'Marzo '!AN141</f>
        <v>1</v>
      </c>
      <c r="AO141" s="149">
        <f>+enero!AO141+Febrero!AO141+'Marzo '!AO141</f>
        <v>0</v>
      </c>
      <c r="AP141" s="147">
        <f>+enero!AP141+Febrero!AP141+'Marzo '!AP141</f>
        <v>0</v>
      </c>
      <c r="AQ141" s="147">
        <f>+enero!AQ141+Febrero!AQ141+'Marzo '!AQ141</f>
        <v>0</v>
      </c>
      <c r="AR141" s="147">
        <f>+enero!AR141+Febrero!AR141+'Marzo '!AR141</f>
        <v>0</v>
      </c>
      <c r="AS141" s="535" t="s">
        <v>194</v>
      </c>
      <c r="AT141" s="465"/>
      <c r="AU141" s="465"/>
      <c r="BY141" s="452"/>
      <c r="BZ141" s="452"/>
      <c r="CA141" s="452"/>
      <c r="CB141" s="452"/>
      <c r="CC141" s="452"/>
      <c r="CD141" s="452"/>
      <c r="CE141" s="452"/>
      <c r="CF141" s="452"/>
      <c r="CG141" s="719">
        <v>0</v>
      </c>
      <c r="CH141" s="719">
        <v>0</v>
      </c>
      <c r="CI141" s="719">
        <v>0</v>
      </c>
      <c r="CJ141" s="719"/>
      <c r="CK141" s="719"/>
      <c r="CL141" s="719"/>
      <c r="CM141" s="719"/>
      <c r="CN141" s="719"/>
      <c r="CO141" s="452"/>
    </row>
    <row r="142" spans="1:93" s="451" customFormat="1" ht="14.25" customHeight="1" x14ac:dyDescent="0.2">
      <c r="A142" s="1432" t="s">
        <v>106</v>
      </c>
      <c r="B142" s="1325" t="s">
        <v>107</v>
      </c>
      <c r="C142" s="1326"/>
      <c r="D142" s="623">
        <f t="shared" si="19"/>
        <v>0</v>
      </c>
      <c r="E142" s="623">
        <f t="shared" si="20"/>
        <v>0</v>
      </c>
      <c r="F142" s="623">
        <f t="shared" si="20"/>
        <v>0</v>
      </c>
      <c r="G142" s="147">
        <f>+enero!G142+Febrero!G142+'Marzo '!G142</f>
        <v>0</v>
      </c>
      <c r="H142" s="147">
        <f>+enero!H142+Febrero!H142+'Marzo '!H142</f>
        <v>0</v>
      </c>
      <c r="I142" s="147">
        <f>+enero!I142+Febrero!I142+'Marzo '!I142</f>
        <v>0</v>
      </c>
      <c r="J142" s="147">
        <f>+enero!J142+Febrero!J142+'Marzo '!J142</f>
        <v>0</v>
      </c>
      <c r="K142" s="147">
        <f>+enero!K142+Febrero!K142+'Marzo '!K142</f>
        <v>0</v>
      </c>
      <c r="L142" s="147">
        <f>+enero!L142+Febrero!L142+'Marzo '!L142</f>
        <v>0</v>
      </c>
      <c r="M142" s="147">
        <f>+enero!M142+Febrero!M142+'Marzo '!M142</f>
        <v>0</v>
      </c>
      <c r="N142" s="147">
        <f>+enero!N142+Febrero!N142+'Marzo '!N142</f>
        <v>0</v>
      </c>
      <c r="O142" s="147">
        <f>+enero!O142+Febrero!O142+'Marzo '!O142</f>
        <v>0</v>
      </c>
      <c r="P142" s="147">
        <f>+enero!P142+Febrero!P142+'Marzo '!P142</f>
        <v>0</v>
      </c>
      <c r="Q142" s="147">
        <f>+enero!Q142+Febrero!Q142+'Marzo '!Q142</f>
        <v>0</v>
      </c>
      <c r="R142" s="147">
        <f>+enero!R142+Febrero!R142+'Marzo '!R142</f>
        <v>0</v>
      </c>
      <c r="S142" s="147">
        <f>+enero!S142+Febrero!S142+'Marzo '!S142</f>
        <v>0</v>
      </c>
      <c r="T142" s="147">
        <f>+enero!T142+Febrero!T142+'Marzo '!T142</f>
        <v>0</v>
      </c>
      <c r="U142" s="147">
        <f>+enero!U142+Febrero!U142+'Marzo '!U142</f>
        <v>0</v>
      </c>
      <c r="V142" s="147">
        <f>+enero!V142+Febrero!V142+'Marzo '!V142</f>
        <v>0</v>
      </c>
      <c r="W142" s="147">
        <f>+enero!W142+Febrero!W142+'Marzo '!W142</f>
        <v>0</v>
      </c>
      <c r="X142" s="147">
        <f>+enero!X142+Febrero!X142+'Marzo '!X142</f>
        <v>0</v>
      </c>
      <c r="Y142" s="147">
        <f>+enero!Y142+Febrero!Y142+'Marzo '!Y142</f>
        <v>0</v>
      </c>
      <c r="Z142" s="147">
        <f>+enero!Z142+Febrero!Z142+'Marzo '!Z142</f>
        <v>0</v>
      </c>
      <c r="AA142" s="147">
        <f>+enero!AA142+Febrero!AA142+'Marzo '!AA142</f>
        <v>0</v>
      </c>
      <c r="AB142" s="147">
        <f>+enero!AB142+Febrero!AB142+'Marzo '!AB142</f>
        <v>0</v>
      </c>
      <c r="AC142" s="147">
        <f>+enero!AC142+Febrero!AC142+'Marzo '!AC142</f>
        <v>0</v>
      </c>
      <c r="AD142" s="147">
        <f>+enero!AD142+Febrero!AD142+'Marzo '!AD142</f>
        <v>0</v>
      </c>
      <c r="AE142" s="147">
        <f>+enero!AE142+Febrero!AE142+'Marzo '!AE142</f>
        <v>0</v>
      </c>
      <c r="AF142" s="147">
        <f>+enero!AF142+Febrero!AF142+'Marzo '!AF142</f>
        <v>0</v>
      </c>
      <c r="AG142" s="147">
        <f>+enero!AG142+Febrero!AG142+'Marzo '!AG142</f>
        <v>0</v>
      </c>
      <c r="AH142" s="147">
        <f>+enero!AH142+Febrero!AH142+'Marzo '!AH142</f>
        <v>0</v>
      </c>
      <c r="AI142" s="147">
        <f>+enero!AI142+Febrero!AI142+'Marzo '!AI142</f>
        <v>0</v>
      </c>
      <c r="AJ142" s="147">
        <f>+enero!AJ142+Febrero!AJ142+'Marzo '!AJ142</f>
        <v>0</v>
      </c>
      <c r="AK142" s="147">
        <f>+enero!AK142+Febrero!AK142+'Marzo '!AK142</f>
        <v>0</v>
      </c>
      <c r="AL142" s="147">
        <f>+enero!AL142+Febrero!AL142+'Marzo '!AL142</f>
        <v>0</v>
      </c>
      <c r="AM142" s="147">
        <f>+enero!AM142+Febrero!AM142+'Marzo '!AM142</f>
        <v>0</v>
      </c>
      <c r="AN142" s="148">
        <f>+enero!AN142+Febrero!AN142+'Marzo '!AN142</f>
        <v>0</v>
      </c>
      <c r="AO142" s="149">
        <f>+enero!AO142+Febrero!AO142+'Marzo '!AO142</f>
        <v>0</v>
      </c>
      <c r="AP142" s="147">
        <f>+enero!AP142+Febrero!AP142+'Marzo '!AP142</f>
        <v>0</v>
      </c>
      <c r="AQ142" s="147">
        <f>+enero!AQ142+Febrero!AQ142+'Marzo '!AQ142</f>
        <v>0</v>
      </c>
      <c r="AR142" s="147">
        <f>+enero!AR142+Febrero!AR142+'Marzo '!AR142</f>
        <v>0</v>
      </c>
      <c r="AS142" s="535" t="s">
        <v>194</v>
      </c>
      <c r="AT142" s="465"/>
      <c r="AU142" s="465"/>
      <c r="BY142" s="452"/>
      <c r="BZ142" s="452"/>
      <c r="CA142" s="452"/>
      <c r="CB142" s="452"/>
      <c r="CC142" s="452"/>
      <c r="CD142" s="452"/>
      <c r="CE142" s="452"/>
      <c r="CF142" s="452"/>
      <c r="CG142" s="719">
        <v>0</v>
      </c>
      <c r="CH142" s="719">
        <v>0</v>
      </c>
      <c r="CI142" s="719">
        <v>0</v>
      </c>
      <c r="CJ142" s="719"/>
      <c r="CK142" s="719"/>
      <c r="CL142" s="719"/>
      <c r="CM142" s="719"/>
      <c r="CN142" s="719"/>
      <c r="CO142" s="452"/>
    </row>
    <row r="143" spans="1:93" s="451" customFormat="1" x14ac:dyDescent="0.2">
      <c r="A143" s="1433"/>
      <c r="B143" s="1315" t="s">
        <v>108</v>
      </c>
      <c r="C143" s="1316"/>
      <c r="D143" s="624">
        <f t="shared" si="19"/>
        <v>0</v>
      </c>
      <c r="E143" s="624">
        <f t="shared" si="20"/>
        <v>0</v>
      </c>
      <c r="F143" s="624">
        <f t="shared" si="20"/>
        <v>0</v>
      </c>
      <c r="G143" s="147">
        <f>+enero!G143+Febrero!G143+'Marzo '!G143</f>
        <v>0</v>
      </c>
      <c r="H143" s="147">
        <f>+enero!H143+Febrero!H143+'Marzo '!H143</f>
        <v>0</v>
      </c>
      <c r="I143" s="147">
        <f>+enero!I143+Febrero!I143+'Marzo '!I143</f>
        <v>0</v>
      </c>
      <c r="J143" s="147">
        <f>+enero!J143+Febrero!J143+'Marzo '!J143</f>
        <v>0</v>
      </c>
      <c r="K143" s="147">
        <f>+enero!K143+Febrero!K143+'Marzo '!K143</f>
        <v>0</v>
      </c>
      <c r="L143" s="147">
        <f>+enero!L143+Febrero!L143+'Marzo '!L143</f>
        <v>0</v>
      </c>
      <c r="M143" s="147">
        <f>+enero!M143+Febrero!M143+'Marzo '!M143</f>
        <v>0</v>
      </c>
      <c r="N143" s="147">
        <f>+enero!N143+Febrero!N143+'Marzo '!N143</f>
        <v>0</v>
      </c>
      <c r="O143" s="147">
        <f>+enero!O143+Febrero!O143+'Marzo '!O143</f>
        <v>0</v>
      </c>
      <c r="P143" s="147">
        <f>+enero!P143+Febrero!P143+'Marzo '!P143</f>
        <v>0</v>
      </c>
      <c r="Q143" s="147">
        <f>+enero!Q143+Febrero!Q143+'Marzo '!Q143</f>
        <v>0</v>
      </c>
      <c r="R143" s="147">
        <f>+enero!R143+Febrero!R143+'Marzo '!R143</f>
        <v>0</v>
      </c>
      <c r="S143" s="147">
        <f>+enero!S143+Febrero!S143+'Marzo '!S143</f>
        <v>0</v>
      </c>
      <c r="T143" s="147">
        <f>+enero!T143+Febrero!T143+'Marzo '!T143</f>
        <v>0</v>
      </c>
      <c r="U143" s="147">
        <f>+enero!U143+Febrero!U143+'Marzo '!U143</f>
        <v>0</v>
      </c>
      <c r="V143" s="147">
        <f>+enero!V143+Febrero!V143+'Marzo '!V143</f>
        <v>0</v>
      </c>
      <c r="W143" s="147">
        <f>+enero!W143+Febrero!W143+'Marzo '!W143</f>
        <v>0</v>
      </c>
      <c r="X143" s="147">
        <f>+enero!X143+Febrero!X143+'Marzo '!X143</f>
        <v>0</v>
      </c>
      <c r="Y143" s="147">
        <f>+enero!Y143+Febrero!Y143+'Marzo '!Y143</f>
        <v>0</v>
      </c>
      <c r="Z143" s="147">
        <f>+enero!Z143+Febrero!Z143+'Marzo '!Z143</f>
        <v>0</v>
      </c>
      <c r="AA143" s="147">
        <f>+enero!AA143+Febrero!AA143+'Marzo '!AA143</f>
        <v>0</v>
      </c>
      <c r="AB143" s="147">
        <f>+enero!AB143+Febrero!AB143+'Marzo '!AB143</f>
        <v>0</v>
      </c>
      <c r="AC143" s="147">
        <f>+enero!AC143+Febrero!AC143+'Marzo '!AC143</f>
        <v>0</v>
      </c>
      <c r="AD143" s="147">
        <f>+enero!AD143+Febrero!AD143+'Marzo '!AD143</f>
        <v>0</v>
      </c>
      <c r="AE143" s="147">
        <f>+enero!AE143+Febrero!AE143+'Marzo '!AE143</f>
        <v>0</v>
      </c>
      <c r="AF143" s="147">
        <f>+enero!AF143+Febrero!AF143+'Marzo '!AF143</f>
        <v>0</v>
      </c>
      <c r="AG143" s="147">
        <f>+enero!AG143+Febrero!AG143+'Marzo '!AG143</f>
        <v>0</v>
      </c>
      <c r="AH143" s="147">
        <f>+enero!AH143+Febrero!AH143+'Marzo '!AH143</f>
        <v>0</v>
      </c>
      <c r="AI143" s="147">
        <f>+enero!AI143+Febrero!AI143+'Marzo '!AI143</f>
        <v>0</v>
      </c>
      <c r="AJ143" s="147">
        <f>+enero!AJ143+Febrero!AJ143+'Marzo '!AJ143</f>
        <v>0</v>
      </c>
      <c r="AK143" s="147">
        <f>+enero!AK143+Febrero!AK143+'Marzo '!AK143</f>
        <v>0</v>
      </c>
      <c r="AL143" s="147">
        <f>+enero!AL143+Febrero!AL143+'Marzo '!AL143</f>
        <v>0</v>
      </c>
      <c r="AM143" s="147">
        <f>+enero!AM143+Febrero!AM143+'Marzo '!AM143</f>
        <v>0</v>
      </c>
      <c r="AN143" s="148">
        <f>+enero!AN143+Febrero!AN143+'Marzo '!AN143</f>
        <v>0</v>
      </c>
      <c r="AO143" s="149">
        <f>+enero!AO143+Febrero!AO143+'Marzo '!AO143</f>
        <v>0</v>
      </c>
      <c r="AP143" s="147">
        <f>+enero!AP143+Febrero!AP143+'Marzo '!AP143</f>
        <v>0</v>
      </c>
      <c r="AQ143" s="147">
        <f>+enero!AQ143+Febrero!AQ143+'Marzo '!AQ143</f>
        <v>0</v>
      </c>
      <c r="AR143" s="147">
        <f>+enero!AR143+Febrero!AR143+'Marzo '!AR143</f>
        <v>0</v>
      </c>
      <c r="AS143" s="535" t="s">
        <v>194</v>
      </c>
      <c r="AT143" s="465"/>
      <c r="AU143" s="465"/>
      <c r="BY143" s="452"/>
      <c r="BZ143" s="452"/>
      <c r="CA143" s="452"/>
      <c r="CB143" s="452"/>
      <c r="CC143" s="452"/>
      <c r="CD143" s="452"/>
      <c r="CE143" s="452"/>
      <c r="CF143" s="452"/>
      <c r="CG143" s="719">
        <v>0</v>
      </c>
      <c r="CH143" s="719">
        <v>0</v>
      </c>
      <c r="CI143" s="719">
        <v>0</v>
      </c>
      <c r="CJ143" s="719"/>
      <c r="CK143" s="719"/>
      <c r="CL143" s="719"/>
      <c r="CM143" s="719"/>
      <c r="CN143" s="719"/>
      <c r="CO143" s="452"/>
    </row>
    <row r="144" spans="1:93" s="451" customFormat="1" x14ac:dyDescent="0.2">
      <c r="A144" s="1433"/>
      <c r="B144" s="1315" t="s">
        <v>109</v>
      </c>
      <c r="C144" s="1316"/>
      <c r="D144" s="624">
        <f t="shared" si="19"/>
        <v>7</v>
      </c>
      <c r="E144" s="624">
        <f t="shared" si="20"/>
        <v>0</v>
      </c>
      <c r="F144" s="624">
        <f t="shared" si="20"/>
        <v>7</v>
      </c>
      <c r="G144" s="147">
        <f>+enero!G144+Febrero!G144+'Marzo '!G144</f>
        <v>0</v>
      </c>
      <c r="H144" s="147">
        <f>+enero!H144+Febrero!H144+'Marzo '!H144</f>
        <v>0</v>
      </c>
      <c r="I144" s="147">
        <f>+enero!I144+Febrero!I144+'Marzo '!I144</f>
        <v>0</v>
      </c>
      <c r="J144" s="147">
        <f>+enero!J144+Febrero!J144+'Marzo '!J144</f>
        <v>0</v>
      </c>
      <c r="K144" s="147">
        <f>+enero!K144+Febrero!K144+'Marzo '!K144</f>
        <v>0</v>
      </c>
      <c r="L144" s="147">
        <f>+enero!L144+Febrero!L144+'Marzo '!L144</f>
        <v>0</v>
      </c>
      <c r="M144" s="147">
        <f>+enero!M144+Febrero!M144+'Marzo '!M144</f>
        <v>0</v>
      </c>
      <c r="N144" s="147">
        <f>+enero!N144+Febrero!N144+'Marzo '!N144</f>
        <v>1</v>
      </c>
      <c r="O144" s="147">
        <f>+enero!O144+Febrero!O144+'Marzo '!O144</f>
        <v>0</v>
      </c>
      <c r="P144" s="147">
        <f>+enero!P144+Febrero!P144+'Marzo '!P144</f>
        <v>0</v>
      </c>
      <c r="Q144" s="147">
        <f>+enero!Q144+Febrero!Q144+'Marzo '!Q144</f>
        <v>0</v>
      </c>
      <c r="R144" s="147">
        <f>+enero!R144+Febrero!R144+'Marzo '!R144</f>
        <v>0</v>
      </c>
      <c r="S144" s="147">
        <f>+enero!S144+Febrero!S144+'Marzo '!S144</f>
        <v>0</v>
      </c>
      <c r="T144" s="147">
        <f>+enero!T144+Febrero!T144+'Marzo '!T144</f>
        <v>0</v>
      </c>
      <c r="U144" s="147">
        <f>+enero!U144+Febrero!U144+'Marzo '!U144</f>
        <v>0</v>
      </c>
      <c r="V144" s="147">
        <f>+enero!V144+Febrero!V144+'Marzo '!V144</f>
        <v>0</v>
      </c>
      <c r="W144" s="147">
        <f>+enero!W144+Febrero!W144+'Marzo '!W144</f>
        <v>0</v>
      </c>
      <c r="X144" s="147">
        <f>+enero!X144+Febrero!X144+'Marzo '!X144</f>
        <v>1</v>
      </c>
      <c r="Y144" s="147">
        <f>+enero!Y144+Febrero!Y144+'Marzo '!Y144</f>
        <v>0</v>
      </c>
      <c r="Z144" s="147">
        <f>+enero!Z144+Febrero!Z144+'Marzo '!Z144</f>
        <v>1</v>
      </c>
      <c r="AA144" s="147">
        <f>+enero!AA144+Febrero!AA144+'Marzo '!AA144</f>
        <v>0</v>
      </c>
      <c r="AB144" s="147">
        <f>+enero!AB144+Febrero!AB144+'Marzo '!AB144</f>
        <v>2</v>
      </c>
      <c r="AC144" s="147">
        <f>+enero!AC144+Febrero!AC144+'Marzo '!AC144</f>
        <v>0</v>
      </c>
      <c r="AD144" s="147">
        <f>+enero!AD144+Febrero!AD144+'Marzo '!AD144</f>
        <v>2</v>
      </c>
      <c r="AE144" s="147">
        <f>+enero!AE144+Febrero!AE144+'Marzo '!AE144</f>
        <v>0</v>
      </c>
      <c r="AF144" s="147">
        <f>+enero!AF144+Febrero!AF144+'Marzo '!AF144</f>
        <v>0</v>
      </c>
      <c r="AG144" s="147">
        <f>+enero!AG144+Febrero!AG144+'Marzo '!AG144</f>
        <v>0</v>
      </c>
      <c r="AH144" s="147">
        <f>+enero!AH144+Febrero!AH144+'Marzo '!AH144</f>
        <v>0</v>
      </c>
      <c r="AI144" s="147">
        <f>+enero!AI144+Febrero!AI144+'Marzo '!AI144</f>
        <v>0</v>
      </c>
      <c r="AJ144" s="147">
        <f>+enero!AJ144+Febrero!AJ144+'Marzo '!AJ144</f>
        <v>0</v>
      </c>
      <c r="AK144" s="147">
        <f>+enero!AK144+Febrero!AK144+'Marzo '!AK144</f>
        <v>0</v>
      </c>
      <c r="AL144" s="147">
        <f>+enero!AL144+Febrero!AL144+'Marzo '!AL144</f>
        <v>0</v>
      </c>
      <c r="AM144" s="147">
        <f>+enero!AM144+Febrero!AM144+'Marzo '!AM144</f>
        <v>0</v>
      </c>
      <c r="AN144" s="148">
        <f>+enero!AN144+Febrero!AN144+'Marzo '!AN144</f>
        <v>0</v>
      </c>
      <c r="AO144" s="149">
        <f>+enero!AO144+Febrero!AO144+'Marzo '!AO144</f>
        <v>0</v>
      </c>
      <c r="AP144" s="147">
        <f>+enero!AP144+Febrero!AP144+'Marzo '!AP144</f>
        <v>0</v>
      </c>
      <c r="AQ144" s="147">
        <f>+enero!AQ144+Febrero!AQ144+'Marzo '!AQ144</f>
        <v>0</v>
      </c>
      <c r="AR144" s="147">
        <f>+enero!AR144+Febrero!AR144+'Marzo '!AR144</f>
        <v>0</v>
      </c>
      <c r="AS144" s="535" t="s">
        <v>194</v>
      </c>
      <c r="AT144" s="465"/>
      <c r="AU144" s="465"/>
      <c r="BY144" s="452"/>
      <c r="BZ144" s="452"/>
      <c r="CA144" s="452"/>
      <c r="CB144" s="452"/>
      <c r="CC144" s="452"/>
      <c r="CD144" s="452"/>
      <c r="CE144" s="452"/>
      <c r="CF144" s="452"/>
      <c r="CG144" s="719">
        <v>0</v>
      </c>
      <c r="CH144" s="719">
        <v>0</v>
      </c>
      <c r="CI144" s="719">
        <v>0</v>
      </c>
      <c r="CJ144" s="719"/>
      <c r="CK144" s="719"/>
      <c r="CL144" s="719"/>
      <c r="CM144" s="719"/>
      <c r="CN144" s="719"/>
      <c r="CO144" s="452"/>
    </row>
    <row r="145" spans="1:93" s="451" customFormat="1" ht="15" customHeight="1" x14ac:dyDescent="0.2">
      <c r="A145" s="1433"/>
      <c r="B145" s="1327" t="s">
        <v>110</v>
      </c>
      <c r="C145" s="1291"/>
      <c r="D145" s="625"/>
      <c r="E145" s="88"/>
      <c r="F145" s="624">
        <f>SUM(L145+N145+P145+R145+T145+V145+X145+Z145+AB145+AD145+AF145+AH145+AJ145+AL145+AN145)</f>
        <v>0</v>
      </c>
      <c r="G145" s="147">
        <f>+enero!G145+Febrero!G145+'Marzo '!G145</f>
        <v>0</v>
      </c>
      <c r="H145" s="147">
        <f>+enero!H145+Febrero!H145+'Marzo '!H145</f>
        <v>0</v>
      </c>
      <c r="I145" s="147">
        <f>+enero!I145+Febrero!I145+'Marzo '!I145</f>
        <v>0</v>
      </c>
      <c r="J145" s="147">
        <f>+enero!J145+Febrero!J145+'Marzo '!J145</f>
        <v>0</v>
      </c>
      <c r="K145" s="147">
        <f>+enero!K145+Febrero!K145+'Marzo '!K145</f>
        <v>0</v>
      </c>
      <c r="L145" s="147">
        <f>+enero!L145+Febrero!L145+'Marzo '!L145</f>
        <v>0</v>
      </c>
      <c r="M145" s="147">
        <f>+enero!M145+Febrero!M145+'Marzo '!M145</f>
        <v>0</v>
      </c>
      <c r="N145" s="147">
        <f>+enero!N145+Febrero!N145+'Marzo '!N145</f>
        <v>0</v>
      </c>
      <c r="O145" s="147">
        <f>+enero!O145+Febrero!O145+'Marzo '!O145</f>
        <v>0</v>
      </c>
      <c r="P145" s="147">
        <f>+enero!P145+Febrero!P145+'Marzo '!P145</f>
        <v>0</v>
      </c>
      <c r="Q145" s="147">
        <f>+enero!Q145+Febrero!Q145+'Marzo '!Q145</f>
        <v>0</v>
      </c>
      <c r="R145" s="147">
        <f>+enero!R145+Febrero!R145+'Marzo '!R145</f>
        <v>0</v>
      </c>
      <c r="S145" s="147">
        <f>+enero!S145+Febrero!S145+'Marzo '!S145</f>
        <v>0</v>
      </c>
      <c r="T145" s="147">
        <f>+enero!T145+Febrero!T145+'Marzo '!T145</f>
        <v>0</v>
      </c>
      <c r="U145" s="147">
        <f>+enero!U145+Febrero!U145+'Marzo '!U145</f>
        <v>0</v>
      </c>
      <c r="V145" s="147">
        <f>+enero!V145+Febrero!V145+'Marzo '!V145</f>
        <v>0</v>
      </c>
      <c r="W145" s="147">
        <f>+enero!W145+Febrero!W145+'Marzo '!W145</f>
        <v>0</v>
      </c>
      <c r="X145" s="147">
        <f>+enero!X145+Febrero!X145+'Marzo '!X145</f>
        <v>0</v>
      </c>
      <c r="Y145" s="147">
        <f>+enero!Y145+Febrero!Y145+'Marzo '!Y145</f>
        <v>0</v>
      </c>
      <c r="Z145" s="147">
        <f>+enero!Z145+Febrero!Z145+'Marzo '!Z145</f>
        <v>0</v>
      </c>
      <c r="AA145" s="147">
        <f>+enero!AA145+Febrero!AA145+'Marzo '!AA145</f>
        <v>0</v>
      </c>
      <c r="AB145" s="147">
        <f>+enero!AB145+Febrero!AB145+'Marzo '!AB145</f>
        <v>0</v>
      </c>
      <c r="AC145" s="147">
        <f>+enero!AC145+Febrero!AC145+'Marzo '!AC145</f>
        <v>0</v>
      </c>
      <c r="AD145" s="147">
        <f>+enero!AD145+Febrero!AD145+'Marzo '!AD145</f>
        <v>0</v>
      </c>
      <c r="AE145" s="147">
        <f>+enero!AE145+Febrero!AE145+'Marzo '!AE145</f>
        <v>0</v>
      </c>
      <c r="AF145" s="147">
        <f>+enero!AF145+Febrero!AF145+'Marzo '!AF145</f>
        <v>0</v>
      </c>
      <c r="AG145" s="147">
        <f>+enero!AG145+Febrero!AG145+'Marzo '!AG145</f>
        <v>0</v>
      </c>
      <c r="AH145" s="147">
        <f>+enero!AH145+Febrero!AH145+'Marzo '!AH145</f>
        <v>0</v>
      </c>
      <c r="AI145" s="147">
        <f>+enero!AI145+Febrero!AI145+'Marzo '!AI145</f>
        <v>0</v>
      </c>
      <c r="AJ145" s="147">
        <f>+enero!AJ145+Febrero!AJ145+'Marzo '!AJ145</f>
        <v>0</v>
      </c>
      <c r="AK145" s="147">
        <f>+enero!AK145+Febrero!AK145+'Marzo '!AK145</f>
        <v>0</v>
      </c>
      <c r="AL145" s="147">
        <f>+enero!AL145+Febrero!AL145+'Marzo '!AL145</f>
        <v>0</v>
      </c>
      <c r="AM145" s="147">
        <f>+enero!AM145+Febrero!AM145+'Marzo '!AM145</f>
        <v>0</v>
      </c>
      <c r="AN145" s="148">
        <f>+enero!AN145+Febrero!AN145+'Marzo '!AN145</f>
        <v>0</v>
      </c>
      <c r="AO145" s="149">
        <f>+enero!AO145+Febrero!AO145+'Marzo '!AO145</f>
        <v>0</v>
      </c>
      <c r="AP145" s="147">
        <f>+enero!AP145+Febrero!AP145+'Marzo '!AP145</f>
        <v>0</v>
      </c>
      <c r="AQ145" s="147">
        <f>+enero!AQ145+Febrero!AQ145+'Marzo '!AQ145</f>
        <v>0</v>
      </c>
      <c r="AR145" s="147">
        <f>+enero!AR145+Febrero!AR145+'Marzo '!AR145</f>
        <v>0</v>
      </c>
      <c r="AS145" s="535" t="s">
        <v>194</v>
      </c>
      <c r="AT145" s="465"/>
      <c r="AU145" s="465"/>
      <c r="BY145" s="452"/>
      <c r="BZ145" s="452"/>
      <c r="CA145" s="452"/>
      <c r="CB145" s="452"/>
      <c r="CC145" s="452"/>
      <c r="CD145" s="452"/>
      <c r="CE145" s="452"/>
      <c r="CF145" s="452"/>
      <c r="CG145" s="719">
        <v>0</v>
      </c>
      <c r="CH145" s="719">
        <v>0</v>
      </c>
      <c r="CI145" s="719">
        <v>0</v>
      </c>
      <c r="CJ145" s="719"/>
      <c r="CK145" s="719"/>
      <c r="CL145" s="719"/>
      <c r="CM145" s="719"/>
      <c r="CN145" s="719"/>
      <c r="CO145" s="452"/>
    </row>
    <row r="146" spans="1:93" s="451" customFormat="1" x14ac:dyDescent="0.2">
      <c r="A146" s="1433"/>
      <c r="B146" s="1315" t="s">
        <v>111</v>
      </c>
      <c r="C146" s="1316"/>
      <c r="D146" s="624">
        <f t="shared" ref="D146:D166" si="21">SUM(E146+F146)</f>
        <v>5</v>
      </c>
      <c r="E146" s="624">
        <f t="shared" ref="E146:F152" si="22">SUM(G146+I146+K146+M146+O146+Q146+S146+U146+W146+Y146+AA146+AC146+AE146+AG146+AI146+AK146+AM146)</f>
        <v>2</v>
      </c>
      <c r="F146" s="624">
        <f t="shared" si="22"/>
        <v>3</v>
      </c>
      <c r="G146" s="147">
        <f>+enero!G146+Febrero!G146+'Marzo '!G146</f>
        <v>0</v>
      </c>
      <c r="H146" s="147">
        <f>+enero!H146+Febrero!H146+'Marzo '!H146</f>
        <v>0</v>
      </c>
      <c r="I146" s="147">
        <f>+enero!I146+Febrero!I146+'Marzo '!I146</f>
        <v>0</v>
      </c>
      <c r="J146" s="147">
        <f>+enero!J146+Febrero!J146+'Marzo '!J146</f>
        <v>0</v>
      </c>
      <c r="K146" s="147">
        <f>+enero!K146+Febrero!K146+'Marzo '!K146</f>
        <v>0</v>
      </c>
      <c r="L146" s="147">
        <f>+enero!L146+Febrero!L146+'Marzo '!L146</f>
        <v>0</v>
      </c>
      <c r="M146" s="147">
        <f>+enero!M146+Febrero!M146+'Marzo '!M146</f>
        <v>0</v>
      </c>
      <c r="N146" s="147">
        <f>+enero!N146+Febrero!N146+'Marzo '!N146</f>
        <v>0</v>
      </c>
      <c r="O146" s="147">
        <f>+enero!O146+Febrero!O146+'Marzo '!O146</f>
        <v>0</v>
      </c>
      <c r="P146" s="147">
        <f>+enero!P146+Febrero!P146+'Marzo '!P146</f>
        <v>0</v>
      </c>
      <c r="Q146" s="147">
        <f>+enero!Q146+Febrero!Q146+'Marzo '!Q146</f>
        <v>0</v>
      </c>
      <c r="R146" s="147">
        <f>+enero!R146+Febrero!R146+'Marzo '!R146</f>
        <v>0</v>
      </c>
      <c r="S146" s="147">
        <f>+enero!S146+Febrero!S146+'Marzo '!S146</f>
        <v>0</v>
      </c>
      <c r="T146" s="147">
        <f>+enero!T146+Febrero!T146+'Marzo '!T146</f>
        <v>0</v>
      </c>
      <c r="U146" s="147">
        <f>+enero!U146+Febrero!U146+'Marzo '!U146</f>
        <v>1</v>
      </c>
      <c r="V146" s="147">
        <f>+enero!V146+Febrero!V146+'Marzo '!V146</f>
        <v>0</v>
      </c>
      <c r="W146" s="147">
        <f>+enero!W146+Febrero!W146+'Marzo '!W146</f>
        <v>0</v>
      </c>
      <c r="X146" s="147">
        <f>+enero!X146+Febrero!X146+'Marzo '!X146</f>
        <v>0</v>
      </c>
      <c r="Y146" s="147">
        <f>+enero!Y146+Febrero!Y146+'Marzo '!Y146</f>
        <v>0</v>
      </c>
      <c r="Z146" s="147">
        <f>+enero!Z146+Febrero!Z146+'Marzo '!Z146</f>
        <v>1</v>
      </c>
      <c r="AA146" s="147">
        <f>+enero!AA146+Febrero!AA146+'Marzo '!AA146</f>
        <v>0</v>
      </c>
      <c r="AB146" s="147">
        <f>+enero!AB146+Febrero!AB146+'Marzo '!AB146</f>
        <v>0</v>
      </c>
      <c r="AC146" s="147">
        <f>+enero!AC146+Febrero!AC146+'Marzo '!AC146</f>
        <v>0</v>
      </c>
      <c r="AD146" s="147">
        <f>+enero!AD146+Febrero!AD146+'Marzo '!AD146</f>
        <v>0</v>
      </c>
      <c r="AE146" s="147">
        <f>+enero!AE146+Febrero!AE146+'Marzo '!AE146</f>
        <v>0</v>
      </c>
      <c r="AF146" s="147">
        <f>+enero!AF146+Febrero!AF146+'Marzo '!AF146</f>
        <v>0</v>
      </c>
      <c r="AG146" s="147">
        <f>+enero!AG146+Febrero!AG146+'Marzo '!AG146</f>
        <v>0</v>
      </c>
      <c r="AH146" s="147">
        <f>+enero!AH146+Febrero!AH146+'Marzo '!AH146</f>
        <v>1</v>
      </c>
      <c r="AI146" s="147">
        <f>+enero!AI146+Febrero!AI146+'Marzo '!AI146</f>
        <v>0</v>
      </c>
      <c r="AJ146" s="147">
        <f>+enero!AJ146+Febrero!AJ146+'Marzo '!AJ146</f>
        <v>1</v>
      </c>
      <c r="AK146" s="147">
        <f>+enero!AK146+Febrero!AK146+'Marzo '!AK146</f>
        <v>0</v>
      </c>
      <c r="AL146" s="147">
        <f>+enero!AL146+Febrero!AL146+'Marzo '!AL146</f>
        <v>0</v>
      </c>
      <c r="AM146" s="147">
        <f>+enero!AM146+Febrero!AM146+'Marzo '!AM146</f>
        <v>1</v>
      </c>
      <c r="AN146" s="148">
        <f>+enero!AN146+Febrero!AN146+'Marzo '!AN146</f>
        <v>0</v>
      </c>
      <c r="AO146" s="149">
        <f>+enero!AO146+Febrero!AO146+'Marzo '!AO146</f>
        <v>0</v>
      </c>
      <c r="AP146" s="147">
        <f>+enero!AP146+Febrero!AP146+'Marzo '!AP146</f>
        <v>0</v>
      </c>
      <c r="AQ146" s="147">
        <f>+enero!AQ146+Febrero!AQ146+'Marzo '!AQ146</f>
        <v>0</v>
      </c>
      <c r="AR146" s="147">
        <f>+enero!AR146+Febrero!AR146+'Marzo '!AR146</f>
        <v>0</v>
      </c>
      <c r="AS146" s="535" t="s">
        <v>194</v>
      </c>
      <c r="AT146" s="465"/>
      <c r="AU146" s="465"/>
      <c r="BY146" s="452"/>
      <c r="BZ146" s="452"/>
      <c r="CA146" s="452"/>
      <c r="CB146" s="452"/>
      <c r="CC146" s="452"/>
      <c r="CD146" s="452"/>
      <c r="CE146" s="452"/>
      <c r="CF146" s="452"/>
      <c r="CG146" s="719">
        <v>0</v>
      </c>
      <c r="CH146" s="719">
        <v>0</v>
      </c>
      <c r="CI146" s="719">
        <v>0</v>
      </c>
      <c r="CJ146" s="719"/>
      <c r="CK146" s="719"/>
      <c r="CL146" s="719"/>
      <c r="CM146" s="719"/>
      <c r="CN146" s="719"/>
      <c r="CO146" s="452"/>
    </row>
    <row r="147" spans="1:93" s="451" customFormat="1" x14ac:dyDescent="0.2">
      <c r="A147" s="1433"/>
      <c r="B147" s="1317" t="s">
        <v>112</v>
      </c>
      <c r="C147" s="1318"/>
      <c r="D147" s="624">
        <f t="shared" si="21"/>
        <v>1</v>
      </c>
      <c r="E147" s="624">
        <f t="shared" si="22"/>
        <v>0</v>
      </c>
      <c r="F147" s="624">
        <f t="shared" si="22"/>
        <v>1</v>
      </c>
      <c r="G147" s="147">
        <f>+enero!G147+Febrero!G147+'Marzo '!G147</f>
        <v>0</v>
      </c>
      <c r="H147" s="147">
        <f>+enero!H147+Febrero!H147+'Marzo '!H147</f>
        <v>0</v>
      </c>
      <c r="I147" s="147">
        <f>+enero!I147+Febrero!I147+'Marzo '!I147</f>
        <v>0</v>
      </c>
      <c r="J147" s="147">
        <f>+enero!J147+Febrero!J147+'Marzo '!J147</f>
        <v>0</v>
      </c>
      <c r="K147" s="147">
        <f>+enero!K147+Febrero!K147+'Marzo '!K147</f>
        <v>0</v>
      </c>
      <c r="L147" s="147">
        <f>+enero!L147+Febrero!L147+'Marzo '!L147</f>
        <v>0</v>
      </c>
      <c r="M147" s="147">
        <f>+enero!M147+Febrero!M147+'Marzo '!M147</f>
        <v>0</v>
      </c>
      <c r="N147" s="147">
        <f>+enero!N147+Febrero!N147+'Marzo '!N147</f>
        <v>0</v>
      </c>
      <c r="O147" s="147">
        <f>+enero!O147+Febrero!O147+'Marzo '!O147</f>
        <v>0</v>
      </c>
      <c r="P147" s="147">
        <f>+enero!P147+Febrero!P147+'Marzo '!P147</f>
        <v>0</v>
      </c>
      <c r="Q147" s="147">
        <f>+enero!Q147+Febrero!Q147+'Marzo '!Q147</f>
        <v>0</v>
      </c>
      <c r="R147" s="147">
        <f>+enero!R147+Febrero!R147+'Marzo '!R147</f>
        <v>0</v>
      </c>
      <c r="S147" s="147">
        <f>+enero!S147+Febrero!S147+'Marzo '!S147</f>
        <v>0</v>
      </c>
      <c r="T147" s="147">
        <f>+enero!T147+Febrero!T147+'Marzo '!T147</f>
        <v>0</v>
      </c>
      <c r="U147" s="147">
        <f>+enero!U147+Febrero!U147+'Marzo '!U147</f>
        <v>0</v>
      </c>
      <c r="V147" s="147">
        <f>+enero!V147+Febrero!V147+'Marzo '!V147</f>
        <v>0</v>
      </c>
      <c r="W147" s="147">
        <f>+enero!W147+Febrero!W147+'Marzo '!W147</f>
        <v>0</v>
      </c>
      <c r="X147" s="147">
        <f>+enero!X147+Febrero!X147+'Marzo '!X147</f>
        <v>0</v>
      </c>
      <c r="Y147" s="147">
        <f>+enero!Y147+Febrero!Y147+'Marzo '!Y147</f>
        <v>0</v>
      </c>
      <c r="Z147" s="147">
        <f>+enero!Z147+Febrero!Z147+'Marzo '!Z147</f>
        <v>0</v>
      </c>
      <c r="AA147" s="147">
        <f>+enero!AA147+Febrero!AA147+'Marzo '!AA147</f>
        <v>0</v>
      </c>
      <c r="AB147" s="147">
        <f>+enero!AB147+Febrero!AB147+'Marzo '!AB147</f>
        <v>1</v>
      </c>
      <c r="AC147" s="147">
        <f>+enero!AC147+Febrero!AC147+'Marzo '!AC147</f>
        <v>0</v>
      </c>
      <c r="AD147" s="147">
        <f>+enero!AD147+Febrero!AD147+'Marzo '!AD147</f>
        <v>0</v>
      </c>
      <c r="AE147" s="147">
        <f>+enero!AE147+Febrero!AE147+'Marzo '!AE147</f>
        <v>0</v>
      </c>
      <c r="AF147" s="147">
        <f>+enero!AF147+Febrero!AF147+'Marzo '!AF147</f>
        <v>0</v>
      </c>
      <c r="AG147" s="147">
        <f>+enero!AG147+Febrero!AG147+'Marzo '!AG147</f>
        <v>0</v>
      </c>
      <c r="AH147" s="147">
        <f>+enero!AH147+Febrero!AH147+'Marzo '!AH147</f>
        <v>0</v>
      </c>
      <c r="AI147" s="147">
        <f>+enero!AI147+Febrero!AI147+'Marzo '!AI147</f>
        <v>0</v>
      </c>
      <c r="AJ147" s="147">
        <f>+enero!AJ147+Febrero!AJ147+'Marzo '!AJ147</f>
        <v>0</v>
      </c>
      <c r="AK147" s="147">
        <f>+enero!AK147+Febrero!AK147+'Marzo '!AK147</f>
        <v>0</v>
      </c>
      <c r="AL147" s="147">
        <f>+enero!AL147+Febrero!AL147+'Marzo '!AL147</f>
        <v>0</v>
      </c>
      <c r="AM147" s="147">
        <f>+enero!AM147+Febrero!AM147+'Marzo '!AM147</f>
        <v>0</v>
      </c>
      <c r="AN147" s="148">
        <f>+enero!AN147+Febrero!AN147+'Marzo '!AN147</f>
        <v>0</v>
      </c>
      <c r="AO147" s="149">
        <f>+enero!AO147+Febrero!AO147+'Marzo '!AO147</f>
        <v>0</v>
      </c>
      <c r="AP147" s="147">
        <f>+enero!AP147+Febrero!AP147+'Marzo '!AP147</f>
        <v>0</v>
      </c>
      <c r="AQ147" s="147">
        <f>+enero!AQ147+Febrero!AQ147+'Marzo '!AQ147</f>
        <v>0</v>
      </c>
      <c r="AR147" s="147">
        <f>+enero!AR147+Febrero!AR147+'Marzo '!AR147</f>
        <v>0</v>
      </c>
      <c r="AS147" s="535" t="s">
        <v>194</v>
      </c>
      <c r="AT147" s="465"/>
      <c r="AU147" s="465"/>
      <c r="BY147" s="452"/>
      <c r="BZ147" s="452"/>
      <c r="CA147" s="452"/>
      <c r="CB147" s="452"/>
      <c r="CC147" s="452"/>
      <c r="CD147" s="452"/>
      <c r="CE147" s="452"/>
      <c r="CF147" s="452"/>
      <c r="CG147" s="719">
        <v>0</v>
      </c>
      <c r="CH147" s="719">
        <v>0</v>
      </c>
      <c r="CI147" s="719">
        <v>0</v>
      </c>
      <c r="CJ147" s="719"/>
      <c r="CK147" s="719"/>
      <c r="CL147" s="719"/>
      <c r="CM147" s="719"/>
      <c r="CN147" s="719"/>
      <c r="CO147" s="452"/>
    </row>
    <row r="148" spans="1:93" s="451" customFormat="1" x14ac:dyDescent="0.2">
      <c r="A148" s="1433"/>
      <c r="B148" s="1319" t="s">
        <v>113</v>
      </c>
      <c r="C148" s="1320"/>
      <c r="D148" s="624">
        <f t="shared" si="21"/>
        <v>3</v>
      </c>
      <c r="E148" s="624">
        <f t="shared" si="22"/>
        <v>0</v>
      </c>
      <c r="F148" s="624">
        <f t="shared" si="22"/>
        <v>3</v>
      </c>
      <c r="G148" s="147">
        <f>+enero!G148+Febrero!G148+'Marzo '!G148</f>
        <v>0</v>
      </c>
      <c r="H148" s="147">
        <f>+enero!H148+Febrero!H148+'Marzo '!H148</f>
        <v>0</v>
      </c>
      <c r="I148" s="147">
        <f>+enero!I148+Febrero!I148+'Marzo '!I148</f>
        <v>0</v>
      </c>
      <c r="J148" s="147">
        <f>+enero!J148+Febrero!J148+'Marzo '!J148</f>
        <v>0</v>
      </c>
      <c r="K148" s="147">
        <f>+enero!K148+Febrero!K148+'Marzo '!K148</f>
        <v>0</v>
      </c>
      <c r="L148" s="147">
        <f>+enero!L148+Febrero!L148+'Marzo '!L148</f>
        <v>0</v>
      </c>
      <c r="M148" s="147">
        <f>+enero!M148+Febrero!M148+'Marzo '!M148</f>
        <v>0</v>
      </c>
      <c r="N148" s="147">
        <f>+enero!N148+Febrero!N148+'Marzo '!N148</f>
        <v>0</v>
      </c>
      <c r="O148" s="147">
        <f>+enero!O148+Febrero!O148+'Marzo '!O148</f>
        <v>0</v>
      </c>
      <c r="P148" s="147">
        <f>+enero!P148+Febrero!P148+'Marzo '!P148</f>
        <v>0</v>
      </c>
      <c r="Q148" s="147">
        <f>+enero!Q148+Febrero!Q148+'Marzo '!Q148</f>
        <v>0</v>
      </c>
      <c r="R148" s="147">
        <f>+enero!R148+Febrero!R148+'Marzo '!R148</f>
        <v>1</v>
      </c>
      <c r="S148" s="147">
        <f>+enero!S148+Febrero!S148+'Marzo '!S148</f>
        <v>0</v>
      </c>
      <c r="T148" s="147">
        <f>+enero!T148+Febrero!T148+'Marzo '!T148</f>
        <v>1</v>
      </c>
      <c r="U148" s="147">
        <f>+enero!U148+Febrero!U148+'Marzo '!U148</f>
        <v>0</v>
      </c>
      <c r="V148" s="147">
        <f>+enero!V148+Febrero!V148+'Marzo '!V148</f>
        <v>0</v>
      </c>
      <c r="W148" s="147">
        <f>+enero!W148+Febrero!W148+'Marzo '!W148</f>
        <v>0</v>
      </c>
      <c r="X148" s="147">
        <f>+enero!X148+Febrero!X148+'Marzo '!X148</f>
        <v>0</v>
      </c>
      <c r="Y148" s="147">
        <f>+enero!Y148+Febrero!Y148+'Marzo '!Y148</f>
        <v>0</v>
      </c>
      <c r="Z148" s="147">
        <f>+enero!Z148+Febrero!Z148+'Marzo '!Z148</f>
        <v>0</v>
      </c>
      <c r="AA148" s="147">
        <f>+enero!AA148+Febrero!AA148+'Marzo '!AA148</f>
        <v>0</v>
      </c>
      <c r="AB148" s="147">
        <f>+enero!AB148+Febrero!AB148+'Marzo '!AB148</f>
        <v>0</v>
      </c>
      <c r="AC148" s="147">
        <f>+enero!AC148+Febrero!AC148+'Marzo '!AC148</f>
        <v>0</v>
      </c>
      <c r="AD148" s="147">
        <f>+enero!AD148+Febrero!AD148+'Marzo '!AD148</f>
        <v>1</v>
      </c>
      <c r="AE148" s="147">
        <f>+enero!AE148+Febrero!AE148+'Marzo '!AE148</f>
        <v>0</v>
      </c>
      <c r="AF148" s="147">
        <f>+enero!AF148+Febrero!AF148+'Marzo '!AF148</f>
        <v>0</v>
      </c>
      <c r="AG148" s="147">
        <f>+enero!AG148+Febrero!AG148+'Marzo '!AG148</f>
        <v>0</v>
      </c>
      <c r="AH148" s="147">
        <f>+enero!AH148+Febrero!AH148+'Marzo '!AH148</f>
        <v>0</v>
      </c>
      <c r="AI148" s="147">
        <f>+enero!AI148+Febrero!AI148+'Marzo '!AI148</f>
        <v>0</v>
      </c>
      <c r="AJ148" s="147">
        <f>+enero!AJ148+Febrero!AJ148+'Marzo '!AJ148</f>
        <v>0</v>
      </c>
      <c r="AK148" s="147">
        <f>+enero!AK148+Febrero!AK148+'Marzo '!AK148</f>
        <v>0</v>
      </c>
      <c r="AL148" s="147">
        <f>+enero!AL148+Febrero!AL148+'Marzo '!AL148</f>
        <v>0</v>
      </c>
      <c r="AM148" s="147">
        <f>+enero!AM148+Febrero!AM148+'Marzo '!AM148</f>
        <v>0</v>
      </c>
      <c r="AN148" s="148">
        <f>+enero!AN148+Febrero!AN148+'Marzo '!AN148</f>
        <v>0</v>
      </c>
      <c r="AO148" s="149">
        <f>+enero!AO148+Febrero!AO148+'Marzo '!AO148</f>
        <v>0</v>
      </c>
      <c r="AP148" s="147">
        <f>+enero!AP148+Febrero!AP148+'Marzo '!AP148</f>
        <v>0</v>
      </c>
      <c r="AQ148" s="147">
        <f>+enero!AQ148+Febrero!AQ148+'Marzo '!AQ148</f>
        <v>0</v>
      </c>
      <c r="AR148" s="147">
        <f>+enero!AR148+Febrero!AR148+'Marzo '!AR148</f>
        <v>0</v>
      </c>
      <c r="AS148" s="535" t="s">
        <v>194</v>
      </c>
      <c r="AT148" s="465"/>
      <c r="AU148" s="465"/>
      <c r="BY148" s="452"/>
      <c r="BZ148" s="452"/>
      <c r="CA148" s="452"/>
      <c r="CB148" s="452"/>
      <c r="CC148" s="452"/>
      <c r="CD148" s="452"/>
      <c r="CE148" s="452"/>
      <c r="CF148" s="452"/>
      <c r="CG148" s="719">
        <v>0</v>
      </c>
      <c r="CH148" s="719">
        <v>0</v>
      </c>
      <c r="CI148" s="719">
        <v>0</v>
      </c>
      <c r="CJ148" s="719"/>
      <c r="CK148" s="719"/>
      <c r="CL148" s="719"/>
      <c r="CM148" s="719"/>
      <c r="CN148" s="719"/>
      <c r="CO148" s="452"/>
    </row>
    <row r="149" spans="1:93" s="451" customFormat="1" x14ac:dyDescent="0.2">
      <c r="A149" s="1434"/>
      <c r="B149" s="1435" t="s">
        <v>114</v>
      </c>
      <c r="C149" s="1436"/>
      <c r="D149" s="622">
        <f t="shared" si="21"/>
        <v>2</v>
      </c>
      <c r="E149" s="622">
        <f t="shared" si="22"/>
        <v>0</v>
      </c>
      <c r="F149" s="622">
        <f t="shared" si="22"/>
        <v>2</v>
      </c>
      <c r="G149" s="147">
        <f>+enero!G149+Febrero!G149+'Marzo '!G149</f>
        <v>0</v>
      </c>
      <c r="H149" s="147">
        <f>+enero!H149+Febrero!H149+'Marzo '!H149</f>
        <v>0</v>
      </c>
      <c r="I149" s="147">
        <f>+enero!I149+Febrero!I149+'Marzo '!I149</f>
        <v>0</v>
      </c>
      <c r="J149" s="147">
        <f>+enero!J149+Febrero!J149+'Marzo '!J149</f>
        <v>0</v>
      </c>
      <c r="K149" s="147">
        <f>+enero!K149+Febrero!K149+'Marzo '!K149</f>
        <v>0</v>
      </c>
      <c r="L149" s="147">
        <f>+enero!L149+Febrero!L149+'Marzo '!L149</f>
        <v>0</v>
      </c>
      <c r="M149" s="147">
        <f>+enero!M149+Febrero!M149+'Marzo '!M149</f>
        <v>0</v>
      </c>
      <c r="N149" s="147">
        <f>+enero!N149+Febrero!N149+'Marzo '!N149</f>
        <v>2</v>
      </c>
      <c r="O149" s="147">
        <f>+enero!O149+Febrero!O149+'Marzo '!O149</f>
        <v>0</v>
      </c>
      <c r="P149" s="147">
        <f>+enero!P149+Febrero!P149+'Marzo '!P149</f>
        <v>0</v>
      </c>
      <c r="Q149" s="147">
        <f>+enero!Q149+Febrero!Q149+'Marzo '!Q149</f>
        <v>0</v>
      </c>
      <c r="R149" s="147">
        <f>+enero!R149+Febrero!R149+'Marzo '!R149</f>
        <v>0</v>
      </c>
      <c r="S149" s="147">
        <f>+enero!S149+Febrero!S149+'Marzo '!S149</f>
        <v>0</v>
      </c>
      <c r="T149" s="147">
        <f>+enero!T149+Febrero!T149+'Marzo '!T149</f>
        <v>0</v>
      </c>
      <c r="U149" s="147">
        <f>+enero!U149+Febrero!U149+'Marzo '!U149</f>
        <v>0</v>
      </c>
      <c r="V149" s="147">
        <f>+enero!V149+Febrero!V149+'Marzo '!V149</f>
        <v>0</v>
      </c>
      <c r="W149" s="147">
        <f>+enero!W149+Febrero!W149+'Marzo '!W149</f>
        <v>0</v>
      </c>
      <c r="X149" s="147">
        <f>+enero!X149+Febrero!X149+'Marzo '!X149</f>
        <v>0</v>
      </c>
      <c r="Y149" s="147">
        <f>+enero!Y149+Febrero!Y149+'Marzo '!Y149</f>
        <v>0</v>
      </c>
      <c r="Z149" s="147">
        <f>+enero!Z149+Febrero!Z149+'Marzo '!Z149</f>
        <v>0</v>
      </c>
      <c r="AA149" s="147">
        <f>+enero!AA149+Febrero!AA149+'Marzo '!AA149</f>
        <v>0</v>
      </c>
      <c r="AB149" s="147">
        <f>+enero!AB149+Febrero!AB149+'Marzo '!AB149</f>
        <v>0</v>
      </c>
      <c r="AC149" s="147">
        <f>+enero!AC149+Febrero!AC149+'Marzo '!AC149</f>
        <v>0</v>
      </c>
      <c r="AD149" s="147">
        <f>+enero!AD149+Febrero!AD149+'Marzo '!AD149</f>
        <v>0</v>
      </c>
      <c r="AE149" s="147">
        <f>+enero!AE149+Febrero!AE149+'Marzo '!AE149</f>
        <v>0</v>
      </c>
      <c r="AF149" s="147">
        <f>+enero!AF149+Febrero!AF149+'Marzo '!AF149</f>
        <v>0</v>
      </c>
      <c r="AG149" s="147">
        <f>+enero!AG149+Febrero!AG149+'Marzo '!AG149</f>
        <v>0</v>
      </c>
      <c r="AH149" s="147">
        <f>+enero!AH149+Febrero!AH149+'Marzo '!AH149</f>
        <v>0</v>
      </c>
      <c r="AI149" s="147">
        <f>+enero!AI149+Febrero!AI149+'Marzo '!AI149</f>
        <v>0</v>
      </c>
      <c r="AJ149" s="147">
        <f>+enero!AJ149+Febrero!AJ149+'Marzo '!AJ149</f>
        <v>0</v>
      </c>
      <c r="AK149" s="147">
        <f>+enero!AK149+Febrero!AK149+'Marzo '!AK149</f>
        <v>0</v>
      </c>
      <c r="AL149" s="147">
        <f>+enero!AL149+Febrero!AL149+'Marzo '!AL149</f>
        <v>0</v>
      </c>
      <c r="AM149" s="147">
        <f>+enero!AM149+Febrero!AM149+'Marzo '!AM149</f>
        <v>0</v>
      </c>
      <c r="AN149" s="148">
        <f>+enero!AN149+Febrero!AN149+'Marzo '!AN149</f>
        <v>0</v>
      </c>
      <c r="AO149" s="149">
        <f>+enero!AO149+Febrero!AO149+'Marzo '!AO149</f>
        <v>0</v>
      </c>
      <c r="AP149" s="147">
        <f>+enero!AP149+Febrero!AP149+'Marzo '!AP149</f>
        <v>0</v>
      </c>
      <c r="AQ149" s="147">
        <f>+enero!AQ149+Febrero!AQ149+'Marzo '!AQ149</f>
        <v>0</v>
      </c>
      <c r="AR149" s="147">
        <f>+enero!AR149+Febrero!AR149+'Marzo '!AR149</f>
        <v>0</v>
      </c>
      <c r="AS149" s="535" t="s">
        <v>194</v>
      </c>
      <c r="AT149" s="465"/>
      <c r="AU149" s="465"/>
      <c r="BY149" s="452"/>
      <c r="BZ149" s="452"/>
      <c r="CA149" s="452"/>
      <c r="CB149" s="452"/>
      <c r="CC149" s="452"/>
      <c r="CD149" s="452"/>
      <c r="CE149" s="452"/>
      <c r="CF149" s="452"/>
      <c r="CG149" s="719">
        <v>0</v>
      </c>
      <c r="CH149" s="719">
        <v>0</v>
      </c>
      <c r="CI149" s="719">
        <v>0</v>
      </c>
      <c r="CJ149" s="719"/>
      <c r="CK149" s="719"/>
      <c r="CL149" s="719"/>
      <c r="CM149" s="719"/>
      <c r="CN149" s="719"/>
      <c r="CO149" s="452"/>
    </row>
    <row r="150" spans="1:93" s="451" customFormat="1" ht="17.25" customHeight="1" x14ac:dyDescent="0.2">
      <c r="A150" s="1432" t="s">
        <v>115</v>
      </c>
      <c r="B150" s="1439" t="s">
        <v>116</v>
      </c>
      <c r="C150" s="1440"/>
      <c r="D150" s="619">
        <f t="shared" si="21"/>
        <v>0</v>
      </c>
      <c r="E150" s="619">
        <f t="shared" si="22"/>
        <v>0</v>
      </c>
      <c r="F150" s="619">
        <f t="shared" si="22"/>
        <v>0</v>
      </c>
      <c r="G150" s="147">
        <f>+enero!G150+Febrero!G150+'Marzo '!G150</f>
        <v>0</v>
      </c>
      <c r="H150" s="147">
        <f>+enero!H150+Febrero!H150+'Marzo '!H150</f>
        <v>0</v>
      </c>
      <c r="I150" s="147">
        <f>+enero!I150+Febrero!I150+'Marzo '!I150</f>
        <v>0</v>
      </c>
      <c r="J150" s="147">
        <f>+enero!J150+Febrero!J150+'Marzo '!J150</f>
        <v>0</v>
      </c>
      <c r="K150" s="147">
        <f>+enero!K150+Febrero!K150+'Marzo '!K150</f>
        <v>0</v>
      </c>
      <c r="L150" s="147">
        <f>+enero!L150+Febrero!L150+'Marzo '!L150</f>
        <v>0</v>
      </c>
      <c r="M150" s="147">
        <f>+enero!M150+Febrero!M150+'Marzo '!M150</f>
        <v>0</v>
      </c>
      <c r="N150" s="147">
        <f>+enero!N150+Febrero!N150+'Marzo '!N150</f>
        <v>0</v>
      </c>
      <c r="O150" s="147">
        <f>+enero!O150+Febrero!O150+'Marzo '!O150</f>
        <v>0</v>
      </c>
      <c r="P150" s="147">
        <f>+enero!P150+Febrero!P150+'Marzo '!P150</f>
        <v>0</v>
      </c>
      <c r="Q150" s="147">
        <f>+enero!Q150+Febrero!Q150+'Marzo '!Q150</f>
        <v>0</v>
      </c>
      <c r="R150" s="147">
        <f>+enero!R150+Febrero!R150+'Marzo '!R150</f>
        <v>0</v>
      </c>
      <c r="S150" s="147">
        <f>+enero!S150+Febrero!S150+'Marzo '!S150</f>
        <v>0</v>
      </c>
      <c r="T150" s="147">
        <f>+enero!T150+Febrero!T150+'Marzo '!T150</f>
        <v>0</v>
      </c>
      <c r="U150" s="147">
        <f>+enero!U150+Febrero!U150+'Marzo '!U150</f>
        <v>0</v>
      </c>
      <c r="V150" s="147">
        <f>+enero!V150+Febrero!V150+'Marzo '!V150</f>
        <v>0</v>
      </c>
      <c r="W150" s="147">
        <f>+enero!W150+Febrero!W150+'Marzo '!W150</f>
        <v>0</v>
      </c>
      <c r="X150" s="147">
        <f>+enero!X150+Febrero!X150+'Marzo '!X150</f>
        <v>0</v>
      </c>
      <c r="Y150" s="147">
        <f>+enero!Y150+Febrero!Y150+'Marzo '!Y150</f>
        <v>0</v>
      </c>
      <c r="Z150" s="147">
        <f>+enero!Z150+Febrero!Z150+'Marzo '!Z150</f>
        <v>0</v>
      </c>
      <c r="AA150" s="147">
        <f>+enero!AA150+Febrero!AA150+'Marzo '!AA150</f>
        <v>0</v>
      </c>
      <c r="AB150" s="147">
        <f>+enero!AB150+Febrero!AB150+'Marzo '!AB150</f>
        <v>0</v>
      </c>
      <c r="AC150" s="147">
        <f>+enero!AC150+Febrero!AC150+'Marzo '!AC150</f>
        <v>0</v>
      </c>
      <c r="AD150" s="147">
        <f>+enero!AD150+Febrero!AD150+'Marzo '!AD150</f>
        <v>0</v>
      </c>
      <c r="AE150" s="147">
        <f>+enero!AE150+Febrero!AE150+'Marzo '!AE150</f>
        <v>0</v>
      </c>
      <c r="AF150" s="147">
        <f>+enero!AF150+Febrero!AF150+'Marzo '!AF150</f>
        <v>0</v>
      </c>
      <c r="AG150" s="147">
        <f>+enero!AG150+Febrero!AG150+'Marzo '!AG150</f>
        <v>0</v>
      </c>
      <c r="AH150" s="147">
        <f>+enero!AH150+Febrero!AH150+'Marzo '!AH150</f>
        <v>0</v>
      </c>
      <c r="AI150" s="147">
        <f>+enero!AI150+Febrero!AI150+'Marzo '!AI150</f>
        <v>0</v>
      </c>
      <c r="AJ150" s="147">
        <f>+enero!AJ150+Febrero!AJ150+'Marzo '!AJ150</f>
        <v>0</v>
      </c>
      <c r="AK150" s="147">
        <f>+enero!AK150+Febrero!AK150+'Marzo '!AK150</f>
        <v>0</v>
      </c>
      <c r="AL150" s="147">
        <f>+enero!AL150+Febrero!AL150+'Marzo '!AL150</f>
        <v>0</v>
      </c>
      <c r="AM150" s="147">
        <f>+enero!AM150+Febrero!AM150+'Marzo '!AM150</f>
        <v>0</v>
      </c>
      <c r="AN150" s="148">
        <f>+enero!AN150+Febrero!AN150+'Marzo '!AN150</f>
        <v>0</v>
      </c>
      <c r="AO150" s="149">
        <f>+enero!AO150+Febrero!AO150+'Marzo '!AO150</f>
        <v>0</v>
      </c>
      <c r="AP150" s="147">
        <f>+enero!AP150+Febrero!AP150+'Marzo '!AP150</f>
        <v>0</v>
      </c>
      <c r="AQ150" s="147">
        <f>+enero!AQ150+Febrero!AQ150+'Marzo '!AQ150</f>
        <v>0</v>
      </c>
      <c r="AR150" s="147">
        <f>+enero!AR150+Febrero!AR150+'Marzo '!AR150</f>
        <v>0</v>
      </c>
      <c r="AS150" s="535" t="s">
        <v>194</v>
      </c>
      <c r="AT150" s="465"/>
      <c r="AU150" s="465"/>
      <c r="BY150" s="452"/>
      <c r="BZ150" s="452"/>
      <c r="CA150" s="452"/>
      <c r="CB150" s="452"/>
      <c r="CC150" s="452"/>
      <c r="CD150" s="452"/>
      <c r="CE150" s="452"/>
      <c r="CF150" s="452"/>
      <c r="CG150" s="719">
        <v>0</v>
      </c>
      <c r="CH150" s="719">
        <v>0</v>
      </c>
      <c r="CI150" s="719">
        <v>0</v>
      </c>
      <c r="CJ150" s="719"/>
      <c r="CK150" s="719"/>
      <c r="CL150" s="719"/>
      <c r="CM150" s="719"/>
      <c r="CN150" s="719"/>
      <c r="CO150" s="452"/>
    </row>
    <row r="151" spans="1:93" s="451" customFormat="1" ht="24" customHeight="1" x14ac:dyDescent="0.2">
      <c r="A151" s="1433"/>
      <c r="B151" s="1315" t="s">
        <v>117</v>
      </c>
      <c r="C151" s="1316"/>
      <c r="D151" s="624">
        <f t="shared" si="21"/>
        <v>0</v>
      </c>
      <c r="E151" s="624">
        <f t="shared" si="22"/>
        <v>0</v>
      </c>
      <c r="F151" s="624">
        <f t="shared" si="22"/>
        <v>0</v>
      </c>
      <c r="G151" s="147">
        <f>+enero!G151+Febrero!G151+'Marzo '!G151</f>
        <v>0</v>
      </c>
      <c r="H151" s="147">
        <f>+enero!H151+Febrero!H151+'Marzo '!H151</f>
        <v>0</v>
      </c>
      <c r="I151" s="147">
        <f>+enero!I151+Febrero!I151+'Marzo '!I151</f>
        <v>0</v>
      </c>
      <c r="J151" s="147">
        <f>+enero!J151+Febrero!J151+'Marzo '!J151</f>
        <v>0</v>
      </c>
      <c r="K151" s="147">
        <f>+enero!K151+Febrero!K151+'Marzo '!K151</f>
        <v>0</v>
      </c>
      <c r="L151" s="147">
        <f>+enero!L151+Febrero!L151+'Marzo '!L151</f>
        <v>0</v>
      </c>
      <c r="M151" s="147">
        <f>+enero!M151+Febrero!M151+'Marzo '!M151</f>
        <v>0</v>
      </c>
      <c r="N151" s="147">
        <f>+enero!N151+Febrero!N151+'Marzo '!N151</f>
        <v>0</v>
      </c>
      <c r="O151" s="147">
        <f>+enero!O151+Febrero!O151+'Marzo '!O151</f>
        <v>0</v>
      </c>
      <c r="P151" s="147">
        <f>+enero!P151+Febrero!P151+'Marzo '!P151</f>
        <v>0</v>
      </c>
      <c r="Q151" s="147">
        <f>+enero!Q151+Febrero!Q151+'Marzo '!Q151</f>
        <v>0</v>
      </c>
      <c r="R151" s="147">
        <f>+enero!R151+Febrero!R151+'Marzo '!R151</f>
        <v>0</v>
      </c>
      <c r="S151" s="147">
        <f>+enero!S151+Febrero!S151+'Marzo '!S151</f>
        <v>0</v>
      </c>
      <c r="T151" s="147">
        <f>+enero!T151+Febrero!T151+'Marzo '!T151</f>
        <v>0</v>
      </c>
      <c r="U151" s="147">
        <f>+enero!U151+Febrero!U151+'Marzo '!U151</f>
        <v>0</v>
      </c>
      <c r="V151" s="147">
        <f>+enero!V151+Febrero!V151+'Marzo '!V151</f>
        <v>0</v>
      </c>
      <c r="W151" s="147">
        <f>+enero!W151+Febrero!W151+'Marzo '!W151</f>
        <v>0</v>
      </c>
      <c r="X151" s="147">
        <f>+enero!X151+Febrero!X151+'Marzo '!X151</f>
        <v>0</v>
      </c>
      <c r="Y151" s="147">
        <f>+enero!Y151+Febrero!Y151+'Marzo '!Y151</f>
        <v>0</v>
      </c>
      <c r="Z151" s="147">
        <f>+enero!Z151+Febrero!Z151+'Marzo '!Z151</f>
        <v>0</v>
      </c>
      <c r="AA151" s="147">
        <f>+enero!AA151+Febrero!AA151+'Marzo '!AA151</f>
        <v>0</v>
      </c>
      <c r="AB151" s="147">
        <f>+enero!AB151+Febrero!AB151+'Marzo '!AB151</f>
        <v>0</v>
      </c>
      <c r="AC151" s="147">
        <f>+enero!AC151+Febrero!AC151+'Marzo '!AC151</f>
        <v>0</v>
      </c>
      <c r="AD151" s="147">
        <f>+enero!AD151+Febrero!AD151+'Marzo '!AD151</f>
        <v>0</v>
      </c>
      <c r="AE151" s="147">
        <f>+enero!AE151+Febrero!AE151+'Marzo '!AE151</f>
        <v>0</v>
      </c>
      <c r="AF151" s="147">
        <f>+enero!AF151+Febrero!AF151+'Marzo '!AF151</f>
        <v>0</v>
      </c>
      <c r="AG151" s="147">
        <f>+enero!AG151+Febrero!AG151+'Marzo '!AG151</f>
        <v>0</v>
      </c>
      <c r="AH151" s="147">
        <f>+enero!AH151+Febrero!AH151+'Marzo '!AH151</f>
        <v>0</v>
      </c>
      <c r="AI151" s="147">
        <f>+enero!AI151+Febrero!AI151+'Marzo '!AI151</f>
        <v>0</v>
      </c>
      <c r="AJ151" s="147">
        <f>+enero!AJ151+Febrero!AJ151+'Marzo '!AJ151</f>
        <v>0</v>
      </c>
      <c r="AK151" s="147">
        <f>+enero!AK151+Febrero!AK151+'Marzo '!AK151</f>
        <v>0</v>
      </c>
      <c r="AL151" s="147">
        <f>+enero!AL151+Febrero!AL151+'Marzo '!AL151</f>
        <v>0</v>
      </c>
      <c r="AM151" s="147">
        <f>+enero!AM151+Febrero!AM151+'Marzo '!AM151</f>
        <v>0</v>
      </c>
      <c r="AN151" s="148">
        <f>+enero!AN151+Febrero!AN151+'Marzo '!AN151</f>
        <v>0</v>
      </c>
      <c r="AO151" s="149">
        <f>+enero!AO151+Febrero!AO151+'Marzo '!AO151</f>
        <v>0</v>
      </c>
      <c r="AP151" s="147">
        <f>+enero!AP151+Febrero!AP151+'Marzo '!AP151</f>
        <v>0</v>
      </c>
      <c r="AQ151" s="147">
        <f>+enero!AQ151+Febrero!AQ151+'Marzo '!AQ151</f>
        <v>0</v>
      </c>
      <c r="AR151" s="147">
        <f>+enero!AR151+Febrero!AR151+'Marzo '!AR151</f>
        <v>0</v>
      </c>
      <c r="AS151" s="535" t="s">
        <v>194</v>
      </c>
      <c r="AT151" s="465"/>
      <c r="AU151" s="465"/>
      <c r="BY151" s="452"/>
      <c r="BZ151" s="452"/>
      <c r="CA151" s="452"/>
      <c r="CB151" s="452"/>
      <c r="CC151" s="452"/>
      <c r="CD151" s="452"/>
      <c r="CE151" s="452"/>
      <c r="CF151" s="452"/>
      <c r="CG151" s="719">
        <v>0</v>
      </c>
      <c r="CH151" s="719">
        <v>0</v>
      </c>
      <c r="CI151" s="719">
        <v>0</v>
      </c>
      <c r="CJ151" s="719"/>
      <c r="CK151" s="719"/>
      <c r="CL151" s="719"/>
      <c r="CM151" s="719"/>
      <c r="CN151" s="719"/>
      <c r="CO151" s="452"/>
    </row>
    <row r="152" spans="1:93" s="451" customFormat="1" ht="15" customHeight="1" x14ac:dyDescent="0.2">
      <c r="A152" s="1434"/>
      <c r="B152" s="1323" t="s">
        <v>118</v>
      </c>
      <c r="C152" s="1324"/>
      <c r="D152" s="626">
        <f t="shared" si="21"/>
        <v>0</v>
      </c>
      <c r="E152" s="626">
        <f t="shared" si="22"/>
        <v>0</v>
      </c>
      <c r="F152" s="626">
        <f t="shared" si="22"/>
        <v>0</v>
      </c>
      <c r="G152" s="147">
        <f>+enero!G152+Febrero!G152+'Marzo '!G152</f>
        <v>0</v>
      </c>
      <c r="H152" s="147">
        <f>+enero!H152+Febrero!H152+'Marzo '!H152</f>
        <v>0</v>
      </c>
      <c r="I152" s="147">
        <f>+enero!I152+Febrero!I152+'Marzo '!I152</f>
        <v>0</v>
      </c>
      <c r="J152" s="147">
        <f>+enero!J152+Febrero!J152+'Marzo '!J152</f>
        <v>0</v>
      </c>
      <c r="K152" s="147">
        <f>+enero!K152+Febrero!K152+'Marzo '!K152</f>
        <v>0</v>
      </c>
      <c r="L152" s="147">
        <f>+enero!L152+Febrero!L152+'Marzo '!L152</f>
        <v>0</v>
      </c>
      <c r="M152" s="147">
        <f>+enero!M152+Febrero!M152+'Marzo '!M152</f>
        <v>0</v>
      </c>
      <c r="N152" s="147">
        <f>+enero!N152+Febrero!N152+'Marzo '!N152</f>
        <v>0</v>
      </c>
      <c r="O152" s="147">
        <f>+enero!O152+Febrero!O152+'Marzo '!O152</f>
        <v>0</v>
      </c>
      <c r="P152" s="147">
        <f>+enero!P152+Febrero!P152+'Marzo '!P152</f>
        <v>0</v>
      </c>
      <c r="Q152" s="147">
        <f>+enero!Q152+Febrero!Q152+'Marzo '!Q152</f>
        <v>0</v>
      </c>
      <c r="R152" s="147">
        <f>+enero!R152+Febrero!R152+'Marzo '!R152</f>
        <v>0</v>
      </c>
      <c r="S152" s="147">
        <f>+enero!S152+Febrero!S152+'Marzo '!S152</f>
        <v>0</v>
      </c>
      <c r="T152" s="147">
        <f>+enero!T152+Febrero!T152+'Marzo '!T152</f>
        <v>0</v>
      </c>
      <c r="U152" s="147">
        <f>+enero!U152+Febrero!U152+'Marzo '!U152</f>
        <v>0</v>
      </c>
      <c r="V152" s="147">
        <f>+enero!V152+Febrero!V152+'Marzo '!V152</f>
        <v>0</v>
      </c>
      <c r="W152" s="147">
        <f>+enero!W152+Febrero!W152+'Marzo '!W152</f>
        <v>0</v>
      </c>
      <c r="X152" s="147">
        <f>+enero!X152+Febrero!X152+'Marzo '!X152</f>
        <v>0</v>
      </c>
      <c r="Y152" s="147">
        <f>+enero!Y152+Febrero!Y152+'Marzo '!Y152</f>
        <v>0</v>
      </c>
      <c r="Z152" s="147">
        <f>+enero!Z152+Febrero!Z152+'Marzo '!Z152</f>
        <v>0</v>
      </c>
      <c r="AA152" s="147">
        <f>+enero!AA152+Febrero!AA152+'Marzo '!AA152</f>
        <v>0</v>
      </c>
      <c r="AB152" s="147">
        <f>+enero!AB152+Febrero!AB152+'Marzo '!AB152</f>
        <v>0</v>
      </c>
      <c r="AC152" s="147">
        <f>+enero!AC152+Febrero!AC152+'Marzo '!AC152</f>
        <v>0</v>
      </c>
      <c r="AD152" s="147">
        <f>+enero!AD152+Febrero!AD152+'Marzo '!AD152</f>
        <v>0</v>
      </c>
      <c r="AE152" s="147">
        <f>+enero!AE152+Febrero!AE152+'Marzo '!AE152</f>
        <v>0</v>
      </c>
      <c r="AF152" s="147">
        <f>+enero!AF152+Febrero!AF152+'Marzo '!AF152</f>
        <v>0</v>
      </c>
      <c r="AG152" s="147">
        <f>+enero!AG152+Febrero!AG152+'Marzo '!AG152</f>
        <v>0</v>
      </c>
      <c r="AH152" s="147">
        <f>+enero!AH152+Febrero!AH152+'Marzo '!AH152</f>
        <v>0</v>
      </c>
      <c r="AI152" s="147">
        <f>+enero!AI152+Febrero!AI152+'Marzo '!AI152</f>
        <v>0</v>
      </c>
      <c r="AJ152" s="147">
        <f>+enero!AJ152+Febrero!AJ152+'Marzo '!AJ152</f>
        <v>0</v>
      </c>
      <c r="AK152" s="147">
        <f>+enero!AK152+Febrero!AK152+'Marzo '!AK152</f>
        <v>0</v>
      </c>
      <c r="AL152" s="147">
        <f>+enero!AL152+Febrero!AL152+'Marzo '!AL152</f>
        <v>0</v>
      </c>
      <c r="AM152" s="147">
        <f>+enero!AM152+Febrero!AM152+'Marzo '!AM152</f>
        <v>0</v>
      </c>
      <c r="AN152" s="148">
        <f>+enero!AN152+Febrero!AN152+'Marzo '!AN152</f>
        <v>0</v>
      </c>
      <c r="AO152" s="149">
        <f>+enero!AO152+Febrero!AO152+'Marzo '!AO152</f>
        <v>0</v>
      </c>
      <c r="AP152" s="147">
        <f>+enero!AP152+Febrero!AP152+'Marzo '!AP152</f>
        <v>0</v>
      </c>
      <c r="AQ152" s="147">
        <f>+enero!AQ152+Febrero!AQ152+'Marzo '!AQ152</f>
        <v>0</v>
      </c>
      <c r="AR152" s="147">
        <f>+enero!AR152+Febrero!AR152+'Marzo '!AR152</f>
        <v>0</v>
      </c>
      <c r="AS152" s="535" t="s">
        <v>194</v>
      </c>
      <c r="AT152" s="465"/>
      <c r="AU152" s="465"/>
      <c r="BY152" s="452"/>
      <c r="BZ152" s="452"/>
      <c r="CA152" s="452"/>
      <c r="CB152" s="452"/>
      <c r="CC152" s="452"/>
      <c r="CD152" s="452"/>
      <c r="CE152" s="452"/>
      <c r="CF152" s="452"/>
      <c r="CG152" s="719">
        <v>0</v>
      </c>
      <c r="CH152" s="719">
        <v>0</v>
      </c>
      <c r="CI152" s="719">
        <v>0</v>
      </c>
      <c r="CJ152" s="719"/>
      <c r="CK152" s="719"/>
      <c r="CL152" s="719"/>
      <c r="CM152" s="719"/>
      <c r="CN152" s="719"/>
      <c r="CO152" s="452"/>
    </row>
    <row r="153" spans="1:93" s="451" customFormat="1" x14ac:dyDescent="0.2">
      <c r="A153" s="1432" t="s">
        <v>119</v>
      </c>
      <c r="B153" s="1321" t="s">
        <v>120</v>
      </c>
      <c r="C153" s="1322"/>
      <c r="D153" s="619">
        <f t="shared" si="21"/>
        <v>12</v>
      </c>
      <c r="E153" s="619">
        <f t="shared" ref="E153:F156" si="23">SUM(G153+I153+K153+M153+O153)</f>
        <v>10</v>
      </c>
      <c r="F153" s="619">
        <f t="shared" si="23"/>
        <v>2</v>
      </c>
      <c r="G153" s="147">
        <f>+enero!G153+Febrero!G153+'Marzo '!G153</f>
        <v>0</v>
      </c>
      <c r="H153" s="147">
        <f>+enero!H153+Febrero!H153+'Marzo '!H153</f>
        <v>0</v>
      </c>
      <c r="I153" s="147">
        <f>+enero!I153+Febrero!I153+'Marzo '!I153</f>
        <v>1</v>
      </c>
      <c r="J153" s="147">
        <f>+enero!J153+Febrero!J153+'Marzo '!J153</f>
        <v>1</v>
      </c>
      <c r="K153" s="147">
        <f>+enero!K153+Febrero!K153+'Marzo '!K153</f>
        <v>9</v>
      </c>
      <c r="L153" s="147">
        <f>+enero!L153+Febrero!L153+'Marzo '!L153</f>
        <v>1</v>
      </c>
      <c r="M153" s="147">
        <f>+enero!M153+Febrero!M153+'Marzo '!M153</f>
        <v>0</v>
      </c>
      <c r="N153" s="147">
        <f>+enero!N153+Febrero!N153+'Marzo '!N153</f>
        <v>0</v>
      </c>
      <c r="O153" s="147">
        <f>+enero!O153+Febrero!O153+'Marzo '!O153</f>
        <v>0</v>
      </c>
      <c r="P153" s="147">
        <f>+enero!P153+Febrero!P153+'Marzo '!P153</f>
        <v>0</v>
      </c>
      <c r="Q153" s="147">
        <f>+enero!Q153+Febrero!Q153+'Marzo '!Q153</f>
        <v>0</v>
      </c>
      <c r="R153" s="147">
        <f>+enero!R153+Febrero!R153+'Marzo '!R153</f>
        <v>0</v>
      </c>
      <c r="S153" s="147">
        <f>+enero!S153+Febrero!S153+'Marzo '!S153</f>
        <v>0</v>
      </c>
      <c r="T153" s="147">
        <f>+enero!T153+Febrero!T153+'Marzo '!T153</f>
        <v>0</v>
      </c>
      <c r="U153" s="147">
        <f>+enero!U153+Febrero!U153+'Marzo '!U153</f>
        <v>0</v>
      </c>
      <c r="V153" s="147">
        <f>+enero!V153+Febrero!V153+'Marzo '!V153</f>
        <v>0</v>
      </c>
      <c r="W153" s="147">
        <f>+enero!W153+Febrero!W153+'Marzo '!W153</f>
        <v>0</v>
      </c>
      <c r="X153" s="147">
        <f>+enero!X153+Febrero!X153+'Marzo '!X153</f>
        <v>0</v>
      </c>
      <c r="Y153" s="147">
        <f>+enero!Y153+Febrero!Y153+'Marzo '!Y153</f>
        <v>0</v>
      </c>
      <c r="Z153" s="147">
        <f>+enero!Z153+Febrero!Z153+'Marzo '!Z153</f>
        <v>0</v>
      </c>
      <c r="AA153" s="147">
        <f>+enero!AA153+Febrero!AA153+'Marzo '!AA153</f>
        <v>0</v>
      </c>
      <c r="AB153" s="147">
        <f>+enero!AB153+Febrero!AB153+'Marzo '!AB153</f>
        <v>0</v>
      </c>
      <c r="AC153" s="147">
        <f>+enero!AC153+Febrero!AC153+'Marzo '!AC153</f>
        <v>0</v>
      </c>
      <c r="AD153" s="147">
        <f>+enero!AD153+Febrero!AD153+'Marzo '!AD153</f>
        <v>0</v>
      </c>
      <c r="AE153" s="147">
        <f>+enero!AE153+Febrero!AE153+'Marzo '!AE153</f>
        <v>0</v>
      </c>
      <c r="AF153" s="147">
        <f>+enero!AF153+Febrero!AF153+'Marzo '!AF153</f>
        <v>0</v>
      </c>
      <c r="AG153" s="147">
        <f>+enero!AG153+Febrero!AG153+'Marzo '!AG153</f>
        <v>0</v>
      </c>
      <c r="AH153" s="147">
        <f>+enero!AH153+Febrero!AH153+'Marzo '!AH153</f>
        <v>0</v>
      </c>
      <c r="AI153" s="147">
        <f>+enero!AI153+Febrero!AI153+'Marzo '!AI153</f>
        <v>0</v>
      </c>
      <c r="AJ153" s="147">
        <f>+enero!AJ153+Febrero!AJ153+'Marzo '!AJ153</f>
        <v>0</v>
      </c>
      <c r="AK153" s="147">
        <f>+enero!AK153+Febrero!AK153+'Marzo '!AK153</f>
        <v>0</v>
      </c>
      <c r="AL153" s="147">
        <f>+enero!AL153+Febrero!AL153+'Marzo '!AL153</f>
        <v>0</v>
      </c>
      <c r="AM153" s="147">
        <f>+enero!AM153+Febrero!AM153+'Marzo '!AM153</f>
        <v>0</v>
      </c>
      <c r="AN153" s="148">
        <f>+enero!AN153+Febrero!AN153+'Marzo '!AN153</f>
        <v>0</v>
      </c>
      <c r="AO153" s="149">
        <f>+enero!AO153+Febrero!AO153+'Marzo '!AO153</f>
        <v>0</v>
      </c>
      <c r="AP153" s="147">
        <f>+enero!AP153+Febrero!AP153+'Marzo '!AP153</f>
        <v>0</v>
      </c>
      <c r="AQ153" s="147">
        <f>+enero!AQ153+Febrero!AQ153+'Marzo '!AQ153</f>
        <v>0</v>
      </c>
      <c r="AR153" s="147">
        <f>+enero!AR153+Febrero!AR153+'Marzo '!AR153</f>
        <v>0</v>
      </c>
      <c r="AS153" s="535" t="s">
        <v>194</v>
      </c>
      <c r="AT153" s="465"/>
      <c r="AU153" s="465"/>
      <c r="BY153" s="452"/>
      <c r="BZ153" s="452"/>
      <c r="CA153" s="452"/>
      <c r="CB153" s="452"/>
      <c r="CC153" s="452"/>
      <c r="CD153" s="452"/>
      <c r="CE153" s="452"/>
      <c r="CF153" s="452"/>
      <c r="CG153" s="719">
        <v>0</v>
      </c>
      <c r="CH153" s="719"/>
      <c r="CI153" s="719">
        <v>0</v>
      </c>
      <c r="CJ153" s="719"/>
      <c r="CK153" s="719"/>
      <c r="CL153" s="719"/>
      <c r="CM153" s="719"/>
      <c r="CN153" s="719"/>
      <c r="CO153" s="452"/>
    </row>
    <row r="154" spans="1:93" s="451" customFormat="1" ht="17.25" customHeight="1" x14ac:dyDescent="0.2">
      <c r="A154" s="1433"/>
      <c r="B154" s="1315" t="s">
        <v>121</v>
      </c>
      <c r="C154" s="1316"/>
      <c r="D154" s="624">
        <f t="shared" si="21"/>
        <v>1</v>
      </c>
      <c r="E154" s="624">
        <f t="shared" si="23"/>
        <v>0</v>
      </c>
      <c r="F154" s="624">
        <f t="shared" si="23"/>
        <v>1</v>
      </c>
      <c r="G154" s="147">
        <f>+enero!G154+Febrero!G154+'Marzo '!G154</f>
        <v>0</v>
      </c>
      <c r="H154" s="147">
        <f>+enero!H154+Febrero!H154+'Marzo '!H154</f>
        <v>0</v>
      </c>
      <c r="I154" s="147">
        <f>+enero!I154+Febrero!I154+'Marzo '!I154</f>
        <v>0</v>
      </c>
      <c r="J154" s="147">
        <f>+enero!J154+Febrero!J154+'Marzo '!J154</f>
        <v>0</v>
      </c>
      <c r="K154" s="147">
        <f>+enero!K154+Febrero!K154+'Marzo '!K154</f>
        <v>0</v>
      </c>
      <c r="L154" s="147">
        <f>+enero!L154+Febrero!L154+'Marzo '!L154</f>
        <v>1</v>
      </c>
      <c r="M154" s="147">
        <f>+enero!M154+Febrero!M154+'Marzo '!M154</f>
        <v>0</v>
      </c>
      <c r="N154" s="147">
        <f>+enero!N154+Febrero!N154+'Marzo '!N154</f>
        <v>0</v>
      </c>
      <c r="O154" s="147">
        <f>+enero!O154+Febrero!O154+'Marzo '!O154</f>
        <v>0</v>
      </c>
      <c r="P154" s="147">
        <f>+enero!P154+Febrero!P154+'Marzo '!P154</f>
        <v>0</v>
      </c>
      <c r="Q154" s="147">
        <f>+enero!Q154+Febrero!Q154+'Marzo '!Q154</f>
        <v>0</v>
      </c>
      <c r="R154" s="147">
        <f>+enero!R154+Febrero!R154+'Marzo '!R154</f>
        <v>0</v>
      </c>
      <c r="S154" s="147">
        <f>+enero!S154+Febrero!S154+'Marzo '!S154</f>
        <v>0</v>
      </c>
      <c r="T154" s="147">
        <f>+enero!T154+Febrero!T154+'Marzo '!T154</f>
        <v>0</v>
      </c>
      <c r="U154" s="147">
        <f>+enero!U154+Febrero!U154+'Marzo '!U154</f>
        <v>0</v>
      </c>
      <c r="V154" s="147">
        <f>+enero!V154+Febrero!V154+'Marzo '!V154</f>
        <v>0</v>
      </c>
      <c r="W154" s="147">
        <f>+enero!W154+Febrero!W154+'Marzo '!W154</f>
        <v>0</v>
      </c>
      <c r="X154" s="147">
        <f>+enero!X154+Febrero!X154+'Marzo '!X154</f>
        <v>0</v>
      </c>
      <c r="Y154" s="147">
        <f>+enero!Y154+Febrero!Y154+'Marzo '!Y154</f>
        <v>0</v>
      </c>
      <c r="Z154" s="147">
        <f>+enero!Z154+Febrero!Z154+'Marzo '!Z154</f>
        <v>0</v>
      </c>
      <c r="AA154" s="147">
        <f>+enero!AA154+Febrero!AA154+'Marzo '!AA154</f>
        <v>0</v>
      </c>
      <c r="AB154" s="147">
        <f>+enero!AB154+Febrero!AB154+'Marzo '!AB154</f>
        <v>0</v>
      </c>
      <c r="AC154" s="147">
        <f>+enero!AC154+Febrero!AC154+'Marzo '!AC154</f>
        <v>0</v>
      </c>
      <c r="AD154" s="147">
        <f>+enero!AD154+Febrero!AD154+'Marzo '!AD154</f>
        <v>0</v>
      </c>
      <c r="AE154" s="147">
        <f>+enero!AE154+Febrero!AE154+'Marzo '!AE154</f>
        <v>0</v>
      </c>
      <c r="AF154" s="147">
        <f>+enero!AF154+Febrero!AF154+'Marzo '!AF154</f>
        <v>0</v>
      </c>
      <c r="AG154" s="147">
        <f>+enero!AG154+Febrero!AG154+'Marzo '!AG154</f>
        <v>0</v>
      </c>
      <c r="AH154" s="147">
        <f>+enero!AH154+Febrero!AH154+'Marzo '!AH154</f>
        <v>0</v>
      </c>
      <c r="AI154" s="147">
        <f>+enero!AI154+Febrero!AI154+'Marzo '!AI154</f>
        <v>0</v>
      </c>
      <c r="AJ154" s="147">
        <f>+enero!AJ154+Febrero!AJ154+'Marzo '!AJ154</f>
        <v>0</v>
      </c>
      <c r="AK154" s="147">
        <f>+enero!AK154+Febrero!AK154+'Marzo '!AK154</f>
        <v>0</v>
      </c>
      <c r="AL154" s="147">
        <f>+enero!AL154+Febrero!AL154+'Marzo '!AL154</f>
        <v>0</v>
      </c>
      <c r="AM154" s="147">
        <f>+enero!AM154+Febrero!AM154+'Marzo '!AM154</f>
        <v>0</v>
      </c>
      <c r="AN154" s="148">
        <f>+enero!AN154+Febrero!AN154+'Marzo '!AN154</f>
        <v>0</v>
      </c>
      <c r="AO154" s="149">
        <f>+enero!AO154+Febrero!AO154+'Marzo '!AO154</f>
        <v>0</v>
      </c>
      <c r="AP154" s="147">
        <f>+enero!AP154+Febrero!AP154+'Marzo '!AP154</f>
        <v>0</v>
      </c>
      <c r="AQ154" s="147">
        <f>+enero!AQ154+Febrero!AQ154+'Marzo '!AQ154</f>
        <v>0</v>
      </c>
      <c r="AR154" s="147">
        <f>+enero!AR154+Febrero!AR154+'Marzo '!AR154</f>
        <v>0</v>
      </c>
      <c r="AS154" s="535" t="s">
        <v>194</v>
      </c>
      <c r="AT154" s="465"/>
      <c r="AU154" s="465"/>
      <c r="BY154" s="452"/>
      <c r="BZ154" s="452"/>
      <c r="CA154" s="452"/>
      <c r="CB154" s="452"/>
      <c r="CC154" s="452"/>
      <c r="CD154" s="452"/>
      <c r="CE154" s="452"/>
      <c r="CF154" s="452"/>
      <c r="CG154" s="719">
        <v>0</v>
      </c>
      <c r="CH154" s="719"/>
      <c r="CI154" s="719">
        <v>0</v>
      </c>
      <c r="CJ154" s="719"/>
      <c r="CK154" s="719"/>
      <c r="CL154" s="719"/>
      <c r="CM154" s="719"/>
      <c r="CN154" s="719"/>
      <c r="CO154" s="452"/>
    </row>
    <row r="155" spans="1:93" s="451" customFormat="1" ht="19.5" customHeight="1" x14ac:dyDescent="0.2">
      <c r="A155" s="1433"/>
      <c r="B155" s="1315" t="s">
        <v>122</v>
      </c>
      <c r="C155" s="1316"/>
      <c r="D155" s="624">
        <f t="shared" si="21"/>
        <v>0</v>
      </c>
      <c r="E155" s="624">
        <f t="shared" si="23"/>
        <v>0</v>
      </c>
      <c r="F155" s="624">
        <f t="shared" si="23"/>
        <v>0</v>
      </c>
      <c r="G155" s="147">
        <f>+enero!G155+Febrero!G155+'Marzo '!G155</f>
        <v>0</v>
      </c>
      <c r="H155" s="147">
        <f>+enero!H155+Febrero!H155+'Marzo '!H155</f>
        <v>0</v>
      </c>
      <c r="I155" s="147">
        <f>+enero!I155+Febrero!I155+'Marzo '!I155</f>
        <v>0</v>
      </c>
      <c r="J155" s="147">
        <f>+enero!J155+Febrero!J155+'Marzo '!J155</f>
        <v>0</v>
      </c>
      <c r="K155" s="147">
        <f>+enero!K155+Febrero!K155+'Marzo '!K155</f>
        <v>0</v>
      </c>
      <c r="L155" s="147">
        <f>+enero!L155+Febrero!L155+'Marzo '!L155</f>
        <v>0</v>
      </c>
      <c r="M155" s="147">
        <f>+enero!M155+Febrero!M155+'Marzo '!M155</f>
        <v>0</v>
      </c>
      <c r="N155" s="147">
        <f>+enero!N155+Febrero!N155+'Marzo '!N155</f>
        <v>0</v>
      </c>
      <c r="O155" s="147">
        <f>+enero!O155+Febrero!O155+'Marzo '!O155</f>
        <v>0</v>
      </c>
      <c r="P155" s="147">
        <f>+enero!P155+Febrero!P155+'Marzo '!P155</f>
        <v>0</v>
      </c>
      <c r="Q155" s="147">
        <f>+enero!Q155+Febrero!Q155+'Marzo '!Q155</f>
        <v>0</v>
      </c>
      <c r="R155" s="147">
        <f>+enero!R155+Febrero!R155+'Marzo '!R155</f>
        <v>0</v>
      </c>
      <c r="S155" s="147">
        <f>+enero!S155+Febrero!S155+'Marzo '!S155</f>
        <v>0</v>
      </c>
      <c r="T155" s="147">
        <f>+enero!T155+Febrero!T155+'Marzo '!T155</f>
        <v>0</v>
      </c>
      <c r="U155" s="147">
        <f>+enero!U155+Febrero!U155+'Marzo '!U155</f>
        <v>0</v>
      </c>
      <c r="V155" s="147">
        <f>+enero!V155+Febrero!V155+'Marzo '!V155</f>
        <v>0</v>
      </c>
      <c r="W155" s="147">
        <f>+enero!W155+Febrero!W155+'Marzo '!W155</f>
        <v>0</v>
      </c>
      <c r="X155" s="147">
        <f>+enero!X155+Febrero!X155+'Marzo '!X155</f>
        <v>0</v>
      </c>
      <c r="Y155" s="147">
        <f>+enero!Y155+Febrero!Y155+'Marzo '!Y155</f>
        <v>0</v>
      </c>
      <c r="Z155" s="147">
        <f>+enero!Z155+Febrero!Z155+'Marzo '!Z155</f>
        <v>0</v>
      </c>
      <c r="AA155" s="147">
        <f>+enero!AA155+Febrero!AA155+'Marzo '!AA155</f>
        <v>0</v>
      </c>
      <c r="AB155" s="147">
        <f>+enero!AB155+Febrero!AB155+'Marzo '!AB155</f>
        <v>0</v>
      </c>
      <c r="AC155" s="147">
        <f>+enero!AC155+Febrero!AC155+'Marzo '!AC155</f>
        <v>0</v>
      </c>
      <c r="AD155" s="147">
        <f>+enero!AD155+Febrero!AD155+'Marzo '!AD155</f>
        <v>0</v>
      </c>
      <c r="AE155" s="147">
        <f>+enero!AE155+Febrero!AE155+'Marzo '!AE155</f>
        <v>0</v>
      </c>
      <c r="AF155" s="147">
        <f>+enero!AF155+Febrero!AF155+'Marzo '!AF155</f>
        <v>0</v>
      </c>
      <c r="AG155" s="147">
        <f>+enero!AG155+Febrero!AG155+'Marzo '!AG155</f>
        <v>0</v>
      </c>
      <c r="AH155" s="147">
        <f>+enero!AH155+Febrero!AH155+'Marzo '!AH155</f>
        <v>0</v>
      </c>
      <c r="AI155" s="147">
        <f>+enero!AI155+Febrero!AI155+'Marzo '!AI155</f>
        <v>0</v>
      </c>
      <c r="AJ155" s="147">
        <f>+enero!AJ155+Febrero!AJ155+'Marzo '!AJ155</f>
        <v>0</v>
      </c>
      <c r="AK155" s="147">
        <f>+enero!AK155+Febrero!AK155+'Marzo '!AK155</f>
        <v>0</v>
      </c>
      <c r="AL155" s="147">
        <f>+enero!AL155+Febrero!AL155+'Marzo '!AL155</f>
        <v>0</v>
      </c>
      <c r="AM155" s="147">
        <f>+enero!AM155+Febrero!AM155+'Marzo '!AM155</f>
        <v>0</v>
      </c>
      <c r="AN155" s="148">
        <f>+enero!AN155+Febrero!AN155+'Marzo '!AN155</f>
        <v>0</v>
      </c>
      <c r="AO155" s="149">
        <f>+enero!AO155+Febrero!AO155+'Marzo '!AO155</f>
        <v>0</v>
      </c>
      <c r="AP155" s="147">
        <f>+enero!AP155+Febrero!AP155+'Marzo '!AP155</f>
        <v>0</v>
      </c>
      <c r="AQ155" s="147">
        <f>+enero!AQ155+Febrero!AQ155+'Marzo '!AQ155</f>
        <v>0</v>
      </c>
      <c r="AR155" s="147">
        <f>+enero!AR155+Febrero!AR155+'Marzo '!AR155</f>
        <v>0</v>
      </c>
      <c r="AS155" s="535" t="s">
        <v>194</v>
      </c>
      <c r="AT155" s="465"/>
      <c r="AU155" s="465"/>
      <c r="BY155" s="452"/>
      <c r="BZ155" s="452"/>
      <c r="CA155" s="452"/>
      <c r="CB155" s="452"/>
      <c r="CC155" s="452"/>
      <c r="CD155" s="452"/>
      <c r="CE155" s="452"/>
      <c r="CF155" s="452"/>
      <c r="CG155" s="719">
        <v>0</v>
      </c>
      <c r="CH155" s="719"/>
      <c r="CI155" s="719">
        <v>0</v>
      </c>
      <c r="CJ155" s="719"/>
      <c r="CK155" s="719"/>
      <c r="CL155" s="719"/>
      <c r="CM155" s="719"/>
      <c r="CN155" s="719"/>
      <c r="CO155" s="452"/>
    </row>
    <row r="156" spans="1:93" s="451" customFormat="1" ht="32.25" customHeight="1" x14ac:dyDescent="0.2">
      <c r="A156" s="1434"/>
      <c r="B156" s="1441" t="s">
        <v>123</v>
      </c>
      <c r="C156" s="1399"/>
      <c r="D156" s="622">
        <f t="shared" si="21"/>
        <v>25</v>
      </c>
      <c r="E156" s="622">
        <f t="shared" si="23"/>
        <v>15</v>
      </c>
      <c r="F156" s="622">
        <f t="shared" si="23"/>
        <v>10</v>
      </c>
      <c r="G156" s="147">
        <f>+enero!G156+Febrero!G156+'Marzo '!G156</f>
        <v>4</v>
      </c>
      <c r="H156" s="147">
        <f>+enero!H156+Febrero!H156+'Marzo '!H156</f>
        <v>0</v>
      </c>
      <c r="I156" s="147">
        <f>+enero!I156+Febrero!I156+'Marzo '!I156</f>
        <v>3</v>
      </c>
      <c r="J156" s="147">
        <f>+enero!J156+Febrero!J156+'Marzo '!J156</f>
        <v>1</v>
      </c>
      <c r="K156" s="147">
        <f>+enero!K156+Febrero!K156+'Marzo '!K156</f>
        <v>7</v>
      </c>
      <c r="L156" s="147">
        <f>+enero!L156+Febrero!L156+'Marzo '!L156</f>
        <v>5</v>
      </c>
      <c r="M156" s="147">
        <f>+enero!M156+Febrero!M156+'Marzo '!M156</f>
        <v>1</v>
      </c>
      <c r="N156" s="147">
        <f>+enero!N156+Febrero!N156+'Marzo '!N156</f>
        <v>4</v>
      </c>
      <c r="O156" s="147">
        <f>+enero!O156+Febrero!O156+'Marzo '!O156</f>
        <v>0</v>
      </c>
      <c r="P156" s="147">
        <f>+enero!P156+Febrero!P156+'Marzo '!P156</f>
        <v>0</v>
      </c>
      <c r="Q156" s="147">
        <f>+enero!Q156+Febrero!Q156+'Marzo '!Q156</f>
        <v>0</v>
      </c>
      <c r="R156" s="147">
        <f>+enero!R156+Febrero!R156+'Marzo '!R156</f>
        <v>0</v>
      </c>
      <c r="S156" s="147">
        <f>+enero!S156+Febrero!S156+'Marzo '!S156</f>
        <v>0</v>
      </c>
      <c r="T156" s="147">
        <f>+enero!T156+Febrero!T156+'Marzo '!T156</f>
        <v>0</v>
      </c>
      <c r="U156" s="147">
        <f>+enero!U156+Febrero!U156+'Marzo '!U156</f>
        <v>0</v>
      </c>
      <c r="V156" s="147">
        <f>+enero!V156+Febrero!V156+'Marzo '!V156</f>
        <v>0</v>
      </c>
      <c r="W156" s="147">
        <f>+enero!W156+Febrero!W156+'Marzo '!W156</f>
        <v>0</v>
      </c>
      <c r="X156" s="147">
        <f>+enero!X156+Febrero!X156+'Marzo '!X156</f>
        <v>0</v>
      </c>
      <c r="Y156" s="147">
        <f>+enero!Y156+Febrero!Y156+'Marzo '!Y156</f>
        <v>0</v>
      </c>
      <c r="Z156" s="147">
        <f>+enero!Z156+Febrero!Z156+'Marzo '!Z156</f>
        <v>0</v>
      </c>
      <c r="AA156" s="147">
        <f>+enero!AA156+Febrero!AA156+'Marzo '!AA156</f>
        <v>0</v>
      </c>
      <c r="AB156" s="147">
        <f>+enero!AB156+Febrero!AB156+'Marzo '!AB156</f>
        <v>0</v>
      </c>
      <c r="AC156" s="147">
        <f>+enero!AC156+Febrero!AC156+'Marzo '!AC156</f>
        <v>0</v>
      </c>
      <c r="AD156" s="147">
        <f>+enero!AD156+Febrero!AD156+'Marzo '!AD156</f>
        <v>0</v>
      </c>
      <c r="AE156" s="147">
        <f>+enero!AE156+Febrero!AE156+'Marzo '!AE156</f>
        <v>0</v>
      </c>
      <c r="AF156" s="147">
        <f>+enero!AF156+Febrero!AF156+'Marzo '!AF156</f>
        <v>0</v>
      </c>
      <c r="AG156" s="147">
        <f>+enero!AG156+Febrero!AG156+'Marzo '!AG156</f>
        <v>0</v>
      </c>
      <c r="AH156" s="147">
        <f>+enero!AH156+Febrero!AH156+'Marzo '!AH156</f>
        <v>0</v>
      </c>
      <c r="AI156" s="147">
        <f>+enero!AI156+Febrero!AI156+'Marzo '!AI156</f>
        <v>0</v>
      </c>
      <c r="AJ156" s="147">
        <f>+enero!AJ156+Febrero!AJ156+'Marzo '!AJ156</f>
        <v>0</v>
      </c>
      <c r="AK156" s="147">
        <f>+enero!AK156+Febrero!AK156+'Marzo '!AK156</f>
        <v>0</v>
      </c>
      <c r="AL156" s="147">
        <f>+enero!AL156+Febrero!AL156+'Marzo '!AL156</f>
        <v>0</v>
      </c>
      <c r="AM156" s="147">
        <f>+enero!AM156+Febrero!AM156+'Marzo '!AM156</f>
        <v>0</v>
      </c>
      <c r="AN156" s="148">
        <f>+enero!AN156+Febrero!AN156+'Marzo '!AN156</f>
        <v>0</v>
      </c>
      <c r="AO156" s="149">
        <f>+enero!AO156+Febrero!AO156+'Marzo '!AO156</f>
        <v>0</v>
      </c>
      <c r="AP156" s="147">
        <f>+enero!AP156+Febrero!AP156+'Marzo '!AP156</f>
        <v>0</v>
      </c>
      <c r="AQ156" s="147">
        <f>+enero!AQ156+Febrero!AQ156+'Marzo '!AQ156</f>
        <v>0</v>
      </c>
      <c r="AR156" s="147">
        <f>+enero!AR156+Febrero!AR156+'Marzo '!AR156</f>
        <v>0</v>
      </c>
      <c r="AS156" s="535" t="s">
        <v>194</v>
      </c>
      <c r="AT156" s="465"/>
      <c r="AU156" s="465"/>
      <c r="BY156" s="452"/>
      <c r="BZ156" s="452"/>
      <c r="CA156" s="452"/>
      <c r="CB156" s="452"/>
      <c r="CC156" s="452"/>
      <c r="CD156" s="452"/>
      <c r="CE156" s="452"/>
      <c r="CF156" s="452"/>
      <c r="CG156" s="719">
        <v>0</v>
      </c>
      <c r="CH156" s="719"/>
      <c r="CI156" s="719">
        <v>0</v>
      </c>
      <c r="CJ156" s="719"/>
      <c r="CK156" s="719"/>
      <c r="CL156" s="719"/>
      <c r="CM156" s="719"/>
      <c r="CN156" s="719"/>
      <c r="CO156" s="452"/>
    </row>
    <row r="157" spans="1:93" s="451" customFormat="1" x14ac:dyDescent="0.2">
      <c r="A157" s="1445" t="s">
        <v>124</v>
      </c>
      <c r="B157" s="1445"/>
      <c r="C157" s="1446"/>
      <c r="D157" s="631">
        <f t="shared" si="21"/>
        <v>14</v>
      </c>
      <c r="E157" s="631">
        <f t="shared" ref="E157:F166" si="24">SUM(G157+I157+K157+M157+O157+Q157+S157+U157+W157+Y157+AA157+AC157+AE157+AG157+AI157+AK157+AM157)</f>
        <v>1</v>
      </c>
      <c r="F157" s="631">
        <f t="shared" si="24"/>
        <v>13</v>
      </c>
      <c r="G157" s="147">
        <f>+enero!G157+Febrero!G157+'Marzo '!G157</f>
        <v>0</v>
      </c>
      <c r="H157" s="147">
        <f>+enero!H157+Febrero!H157+'Marzo '!H157</f>
        <v>0</v>
      </c>
      <c r="I157" s="147">
        <f>+enero!I157+Febrero!I157+'Marzo '!I157</f>
        <v>0</v>
      </c>
      <c r="J157" s="147">
        <f>+enero!J157+Febrero!J157+'Marzo '!J157</f>
        <v>0</v>
      </c>
      <c r="K157" s="147">
        <f>+enero!K157+Febrero!K157+'Marzo '!K157</f>
        <v>0</v>
      </c>
      <c r="L157" s="147">
        <f>+enero!L157+Febrero!L157+'Marzo '!L157</f>
        <v>0</v>
      </c>
      <c r="M157" s="147">
        <f>+enero!M157+Febrero!M157+'Marzo '!M157</f>
        <v>0</v>
      </c>
      <c r="N157" s="147">
        <f>+enero!N157+Febrero!N157+'Marzo '!N157</f>
        <v>0</v>
      </c>
      <c r="O157" s="147">
        <f>+enero!O157+Febrero!O157+'Marzo '!O157</f>
        <v>0</v>
      </c>
      <c r="P157" s="147">
        <f>+enero!P157+Febrero!P157+'Marzo '!P157</f>
        <v>2</v>
      </c>
      <c r="Q157" s="147">
        <f>+enero!Q157+Febrero!Q157+'Marzo '!Q157</f>
        <v>0</v>
      </c>
      <c r="R157" s="147">
        <f>+enero!R157+Febrero!R157+'Marzo '!R157</f>
        <v>1</v>
      </c>
      <c r="S157" s="147">
        <f>+enero!S157+Febrero!S157+'Marzo '!S157</f>
        <v>0</v>
      </c>
      <c r="T157" s="147">
        <f>+enero!T157+Febrero!T157+'Marzo '!T157</f>
        <v>2</v>
      </c>
      <c r="U157" s="147">
        <f>+enero!U157+Febrero!U157+'Marzo '!U157</f>
        <v>0</v>
      </c>
      <c r="V157" s="147">
        <f>+enero!V157+Febrero!V157+'Marzo '!V157</f>
        <v>0</v>
      </c>
      <c r="W157" s="147">
        <f>+enero!W157+Febrero!W157+'Marzo '!W157</f>
        <v>0</v>
      </c>
      <c r="X157" s="147">
        <f>+enero!X157+Febrero!X157+'Marzo '!X157</f>
        <v>0</v>
      </c>
      <c r="Y157" s="147">
        <f>+enero!Y157+Febrero!Y157+'Marzo '!Y157</f>
        <v>0</v>
      </c>
      <c r="Z157" s="147">
        <f>+enero!Z157+Febrero!Z157+'Marzo '!Z157</f>
        <v>1</v>
      </c>
      <c r="AA157" s="147">
        <f>+enero!AA157+Febrero!AA157+'Marzo '!AA157</f>
        <v>0</v>
      </c>
      <c r="AB157" s="147">
        <f>+enero!AB157+Febrero!AB157+'Marzo '!AB157</f>
        <v>3</v>
      </c>
      <c r="AC157" s="147">
        <f>+enero!AC157+Febrero!AC157+'Marzo '!AC157</f>
        <v>1</v>
      </c>
      <c r="AD157" s="147">
        <f>+enero!AD157+Febrero!AD157+'Marzo '!AD157</f>
        <v>3</v>
      </c>
      <c r="AE157" s="147">
        <f>+enero!AE157+Febrero!AE157+'Marzo '!AE157</f>
        <v>0</v>
      </c>
      <c r="AF157" s="147">
        <f>+enero!AF157+Febrero!AF157+'Marzo '!AF157</f>
        <v>1</v>
      </c>
      <c r="AG157" s="147">
        <f>+enero!AG157+Febrero!AG157+'Marzo '!AG157</f>
        <v>0</v>
      </c>
      <c r="AH157" s="147">
        <f>+enero!AH157+Febrero!AH157+'Marzo '!AH157</f>
        <v>0</v>
      </c>
      <c r="AI157" s="147">
        <f>+enero!AI157+Febrero!AI157+'Marzo '!AI157</f>
        <v>0</v>
      </c>
      <c r="AJ157" s="147">
        <f>+enero!AJ157+Febrero!AJ157+'Marzo '!AJ157</f>
        <v>0</v>
      </c>
      <c r="AK157" s="147">
        <f>+enero!AK157+Febrero!AK157+'Marzo '!AK157</f>
        <v>0</v>
      </c>
      <c r="AL157" s="147">
        <f>+enero!AL157+Febrero!AL157+'Marzo '!AL157</f>
        <v>0</v>
      </c>
      <c r="AM157" s="147">
        <f>+enero!AM157+Febrero!AM157+'Marzo '!AM157</f>
        <v>0</v>
      </c>
      <c r="AN157" s="148">
        <f>+enero!AN157+Febrero!AN157+'Marzo '!AN157</f>
        <v>0</v>
      </c>
      <c r="AO157" s="149">
        <f>+enero!AO157+Febrero!AO157+'Marzo '!AO157</f>
        <v>0</v>
      </c>
      <c r="AP157" s="147">
        <f>+enero!AP157+Febrero!AP157+'Marzo '!AP157</f>
        <v>0</v>
      </c>
      <c r="AQ157" s="147">
        <f>+enero!AQ157+Febrero!AQ157+'Marzo '!AQ157</f>
        <v>0</v>
      </c>
      <c r="AR157" s="147">
        <f>+enero!AR157+Febrero!AR157+'Marzo '!AR157</f>
        <v>0</v>
      </c>
      <c r="AS157" s="535" t="s">
        <v>194</v>
      </c>
      <c r="AT157" s="465"/>
      <c r="AU157" s="465"/>
      <c r="BY157" s="452"/>
      <c r="BZ157" s="452"/>
      <c r="CA157" s="452"/>
      <c r="CB157" s="452"/>
      <c r="CC157" s="452"/>
      <c r="CD157" s="452"/>
      <c r="CE157" s="452"/>
      <c r="CF157" s="452"/>
      <c r="CG157" s="719">
        <v>0</v>
      </c>
      <c r="CH157" s="719">
        <v>0</v>
      </c>
      <c r="CI157" s="719">
        <v>0</v>
      </c>
      <c r="CJ157" s="719"/>
      <c r="CK157" s="719"/>
      <c r="CL157" s="719"/>
      <c r="CM157" s="719"/>
      <c r="CN157" s="719"/>
      <c r="CO157" s="452"/>
    </row>
    <row r="158" spans="1:93" s="451" customFormat="1" ht="15" customHeight="1" x14ac:dyDescent="0.2">
      <c r="A158" s="1432" t="s">
        <v>253</v>
      </c>
      <c r="B158" s="1442" t="s">
        <v>254</v>
      </c>
      <c r="C158" s="1443"/>
      <c r="D158" s="619">
        <f t="shared" si="21"/>
        <v>0</v>
      </c>
      <c r="E158" s="619">
        <f t="shared" si="24"/>
        <v>0</v>
      </c>
      <c r="F158" s="619">
        <f t="shared" si="24"/>
        <v>0</v>
      </c>
      <c r="G158" s="147">
        <f>+enero!G158+Febrero!G158+'Marzo '!G158</f>
        <v>0</v>
      </c>
      <c r="H158" s="147">
        <f>+enero!H158+Febrero!H158+'Marzo '!H158</f>
        <v>0</v>
      </c>
      <c r="I158" s="147">
        <f>+enero!I158+Febrero!I158+'Marzo '!I158</f>
        <v>0</v>
      </c>
      <c r="J158" s="147">
        <f>+enero!J158+Febrero!J158+'Marzo '!J158</f>
        <v>0</v>
      </c>
      <c r="K158" s="147">
        <f>+enero!K158+Febrero!K158+'Marzo '!K158</f>
        <v>0</v>
      </c>
      <c r="L158" s="147">
        <f>+enero!L158+Febrero!L158+'Marzo '!L158</f>
        <v>0</v>
      </c>
      <c r="M158" s="147">
        <f>+enero!M158+Febrero!M158+'Marzo '!M158</f>
        <v>0</v>
      </c>
      <c r="N158" s="147">
        <f>+enero!N158+Febrero!N158+'Marzo '!N158</f>
        <v>0</v>
      </c>
      <c r="O158" s="147">
        <f>+enero!O158+Febrero!O158+'Marzo '!O158</f>
        <v>0</v>
      </c>
      <c r="P158" s="147">
        <f>+enero!P158+Febrero!P158+'Marzo '!P158</f>
        <v>0</v>
      </c>
      <c r="Q158" s="147">
        <f>+enero!Q158+Febrero!Q158+'Marzo '!Q158</f>
        <v>0</v>
      </c>
      <c r="R158" s="147">
        <f>+enero!R158+Febrero!R158+'Marzo '!R158</f>
        <v>0</v>
      </c>
      <c r="S158" s="147">
        <f>+enero!S158+Febrero!S158+'Marzo '!S158</f>
        <v>0</v>
      </c>
      <c r="T158" s="147">
        <f>+enero!T158+Febrero!T158+'Marzo '!T158</f>
        <v>0</v>
      </c>
      <c r="U158" s="147">
        <f>+enero!U158+Febrero!U158+'Marzo '!U158</f>
        <v>0</v>
      </c>
      <c r="V158" s="147">
        <f>+enero!V158+Febrero!V158+'Marzo '!V158</f>
        <v>0</v>
      </c>
      <c r="W158" s="147">
        <f>+enero!W158+Febrero!W158+'Marzo '!W158</f>
        <v>0</v>
      </c>
      <c r="X158" s="147">
        <f>+enero!X158+Febrero!X158+'Marzo '!X158</f>
        <v>0</v>
      </c>
      <c r="Y158" s="147">
        <f>+enero!Y158+Febrero!Y158+'Marzo '!Y158</f>
        <v>0</v>
      </c>
      <c r="Z158" s="147">
        <f>+enero!Z158+Febrero!Z158+'Marzo '!Z158</f>
        <v>0</v>
      </c>
      <c r="AA158" s="147">
        <f>+enero!AA158+Febrero!AA158+'Marzo '!AA158</f>
        <v>0</v>
      </c>
      <c r="AB158" s="147">
        <f>+enero!AB158+Febrero!AB158+'Marzo '!AB158</f>
        <v>0</v>
      </c>
      <c r="AC158" s="147">
        <f>+enero!AC158+Febrero!AC158+'Marzo '!AC158</f>
        <v>0</v>
      </c>
      <c r="AD158" s="147">
        <f>+enero!AD158+Febrero!AD158+'Marzo '!AD158</f>
        <v>0</v>
      </c>
      <c r="AE158" s="147">
        <f>+enero!AE158+Febrero!AE158+'Marzo '!AE158</f>
        <v>0</v>
      </c>
      <c r="AF158" s="147">
        <f>+enero!AF158+Febrero!AF158+'Marzo '!AF158</f>
        <v>0</v>
      </c>
      <c r="AG158" s="147">
        <f>+enero!AG158+Febrero!AG158+'Marzo '!AG158</f>
        <v>0</v>
      </c>
      <c r="AH158" s="147">
        <f>+enero!AH158+Febrero!AH158+'Marzo '!AH158</f>
        <v>0</v>
      </c>
      <c r="AI158" s="147">
        <f>+enero!AI158+Febrero!AI158+'Marzo '!AI158</f>
        <v>0</v>
      </c>
      <c r="AJ158" s="147">
        <f>+enero!AJ158+Febrero!AJ158+'Marzo '!AJ158</f>
        <v>0</v>
      </c>
      <c r="AK158" s="147">
        <f>+enero!AK158+Febrero!AK158+'Marzo '!AK158</f>
        <v>0</v>
      </c>
      <c r="AL158" s="147">
        <f>+enero!AL158+Febrero!AL158+'Marzo '!AL158</f>
        <v>0</v>
      </c>
      <c r="AM158" s="147">
        <f>+enero!AM158+Febrero!AM158+'Marzo '!AM158</f>
        <v>0</v>
      </c>
      <c r="AN158" s="148">
        <f>+enero!AN158+Febrero!AN158+'Marzo '!AN158</f>
        <v>0</v>
      </c>
      <c r="AO158" s="149">
        <f>+enero!AO158+Febrero!AO158+'Marzo '!AO158</f>
        <v>0</v>
      </c>
      <c r="AP158" s="147">
        <f>+enero!AP158+Febrero!AP158+'Marzo '!AP158</f>
        <v>0</v>
      </c>
      <c r="AQ158" s="147">
        <f>+enero!AQ158+Febrero!AQ158+'Marzo '!AQ158</f>
        <v>0</v>
      </c>
      <c r="AR158" s="147">
        <f>+enero!AR158+Febrero!AR158+'Marzo '!AR158</f>
        <v>0</v>
      </c>
      <c r="AS158" s="535" t="s">
        <v>194</v>
      </c>
      <c r="AT158" s="465"/>
      <c r="AU158" s="465"/>
      <c r="BY158" s="452"/>
      <c r="BZ158" s="452"/>
      <c r="CA158" s="452"/>
      <c r="CB158" s="452"/>
      <c r="CC158" s="452"/>
      <c r="CD158" s="452"/>
      <c r="CE158" s="452"/>
      <c r="CF158" s="452"/>
      <c r="CG158" s="719"/>
      <c r="CH158" s="719"/>
      <c r="CI158" s="719">
        <v>0</v>
      </c>
      <c r="CJ158" s="719"/>
      <c r="CK158" s="719"/>
      <c r="CL158" s="719"/>
      <c r="CM158" s="719"/>
      <c r="CN158" s="719"/>
      <c r="CO158" s="452"/>
    </row>
    <row r="159" spans="1:93" s="451" customFormat="1" ht="15" customHeight="1" x14ac:dyDescent="0.2">
      <c r="A159" s="1433"/>
      <c r="B159" s="1327" t="s">
        <v>255</v>
      </c>
      <c r="C159" s="1291"/>
      <c r="D159" s="624">
        <f t="shared" si="21"/>
        <v>0</v>
      </c>
      <c r="E159" s="624">
        <f t="shared" si="24"/>
        <v>0</v>
      </c>
      <c r="F159" s="624">
        <f t="shared" si="24"/>
        <v>0</v>
      </c>
      <c r="G159" s="147">
        <f>+enero!G159+Febrero!G159+'Marzo '!G159</f>
        <v>0</v>
      </c>
      <c r="H159" s="147">
        <f>+enero!H159+Febrero!H159+'Marzo '!H159</f>
        <v>0</v>
      </c>
      <c r="I159" s="147">
        <f>+enero!I159+Febrero!I159+'Marzo '!I159</f>
        <v>0</v>
      </c>
      <c r="J159" s="147">
        <f>+enero!J159+Febrero!J159+'Marzo '!J159</f>
        <v>0</v>
      </c>
      <c r="K159" s="147">
        <f>+enero!K159+Febrero!K159+'Marzo '!K159</f>
        <v>0</v>
      </c>
      <c r="L159" s="147">
        <f>+enero!L159+Febrero!L159+'Marzo '!L159</f>
        <v>0</v>
      </c>
      <c r="M159" s="147">
        <f>+enero!M159+Febrero!M159+'Marzo '!M159</f>
        <v>0</v>
      </c>
      <c r="N159" s="147">
        <f>+enero!N159+Febrero!N159+'Marzo '!N159</f>
        <v>0</v>
      </c>
      <c r="O159" s="147">
        <f>+enero!O159+Febrero!O159+'Marzo '!O159</f>
        <v>0</v>
      </c>
      <c r="P159" s="147">
        <f>+enero!P159+Febrero!P159+'Marzo '!P159</f>
        <v>0</v>
      </c>
      <c r="Q159" s="147">
        <f>+enero!Q159+Febrero!Q159+'Marzo '!Q159</f>
        <v>0</v>
      </c>
      <c r="R159" s="147">
        <f>+enero!R159+Febrero!R159+'Marzo '!R159</f>
        <v>0</v>
      </c>
      <c r="S159" s="147">
        <f>+enero!S159+Febrero!S159+'Marzo '!S159</f>
        <v>0</v>
      </c>
      <c r="T159" s="147">
        <f>+enero!T159+Febrero!T159+'Marzo '!T159</f>
        <v>0</v>
      </c>
      <c r="U159" s="147">
        <f>+enero!U159+Febrero!U159+'Marzo '!U159</f>
        <v>0</v>
      </c>
      <c r="V159" s="147">
        <f>+enero!V159+Febrero!V159+'Marzo '!V159</f>
        <v>0</v>
      </c>
      <c r="W159" s="147">
        <f>+enero!W159+Febrero!W159+'Marzo '!W159</f>
        <v>0</v>
      </c>
      <c r="X159" s="147">
        <f>+enero!X159+Febrero!X159+'Marzo '!X159</f>
        <v>0</v>
      </c>
      <c r="Y159" s="147">
        <f>+enero!Y159+Febrero!Y159+'Marzo '!Y159</f>
        <v>0</v>
      </c>
      <c r="Z159" s="147">
        <f>+enero!Z159+Febrero!Z159+'Marzo '!Z159</f>
        <v>0</v>
      </c>
      <c r="AA159" s="147">
        <f>+enero!AA159+Febrero!AA159+'Marzo '!AA159</f>
        <v>0</v>
      </c>
      <c r="AB159" s="147">
        <f>+enero!AB159+Febrero!AB159+'Marzo '!AB159</f>
        <v>0</v>
      </c>
      <c r="AC159" s="147">
        <f>+enero!AC159+Febrero!AC159+'Marzo '!AC159</f>
        <v>0</v>
      </c>
      <c r="AD159" s="147">
        <f>+enero!AD159+Febrero!AD159+'Marzo '!AD159</f>
        <v>0</v>
      </c>
      <c r="AE159" s="147">
        <f>+enero!AE159+Febrero!AE159+'Marzo '!AE159</f>
        <v>0</v>
      </c>
      <c r="AF159" s="147">
        <f>+enero!AF159+Febrero!AF159+'Marzo '!AF159</f>
        <v>0</v>
      </c>
      <c r="AG159" s="147">
        <f>+enero!AG159+Febrero!AG159+'Marzo '!AG159</f>
        <v>0</v>
      </c>
      <c r="AH159" s="147">
        <f>+enero!AH159+Febrero!AH159+'Marzo '!AH159</f>
        <v>0</v>
      </c>
      <c r="AI159" s="147">
        <f>+enero!AI159+Febrero!AI159+'Marzo '!AI159</f>
        <v>0</v>
      </c>
      <c r="AJ159" s="147">
        <f>+enero!AJ159+Febrero!AJ159+'Marzo '!AJ159</f>
        <v>0</v>
      </c>
      <c r="AK159" s="147">
        <f>+enero!AK159+Febrero!AK159+'Marzo '!AK159</f>
        <v>0</v>
      </c>
      <c r="AL159" s="147">
        <f>+enero!AL159+Febrero!AL159+'Marzo '!AL159</f>
        <v>0</v>
      </c>
      <c r="AM159" s="147">
        <f>+enero!AM159+Febrero!AM159+'Marzo '!AM159</f>
        <v>0</v>
      </c>
      <c r="AN159" s="148">
        <f>+enero!AN159+Febrero!AN159+'Marzo '!AN159</f>
        <v>0</v>
      </c>
      <c r="AO159" s="149">
        <f>+enero!AO159+Febrero!AO159+'Marzo '!AO159</f>
        <v>0</v>
      </c>
      <c r="AP159" s="147">
        <f>+enero!AP159+Febrero!AP159+'Marzo '!AP159</f>
        <v>0</v>
      </c>
      <c r="AQ159" s="147">
        <f>+enero!AQ159+Febrero!AQ159+'Marzo '!AQ159</f>
        <v>0</v>
      </c>
      <c r="AR159" s="147">
        <f>+enero!AR159+Febrero!AR159+'Marzo '!AR159</f>
        <v>0</v>
      </c>
      <c r="AS159" s="535" t="s">
        <v>194</v>
      </c>
      <c r="AT159" s="465"/>
      <c r="AU159" s="465"/>
      <c r="BY159" s="452"/>
      <c r="BZ159" s="452"/>
      <c r="CA159" s="452"/>
      <c r="CB159" s="452"/>
      <c r="CC159" s="452"/>
      <c r="CD159" s="452"/>
      <c r="CE159" s="452"/>
      <c r="CF159" s="452"/>
      <c r="CG159" s="719"/>
      <c r="CH159" s="719"/>
      <c r="CI159" s="719">
        <v>0</v>
      </c>
      <c r="CJ159" s="719"/>
      <c r="CK159" s="719"/>
      <c r="CL159" s="719"/>
      <c r="CM159" s="719"/>
      <c r="CN159" s="719"/>
      <c r="CO159" s="452"/>
    </row>
    <row r="160" spans="1:93" s="451" customFormat="1" ht="15" customHeight="1" x14ac:dyDescent="0.2">
      <c r="A160" s="1434"/>
      <c r="B160" s="1444" t="s">
        <v>256</v>
      </c>
      <c r="C160" s="1380"/>
      <c r="D160" s="626">
        <f t="shared" si="21"/>
        <v>0</v>
      </c>
      <c r="E160" s="626">
        <f t="shared" si="24"/>
        <v>0</v>
      </c>
      <c r="F160" s="626">
        <f t="shared" si="24"/>
        <v>0</v>
      </c>
      <c r="G160" s="147">
        <f>+enero!G160+Febrero!G160+'Marzo '!G160</f>
        <v>0</v>
      </c>
      <c r="H160" s="147">
        <f>+enero!H160+Febrero!H160+'Marzo '!H160</f>
        <v>0</v>
      </c>
      <c r="I160" s="147">
        <f>+enero!I160+Febrero!I160+'Marzo '!I160</f>
        <v>0</v>
      </c>
      <c r="J160" s="147">
        <f>+enero!J160+Febrero!J160+'Marzo '!J160</f>
        <v>0</v>
      </c>
      <c r="K160" s="147">
        <f>+enero!K160+Febrero!K160+'Marzo '!K160</f>
        <v>0</v>
      </c>
      <c r="L160" s="147">
        <f>+enero!L160+Febrero!L160+'Marzo '!L160</f>
        <v>0</v>
      </c>
      <c r="M160" s="147">
        <f>+enero!M160+Febrero!M160+'Marzo '!M160</f>
        <v>0</v>
      </c>
      <c r="N160" s="147">
        <f>+enero!N160+Febrero!N160+'Marzo '!N160</f>
        <v>0</v>
      </c>
      <c r="O160" s="147">
        <f>+enero!O160+Febrero!O160+'Marzo '!O160</f>
        <v>0</v>
      </c>
      <c r="P160" s="147">
        <f>+enero!P160+Febrero!P160+'Marzo '!P160</f>
        <v>0</v>
      </c>
      <c r="Q160" s="147">
        <f>+enero!Q160+Febrero!Q160+'Marzo '!Q160</f>
        <v>0</v>
      </c>
      <c r="R160" s="147">
        <f>+enero!R160+Febrero!R160+'Marzo '!R160</f>
        <v>0</v>
      </c>
      <c r="S160" s="147">
        <f>+enero!S160+Febrero!S160+'Marzo '!S160</f>
        <v>0</v>
      </c>
      <c r="T160" s="147">
        <f>+enero!T160+Febrero!T160+'Marzo '!T160</f>
        <v>0</v>
      </c>
      <c r="U160" s="147">
        <f>+enero!U160+Febrero!U160+'Marzo '!U160</f>
        <v>0</v>
      </c>
      <c r="V160" s="147">
        <f>+enero!V160+Febrero!V160+'Marzo '!V160</f>
        <v>0</v>
      </c>
      <c r="W160" s="147">
        <f>+enero!W160+Febrero!W160+'Marzo '!W160</f>
        <v>0</v>
      </c>
      <c r="X160" s="147">
        <f>+enero!X160+Febrero!X160+'Marzo '!X160</f>
        <v>0</v>
      </c>
      <c r="Y160" s="147">
        <f>+enero!Y160+Febrero!Y160+'Marzo '!Y160</f>
        <v>0</v>
      </c>
      <c r="Z160" s="147">
        <f>+enero!Z160+Febrero!Z160+'Marzo '!Z160</f>
        <v>0</v>
      </c>
      <c r="AA160" s="147">
        <f>+enero!AA160+Febrero!AA160+'Marzo '!AA160</f>
        <v>0</v>
      </c>
      <c r="AB160" s="147">
        <f>+enero!AB160+Febrero!AB160+'Marzo '!AB160</f>
        <v>0</v>
      </c>
      <c r="AC160" s="147">
        <f>+enero!AC160+Febrero!AC160+'Marzo '!AC160</f>
        <v>0</v>
      </c>
      <c r="AD160" s="147">
        <f>+enero!AD160+Febrero!AD160+'Marzo '!AD160</f>
        <v>0</v>
      </c>
      <c r="AE160" s="147">
        <f>+enero!AE160+Febrero!AE160+'Marzo '!AE160</f>
        <v>0</v>
      </c>
      <c r="AF160" s="147">
        <f>+enero!AF160+Febrero!AF160+'Marzo '!AF160</f>
        <v>0</v>
      </c>
      <c r="AG160" s="147">
        <f>+enero!AG160+Febrero!AG160+'Marzo '!AG160</f>
        <v>0</v>
      </c>
      <c r="AH160" s="147">
        <f>+enero!AH160+Febrero!AH160+'Marzo '!AH160</f>
        <v>0</v>
      </c>
      <c r="AI160" s="147">
        <f>+enero!AI160+Febrero!AI160+'Marzo '!AI160</f>
        <v>0</v>
      </c>
      <c r="AJ160" s="147">
        <f>+enero!AJ160+Febrero!AJ160+'Marzo '!AJ160</f>
        <v>0</v>
      </c>
      <c r="AK160" s="147">
        <f>+enero!AK160+Febrero!AK160+'Marzo '!AK160</f>
        <v>0</v>
      </c>
      <c r="AL160" s="147">
        <f>+enero!AL160+Febrero!AL160+'Marzo '!AL160</f>
        <v>0</v>
      </c>
      <c r="AM160" s="147">
        <f>+enero!AM160+Febrero!AM160+'Marzo '!AM160</f>
        <v>0</v>
      </c>
      <c r="AN160" s="148">
        <f>+enero!AN160+Febrero!AN160+'Marzo '!AN160</f>
        <v>0</v>
      </c>
      <c r="AO160" s="149">
        <f>+enero!AO160+Febrero!AO160+'Marzo '!AO160</f>
        <v>0</v>
      </c>
      <c r="AP160" s="147">
        <f>+enero!AP160+Febrero!AP160+'Marzo '!AP160</f>
        <v>0</v>
      </c>
      <c r="AQ160" s="147">
        <f>+enero!AQ160+Febrero!AQ160+'Marzo '!AQ160</f>
        <v>0</v>
      </c>
      <c r="AR160" s="147">
        <f>+enero!AR160+Febrero!AR160+'Marzo '!AR160</f>
        <v>0</v>
      </c>
      <c r="AS160" s="535" t="s">
        <v>194</v>
      </c>
      <c r="AT160" s="465"/>
      <c r="AU160" s="465"/>
      <c r="BY160" s="452"/>
      <c r="BZ160" s="452"/>
      <c r="CA160" s="452"/>
      <c r="CB160" s="452"/>
      <c r="CC160" s="452"/>
      <c r="CD160" s="452"/>
      <c r="CE160" s="452"/>
      <c r="CF160" s="452"/>
      <c r="CG160" s="719"/>
      <c r="CH160" s="719"/>
      <c r="CI160" s="719">
        <v>0</v>
      </c>
      <c r="CJ160" s="719"/>
      <c r="CK160" s="719"/>
      <c r="CL160" s="719"/>
      <c r="CM160" s="719"/>
      <c r="CN160" s="719"/>
      <c r="CO160" s="452"/>
    </row>
    <row r="161" spans="1:93" s="451" customFormat="1" x14ac:dyDescent="0.2">
      <c r="A161" s="1382" t="s">
        <v>125</v>
      </c>
      <c r="B161" s="1383"/>
      <c r="C161" s="1384"/>
      <c r="D161" s="623">
        <f t="shared" si="21"/>
        <v>6</v>
      </c>
      <c r="E161" s="623">
        <f t="shared" si="24"/>
        <v>5</v>
      </c>
      <c r="F161" s="623">
        <f t="shared" si="24"/>
        <v>1</v>
      </c>
      <c r="G161" s="147">
        <f>+enero!G161+Febrero!G161+'Marzo '!G161</f>
        <v>0</v>
      </c>
      <c r="H161" s="147">
        <f>+enero!H161+Febrero!H161+'Marzo '!H161</f>
        <v>0</v>
      </c>
      <c r="I161" s="147">
        <f>+enero!I161+Febrero!I161+'Marzo '!I161</f>
        <v>0</v>
      </c>
      <c r="J161" s="147">
        <f>+enero!J161+Febrero!J161+'Marzo '!J161</f>
        <v>0</v>
      </c>
      <c r="K161" s="147">
        <f>+enero!K161+Febrero!K161+'Marzo '!K161</f>
        <v>0</v>
      </c>
      <c r="L161" s="147">
        <f>+enero!L161+Febrero!L161+'Marzo '!L161</f>
        <v>0</v>
      </c>
      <c r="M161" s="147">
        <f>+enero!M161+Febrero!M161+'Marzo '!M161</f>
        <v>1</v>
      </c>
      <c r="N161" s="147">
        <f>+enero!N161+Febrero!N161+'Marzo '!N161</f>
        <v>1</v>
      </c>
      <c r="O161" s="147">
        <f>+enero!O161+Febrero!O161+'Marzo '!O161</f>
        <v>1</v>
      </c>
      <c r="P161" s="147">
        <f>+enero!P161+Febrero!P161+'Marzo '!P161</f>
        <v>0</v>
      </c>
      <c r="Q161" s="147">
        <f>+enero!Q161+Febrero!Q161+'Marzo '!Q161</f>
        <v>2</v>
      </c>
      <c r="R161" s="147">
        <f>+enero!R161+Febrero!R161+'Marzo '!R161</f>
        <v>0</v>
      </c>
      <c r="S161" s="147">
        <f>+enero!S161+Febrero!S161+'Marzo '!S161</f>
        <v>0</v>
      </c>
      <c r="T161" s="147">
        <f>+enero!T161+Febrero!T161+'Marzo '!T161</f>
        <v>0</v>
      </c>
      <c r="U161" s="147">
        <f>+enero!U161+Febrero!U161+'Marzo '!U161</f>
        <v>0</v>
      </c>
      <c r="V161" s="147">
        <f>+enero!V161+Febrero!V161+'Marzo '!V161</f>
        <v>0</v>
      </c>
      <c r="W161" s="147">
        <f>+enero!W161+Febrero!W161+'Marzo '!W161</f>
        <v>0</v>
      </c>
      <c r="X161" s="147">
        <f>+enero!X161+Febrero!X161+'Marzo '!X161</f>
        <v>0</v>
      </c>
      <c r="Y161" s="147">
        <f>+enero!Y161+Febrero!Y161+'Marzo '!Y161</f>
        <v>0</v>
      </c>
      <c r="Z161" s="147">
        <f>+enero!Z161+Febrero!Z161+'Marzo '!Z161</f>
        <v>0</v>
      </c>
      <c r="AA161" s="147">
        <f>+enero!AA161+Febrero!AA161+'Marzo '!AA161</f>
        <v>1</v>
      </c>
      <c r="AB161" s="147">
        <f>+enero!AB161+Febrero!AB161+'Marzo '!AB161</f>
        <v>0</v>
      </c>
      <c r="AC161" s="147">
        <f>+enero!AC161+Febrero!AC161+'Marzo '!AC161</f>
        <v>0</v>
      </c>
      <c r="AD161" s="147">
        <f>+enero!AD161+Febrero!AD161+'Marzo '!AD161</f>
        <v>0</v>
      </c>
      <c r="AE161" s="147">
        <f>+enero!AE161+Febrero!AE161+'Marzo '!AE161</f>
        <v>0</v>
      </c>
      <c r="AF161" s="147">
        <f>+enero!AF161+Febrero!AF161+'Marzo '!AF161</f>
        <v>0</v>
      </c>
      <c r="AG161" s="147">
        <f>+enero!AG161+Febrero!AG161+'Marzo '!AG161</f>
        <v>0</v>
      </c>
      <c r="AH161" s="147">
        <f>+enero!AH161+Febrero!AH161+'Marzo '!AH161</f>
        <v>0</v>
      </c>
      <c r="AI161" s="147">
        <f>+enero!AI161+Febrero!AI161+'Marzo '!AI161</f>
        <v>0</v>
      </c>
      <c r="AJ161" s="147">
        <f>+enero!AJ161+Febrero!AJ161+'Marzo '!AJ161</f>
        <v>0</v>
      </c>
      <c r="AK161" s="147">
        <f>+enero!AK161+Febrero!AK161+'Marzo '!AK161</f>
        <v>0</v>
      </c>
      <c r="AL161" s="147">
        <f>+enero!AL161+Febrero!AL161+'Marzo '!AL161</f>
        <v>0</v>
      </c>
      <c r="AM161" s="147">
        <f>+enero!AM161+Febrero!AM161+'Marzo '!AM161</f>
        <v>0</v>
      </c>
      <c r="AN161" s="148">
        <f>+enero!AN161+Febrero!AN161+'Marzo '!AN161</f>
        <v>0</v>
      </c>
      <c r="AO161" s="149">
        <f>+enero!AO161+Febrero!AO161+'Marzo '!AO161</f>
        <v>0</v>
      </c>
      <c r="AP161" s="147">
        <f>+enero!AP161+Febrero!AP161+'Marzo '!AP161</f>
        <v>0</v>
      </c>
      <c r="AQ161" s="147">
        <f>+enero!AQ161+Febrero!AQ161+'Marzo '!AQ161</f>
        <v>0</v>
      </c>
      <c r="AR161" s="147">
        <f>+enero!AR161+Febrero!AR161+'Marzo '!AR161</f>
        <v>0</v>
      </c>
      <c r="AS161" s="535" t="s">
        <v>194</v>
      </c>
      <c r="AT161" s="465"/>
      <c r="AU161" s="465"/>
      <c r="BY161" s="452"/>
      <c r="BZ161" s="452"/>
      <c r="CA161" s="452"/>
      <c r="CB161" s="452"/>
      <c r="CC161" s="452"/>
      <c r="CD161" s="452"/>
      <c r="CE161" s="452"/>
      <c r="CF161" s="452"/>
      <c r="CG161" s="719">
        <v>0</v>
      </c>
      <c r="CH161" s="719">
        <v>0</v>
      </c>
      <c r="CI161" s="719">
        <v>0</v>
      </c>
      <c r="CJ161" s="719"/>
      <c r="CK161" s="719"/>
      <c r="CL161" s="719"/>
      <c r="CM161" s="719"/>
      <c r="CN161" s="719"/>
      <c r="CO161" s="452"/>
    </row>
    <row r="162" spans="1:93" s="451" customFormat="1" x14ac:dyDescent="0.2">
      <c r="A162" s="1269" t="s">
        <v>126</v>
      </c>
      <c r="B162" s="1385"/>
      <c r="C162" s="1270"/>
      <c r="D162" s="624">
        <f t="shared" si="21"/>
        <v>0</v>
      </c>
      <c r="E162" s="624">
        <f t="shared" si="24"/>
        <v>0</v>
      </c>
      <c r="F162" s="624">
        <f t="shared" si="24"/>
        <v>0</v>
      </c>
      <c r="G162" s="147">
        <f>+enero!G162+Febrero!G162+'Marzo '!G162</f>
        <v>0</v>
      </c>
      <c r="H162" s="147">
        <f>+enero!H162+Febrero!H162+'Marzo '!H162</f>
        <v>0</v>
      </c>
      <c r="I162" s="147">
        <f>+enero!I162+Febrero!I162+'Marzo '!I162</f>
        <v>0</v>
      </c>
      <c r="J162" s="147">
        <f>+enero!J162+Febrero!J162+'Marzo '!J162</f>
        <v>0</v>
      </c>
      <c r="K162" s="147">
        <f>+enero!K162+Febrero!K162+'Marzo '!K162</f>
        <v>0</v>
      </c>
      <c r="L162" s="147">
        <f>+enero!L162+Febrero!L162+'Marzo '!L162</f>
        <v>0</v>
      </c>
      <c r="M162" s="147">
        <f>+enero!M162+Febrero!M162+'Marzo '!M162</f>
        <v>0</v>
      </c>
      <c r="N162" s="147">
        <f>+enero!N162+Febrero!N162+'Marzo '!N162</f>
        <v>0</v>
      </c>
      <c r="O162" s="147">
        <f>+enero!O162+Febrero!O162+'Marzo '!O162</f>
        <v>0</v>
      </c>
      <c r="P162" s="147">
        <f>+enero!P162+Febrero!P162+'Marzo '!P162</f>
        <v>0</v>
      </c>
      <c r="Q162" s="147">
        <f>+enero!Q162+Febrero!Q162+'Marzo '!Q162</f>
        <v>0</v>
      </c>
      <c r="R162" s="147">
        <f>+enero!R162+Febrero!R162+'Marzo '!R162</f>
        <v>0</v>
      </c>
      <c r="S162" s="147">
        <f>+enero!S162+Febrero!S162+'Marzo '!S162</f>
        <v>0</v>
      </c>
      <c r="T162" s="147">
        <f>+enero!T162+Febrero!T162+'Marzo '!T162</f>
        <v>0</v>
      </c>
      <c r="U162" s="147">
        <f>+enero!U162+Febrero!U162+'Marzo '!U162</f>
        <v>0</v>
      </c>
      <c r="V162" s="147">
        <f>+enero!V162+Febrero!V162+'Marzo '!V162</f>
        <v>0</v>
      </c>
      <c r="W162" s="147">
        <f>+enero!W162+Febrero!W162+'Marzo '!W162</f>
        <v>0</v>
      </c>
      <c r="X162" s="147">
        <f>+enero!X162+Febrero!X162+'Marzo '!X162</f>
        <v>0</v>
      </c>
      <c r="Y162" s="147">
        <f>+enero!Y162+Febrero!Y162+'Marzo '!Y162</f>
        <v>0</v>
      </c>
      <c r="Z162" s="147">
        <f>+enero!Z162+Febrero!Z162+'Marzo '!Z162</f>
        <v>0</v>
      </c>
      <c r="AA162" s="147">
        <f>+enero!AA162+Febrero!AA162+'Marzo '!AA162</f>
        <v>0</v>
      </c>
      <c r="AB162" s="147">
        <f>+enero!AB162+Febrero!AB162+'Marzo '!AB162</f>
        <v>0</v>
      </c>
      <c r="AC162" s="147">
        <f>+enero!AC162+Febrero!AC162+'Marzo '!AC162</f>
        <v>0</v>
      </c>
      <c r="AD162" s="147">
        <f>+enero!AD162+Febrero!AD162+'Marzo '!AD162</f>
        <v>0</v>
      </c>
      <c r="AE162" s="147">
        <f>+enero!AE162+Febrero!AE162+'Marzo '!AE162</f>
        <v>0</v>
      </c>
      <c r="AF162" s="147">
        <f>+enero!AF162+Febrero!AF162+'Marzo '!AF162</f>
        <v>0</v>
      </c>
      <c r="AG162" s="147">
        <f>+enero!AG162+Febrero!AG162+'Marzo '!AG162</f>
        <v>0</v>
      </c>
      <c r="AH162" s="147">
        <f>+enero!AH162+Febrero!AH162+'Marzo '!AH162</f>
        <v>0</v>
      </c>
      <c r="AI162" s="147">
        <f>+enero!AI162+Febrero!AI162+'Marzo '!AI162</f>
        <v>0</v>
      </c>
      <c r="AJ162" s="147">
        <f>+enero!AJ162+Febrero!AJ162+'Marzo '!AJ162</f>
        <v>0</v>
      </c>
      <c r="AK162" s="147">
        <f>+enero!AK162+Febrero!AK162+'Marzo '!AK162</f>
        <v>0</v>
      </c>
      <c r="AL162" s="147">
        <f>+enero!AL162+Febrero!AL162+'Marzo '!AL162</f>
        <v>0</v>
      </c>
      <c r="AM162" s="147">
        <f>+enero!AM162+Febrero!AM162+'Marzo '!AM162</f>
        <v>0</v>
      </c>
      <c r="AN162" s="148">
        <f>+enero!AN162+Febrero!AN162+'Marzo '!AN162</f>
        <v>0</v>
      </c>
      <c r="AO162" s="149">
        <f>+enero!AO162+Febrero!AO162+'Marzo '!AO162</f>
        <v>0</v>
      </c>
      <c r="AP162" s="147">
        <f>+enero!AP162+Febrero!AP162+'Marzo '!AP162</f>
        <v>0</v>
      </c>
      <c r="AQ162" s="147">
        <f>+enero!AQ162+Febrero!AQ162+'Marzo '!AQ162</f>
        <v>0</v>
      </c>
      <c r="AR162" s="147">
        <f>+enero!AR162+Febrero!AR162+'Marzo '!AR162</f>
        <v>0</v>
      </c>
      <c r="AS162" s="535" t="s">
        <v>194</v>
      </c>
      <c r="AT162" s="465"/>
      <c r="AU162" s="465"/>
      <c r="BY162" s="452"/>
      <c r="BZ162" s="452"/>
      <c r="CA162" s="452"/>
      <c r="CB162" s="452"/>
      <c r="CC162" s="452"/>
      <c r="CD162" s="452"/>
      <c r="CE162" s="452"/>
      <c r="CF162" s="452"/>
      <c r="CG162" s="719">
        <v>0</v>
      </c>
      <c r="CH162" s="719">
        <v>0</v>
      </c>
      <c r="CI162" s="719">
        <v>0</v>
      </c>
      <c r="CJ162" s="719"/>
      <c r="CK162" s="719"/>
      <c r="CL162" s="719"/>
      <c r="CM162" s="719"/>
      <c r="CN162" s="719"/>
      <c r="CO162" s="452"/>
    </row>
    <row r="163" spans="1:93" s="451" customFormat="1" x14ac:dyDescent="0.2">
      <c r="A163" s="1269" t="s">
        <v>127</v>
      </c>
      <c r="B163" s="1385"/>
      <c r="C163" s="1270"/>
      <c r="D163" s="624">
        <f t="shared" si="21"/>
        <v>21</v>
      </c>
      <c r="E163" s="624">
        <f t="shared" si="24"/>
        <v>15</v>
      </c>
      <c r="F163" s="624">
        <f t="shared" si="24"/>
        <v>6</v>
      </c>
      <c r="G163" s="147">
        <f>+enero!G163+Febrero!G163+'Marzo '!G163</f>
        <v>2</v>
      </c>
      <c r="H163" s="147">
        <f>+enero!H163+Febrero!H163+'Marzo '!H163</f>
        <v>1</v>
      </c>
      <c r="I163" s="147">
        <f>+enero!I163+Febrero!I163+'Marzo '!I163</f>
        <v>0</v>
      </c>
      <c r="J163" s="147">
        <f>+enero!J163+Febrero!J163+'Marzo '!J163</f>
        <v>0</v>
      </c>
      <c r="K163" s="147">
        <f>+enero!K163+Febrero!K163+'Marzo '!K163</f>
        <v>4</v>
      </c>
      <c r="L163" s="147">
        <f>+enero!L163+Febrero!L163+'Marzo '!L163</f>
        <v>1</v>
      </c>
      <c r="M163" s="147">
        <f>+enero!M163+Febrero!M163+'Marzo '!M163</f>
        <v>1</v>
      </c>
      <c r="N163" s="147">
        <f>+enero!N163+Febrero!N163+'Marzo '!N163</f>
        <v>0</v>
      </c>
      <c r="O163" s="147">
        <f>+enero!O163+Febrero!O163+'Marzo '!O163</f>
        <v>3</v>
      </c>
      <c r="P163" s="147">
        <f>+enero!P163+Febrero!P163+'Marzo '!P163</f>
        <v>0</v>
      </c>
      <c r="Q163" s="147">
        <f>+enero!Q163+Febrero!Q163+'Marzo '!Q163</f>
        <v>2</v>
      </c>
      <c r="R163" s="147">
        <f>+enero!R163+Febrero!R163+'Marzo '!R163</f>
        <v>3</v>
      </c>
      <c r="S163" s="147">
        <f>+enero!S163+Febrero!S163+'Marzo '!S163</f>
        <v>2</v>
      </c>
      <c r="T163" s="147">
        <f>+enero!T163+Febrero!T163+'Marzo '!T163</f>
        <v>0</v>
      </c>
      <c r="U163" s="147">
        <f>+enero!U163+Febrero!U163+'Marzo '!U163</f>
        <v>1</v>
      </c>
      <c r="V163" s="147">
        <f>+enero!V163+Febrero!V163+'Marzo '!V163</f>
        <v>0</v>
      </c>
      <c r="W163" s="147">
        <f>+enero!W163+Febrero!W163+'Marzo '!W163</f>
        <v>0</v>
      </c>
      <c r="X163" s="147">
        <f>+enero!X163+Febrero!X163+'Marzo '!X163</f>
        <v>1</v>
      </c>
      <c r="Y163" s="147">
        <f>+enero!Y163+Febrero!Y163+'Marzo '!Y163</f>
        <v>0</v>
      </c>
      <c r="Z163" s="147">
        <f>+enero!Z163+Febrero!Z163+'Marzo '!Z163</f>
        <v>0</v>
      </c>
      <c r="AA163" s="147">
        <f>+enero!AA163+Febrero!AA163+'Marzo '!AA163</f>
        <v>0</v>
      </c>
      <c r="AB163" s="147">
        <f>+enero!AB163+Febrero!AB163+'Marzo '!AB163</f>
        <v>0</v>
      </c>
      <c r="AC163" s="147">
        <f>+enero!AC163+Febrero!AC163+'Marzo '!AC163</f>
        <v>0</v>
      </c>
      <c r="AD163" s="147">
        <f>+enero!AD163+Febrero!AD163+'Marzo '!AD163</f>
        <v>0</v>
      </c>
      <c r="AE163" s="147">
        <f>+enero!AE163+Febrero!AE163+'Marzo '!AE163</f>
        <v>0</v>
      </c>
      <c r="AF163" s="147">
        <f>+enero!AF163+Febrero!AF163+'Marzo '!AF163</f>
        <v>0</v>
      </c>
      <c r="AG163" s="147">
        <f>+enero!AG163+Febrero!AG163+'Marzo '!AG163</f>
        <v>0</v>
      </c>
      <c r="AH163" s="147">
        <f>+enero!AH163+Febrero!AH163+'Marzo '!AH163</f>
        <v>0</v>
      </c>
      <c r="AI163" s="147">
        <f>+enero!AI163+Febrero!AI163+'Marzo '!AI163</f>
        <v>0</v>
      </c>
      <c r="AJ163" s="147">
        <f>+enero!AJ163+Febrero!AJ163+'Marzo '!AJ163</f>
        <v>0</v>
      </c>
      <c r="AK163" s="147">
        <f>+enero!AK163+Febrero!AK163+'Marzo '!AK163</f>
        <v>0</v>
      </c>
      <c r="AL163" s="147">
        <f>+enero!AL163+Febrero!AL163+'Marzo '!AL163</f>
        <v>0</v>
      </c>
      <c r="AM163" s="147">
        <f>+enero!AM163+Febrero!AM163+'Marzo '!AM163</f>
        <v>0</v>
      </c>
      <c r="AN163" s="148">
        <f>+enero!AN163+Febrero!AN163+'Marzo '!AN163</f>
        <v>0</v>
      </c>
      <c r="AO163" s="149">
        <f>+enero!AO163+Febrero!AO163+'Marzo '!AO163</f>
        <v>0</v>
      </c>
      <c r="AP163" s="147">
        <f>+enero!AP163+Febrero!AP163+'Marzo '!AP163</f>
        <v>0</v>
      </c>
      <c r="AQ163" s="147">
        <f>+enero!AQ163+Febrero!AQ163+'Marzo '!AQ163</f>
        <v>0</v>
      </c>
      <c r="AR163" s="147">
        <f>+enero!AR163+Febrero!AR163+'Marzo '!AR163</f>
        <v>0</v>
      </c>
      <c r="AS163" s="535" t="s">
        <v>194</v>
      </c>
      <c r="AT163" s="465"/>
      <c r="AU163" s="465"/>
      <c r="BY163" s="452"/>
      <c r="BZ163" s="452"/>
      <c r="CA163" s="452"/>
      <c r="CB163" s="452"/>
      <c r="CC163" s="452"/>
      <c r="CD163" s="452"/>
      <c r="CE163" s="452"/>
      <c r="CF163" s="452"/>
      <c r="CG163" s="719">
        <v>0</v>
      </c>
      <c r="CH163" s="719">
        <v>0</v>
      </c>
      <c r="CI163" s="719">
        <v>0</v>
      </c>
      <c r="CJ163" s="719"/>
      <c r="CK163" s="719"/>
      <c r="CL163" s="719"/>
      <c r="CM163" s="719"/>
      <c r="CN163" s="719"/>
      <c r="CO163" s="452"/>
    </row>
    <row r="164" spans="1:93" s="451" customFormat="1" x14ac:dyDescent="0.2">
      <c r="A164" s="1269" t="s">
        <v>128</v>
      </c>
      <c r="B164" s="1385"/>
      <c r="C164" s="1270"/>
      <c r="D164" s="624">
        <f t="shared" si="21"/>
        <v>6</v>
      </c>
      <c r="E164" s="624">
        <f t="shared" si="24"/>
        <v>2</v>
      </c>
      <c r="F164" s="624">
        <f t="shared" si="24"/>
        <v>4</v>
      </c>
      <c r="G164" s="147">
        <f>+enero!G164+Febrero!G164+'Marzo '!G164</f>
        <v>0</v>
      </c>
      <c r="H164" s="147">
        <f>+enero!H164+Febrero!H164+'Marzo '!H164</f>
        <v>0</v>
      </c>
      <c r="I164" s="147">
        <f>+enero!I164+Febrero!I164+'Marzo '!I164</f>
        <v>0</v>
      </c>
      <c r="J164" s="147">
        <f>+enero!J164+Febrero!J164+'Marzo '!J164</f>
        <v>0</v>
      </c>
      <c r="K164" s="147">
        <f>+enero!K164+Febrero!K164+'Marzo '!K164</f>
        <v>0</v>
      </c>
      <c r="L164" s="147">
        <f>+enero!L164+Febrero!L164+'Marzo '!L164</f>
        <v>0</v>
      </c>
      <c r="M164" s="147">
        <f>+enero!M164+Febrero!M164+'Marzo '!M164</f>
        <v>1</v>
      </c>
      <c r="N164" s="147">
        <f>+enero!N164+Febrero!N164+'Marzo '!N164</f>
        <v>0</v>
      </c>
      <c r="O164" s="147">
        <f>+enero!O164+Febrero!O164+'Marzo '!O164</f>
        <v>0</v>
      </c>
      <c r="P164" s="147">
        <f>+enero!P164+Febrero!P164+'Marzo '!P164</f>
        <v>0</v>
      </c>
      <c r="Q164" s="147">
        <f>+enero!Q164+Febrero!Q164+'Marzo '!Q164</f>
        <v>0</v>
      </c>
      <c r="R164" s="147">
        <f>+enero!R164+Febrero!R164+'Marzo '!R164</f>
        <v>0</v>
      </c>
      <c r="S164" s="147">
        <f>+enero!S164+Febrero!S164+'Marzo '!S164</f>
        <v>0</v>
      </c>
      <c r="T164" s="147">
        <f>+enero!T164+Febrero!T164+'Marzo '!T164</f>
        <v>0</v>
      </c>
      <c r="U164" s="147">
        <f>+enero!U164+Febrero!U164+'Marzo '!U164</f>
        <v>0</v>
      </c>
      <c r="V164" s="147">
        <f>+enero!V164+Febrero!V164+'Marzo '!V164</f>
        <v>0</v>
      </c>
      <c r="W164" s="147">
        <f>+enero!W164+Febrero!W164+'Marzo '!W164</f>
        <v>0</v>
      </c>
      <c r="X164" s="147">
        <f>+enero!X164+Febrero!X164+'Marzo '!X164</f>
        <v>1</v>
      </c>
      <c r="Y164" s="147">
        <f>+enero!Y164+Febrero!Y164+'Marzo '!Y164</f>
        <v>0</v>
      </c>
      <c r="Z164" s="147">
        <f>+enero!Z164+Febrero!Z164+'Marzo '!Z164</f>
        <v>0</v>
      </c>
      <c r="AA164" s="147">
        <f>+enero!AA164+Febrero!AA164+'Marzo '!AA164</f>
        <v>0</v>
      </c>
      <c r="AB164" s="147">
        <f>+enero!AB164+Febrero!AB164+'Marzo '!AB164</f>
        <v>1</v>
      </c>
      <c r="AC164" s="147">
        <f>+enero!AC164+Febrero!AC164+'Marzo '!AC164</f>
        <v>1</v>
      </c>
      <c r="AD164" s="147">
        <f>+enero!AD164+Febrero!AD164+'Marzo '!AD164</f>
        <v>1</v>
      </c>
      <c r="AE164" s="147">
        <f>+enero!AE164+Febrero!AE164+'Marzo '!AE164</f>
        <v>0</v>
      </c>
      <c r="AF164" s="147">
        <f>+enero!AF164+Febrero!AF164+'Marzo '!AF164</f>
        <v>1</v>
      </c>
      <c r="AG164" s="147">
        <f>+enero!AG164+Febrero!AG164+'Marzo '!AG164</f>
        <v>0</v>
      </c>
      <c r="AH164" s="147">
        <f>+enero!AH164+Febrero!AH164+'Marzo '!AH164</f>
        <v>0</v>
      </c>
      <c r="AI164" s="147">
        <f>+enero!AI164+Febrero!AI164+'Marzo '!AI164</f>
        <v>0</v>
      </c>
      <c r="AJ164" s="147">
        <f>+enero!AJ164+Febrero!AJ164+'Marzo '!AJ164</f>
        <v>0</v>
      </c>
      <c r="AK164" s="147">
        <f>+enero!AK164+Febrero!AK164+'Marzo '!AK164</f>
        <v>0</v>
      </c>
      <c r="AL164" s="147">
        <f>+enero!AL164+Febrero!AL164+'Marzo '!AL164</f>
        <v>0</v>
      </c>
      <c r="AM164" s="147">
        <f>+enero!AM164+Febrero!AM164+'Marzo '!AM164</f>
        <v>0</v>
      </c>
      <c r="AN164" s="148">
        <f>+enero!AN164+Febrero!AN164+'Marzo '!AN164</f>
        <v>0</v>
      </c>
      <c r="AO164" s="149">
        <f>+enero!AO164+Febrero!AO164+'Marzo '!AO164</f>
        <v>0</v>
      </c>
      <c r="AP164" s="147">
        <f>+enero!AP164+Febrero!AP164+'Marzo '!AP164</f>
        <v>0</v>
      </c>
      <c r="AQ164" s="147">
        <f>+enero!AQ164+Febrero!AQ164+'Marzo '!AQ164</f>
        <v>0</v>
      </c>
      <c r="AR164" s="147">
        <f>+enero!AR164+Febrero!AR164+'Marzo '!AR164</f>
        <v>0</v>
      </c>
      <c r="AS164" s="535" t="s">
        <v>194</v>
      </c>
      <c r="AT164" s="465"/>
      <c r="AU164" s="465"/>
      <c r="BY164" s="452"/>
      <c r="BZ164" s="452"/>
      <c r="CA164" s="452"/>
      <c r="CB164" s="452"/>
      <c r="CC164" s="452"/>
      <c r="CD164" s="452"/>
      <c r="CE164" s="452"/>
      <c r="CF164" s="452"/>
      <c r="CG164" s="719">
        <v>0</v>
      </c>
      <c r="CH164" s="719">
        <v>0</v>
      </c>
      <c r="CI164" s="719">
        <v>0</v>
      </c>
      <c r="CJ164" s="719"/>
      <c r="CK164" s="719"/>
      <c r="CL164" s="719"/>
      <c r="CM164" s="719"/>
      <c r="CN164" s="719"/>
      <c r="CO164" s="452"/>
    </row>
    <row r="165" spans="1:93" s="451" customFormat="1" x14ac:dyDescent="0.2">
      <c r="A165" s="1386" t="s">
        <v>129</v>
      </c>
      <c r="B165" s="1387"/>
      <c r="C165" s="1388"/>
      <c r="D165" s="622">
        <f t="shared" si="21"/>
        <v>1</v>
      </c>
      <c r="E165" s="622">
        <f t="shared" si="24"/>
        <v>1</v>
      </c>
      <c r="F165" s="622">
        <f t="shared" si="24"/>
        <v>0</v>
      </c>
      <c r="G165" s="147">
        <f>+enero!G165+Febrero!G165+'Marzo '!G165</f>
        <v>0</v>
      </c>
      <c r="H165" s="147">
        <f>+enero!H165+Febrero!H165+'Marzo '!H165</f>
        <v>0</v>
      </c>
      <c r="I165" s="147">
        <f>+enero!I165+Febrero!I165+'Marzo '!I165</f>
        <v>0</v>
      </c>
      <c r="J165" s="147">
        <f>+enero!J165+Febrero!J165+'Marzo '!J165</f>
        <v>0</v>
      </c>
      <c r="K165" s="147">
        <f>+enero!K165+Febrero!K165+'Marzo '!K165</f>
        <v>0</v>
      </c>
      <c r="L165" s="147">
        <f>+enero!L165+Febrero!L165+'Marzo '!L165</f>
        <v>0</v>
      </c>
      <c r="M165" s="147">
        <f>+enero!M165+Febrero!M165+'Marzo '!M165</f>
        <v>1</v>
      </c>
      <c r="N165" s="147">
        <f>+enero!N165+Febrero!N165+'Marzo '!N165</f>
        <v>0</v>
      </c>
      <c r="O165" s="147">
        <f>+enero!O165+Febrero!O165+'Marzo '!O165</f>
        <v>0</v>
      </c>
      <c r="P165" s="147">
        <f>+enero!P165+Febrero!P165+'Marzo '!P165</f>
        <v>0</v>
      </c>
      <c r="Q165" s="147">
        <f>+enero!Q165+Febrero!Q165+'Marzo '!Q165</f>
        <v>0</v>
      </c>
      <c r="R165" s="147">
        <f>+enero!R165+Febrero!R165+'Marzo '!R165</f>
        <v>0</v>
      </c>
      <c r="S165" s="147">
        <f>+enero!S165+Febrero!S165+'Marzo '!S165</f>
        <v>0</v>
      </c>
      <c r="T165" s="147">
        <f>+enero!T165+Febrero!T165+'Marzo '!T165</f>
        <v>0</v>
      </c>
      <c r="U165" s="147">
        <f>+enero!U165+Febrero!U165+'Marzo '!U165</f>
        <v>0</v>
      </c>
      <c r="V165" s="147">
        <f>+enero!V165+Febrero!V165+'Marzo '!V165</f>
        <v>0</v>
      </c>
      <c r="W165" s="147">
        <f>+enero!W165+Febrero!W165+'Marzo '!W165</f>
        <v>0</v>
      </c>
      <c r="X165" s="147">
        <f>+enero!X165+Febrero!X165+'Marzo '!X165</f>
        <v>0</v>
      </c>
      <c r="Y165" s="147">
        <f>+enero!Y165+Febrero!Y165+'Marzo '!Y165</f>
        <v>0</v>
      </c>
      <c r="Z165" s="147">
        <f>+enero!Z165+Febrero!Z165+'Marzo '!Z165</f>
        <v>0</v>
      </c>
      <c r="AA165" s="147">
        <f>+enero!AA165+Febrero!AA165+'Marzo '!AA165</f>
        <v>0</v>
      </c>
      <c r="AB165" s="147">
        <f>+enero!AB165+Febrero!AB165+'Marzo '!AB165</f>
        <v>0</v>
      </c>
      <c r="AC165" s="147">
        <f>+enero!AC165+Febrero!AC165+'Marzo '!AC165</f>
        <v>0</v>
      </c>
      <c r="AD165" s="147">
        <f>+enero!AD165+Febrero!AD165+'Marzo '!AD165</f>
        <v>0</v>
      </c>
      <c r="AE165" s="147">
        <f>+enero!AE165+Febrero!AE165+'Marzo '!AE165</f>
        <v>0</v>
      </c>
      <c r="AF165" s="147">
        <f>+enero!AF165+Febrero!AF165+'Marzo '!AF165</f>
        <v>0</v>
      </c>
      <c r="AG165" s="147">
        <f>+enero!AG165+Febrero!AG165+'Marzo '!AG165</f>
        <v>0</v>
      </c>
      <c r="AH165" s="147">
        <f>+enero!AH165+Febrero!AH165+'Marzo '!AH165</f>
        <v>0</v>
      </c>
      <c r="AI165" s="147">
        <f>+enero!AI165+Febrero!AI165+'Marzo '!AI165</f>
        <v>0</v>
      </c>
      <c r="AJ165" s="147">
        <f>+enero!AJ165+Febrero!AJ165+'Marzo '!AJ165</f>
        <v>0</v>
      </c>
      <c r="AK165" s="147">
        <f>+enero!AK165+Febrero!AK165+'Marzo '!AK165</f>
        <v>0</v>
      </c>
      <c r="AL165" s="147">
        <f>+enero!AL165+Febrero!AL165+'Marzo '!AL165</f>
        <v>0</v>
      </c>
      <c r="AM165" s="147">
        <f>+enero!AM165+Febrero!AM165+'Marzo '!AM165</f>
        <v>0</v>
      </c>
      <c r="AN165" s="148">
        <f>+enero!AN165+Febrero!AN165+'Marzo '!AN165</f>
        <v>0</v>
      </c>
      <c r="AO165" s="149">
        <f>+enero!AO165+Febrero!AO165+'Marzo '!AO165</f>
        <v>0</v>
      </c>
      <c r="AP165" s="147">
        <f>+enero!AP165+Febrero!AP165+'Marzo '!AP165</f>
        <v>0</v>
      </c>
      <c r="AQ165" s="147">
        <f>+enero!AQ165+Febrero!AQ165+'Marzo '!AQ165</f>
        <v>0</v>
      </c>
      <c r="AR165" s="147">
        <f>+enero!AR165+Febrero!AR165+'Marzo '!AR165</f>
        <v>0</v>
      </c>
      <c r="AS165" s="535" t="s">
        <v>194</v>
      </c>
      <c r="AT165" s="465"/>
      <c r="AU165" s="465"/>
      <c r="BY165" s="452"/>
      <c r="BZ165" s="452"/>
      <c r="CA165" s="452"/>
      <c r="CB165" s="452"/>
      <c r="CC165" s="452"/>
      <c r="CD165" s="452"/>
      <c r="CE165" s="452"/>
      <c r="CF165" s="452"/>
      <c r="CG165" s="719">
        <v>0</v>
      </c>
      <c r="CH165" s="719">
        <v>0</v>
      </c>
      <c r="CI165" s="719">
        <v>0</v>
      </c>
      <c r="CJ165" s="719"/>
      <c r="CK165" s="719"/>
      <c r="CL165" s="719"/>
      <c r="CM165" s="719"/>
      <c r="CN165" s="719"/>
      <c r="CO165" s="452"/>
    </row>
    <row r="166" spans="1:93" s="451" customFormat="1" x14ac:dyDescent="0.2">
      <c r="A166" s="1378" t="s">
        <v>183</v>
      </c>
      <c r="B166" s="1379"/>
      <c r="C166" s="1380"/>
      <c r="D166" s="633">
        <f t="shared" si="21"/>
        <v>6</v>
      </c>
      <c r="E166" s="633">
        <f t="shared" si="24"/>
        <v>2</v>
      </c>
      <c r="F166" s="633">
        <f t="shared" si="24"/>
        <v>4</v>
      </c>
      <c r="G166" s="147">
        <f>+enero!G166+Febrero!G166+'Marzo '!G166</f>
        <v>0</v>
      </c>
      <c r="H166" s="147">
        <f>+enero!H166+Febrero!H166+'Marzo '!H166</f>
        <v>0</v>
      </c>
      <c r="I166" s="147">
        <f>+enero!I166+Febrero!I166+'Marzo '!I166</f>
        <v>0</v>
      </c>
      <c r="J166" s="147">
        <f>+enero!J166+Febrero!J166+'Marzo '!J166</f>
        <v>1</v>
      </c>
      <c r="K166" s="147">
        <f>+enero!K166+Febrero!K166+'Marzo '!K166</f>
        <v>0</v>
      </c>
      <c r="L166" s="147">
        <f>+enero!L166+Febrero!L166+'Marzo '!L166</f>
        <v>0</v>
      </c>
      <c r="M166" s="147">
        <f>+enero!M166+Febrero!M166+'Marzo '!M166</f>
        <v>0</v>
      </c>
      <c r="N166" s="147">
        <f>+enero!N166+Febrero!N166+'Marzo '!N166</f>
        <v>0</v>
      </c>
      <c r="O166" s="147">
        <f>+enero!O166+Febrero!O166+'Marzo '!O166</f>
        <v>0</v>
      </c>
      <c r="P166" s="147">
        <f>+enero!P166+Febrero!P166+'Marzo '!P166</f>
        <v>1</v>
      </c>
      <c r="Q166" s="147">
        <f>+enero!Q166+Febrero!Q166+'Marzo '!Q166</f>
        <v>0</v>
      </c>
      <c r="R166" s="147">
        <f>+enero!R166+Febrero!R166+'Marzo '!R166</f>
        <v>0</v>
      </c>
      <c r="S166" s="147">
        <f>+enero!S166+Febrero!S166+'Marzo '!S166</f>
        <v>0</v>
      </c>
      <c r="T166" s="147">
        <f>+enero!T166+Febrero!T166+'Marzo '!T166</f>
        <v>0</v>
      </c>
      <c r="U166" s="147">
        <f>+enero!U166+Febrero!U166+'Marzo '!U166</f>
        <v>0</v>
      </c>
      <c r="V166" s="147">
        <f>+enero!V166+Febrero!V166+'Marzo '!V166</f>
        <v>0</v>
      </c>
      <c r="W166" s="147">
        <f>+enero!W166+Febrero!W166+'Marzo '!W166</f>
        <v>0</v>
      </c>
      <c r="X166" s="147">
        <f>+enero!X166+Febrero!X166+'Marzo '!X166</f>
        <v>0</v>
      </c>
      <c r="Y166" s="147">
        <f>+enero!Y166+Febrero!Y166+'Marzo '!Y166</f>
        <v>0</v>
      </c>
      <c r="Z166" s="147">
        <f>+enero!Z166+Febrero!Z166+'Marzo '!Z166</f>
        <v>0</v>
      </c>
      <c r="AA166" s="147">
        <f>+enero!AA166+Febrero!AA166+'Marzo '!AA166</f>
        <v>1</v>
      </c>
      <c r="AB166" s="147">
        <f>+enero!AB166+Febrero!AB166+'Marzo '!AB166</f>
        <v>0</v>
      </c>
      <c r="AC166" s="147">
        <f>+enero!AC166+Febrero!AC166+'Marzo '!AC166</f>
        <v>0</v>
      </c>
      <c r="AD166" s="147">
        <f>+enero!AD166+Febrero!AD166+'Marzo '!AD166</f>
        <v>0</v>
      </c>
      <c r="AE166" s="147">
        <f>+enero!AE166+Febrero!AE166+'Marzo '!AE166</f>
        <v>1</v>
      </c>
      <c r="AF166" s="147">
        <f>+enero!AF166+Febrero!AF166+'Marzo '!AF166</f>
        <v>1</v>
      </c>
      <c r="AG166" s="147">
        <f>+enero!AG166+Febrero!AG166+'Marzo '!AG166</f>
        <v>0</v>
      </c>
      <c r="AH166" s="147">
        <f>+enero!AH166+Febrero!AH166+'Marzo '!AH166</f>
        <v>0</v>
      </c>
      <c r="AI166" s="147">
        <f>+enero!AI166+Febrero!AI166+'Marzo '!AI166</f>
        <v>0</v>
      </c>
      <c r="AJ166" s="147">
        <f>+enero!AJ166+Febrero!AJ166+'Marzo '!AJ166</f>
        <v>0</v>
      </c>
      <c r="AK166" s="147">
        <f>+enero!AK166+Febrero!AK166+'Marzo '!AK166</f>
        <v>0</v>
      </c>
      <c r="AL166" s="147">
        <f>+enero!AL166+Febrero!AL166+'Marzo '!AL166</f>
        <v>0</v>
      </c>
      <c r="AM166" s="147">
        <f>+enero!AM166+Febrero!AM166+'Marzo '!AM166</f>
        <v>0</v>
      </c>
      <c r="AN166" s="148">
        <f>+enero!AN166+Febrero!AN166+'Marzo '!AN166</f>
        <v>1</v>
      </c>
      <c r="AO166" s="149">
        <f>+enero!AO166+Febrero!AO166+'Marzo '!AO166</f>
        <v>0</v>
      </c>
      <c r="AP166" s="147">
        <f>+enero!AP166+Febrero!AP166+'Marzo '!AP166</f>
        <v>0</v>
      </c>
      <c r="AQ166" s="147">
        <f>+enero!AQ166+Febrero!AQ166+'Marzo '!AQ166</f>
        <v>0</v>
      </c>
      <c r="AR166" s="147">
        <f>+enero!AR166+Febrero!AR166+'Marzo '!AR166</f>
        <v>0</v>
      </c>
      <c r="AS166" s="535" t="s">
        <v>194</v>
      </c>
      <c r="AT166" s="465"/>
      <c r="AU166" s="465"/>
      <c r="BY166" s="452"/>
      <c r="BZ166" s="452"/>
      <c r="CA166" s="452"/>
      <c r="CB166" s="452"/>
      <c r="CC166" s="452"/>
      <c r="CD166" s="452"/>
      <c r="CE166" s="452"/>
      <c r="CF166" s="452"/>
      <c r="CG166" s="719"/>
      <c r="CH166" s="719"/>
      <c r="CI166" s="719">
        <v>0</v>
      </c>
      <c r="CJ166" s="719"/>
      <c r="CK166" s="719"/>
      <c r="CL166" s="719"/>
      <c r="CM166" s="719"/>
      <c r="CN166" s="719"/>
      <c r="CO166" s="452"/>
    </row>
    <row r="167" spans="1:93" s="451" customFormat="1" x14ac:dyDescent="0.2">
      <c r="A167" s="69" t="s">
        <v>130</v>
      </c>
      <c r="B167" s="69"/>
      <c r="C167" s="69"/>
      <c r="D167" s="69"/>
      <c r="E167" s="69"/>
      <c r="F167" s="65"/>
      <c r="G167" s="65"/>
      <c r="H167" s="90"/>
      <c r="I167" s="136"/>
      <c r="J167" s="136"/>
      <c r="K167" s="171"/>
      <c r="L167" s="171"/>
      <c r="M167" s="171"/>
      <c r="N167" s="171"/>
      <c r="O167" s="172"/>
      <c r="P167" s="172"/>
      <c r="Q167" s="140"/>
      <c r="R167" s="140"/>
      <c r="S167" s="172"/>
      <c r="T167" s="172"/>
      <c r="U167" s="140"/>
      <c r="V167" s="140"/>
      <c r="W167" s="14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244"/>
      <c r="BY167" s="452"/>
      <c r="BZ167" s="452"/>
      <c r="CA167" s="452"/>
      <c r="CB167" s="452"/>
      <c r="CC167" s="452"/>
      <c r="CD167" s="452"/>
      <c r="CE167" s="452"/>
      <c r="CF167" s="452"/>
      <c r="CG167" s="719"/>
      <c r="CH167" s="719"/>
      <c r="CI167" s="719"/>
      <c r="CJ167" s="719"/>
      <c r="CK167" s="719"/>
      <c r="CL167" s="719"/>
      <c r="CM167" s="719"/>
      <c r="CN167" s="719"/>
      <c r="CO167" s="452"/>
    </row>
    <row r="168" spans="1:93" s="451" customFormat="1" ht="14.25" customHeight="1" x14ac:dyDescent="0.2">
      <c r="A168" s="1403" t="s">
        <v>131</v>
      </c>
      <c r="B168" s="1403"/>
      <c r="C168" s="1403"/>
      <c r="D168" s="1273" t="s">
        <v>33</v>
      </c>
      <c r="E168" s="1273"/>
      <c r="F168" s="1273"/>
      <c r="G168" s="1437" t="s">
        <v>99</v>
      </c>
      <c r="H168" s="1437"/>
      <c r="I168" s="1438" t="s">
        <v>100</v>
      </c>
      <c r="J168" s="1438"/>
      <c r="K168" s="1438" t="s">
        <v>101</v>
      </c>
      <c r="L168" s="1438"/>
      <c r="M168" s="1437" t="s">
        <v>57</v>
      </c>
      <c r="N168" s="1437"/>
      <c r="O168" s="1271" t="s">
        <v>8</v>
      </c>
      <c r="P168" s="1272"/>
      <c r="Q168" s="1415" t="s">
        <v>59</v>
      </c>
      <c r="R168" s="1415"/>
      <c r="S168" s="1415" t="s">
        <v>60</v>
      </c>
      <c r="T168" s="1415"/>
      <c r="U168" s="1415" t="s">
        <v>61</v>
      </c>
      <c r="V168" s="1415"/>
      <c r="W168" s="1415" t="s">
        <v>62</v>
      </c>
      <c r="X168" s="1415"/>
      <c r="Y168" s="1415" t="s">
        <v>63</v>
      </c>
      <c r="Z168" s="1415"/>
      <c r="AA168" s="1415" t="s">
        <v>64</v>
      </c>
      <c r="AB168" s="1415"/>
      <c r="AC168" s="1415" t="s">
        <v>65</v>
      </c>
      <c r="AD168" s="1415"/>
      <c r="AE168" s="1415" t="s">
        <v>66</v>
      </c>
      <c r="AF168" s="1415"/>
      <c r="AG168" s="1415" t="s">
        <v>67</v>
      </c>
      <c r="AH168" s="1415"/>
      <c r="AI168" s="1415" t="s">
        <v>68</v>
      </c>
      <c r="AJ168" s="1415"/>
      <c r="AK168" s="1415" t="s">
        <v>69</v>
      </c>
      <c r="AL168" s="1415"/>
      <c r="AM168" s="1415" t="s">
        <v>70</v>
      </c>
      <c r="AN168" s="1288"/>
      <c r="AO168" s="1447" t="s">
        <v>77</v>
      </c>
      <c r="AP168" s="1448"/>
      <c r="AQ168" s="1449"/>
      <c r="AR168" s="1450" t="s">
        <v>249</v>
      </c>
      <c r="AS168" s="1421" t="s">
        <v>257</v>
      </c>
      <c r="AT168" s="1452" t="s">
        <v>251</v>
      </c>
      <c r="AU168" s="1452"/>
      <c r="AV168" s="636"/>
      <c r="BY168" s="452"/>
      <c r="BZ168" s="452"/>
      <c r="CA168" s="452"/>
      <c r="CB168" s="452"/>
      <c r="CC168" s="452"/>
      <c r="CD168" s="452"/>
      <c r="CE168" s="452"/>
      <c r="CF168" s="452"/>
      <c r="CG168" s="719"/>
      <c r="CH168" s="719"/>
      <c r="CI168" s="719"/>
      <c r="CJ168" s="719"/>
      <c r="CK168" s="719"/>
      <c r="CL168" s="719"/>
      <c r="CM168" s="719"/>
      <c r="CN168" s="719"/>
      <c r="CO168" s="452"/>
    </row>
    <row r="169" spans="1:93" s="451" customFormat="1" ht="20.25" customHeight="1" x14ac:dyDescent="0.2">
      <c r="A169" s="1404"/>
      <c r="B169" s="1404"/>
      <c r="C169" s="1404"/>
      <c r="D169" s="435" t="s">
        <v>149</v>
      </c>
      <c r="E169" s="310" t="s">
        <v>30</v>
      </c>
      <c r="F169" s="310" t="s">
        <v>48</v>
      </c>
      <c r="G169" s="427" t="s">
        <v>30</v>
      </c>
      <c r="H169" s="427" t="s">
        <v>48</v>
      </c>
      <c r="I169" s="427" t="s">
        <v>30</v>
      </c>
      <c r="J169" s="427" t="s">
        <v>48</v>
      </c>
      <c r="K169" s="427" t="s">
        <v>30</v>
      </c>
      <c r="L169" s="427" t="s">
        <v>48</v>
      </c>
      <c r="M169" s="427" t="s">
        <v>30</v>
      </c>
      <c r="N169" s="427" t="s">
        <v>48</v>
      </c>
      <c r="O169" s="427" t="s">
        <v>30</v>
      </c>
      <c r="P169" s="427" t="s">
        <v>48</v>
      </c>
      <c r="Q169" s="427" t="s">
        <v>30</v>
      </c>
      <c r="R169" s="427" t="s">
        <v>48</v>
      </c>
      <c r="S169" s="427" t="s">
        <v>30</v>
      </c>
      <c r="T169" s="427" t="s">
        <v>48</v>
      </c>
      <c r="U169" s="427" t="s">
        <v>30</v>
      </c>
      <c r="V169" s="427" t="s">
        <v>48</v>
      </c>
      <c r="W169" s="427" t="s">
        <v>30</v>
      </c>
      <c r="X169" s="427" t="s">
        <v>48</v>
      </c>
      <c r="Y169" s="427" t="s">
        <v>30</v>
      </c>
      <c r="Z169" s="427" t="s">
        <v>48</v>
      </c>
      <c r="AA169" s="427" t="s">
        <v>30</v>
      </c>
      <c r="AB169" s="427" t="s">
        <v>48</v>
      </c>
      <c r="AC169" s="427" t="s">
        <v>30</v>
      </c>
      <c r="AD169" s="427" t="s">
        <v>48</v>
      </c>
      <c r="AE169" s="427" t="s">
        <v>30</v>
      </c>
      <c r="AF169" s="427" t="s">
        <v>48</v>
      </c>
      <c r="AG169" s="427" t="s">
        <v>30</v>
      </c>
      <c r="AH169" s="427" t="s">
        <v>48</v>
      </c>
      <c r="AI169" s="427" t="s">
        <v>30</v>
      </c>
      <c r="AJ169" s="427" t="s">
        <v>48</v>
      </c>
      <c r="AK169" s="427" t="s">
        <v>30</v>
      </c>
      <c r="AL169" s="427" t="s">
        <v>48</v>
      </c>
      <c r="AM169" s="427" t="s">
        <v>30</v>
      </c>
      <c r="AN169" s="448" t="s">
        <v>48</v>
      </c>
      <c r="AO169" s="637" t="s">
        <v>231</v>
      </c>
      <c r="AP169" s="638" t="s">
        <v>233</v>
      </c>
      <c r="AQ169" s="639" t="s">
        <v>232</v>
      </c>
      <c r="AR169" s="1451"/>
      <c r="AS169" s="1422"/>
      <c r="AT169" s="143" t="s">
        <v>30</v>
      </c>
      <c r="AU169" s="143" t="s">
        <v>48</v>
      </c>
      <c r="AV169" s="452"/>
      <c r="BY169" s="452"/>
      <c r="BZ169" s="452"/>
      <c r="CA169" s="452"/>
      <c r="CB169" s="452"/>
      <c r="CC169" s="452"/>
      <c r="CD169" s="452"/>
      <c r="CE169" s="452"/>
      <c r="CF169" s="452"/>
      <c r="CG169" s="719"/>
      <c r="CH169" s="719"/>
      <c r="CI169" s="719"/>
      <c r="CJ169" s="719"/>
      <c r="CK169" s="719"/>
      <c r="CL169" s="719"/>
      <c r="CM169" s="719"/>
      <c r="CN169" s="719"/>
      <c r="CO169" s="452"/>
    </row>
    <row r="170" spans="1:93" s="451" customFormat="1" x14ac:dyDescent="0.2">
      <c r="A170" s="1453" t="s">
        <v>132</v>
      </c>
      <c r="B170" s="1453"/>
      <c r="C170" s="1453"/>
      <c r="D170" s="618">
        <f>SUM(E170+F170)</f>
        <v>60</v>
      </c>
      <c r="E170" s="618">
        <f>SUM(G170+I170+K170+M170+O170+Q170+S170+U170+W170+Y170+AA170+AC170+AE170+AG170+AI170+AK170+AM170)</f>
        <v>27</v>
      </c>
      <c r="F170" s="618">
        <f>SUM(H170+J170+L170+N170+P170+R170+T170+V170+X170+Z170+AB170+AD170+AF170+AH170+AJ170+AL170+AN170)</f>
        <v>33</v>
      </c>
      <c r="G170" s="38">
        <f>+enero!G170+Febrero!G170+'Marzo '!G170</f>
        <v>4</v>
      </c>
      <c r="H170" s="38">
        <f>+enero!H170+Febrero!H170+'Marzo '!H170</f>
        <v>3</v>
      </c>
      <c r="I170" s="38">
        <f>+enero!I170+Febrero!I170+'Marzo '!I170</f>
        <v>4</v>
      </c>
      <c r="J170" s="38">
        <f>+enero!J170+Febrero!J170+'Marzo '!J170</f>
        <v>2</v>
      </c>
      <c r="K170" s="38">
        <f>+enero!K170+Febrero!K170+'Marzo '!K170</f>
        <v>6</v>
      </c>
      <c r="L170" s="38">
        <f>+enero!L170+Febrero!L170+'Marzo '!L170</f>
        <v>0</v>
      </c>
      <c r="M170" s="38">
        <f>+enero!M170+Febrero!M170+'Marzo '!M170</f>
        <v>2</v>
      </c>
      <c r="N170" s="38">
        <f>+enero!N170+Febrero!N170+'Marzo '!N170</f>
        <v>3</v>
      </c>
      <c r="O170" s="38">
        <f>+enero!O170+Febrero!O170+'Marzo '!O170</f>
        <v>3</v>
      </c>
      <c r="P170" s="38">
        <f>+enero!P170+Febrero!P170+'Marzo '!P170</f>
        <v>2</v>
      </c>
      <c r="Q170" s="38">
        <f>+enero!Q170+Febrero!Q170+'Marzo '!Q170</f>
        <v>1</v>
      </c>
      <c r="R170" s="38">
        <f>+enero!R170+Febrero!R170+'Marzo '!R170</f>
        <v>3</v>
      </c>
      <c r="S170" s="38">
        <f>+enero!S170+Febrero!S170+'Marzo '!S170</f>
        <v>0</v>
      </c>
      <c r="T170" s="38">
        <f>+enero!T170+Febrero!T170+'Marzo '!T170</f>
        <v>3</v>
      </c>
      <c r="U170" s="38">
        <f>+enero!U170+Febrero!U170+'Marzo '!U170</f>
        <v>1</v>
      </c>
      <c r="V170" s="38">
        <f>+enero!V170+Febrero!V170+'Marzo '!V170</f>
        <v>4</v>
      </c>
      <c r="W170" s="38">
        <f>+enero!W170+Febrero!W170+'Marzo '!W170</f>
        <v>1</v>
      </c>
      <c r="X170" s="38">
        <f>+enero!X170+Febrero!X170+'Marzo '!X170</f>
        <v>0</v>
      </c>
      <c r="Y170" s="38">
        <f>+enero!Y170+Febrero!Y170+'Marzo '!Y170</f>
        <v>1</v>
      </c>
      <c r="Z170" s="38">
        <f>+enero!Z170+Febrero!Z170+'Marzo '!Z170</f>
        <v>0</v>
      </c>
      <c r="AA170" s="38">
        <f>+enero!AA170+Febrero!AA170+'Marzo '!AA170</f>
        <v>0</v>
      </c>
      <c r="AB170" s="38">
        <f>+enero!AB170+Febrero!AB170+'Marzo '!AB170</f>
        <v>1</v>
      </c>
      <c r="AC170" s="38">
        <f>+enero!AC170+Febrero!AC170+'Marzo '!AC170</f>
        <v>1</v>
      </c>
      <c r="AD170" s="38">
        <f>+enero!AD170+Febrero!AD170+'Marzo '!AD170</f>
        <v>2</v>
      </c>
      <c r="AE170" s="38">
        <f>+enero!AE170+Febrero!AE170+'Marzo '!AE170</f>
        <v>3</v>
      </c>
      <c r="AF170" s="38">
        <f>+enero!AF170+Febrero!AF170+'Marzo '!AF170</f>
        <v>4</v>
      </c>
      <c r="AG170" s="38">
        <f>+enero!AG170+Febrero!AG170+'Marzo '!AG170</f>
        <v>0</v>
      </c>
      <c r="AH170" s="38">
        <f>+enero!AH170+Febrero!AH170+'Marzo '!AH170</f>
        <v>2</v>
      </c>
      <c r="AI170" s="38">
        <f>+enero!AI170+Febrero!AI170+'Marzo '!AI170</f>
        <v>0</v>
      </c>
      <c r="AJ170" s="38">
        <f>+enero!AJ170+Febrero!AJ170+'Marzo '!AJ170</f>
        <v>1</v>
      </c>
      <c r="AK170" s="38">
        <f>+enero!AK170+Febrero!AK170+'Marzo '!AK170</f>
        <v>0</v>
      </c>
      <c r="AL170" s="38">
        <f>+enero!AL170+Febrero!AL170+'Marzo '!AL170</f>
        <v>1</v>
      </c>
      <c r="AM170" s="38">
        <f>+enero!AM170+Febrero!AM170+'Marzo '!AM170</f>
        <v>0</v>
      </c>
      <c r="AN170" s="173">
        <f>+enero!AN170+Febrero!AN170+'Marzo '!AN170</f>
        <v>2</v>
      </c>
      <c r="AO170" s="277">
        <f>+enero!AO170+Febrero!AO170+'Marzo '!AO170</f>
        <v>5</v>
      </c>
      <c r="AP170" s="109">
        <f>+enero!AP170+Febrero!AP170+'Marzo '!AP170</f>
        <v>0</v>
      </c>
      <c r="AQ170" s="278">
        <f>+enero!AQ170+Febrero!AQ170+'Marzo '!AQ170</f>
        <v>0</v>
      </c>
      <c r="AR170" s="175">
        <f>+enero!AR170+Febrero!AR170+'Marzo '!AR170</f>
        <v>0</v>
      </c>
      <c r="AS170" s="38"/>
      <c r="AT170" s="38">
        <v>0</v>
      </c>
      <c r="AU170" s="38">
        <v>0</v>
      </c>
      <c r="AV170" s="535" t="s">
        <v>194</v>
      </c>
      <c r="BY170" s="452"/>
      <c r="BZ170" s="452"/>
      <c r="CA170" s="452"/>
      <c r="CB170" s="452"/>
      <c r="CC170" s="452"/>
      <c r="CD170" s="452"/>
      <c r="CE170" s="452"/>
      <c r="CF170" s="452"/>
      <c r="CG170" s="719">
        <v>0</v>
      </c>
      <c r="CH170" s="719">
        <v>0</v>
      </c>
      <c r="CI170" s="719">
        <v>0</v>
      </c>
      <c r="CJ170" s="719"/>
      <c r="CK170" s="719"/>
      <c r="CL170" s="719"/>
      <c r="CM170" s="719"/>
      <c r="CN170" s="719"/>
      <c r="CO170" s="452"/>
    </row>
    <row r="171" spans="1:93" s="451" customFormat="1" x14ac:dyDescent="0.2">
      <c r="A171" s="1454" t="s">
        <v>103</v>
      </c>
      <c r="B171" s="1455"/>
      <c r="C171" s="1455"/>
      <c r="D171" s="279"/>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1"/>
      <c r="AP171" s="234"/>
      <c r="AQ171" s="282"/>
      <c r="AR171" s="280"/>
      <c r="AS171" s="280"/>
      <c r="AT171" s="280"/>
      <c r="AU171" s="283"/>
      <c r="AV171" s="535"/>
      <c r="BY171" s="452"/>
      <c r="BZ171" s="452"/>
      <c r="CA171" s="452"/>
      <c r="CB171" s="452"/>
      <c r="CC171" s="452"/>
      <c r="CD171" s="452"/>
      <c r="CE171" s="452"/>
      <c r="CF171" s="452"/>
      <c r="CG171" s="719"/>
      <c r="CH171" s="719"/>
      <c r="CI171" s="719"/>
      <c r="CJ171" s="719"/>
      <c r="CK171" s="719"/>
      <c r="CL171" s="719"/>
      <c r="CM171" s="719"/>
      <c r="CN171" s="719"/>
      <c r="CO171" s="452"/>
    </row>
    <row r="172" spans="1:93" s="451" customFormat="1" x14ac:dyDescent="0.2">
      <c r="A172" s="1396" t="s">
        <v>184</v>
      </c>
      <c r="B172" s="1389" t="s">
        <v>258</v>
      </c>
      <c r="C172" s="1322"/>
      <c r="D172" s="619">
        <f t="shared" ref="D172:D178" si="25">SUM(E172+F172)</f>
        <v>0</v>
      </c>
      <c r="E172" s="619">
        <f t="shared" ref="E172:F178" si="26">SUM(G172+I172+K172+M172+O172+Q172+S172+U172+W172+Y172+AA172+AC172+AE172+AG172+AI172+AK172+AM172)</f>
        <v>0</v>
      </c>
      <c r="F172" s="619">
        <f t="shared" si="26"/>
        <v>0</v>
      </c>
      <c r="G172" s="25">
        <f>+enero!G172+Febrero!G172+'Marzo '!G172</f>
        <v>0</v>
      </c>
      <c r="H172" s="25">
        <f>+enero!H172+Febrero!H172+'Marzo '!H172</f>
        <v>0</v>
      </c>
      <c r="I172" s="25">
        <f>+enero!I172+Febrero!I172+'Marzo '!I172</f>
        <v>0</v>
      </c>
      <c r="J172" s="25">
        <f>+enero!J172+Febrero!J172+'Marzo '!J172</f>
        <v>0</v>
      </c>
      <c r="K172" s="25">
        <f>+enero!K172+Febrero!K172+'Marzo '!K172</f>
        <v>0</v>
      </c>
      <c r="L172" s="25">
        <f>+enero!L172+Febrero!L172+'Marzo '!L172</f>
        <v>0</v>
      </c>
      <c r="M172" s="25">
        <f>+enero!M172+Febrero!M172+'Marzo '!M172</f>
        <v>0</v>
      </c>
      <c r="N172" s="25">
        <f>+enero!N172+Febrero!N172+'Marzo '!N172</f>
        <v>0</v>
      </c>
      <c r="O172" s="25">
        <f>+enero!O172+Febrero!O172+'Marzo '!O172</f>
        <v>0</v>
      </c>
      <c r="P172" s="25">
        <f>+enero!P172+Febrero!P172+'Marzo '!P172</f>
        <v>0</v>
      </c>
      <c r="Q172" s="25">
        <f>+enero!Q172+Febrero!Q172+'Marzo '!Q172</f>
        <v>0</v>
      </c>
      <c r="R172" s="25">
        <f>+enero!R172+Febrero!R172+'Marzo '!R172</f>
        <v>0</v>
      </c>
      <c r="S172" s="25">
        <f>+enero!S172+Febrero!S172+'Marzo '!S172</f>
        <v>0</v>
      </c>
      <c r="T172" s="25">
        <f>+enero!T172+Febrero!T172+'Marzo '!T172</f>
        <v>0</v>
      </c>
      <c r="U172" s="25">
        <f>+enero!U172+Febrero!U172+'Marzo '!U172</f>
        <v>0</v>
      </c>
      <c r="V172" s="25">
        <f>+enero!V172+Febrero!V172+'Marzo '!V172</f>
        <v>0</v>
      </c>
      <c r="W172" s="25">
        <f>+enero!W172+Febrero!W172+'Marzo '!W172</f>
        <v>0</v>
      </c>
      <c r="X172" s="25">
        <f>+enero!X172+Febrero!X172+'Marzo '!X172</f>
        <v>0</v>
      </c>
      <c r="Y172" s="25">
        <f>+enero!Y172+Febrero!Y172+'Marzo '!Y172</f>
        <v>0</v>
      </c>
      <c r="Z172" s="25">
        <f>+enero!Z172+Febrero!Z172+'Marzo '!Z172</f>
        <v>0</v>
      </c>
      <c r="AA172" s="25">
        <f>+enero!AA172+Febrero!AA172+'Marzo '!AA172</f>
        <v>0</v>
      </c>
      <c r="AB172" s="25">
        <f>+enero!AB172+Febrero!AB172+'Marzo '!AB172</f>
        <v>0</v>
      </c>
      <c r="AC172" s="25">
        <f>+enero!AC172+Febrero!AC172+'Marzo '!AC172</f>
        <v>0</v>
      </c>
      <c r="AD172" s="25">
        <f>+enero!AD172+Febrero!AD172+'Marzo '!AD172</f>
        <v>0</v>
      </c>
      <c r="AE172" s="25">
        <f>+enero!AE172+Febrero!AE172+'Marzo '!AE172</f>
        <v>0</v>
      </c>
      <c r="AF172" s="25">
        <f>+enero!AF172+Febrero!AF172+'Marzo '!AF172</f>
        <v>0</v>
      </c>
      <c r="AG172" s="25">
        <f>+enero!AG172+Febrero!AG172+'Marzo '!AG172</f>
        <v>0</v>
      </c>
      <c r="AH172" s="25">
        <f>+enero!AH172+Febrero!AH172+'Marzo '!AH172</f>
        <v>0</v>
      </c>
      <c r="AI172" s="25">
        <f>+enero!AI172+Febrero!AI172+'Marzo '!AI172</f>
        <v>0</v>
      </c>
      <c r="AJ172" s="25">
        <f>+enero!AJ172+Febrero!AJ172+'Marzo '!AJ172</f>
        <v>0</v>
      </c>
      <c r="AK172" s="25">
        <f>+enero!AK172+Febrero!AK172+'Marzo '!AK172</f>
        <v>0</v>
      </c>
      <c r="AL172" s="25">
        <f>+enero!AL172+Febrero!AL172+'Marzo '!AL172</f>
        <v>0</v>
      </c>
      <c r="AM172" s="25">
        <f>+enero!AM172+Febrero!AM172+'Marzo '!AM172</f>
        <v>0</v>
      </c>
      <c r="AN172" s="85">
        <f>+enero!AN172+Febrero!AN172+'Marzo '!AN172</f>
        <v>0</v>
      </c>
      <c r="AO172" s="161">
        <f>+enero!AO172+Febrero!AO172+'Marzo '!AO172</f>
        <v>0</v>
      </c>
      <c r="AP172" s="25">
        <f>+enero!AP172+Febrero!AP172+'Marzo '!AP172</f>
        <v>0</v>
      </c>
      <c r="AQ172" s="120">
        <f>+enero!AQ172+Febrero!AQ172+'Marzo '!AQ172</f>
        <v>0</v>
      </c>
      <c r="AR172" s="161">
        <f>+enero!AR172+Febrero!AR172+'Marzo '!AR172</f>
        <v>0</v>
      </c>
      <c r="AS172" s="25"/>
      <c r="AT172" s="25">
        <v>0</v>
      </c>
      <c r="AU172" s="25">
        <v>0</v>
      </c>
      <c r="AV172" s="535" t="s">
        <v>194</v>
      </c>
      <c r="BY172" s="452"/>
      <c r="BZ172" s="452"/>
      <c r="CA172" s="452"/>
      <c r="CB172" s="452"/>
      <c r="CC172" s="452"/>
      <c r="CD172" s="452"/>
      <c r="CE172" s="452"/>
      <c r="CF172" s="452"/>
      <c r="CG172" s="719">
        <v>0</v>
      </c>
      <c r="CH172" s="719">
        <v>0</v>
      </c>
      <c r="CI172" s="719">
        <v>0</v>
      </c>
      <c r="CJ172" s="719"/>
      <c r="CK172" s="719"/>
      <c r="CL172" s="719"/>
      <c r="CM172" s="719"/>
      <c r="CN172" s="719"/>
      <c r="CO172" s="452"/>
    </row>
    <row r="173" spans="1:93" s="451" customFormat="1" x14ac:dyDescent="0.2">
      <c r="A173" s="1397"/>
      <c r="B173" s="1390" t="s">
        <v>252</v>
      </c>
      <c r="C173" s="1324"/>
      <c r="D173" s="626">
        <f t="shared" si="25"/>
        <v>0</v>
      </c>
      <c r="E173" s="626">
        <f t="shared" si="26"/>
        <v>0</v>
      </c>
      <c r="F173" s="626">
        <f t="shared" si="26"/>
        <v>0</v>
      </c>
      <c r="G173" s="44">
        <f>+enero!G173+Febrero!G173+'Marzo '!G173</f>
        <v>0</v>
      </c>
      <c r="H173" s="44">
        <f>+enero!H173+Febrero!H173+'Marzo '!H173</f>
        <v>0</v>
      </c>
      <c r="I173" s="44">
        <f>+enero!I173+Febrero!I173+'Marzo '!I173</f>
        <v>0</v>
      </c>
      <c r="J173" s="44">
        <f>+enero!J173+Febrero!J173+'Marzo '!J173</f>
        <v>0</v>
      </c>
      <c r="K173" s="44">
        <f>+enero!K173+Febrero!K173+'Marzo '!K173</f>
        <v>0</v>
      </c>
      <c r="L173" s="44">
        <f>+enero!L173+Febrero!L173+'Marzo '!L173</f>
        <v>0</v>
      </c>
      <c r="M173" s="44">
        <f>+enero!M173+Febrero!M173+'Marzo '!M173</f>
        <v>0</v>
      </c>
      <c r="N173" s="44">
        <f>+enero!N173+Febrero!N173+'Marzo '!N173</f>
        <v>0</v>
      </c>
      <c r="O173" s="44">
        <f>+enero!O173+Febrero!O173+'Marzo '!O173</f>
        <v>0</v>
      </c>
      <c r="P173" s="44">
        <f>+enero!P173+Febrero!P173+'Marzo '!P173</f>
        <v>0</v>
      </c>
      <c r="Q173" s="44">
        <f>+enero!Q173+Febrero!Q173+'Marzo '!Q173</f>
        <v>0</v>
      </c>
      <c r="R173" s="44">
        <f>+enero!R173+Febrero!R173+'Marzo '!R173</f>
        <v>0</v>
      </c>
      <c r="S173" s="44">
        <f>+enero!S173+Febrero!S173+'Marzo '!S173</f>
        <v>0</v>
      </c>
      <c r="T173" s="44">
        <f>+enero!T173+Febrero!T173+'Marzo '!T173</f>
        <v>0</v>
      </c>
      <c r="U173" s="44">
        <f>+enero!U173+Febrero!U173+'Marzo '!U173</f>
        <v>0</v>
      </c>
      <c r="V173" s="44">
        <f>+enero!V173+Febrero!V173+'Marzo '!V173</f>
        <v>0</v>
      </c>
      <c r="W173" s="44">
        <f>+enero!W173+Febrero!W173+'Marzo '!W173</f>
        <v>0</v>
      </c>
      <c r="X173" s="44">
        <f>+enero!X173+Febrero!X173+'Marzo '!X173</f>
        <v>0</v>
      </c>
      <c r="Y173" s="44">
        <f>+enero!Y173+Febrero!Y173+'Marzo '!Y173</f>
        <v>0</v>
      </c>
      <c r="Z173" s="44">
        <f>+enero!Z173+Febrero!Z173+'Marzo '!Z173</f>
        <v>0</v>
      </c>
      <c r="AA173" s="44">
        <f>+enero!AA173+Febrero!AA173+'Marzo '!AA173</f>
        <v>0</v>
      </c>
      <c r="AB173" s="44">
        <f>+enero!AB173+Febrero!AB173+'Marzo '!AB173</f>
        <v>0</v>
      </c>
      <c r="AC173" s="44">
        <f>+enero!AC173+Febrero!AC173+'Marzo '!AC173</f>
        <v>0</v>
      </c>
      <c r="AD173" s="44">
        <f>+enero!AD173+Febrero!AD173+'Marzo '!AD173</f>
        <v>0</v>
      </c>
      <c r="AE173" s="44">
        <f>+enero!AE173+Febrero!AE173+'Marzo '!AE173</f>
        <v>0</v>
      </c>
      <c r="AF173" s="44">
        <f>+enero!AF173+Febrero!AF173+'Marzo '!AF173</f>
        <v>0</v>
      </c>
      <c r="AG173" s="44">
        <f>+enero!AG173+Febrero!AG173+'Marzo '!AG173</f>
        <v>0</v>
      </c>
      <c r="AH173" s="44">
        <f>+enero!AH173+Febrero!AH173+'Marzo '!AH173</f>
        <v>0</v>
      </c>
      <c r="AI173" s="44">
        <f>+enero!AI173+Febrero!AI173+'Marzo '!AI173</f>
        <v>0</v>
      </c>
      <c r="AJ173" s="44">
        <f>+enero!AJ173+Febrero!AJ173+'Marzo '!AJ173</f>
        <v>0</v>
      </c>
      <c r="AK173" s="35">
        <f>+enero!AK173+Febrero!AK173+'Marzo '!AK173</f>
        <v>0</v>
      </c>
      <c r="AL173" s="35">
        <f>+enero!AL173+Febrero!AL173+'Marzo '!AL173</f>
        <v>0</v>
      </c>
      <c r="AM173" s="44">
        <f>+enero!AM173+Febrero!AM173+'Marzo '!AM173</f>
        <v>0</v>
      </c>
      <c r="AN173" s="87">
        <f>+enero!AN173+Febrero!AN173+'Marzo '!AN173</f>
        <v>0</v>
      </c>
      <c r="AO173" s="160">
        <f>+enero!AO173+Febrero!AO173+'Marzo '!AO173</f>
        <v>0</v>
      </c>
      <c r="AP173" s="44">
        <f>+enero!AP173+Febrero!AP173+'Marzo '!AP173</f>
        <v>0</v>
      </c>
      <c r="AQ173" s="278">
        <f>+enero!AQ173+Febrero!AQ173+'Marzo '!AQ173</f>
        <v>0</v>
      </c>
      <c r="AR173" s="160">
        <f>+enero!AR173+Febrero!AR173+'Marzo '!AR173</f>
        <v>0</v>
      </c>
      <c r="AS173" s="44"/>
      <c r="AT173" s="44">
        <v>0</v>
      </c>
      <c r="AU173" s="44">
        <v>0</v>
      </c>
      <c r="AV173" s="535" t="s">
        <v>194</v>
      </c>
      <c r="BY173" s="452"/>
      <c r="BZ173" s="452"/>
      <c r="CA173" s="452"/>
      <c r="CB173" s="452"/>
      <c r="CC173" s="452"/>
      <c r="CD173" s="452"/>
      <c r="CE173" s="452"/>
      <c r="CF173" s="452"/>
      <c r="CG173" s="719">
        <v>0</v>
      </c>
      <c r="CH173" s="719">
        <v>0</v>
      </c>
      <c r="CI173" s="719">
        <v>0</v>
      </c>
      <c r="CJ173" s="719"/>
      <c r="CK173" s="719"/>
      <c r="CL173" s="719"/>
      <c r="CM173" s="719"/>
      <c r="CN173" s="719"/>
      <c r="CO173" s="452"/>
    </row>
    <row r="174" spans="1:93" s="451" customFormat="1" x14ac:dyDescent="0.2">
      <c r="A174" s="1398" t="s">
        <v>105</v>
      </c>
      <c r="B174" s="1398"/>
      <c r="C174" s="1399"/>
      <c r="D174" s="622">
        <f t="shared" si="25"/>
        <v>0</v>
      </c>
      <c r="E174" s="622">
        <f t="shared" si="26"/>
        <v>0</v>
      </c>
      <c r="F174" s="622">
        <f t="shared" si="26"/>
        <v>0</v>
      </c>
      <c r="G174" s="35">
        <f>+enero!G174+Febrero!G174+'Marzo '!G174</f>
        <v>0</v>
      </c>
      <c r="H174" s="35">
        <f>+enero!H174+Febrero!H174+'Marzo '!H174</f>
        <v>0</v>
      </c>
      <c r="I174" s="35">
        <f>+enero!I174+Febrero!I174+'Marzo '!I174</f>
        <v>0</v>
      </c>
      <c r="J174" s="35">
        <f>+enero!J174+Febrero!J174+'Marzo '!J174</f>
        <v>0</v>
      </c>
      <c r="K174" s="35">
        <f>+enero!K174+Febrero!K174+'Marzo '!K174</f>
        <v>0</v>
      </c>
      <c r="L174" s="35">
        <f>+enero!L174+Febrero!L174+'Marzo '!L174</f>
        <v>0</v>
      </c>
      <c r="M174" s="35">
        <f>+enero!M174+Febrero!M174+'Marzo '!M174</f>
        <v>0</v>
      </c>
      <c r="N174" s="35">
        <f>+enero!N174+Febrero!N174+'Marzo '!N174</f>
        <v>0</v>
      </c>
      <c r="O174" s="35">
        <f>+enero!O174+Febrero!O174+'Marzo '!O174</f>
        <v>0</v>
      </c>
      <c r="P174" s="35">
        <f>+enero!P174+Febrero!P174+'Marzo '!P174</f>
        <v>0</v>
      </c>
      <c r="Q174" s="35">
        <f>+enero!Q174+Febrero!Q174+'Marzo '!Q174</f>
        <v>0</v>
      </c>
      <c r="R174" s="35">
        <f>+enero!R174+Febrero!R174+'Marzo '!R174</f>
        <v>0</v>
      </c>
      <c r="S174" s="35">
        <f>+enero!S174+Febrero!S174+'Marzo '!S174</f>
        <v>0</v>
      </c>
      <c r="T174" s="35">
        <f>+enero!T174+Febrero!T174+'Marzo '!T174</f>
        <v>0</v>
      </c>
      <c r="U174" s="35">
        <f>+enero!U174+Febrero!U174+'Marzo '!U174</f>
        <v>0</v>
      </c>
      <c r="V174" s="35">
        <f>+enero!V174+Febrero!V174+'Marzo '!V174</f>
        <v>0</v>
      </c>
      <c r="W174" s="35">
        <f>+enero!W174+Febrero!W174+'Marzo '!W174</f>
        <v>0</v>
      </c>
      <c r="X174" s="35">
        <f>+enero!X174+Febrero!X174+'Marzo '!X174</f>
        <v>0</v>
      </c>
      <c r="Y174" s="35">
        <f>+enero!Y174+Febrero!Y174+'Marzo '!Y174</f>
        <v>0</v>
      </c>
      <c r="Z174" s="35">
        <f>+enero!Z174+Febrero!Z174+'Marzo '!Z174</f>
        <v>0</v>
      </c>
      <c r="AA174" s="35">
        <f>+enero!AA174+Febrero!AA174+'Marzo '!AA174</f>
        <v>0</v>
      </c>
      <c r="AB174" s="35">
        <f>+enero!AB174+Febrero!AB174+'Marzo '!AB174</f>
        <v>0</v>
      </c>
      <c r="AC174" s="35">
        <f>+enero!AC174+Febrero!AC174+'Marzo '!AC174</f>
        <v>0</v>
      </c>
      <c r="AD174" s="35">
        <f>+enero!AD174+Febrero!AD174+'Marzo '!AD174</f>
        <v>0</v>
      </c>
      <c r="AE174" s="35">
        <f>+enero!AE174+Febrero!AE174+'Marzo '!AE174</f>
        <v>0</v>
      </c>
      <c r="AF174" s="35">
        <f>+enero!AF174+Febrero!AF174+'Marzo '!AF174</f>
        <v>0</v>
      </c>
      <c r="AG174" s="35">
        <f>+enero!AG174+Febrero!AG174+'Marzo '!AG174</f>
        <v>0</v>
      </c>
      <c r="AH174" s="35">
        <f>+enero!AH174+Febrero!AH174+'Marzo '!AH174</f>
        <v>0</v>
      </c>
      <c r="AI174" s="35">
        <f>+enero!AI174+Febrero!AI174+'Marzo '!AI174</f>
        <v>0</v>
      </c>
      <c r="AJ174" s="35">
        <f>+enero!AJ174+Febrero!AJ174+'Marzo '!AJ174</f>
        <v>0</v>
      </c>
      <c r="AK174" s="38">
        <f>+enero!AK174+Febrero!AK174+'Marzo '!AK174</f>
        <v>0</v>
      </c>
      <c r="AL174" s="38">
        <f>+enero!AL174+Febrero!AL174+'Marzo '!AL174</f>
        <v>0</v>
      </c>
      <c r="AM174" s="35">
        <f>+enero!AM174+Febrero!AM174+'Marzo '!AM174</f>
        <v>0</v>
      </c>
      <c r="AN174" s="159">
        <f>+enero!AN174+Febrero!AN174+'Marzo '!AN174</f>
        <v>0</v>
      </c>
      <c r="AO174" s="130">
        <f>+enero!AO174+Febrero!AO174+'Marzo '!AO174</f>
        <v>0</v>
      </c>
      <c r="AP174" s="35">
        <f>+enero!AP174+Febrero!AP174+'Marzo '!AP174</f>
        <v>0</v>
      </c>
      <c r="AQ174" s="278">
        <f>+enero!AQ174+Febrero!AQ174+'Marzo '!AQ174</f>
        <v>0</v>
      </c>
      <c r="AR174" s="179">
        <f>+enero!AR174+Febrero!AR174+'Marzo '!AR174</f>
        <v>0</v>
      </c>
      <c r="AS174" s="35"/>
      <c r="AT174" s="35">
        <v>0</v>
      </c>
      <c r="AU174" s="35">
        <v>0</v>
      </c>
      <c r="AV174" s="535" t="s">
        <v>194</v>
      </c>
      <c r="BY174" s="452"/>
      <c r="BZ174" s="452"/>
      <c r="CA174" s="452"/>
      <c r="CB174" s="452"/>
      <c r="CC174" s="452"/>
      <c r="CD174" s="452"/>
      <c r="CE174" s="452"/>
      <c r="CF174" s="452"/>
      <c r="CG174" s="719">
        <v>0</v>
      </c>
      <c r="CH174" s="719">
        <v>0</v>
      </c>
      <c r="CI174" s="719">
        <v>0</v>
      </c>
      <c r="CJ174" s="719"/>
      <c r="CK174" s="719"/>
      <c r="CL174" s="719"/>
      <c r="CM174" s="719"/>
      <c r="CN174" s="719"/>
      <c r="CO174" s="452"/>
    </row>
    <row r="175" spans="1:93" s="451" customFormat="1" x14ac:dyDescent="0.2">
      <c r="A175" s="1400" t="s">
        <v>182</v>
      </c>
      <c r="B175" s="1401"/>
      <c r="C175" s="1402"/>
      <c r="D175" s="483">
        <f t="shared" si="25"/>
        <v>59</v>
      </c>
      <c r="E175" s="483">
        <f t="shared" si="26"/>
        <v>27</v>
      </c>
      <c r="F175" s="483">
        <f t="shared" si="26"/>
        <v>32</v>
      </c>
      <c r="G175" s="38">
        <f>+enero!G175+Febrero!G175+'Marzo '!G175</f>
        <v>4</v>
      </c>
      <c r="H175" s="38">
        <f>+enero!H175+Febrero!H175+'Marzo '!H175</f>
        <v>3</v>
      </c>
      <c r="I175" s="38">
        <f>+enero!I175+Febrero!I175+'Marzo '!I175</f>
        <v>4</v>
      </c>
      <c r="J175" s="38">
        <f>+enero!J175+Febrero!J175+'Marzo '!J175</f>
        <v>2</v>
      </c>
      <c r="K175" s="38">
        <f>+enero!K175+Febrero!K175+'Marzo '!K175</f>
        <v>6</v>
      </c>
      <c r="L175" s="38">
        <f>+enero!L175+Febrero!L175+'Marzo '!L175</f>
        <v>0</v>
      </c>
      <c r="M175" s="38">
        <f>+enero!M175+Febrero!M175+'Marzo '!M175</f>
        <v>2</v>
      </c>
      <c r="N175" s="38">
        <f>+enero!N175+Febrero!N175+'Marzo '!N175</f>
        <v>3</v>
      </c>
      <c r="O175" s="38">
        <f>+enero!O175+Febrero!O175+'Marzo '!O175</f>
        <v>3</v>
      </c>
      <c r="P175" s="38">
        <f>+enero!P175+Febrero!P175+'Marzo '!P175</f>
        <v>2</v>
      </c>
      <c r="Q175" s="38">
        <f>+enero!Q175+Febrero!Q175+'Marzo '!Q175</f>
        <v>1</v>
      </c>
      <c r="R175" s="38">
        <f>+enero!R175+Febrero!R175+'Marzo '!R175</f>
        <v>3</v>
      </c>
      <c r="S175" s="38">
        <f>+enero!S175+Febrero!S175+'Marzo '!S175</f>
        <v>0</v>
      </c>
      <c r="T175" s="38">
        <f>+enero!T175+Febrero!T175+'Marzo '!T175</f>
        <v>3</v>
      </c>
      <c r="U175" s="38">
        <f>+enero!U175+Febrero!U175+'Marzo '!U175</f>
        <v>1</v>
      </c>
      <c r="V175" s="38">
        <f>+enero!V175+Febrero!V175+'Marzo '!V175</f>
        <v>4</v>
      </c>
      <c r="W175" s="38">
        <f>+enero!W175+Febrero!W175+'Marzo '!W175</f>
        <v>1</v>
      </c>
      <c r="X175" s="38">
        <f>+enero!X175+Febrero!X175+'Marzo '!X175</f>
        <v>0</v>
      </c>
      <c r="Y175" s="38">
        <f>+enero!Y175+Febrero!Y175+'Marzo '!Y175</f>
        <v>1</v>
      </c>
      <c r="Z175" s="38">
        <f>+enero!Z175+Febrero!Z175+'Marzo '!Z175</f>
        <v>0</v>
      </c>
      <c r="AA175" s="38">
        <f>+enero!AA175+Febrero!AA175+'Marzo '!AA175</f>
        <v>0</v>
      </c>
      <c r="AB175" s="38">
        <f>+enero!AB175+Febrero!AB175+'Marzo '!AB175</f>
        <v>1</v>
      </c>
      <c r="AC175" s="38">
        <f>+enero!AC175+Febrero!AC175+'Marzo '!AC175</f>
        <v>1</v>
      </c>
      <c r="AD175" s="38">
        <f>+enero!AD175+Febrero!AD175+'Marzo '!AD175</f>
        <v>2</v>
      </c>
      <c r="AE175" s="38">
        <f>+enero!AE175+Febrero!AE175+'Marzo '!AE175</f>
        <v>3</v>
      </c>
      <c r="AF175" s="38">
        <f>+enero!AF175+Febrero!AF175+'Marzo '!AF175</f>
        <v>4</v>
      </c>
      <c r="AG175" s="38">
        <f>+enero!AG175+Febrero!AG175+'Marzo '!AG175</f>
        <v>0</v>
      </c>
      <c r="AH175" s="38">
        <f>+enero!AH175+Febrero!AH175+'Marzo '!AH175</f>
        <v>1</v>
      </c>
      <c r="AI175" s="38">
        <f>+enero!AI175+Febrero!AI175+'Marzo '!AI175</f>
        <v>0</v>
      </c>
      <c r="AJ175" s="38">
        <f>+enero!AJ175+Febrero!AJ175+'Marzo '!AJ175</f>
        <v>1</v>
      </c>
      <c r="AK175" s="38">
        <f>+enero!AK175+Febrero!AK175+'Marzo '!AK175</f>
        <v>0</v>
      </c>
      <c r="AL175" s="38">
        <f>+enero!AL175+Febrero!AL175+'Marzo '!AL175</f>
        <v>1</v>
      </c>
      <c r="AM175" s="38">
        <f>+enero!AM175+Febrero!AM175+'Marzo '!AM175</f>
        <v>0</v>
      </c>
      <c r="AN175" s="173">
        <f>+enero!AN175+Febrero!AN175+'Marzo '!AN175</f>
        <v>2</v>
      </c>
      <c r="AO175" s="163">
        <f>+enero!AO175+Febrero!AO175+'Marzo '!AO175</f>
        <v>5</v>
      </c>
      <c r="AP175" s="38">
        <f>+enero!AP175+Febrero!AP175+'Marzo '!AP175</f>
        <v>0</v>
      </c>
      <c r="AQ175" s="284">
        <f>+enero!AQ175+Febrero!AQ175+'Marzo '!AQ175</f>
        <v>0</v>
      </c>
      <c r="AR175" s="175">
        <f>+enero!AR175+Febrero!AR175+'Marzo '!AR175</f>
        <v>0</v>
      </c>
      <c r="AS175" s="38"/>
      <c r="AT175" s="38">
        <v>0</v>
      </c>
      <c r="AU175" s="38">
        <v>0</v>
      </c>
      <c r="AV175" s="535" t="s">
        <v>194</v>
      </c>
      <c r="BY175" s="452"/>
      <c r="BZ175" s="452"/>
      <c r="CA175" s="452"/>
      <c r="CB175" s="452"/>
      <c r="CC175" s="452"/>
      <c r="CD175" s="452"/>
      <c r="CE175" s="452"/>
      <c r="CF175" s="452"/>
      <c r="CG175" s="719">
        <v>0</v>
      </c>
      <c r="CH175" s="719">
        <v>0</v>
      </c>
      <c r="CI175" s="719">
        <v>0</v>
      </c>
      <c r="CJ175" s="719"/>
      <c r="CK175" s="719"/>
      <c r="CL175" s="719"/>
      <c r="CM175" s="719"/>
      <c r="CN175" s="719"/>
      <c r="CO175" s="452"/>
    </row>
    <row r="176" spans="1:93" s="451" customFormat="1" ht="14.25" customHeight="1" x14ac:dyDescent="0.2">
      <c r="A176" s="1412" t="s">
        <v>106</v>
      </c>
      <c r="B176" s="1391" t="s">
        <v>107</v>
      </c>
      <c r="C176" s="1392"/>
      <c r="D176" s="623">
        <f t="shared" si="25"/>
        <v>0</v>
      </c>
      <c r="E176" s="623">
        <f t="shared" si="26"/>
        <v>0</v>
      </c>
      <c r="F176" s="623">
        <f t="shared" si="26"/>
        <v>0</v>
      </c>
      <c r="G176" s="60">
        <f>+enero!G176+Febrero!G176+'Marzo '!G176</f>
        <v>0</v>
      </c>
      <c r="H176" s="60">
        <f>+enero!H176+Febrero!H176+'Marzo '!H176</f>
        <v>0</v>
      </c>
      <c r="I176" s="60">
        <f>+enero!I176+Febrero!I176+'Marzo '!I176</f>
        <v>0</v>
      </c>
      <c r="J176" s="60">
        <f>+enero!J176+Febrero!J176+'Marzo '!J176</f>
        <v>0</v>
      </c>
      <c r="K176" s="60">
        <f>+enero!K176+Febrero!K176+'Marzo '!K176</f>
        <v>0</v>
      </c>
      <c r="L176" s="60">
        <f>+enero!L176+Febrero!L176+'Marzo '!L176</f>
        <v>0</v>
      </c>
      <c r="M176" s="60">
        <f>+enero!M176+Febrero!M176+'Marzo '!M176</f>
        <v>0</v>
      </c>
      <c r="N176" s="60">
        <f>+enero!N176+Febrero!N176+'Marzo '!N176</f>
        <v>0</v>
      </c>
      <c r="O176" s="60">
        <f>+enero!O176+Febrero!O176+'Marzo '!O176</f>
        <v>0</v>
      </c>
      <c r="P176" s="60">
        <f>+enero!P176+Febrero!P176+'Marzo '!P176</f>
        <v>0</v>
      </c>
      <c r="Q176" s="60">
        <f>+enero!Q176+Febrero!Q176+'Marzo '!Q176</f>
        <v>0</v>
      </c>
      <c r="R176" s="60">
        <f>+enero!R176+Febrero!R176+'Marzo '!R176</f>
        <v>0</v>
      </c>
      <c r="S176" s="60">
        <f>+enero!S176+Febrero!S176+'Marzo '!S176</f>
        <v>0</v>
      </c>
      <c r="T176" s="60">
        <f>+enero!T176+Febrero!T176+'Marzo '!T176</f>
        <v>0</v>
      </c>
      <c r="U176" s="60">
        <f>+enero!U176+Febrero!U176+'Marzo '!U176</f>
        <v>0</v>
      </c>
      <c r="V176" s="60">
        <f>+enero!V176+Febrero!V176+'Marzo '!V176</f>
        <v>0</v>
      </c>
      <c r="W176" s="60">
        <f>+enero!W176+Febrero!W176+'Marzo '!W176</f>
        <v>0</v>
      </c>
      <c r="X176" s="60">
        <f>+enero!X176+Febrero!X176+'Marzo '!X176</f>
        <v>0</v>
      </c>
      <c r="Y176" s="60">
        <f>+enero!Y176+Febrero!Y176+'Marzo '!Y176</f>
        <v>0</v>
      </c>
      <c r="Z176" s="60">
        <f>+enero!Z176+Febrero!Z176+'Marzo '!Z176</f>
        <v>0</v>
      </c>
      <c r="AA176" s="60">
        <f>+enero!AA176+Febrero!AA176+'Marzo '!AA176</f>
        <v>0</v>
      </c>
      <c r="AB176" s="60">
        <f>+enero!AB176+Febrero!AB176+'Marzo '!AB176</f>
        <v>0</v>
      </c>
      <c r="AC176" s="60">
        <f>+enero!AC176+Febrero!AC176+'Marzo '!AC176</f>
        <v>0</v>
      </c>
      <c r="AD176" s="60">
        <f>+enero!AD176+Febrero!AD176+'Marzo '!AD176</f>
        <v>0</v>
      </c>
      <c r="AE176" s="60">
        <f>+enero!AE176+Febrero!AE176+'Marzo '!AE176</f>
        <v>0</v>
      </c>
      <c r="AF176" s="60">
        <f>+enero!AF176+Febrero!AF176+'Marzo '!AF176</f>
        <v>0</v>
      </c>
      <c r="AG176" s="60">
        <f>+enero!AG176+Febrero!AG176+'Marzo '!AG176</f>
        <v>0</v>
      </c>
      <c r="AH176" s="60">
        <f>+enero!AH176+Febrero!AH176+'Marzo '!AH176</f>
        <v>0</v>
      </c>
      <c r="AI176" s="60">
        <f>+enero!AI176+Febrero!AI176+'Marzo '!AI176</f>
        <v>0</v>
      </c>
      <c r="AJ176" s="60">
        <f>+enero!AJ176+Febrero!AJ176+'Marzo '!AJ176</f>
        <v>0</v>
      </c>
      <c r="AK176" s="60">
        <f>+enero!AK176+Febrero!AK176+'Marzo '!AK176</f>
        <v>0</v>
      </c>
      <c r="AL176" s="60">
        <f>+enero!AL176+Febrero!AL176+'Marzo '!AL176</f>
        <v>0</v>
      </c>
      <c r="AM176" s="60">
        <f>+enero!AM176+Febrero!AM176+'Marzo '!AM176</f>
        <v>0</v>
      </c>
      <c r="AN176" s="114">
        <f>+enero!AN176+Febrero!AN176+'Marzo '!AN176</f>
        <v>0</v>
      </c>
      <c r="AO176" s="128">
        <f>+enero!AO176+Febrero!AO176+'Marzo '!AO176</f>
        <v>0</v>
      </c>
      <c r="AP176" s="60">
        <f>+enero!AP176+Febrero!AP176+'Marzo '!AP176</f>
        <v>0</v>
      </c>
      <c r="AQ176" s="127">
        <f>+enero!AQ176+Febrero!AQ176+'Marzo '!AQ176</f>
        <v>0</v>
      </c>
      <c r="AR176" s="181">
        <f>+enero!AR176+Febrero!AR176+'Marzo '!AR176</f>
        <v>0</v>
      </c>
      <c r="AS176" s="60"/>
      <c r="AT176" s="60">
        <v>0</v>
      </c>
      <c r="AU176" s="60">
        <v>0</v>
      </c>
      <c r="AV176" s="535" t="s">
        <v>194</v>
      </c>
      <c r="BY176" s="452"/>
      <c r="BZ176" s="452"/>
      <c r="CA176" s="452"/>
      <c r="CB176" s="452"/>
      <c r="CC176" s="452"/>
      <c r="CD176" s="452"/>
      <c r="CE176" s="452"/>
      <c r="CF176" s="452"/>
      <c r="CG176" s="719">
        <v>0</v>
      </c>
      <c r="CH176" s="719">
        <v>0</v>
      </c>
      <c r="CI176" s="719">
        <v>0</v>
      </c>
      <c r="CJ176" s="719"/>
      <c r="CK176" s="719"/>
      <c r="CL176" s="719"/>
      <c r="CM176" s="719"/>
      <c r="CN176" s="719"/>
      <c r="CO176" s="452"/>
    </row>
    <row r="177" spans="1:93" s="451" customFormat="1" x14ac:dyDescent="0.2">
      <c r="A177" s="1456"/>
      <c r="B177" s="1393" t="s">
        <v>108</v>
      </c>
      <c r="C177" s="1394"/>
      <c r="D177" s="624">
        <f t="shared" si="25"/>
        <v>0</v>
      </c>
      <c r="E177" s="624">
        <f t="shared" si="26"/>
        <v>0</v>
      </c>
      <c r="F177" s="624">
        <f t="shared" si="26"/>
        <v>0</v>
      </c>
      <c r="G177" s="32">
        <f>+enero!G177+Febrero!G177+'Marzo '!G177</f>
        <v>0</v>
      </c>
      <c r="H177" s="32">
        <f>+enero!H177+Febrero!H177+'Marzo '!H177</f>
        <v>0</v>
      </c>
      <c r="I177" s="32">
        <f>+enero!I177+Febrero!I177+'Marzo '!I177</f>
        <v>0</v>
      </c>
      <c r="J177" s="32">
        <f>+enero!J177+Febrero!J177+'Marzo '!J177</f>
        <v>0</v>
      </c>
      <c r="K177" s="32">
        <f>+enero!K177+Febrero!K177+'Marzo '!K177</f>
        <v>0</v>
      </c>
      <c r="L177" s="32">
        <f>+enero!L177+Febrero!L177+'Marzo '!L177</f>
        <v>0</v>
      </c>
      <c r="M177" s="32">
        <f>+enero!M177+Febrero!M177+'Marzo '!M177</f>
        <v>0</v>
      </c>
      <c r="N177" s="32">
        <f>+enero!N177+Febrero!N177+'Marzo '!N177</f>
        <v>0</v>
      </c>
      <c r="O177" s="32">
        <f>+enero!O177+Febrero!O177+'Marzo '!O177</f>
        <v>0</v>
      </c>
      <c r="P177" s="32">
        <f>+enero!P177+Febrero!P177+'Marzo '!P177</f>
        <v>0</v>
      </c>
      <c r="Q177" s="32">
        <f>+enero!Q177+Febrero!Q177+'Marzo '!Q177</f>
        <v>0</v>
      </c>
      <c r="R177" s="32">
        <f>+enero!R177+Febrero!R177+'Marzo '!R177</f>
        <v>0</v>
      </c>
      <c r="S177" s="32">
        <f>+enero!S177+Febrero!S177+'Marzo '!S177</f>
        <v>0</v>
      </c>
      <c r="T177" s="32">
        <f>+enero!T177+Febrero!T177+'Marzo '!T177</f>
        <v>0</v>
      </c>
      <c r="U177" s="32">
        <f>+enero!U177+Febrero!U177+'Marzo '!U177</f>
        <v>0</v>
      </c>
      <c r="V177" s="32">
        <f>+enero!V177+Febrero!V177+'Marzo '!V177</f>
        <v>0</v>
      </c>
      <c r="W177" s="32">
        <f>+enero!W177+Febrero!W177+'Marzo '!W177</f>
        <v>0</v>
      </c>
      <c r="X177" s="32">
        <f>+enero!X177+Febrero!X177+'Marzo '!X177</f>
        <v>0</v>
      </c>
      <c r="Y177" s="32">
        <f>+enero!Y177+Febrero!Y177+'Marzo '!Y177</f>
        <v>0</v>
      </c>
      <c r="Z177" s="32">
        <f>+enero!Z177+Febrero!Z177+'Marzo '!Z177</f>
        <v>0</v>
      </c>
      <c r="AA177" s="32">
        <f>+enero!AA177+Febrero!AA177+'Marzo '!AA177</f>
        <v>0</v>
      </c>
      <c r="AB177" s="32">
        <f>+enero!AB177+Febrero!AB177+'Marzo '!AB177</f>
        <v>0</v>
      </c>
      <c r="AC177" s="32">
        <f>+enero!AC177+Febrero!AC177+'Marzo '!AC177</f>
        <v>0</v>
      </c>
      <c r="AD177" s="32">
        <f>+enero!AD177+Febrero!AD177+'Marzo '!AD177</f>
        <v>0</v>
      </c>
      <c r="AE177" s="32">
        <f>+enero!AE177+Febrero!AE177+'Marzo '!AE177</f>
        <v>0</v>
      </c>
      <c r="AF177" s="32">
        <f>+enero!AF177+Febrero!AF177+'Marzo '!AF177</f>
        <v>0</v>
      </c>
      <c r="AG177" s="32">
        <f>+enero!AG177+Febrero!AG177+'Marzo '!AG177</f>
        <v>0</v>
      </c>
      <c r="AH177" s="32">
        <f>+enero!AH177+Febrero!AH177+'Marzo '!AH177</f>
        <v>0</v>
      </c>
      <c r="AI177" s="32">
        <f>+enero!AI177+Febrero!AI177+'Marzo '!AI177</f>
        <v>0</v>
      </c>
      <c r="AJ177" s="32">
        <f>+enero!AJ177+Febrero!AJ177+'Marzo '!AJ177</f>
        <v>0</v>
      </c>
      <c r="AK177" s="32">
        <f>+enero!AK177+Febrero!AK177+'Marzo '!AK177</f>
        <v>0</v>
      </c>
      <c r="AL177" s="32">
        <f>+enero!AL177+Febrero!AL177+'Marzo '!AL177</f>
        <v>0</v>
      </c>
      <c r="AM177" s="32">
        <f>+enero!AM177+Febrero!AM177+'Marzo '!AM177</f>
        <v>0</v>
      </c>
      <c r="AN177" s="86">
        <f>+enero!AN177+Febrero!AN177+'Marzo '!AN177</f>
        <v>0</v>
      </c>
      <c r="AO177" s="128">
        <f>+enero!AO177+Febrero!AO177+'Marzo '!AO177</f>
        <v>0</v>
      </c>
      <c r="AP177" s="60">
        <f>+enero!AP177+Febrero!AP177+'Marzo '!AP177</f>
        <v>0</v>
      </c>
      <c r="AQ177" s="127">
        <f>+enero!AQ177+Febrero!AQ177+'Marzo '!AQ177</f>
        <v>0</v>
      </c>
      <c r="AR177" s="178">
        <f>+enero!AR177+Febrero!AR177+'Marzo '!AR177</f>
        <v>0</v>
      </c>
      <c r="AS177" s="32"/>
      <c r="AT177" s="32">
        <v>0</v>
      </c>
      <c r="AU177" s="32">
        <v>0</v>
      </c>
      <c r="AV177" s="535" t="s">
        <v>194</v>
      </c>
      <c r="BY177" s="452"/>
      <c r="BZ177" s="452"/>
      <c r="CA177" s="452"/>
      <c r="CB177" s="452"/>
      <c r="CC177" s="452"/>
      <c r="CD177" s="452"/>
      <c r="CE177" s="452"/>
      <c r="CF177" s="452"/>
      <c r="CG177" s="719">
        <v>0</v>
      </c>
      <c r="CH177" s="719">
        <v>0</v>
      </c>
      <c r="CI177" s="719">
        <v>0</v>
      </c>
      <c r="CJ177" s="719"/>
      <c r="CK177" s="719"/>
      <c r="CL177" s="719"/>
      <c r="CM177" s="719"/>
      <c r="CN177" s="719"/>
      <c r="CO177" s="452"/>
    </row>
    <row r="178" spans="1:93" s="451" customFormat="1" x14ac:dyDescent="0.2">
      <c r="A178" s="1456"/>
      <c r="B178" s="1393" t="s">
        <v>109</v>
      </c>
      <c r="C178" s="1393"/>
      <c r="D178" s="624">
        <f t="shared" si="25"/>
        <v>0</v>
      </c>
      <c r="E178" s="624">
        <f t="shared" si="26"/>
        <v>0</v>
      </c>
      <c r="F178" s="624">
        <f t="shared" si="26"/>
        <v>0</v>
      </c>
      <c r="G178" s="32">
        <f>+enero!G178+Febrero!G178+'Marzo '!G178</f>
        <v>0</v>
      </c>
      <c r="H178" s="32">
        <f>+enero!H178+Febrero!H178+'Marzo '!H178</f>
        <v>0</v>
      </c>
      <c r="I178" s="32">
        <f>+enero!I178+Febrero!I178+'Marzo '!I178</f>
        <v>0</v>
      </c>
      <c r="J178" s="32">
        <f>+enero!J178+Febrero!J178+'Marzo '!J178</f>
        <v>0</v>
      </c>
      <c r="K178" s="32">
        <f>+enero!K178+Febrero!K178+'Marzo '!K178</f>
        <v>0</v>
      </c>
      <c r="L178" s="32">
        <f>+enero!L178+Febrero!L178+'Marzo '!L178</f>
        <v>0</v>
      </c>
      <c r="M178" s="32">
        <f>+enero!M178+Febrero!M178+'Marzo '!M178</f>
        <v>0</v>
      </c>
      <c r="N178" s="32">
        <f>+enero!N178+Febrero!N178+'Marzo '!N178</f>
        <v>0</v>
      </c>
      <c r="O178" s="32">
        <f>+enero!O178+Febrero!O178+'Marzo '!O178</f>
        <v>0</v>
      </c>
      <c r="P178" s="32">
        <f>+enero!P178+Febrero!P178+'Marzo '!P178</f>
        <v>0</v>
      </c>
      <c r="Q178" s="32">
        <f>+enero!Q178+Febrero!Q178+'Marzo '!Q178</f>
        <v>0</v>
      </c>
      <c r="R178" s="32">
        <f>+enero!R178+Febrero!R178+'Marzo '!R178</f>
        <v>0</v>
      </c>
      <c r="S178" s="32">
        <f>+enero!S178+Febrero!S178+'Marzo '!S178</f>
        <v>0</v>
      </c>
      <c r="T178" s="32">
        <f>+enero!T178+Febrero!T178+'Marzo '!T178</f>
        <v>0</v>
      </c>
      <c r="U178" s="32">
        <f>+enero!U178+Febrero!U178+'Marzo '!U178</f>
        <v>0</v>
      </c>
      <c r="V178" s="32">
        <f>+enero!V178+Febrero!V178+'Marzo '!V178</f>
        <v>0</v>
      </c>
      <c r="W178" s="32">
        <f>+enero!W178+Febrero!W178+'Marzo '!W178</f>
        <v>0</v>
      </c>
      <c r="X178" s="32">
        <f>+enero!X178+Febrero!X178+'Marzo '!X178</f>
        <v>0</v>
      </c>
      <c r="Y178" s="32">
        <f>+enero!Y178+Febrero!Y178+'Marzo '!Y178</f>
        <v>0</v>
      </c>
      <c r="Z178" s="32">
        <f>+enero!Z178+Febrero!Z178+'Marzo '!Z178</f>
        <v>0</v>
      </c>
      <c r="AA178" s="32">
        <f>+enero!AA178+Febrero!AA178+'Marzo '!AA178</f>
        <v>0</v>
      </c>
      <c r="AB178" s="32">
        <f>+enero!AB178+Febrero!AB178+'Marzo '!AB178</f>
        <v>0</v>
      </c>
      <c r="AC178" s="32">
        <f>+enero!AC178+Febrero!AC178+'Marzo '!AC178</f>
        <v>0</v>
      </c>
      <c r="AD178" s="32">
        <f>+enero!AD178+Febrero!AD178+'Marzo '!AD178</f>
        <v>0</v>
      </c>
      <c r="AE178" s="32">
        <f>+enero!AE178+Febrero!AE178+'Marzo '!AE178</f>
        <v>0</v>
      </c>
      <c r="AF178" s="32">
        <f>+enero!AF178+Febrero!AF178+'Marzo '!AF178</f>
        <v>0</v>
      </c>
      <c r="AG178" s="32">
        <f>+enero!AG178+Febrero!AG178+'Marzo '!AG178</f>
        <v>0</v>
      </c>
      <c r="AH178" s="32">
        <f>+enero!AH178+Febrero!AH178+'Marzo '!AH178</f>
        <v>0</v>
      </c>
      <c r="AI178" s="32">
        <f>+enero!AI178+Febrero!AI178+'Marzo '!AI178</f>
        <v>0</v>
      </c>
      <c r="AJ178" s="32">
        <f>+enero!AJ178+Febrero!AJ178+'Marzo '!AJ178</f>
        <v>0</v>
      </c>
      <c r="AK178" s="32">
        <f>+enero!AK178+Febrero!AK178+'Marzo '!AK178</f>
        <v>0</v>
      </c>
      <c r="AL178" s="32">
        <f>+enero!AL178+Febrero!AL178+'Marzo '!AL178</f>
        <v>0</v>
      </c>
      <c r="AM178" s="32">
        <f>+enero!AM178+Febrero!AM178+'Marzo '!AM178</f>
        <v>0</v>
      </c>
      <c r="AN178" s="86">
        <f>+enero!AN178+Febrero!AN178+'Marzo '!AN178</f>
        <v>0</v>
      </c>
      <c r="AO178" s="128">
        <f>+enero!AO178+Febrero!AO178+'Marzo '!AO178</f>
        <v>0</v>
      </c>
      <c r="AP178" s="60">
        <f>+enero!AP178+Febrero!AP178+'Marzo '!AP178</f>
        <v>0</v>
      </c>
      <c r="AQ178" s="127">
        <f>+enero!AQ178+Febrero!AQ178+'Marzo '!AQ178</f>
        <v>0</v>
      </c>
      <c r="AR178" s="178">
        <f>+enero!AR178+Febrero!AR178+'Marzo '!AR178</f>
        <v>0</v>
      </c>
      <c r="AS178" s="32"/>
      <c r="AT178" s="32">
        <v>0</v>
      </c>
      <c r="AU178" s="32">
        <v>0</v>
      </c>
      <c r="AV178" s="535" t="s">
        <v>194</v>
      </c>
      <c r="BY178" s="452"/>
      <c r="BZ178" s="452"/>
      <c r="CA178" s="452"/>
      <c r="CB178" s="452"/>
      <c r="CC178" s="452"/>
      <c r="CD178" s="452"/>
      <c r="CE178" s="452"/>
      <c r="CF178" s="452"/>
      <c r="CG178" s="719"/>
      <c r="CH178" s="719">
        <v>0</v>
      </c>
      <c r="CI178" s="719">
        <v>0</v>
      </c>
      <c r="CJ178" s="719"/>
      <c r="CK178" s="719"/>
      <c r="CL178" s="719"/>
      <c r="CM178" s="719"/>
      <c r="CN178" s="719"/>
      <c r="CO178" s="452"/>
    </row>
    <row r="179" spans="1:93" s="451" customFormat="1" ht="15" customHeight="1" x14ac:dyDescent="0.2">
      <c r="A179" s="1456"/>
      <c r="B179" s="1327" t="s">
        <v>110</v>
      </c>
      <c r="C179" s="1291"/>
      <c r="D179" s="625"/>
      <c r="E179" s="156"/>
      <c r="F179" s="624">
        <f>SUM(L179+N179+P179+R179+T179+V179+X179+Z179+AB179+AD179+AF179+AH179+AJ179+AL179+AN179)</f>
        <v>0</v>
      </c>
      <c r="G179" s="156">
        <f>+enero!G179+Febrero!G179+'Marzo '!G179</f>
        <v>0</v>
      </c>
      <c r="H179" s="156">
        <f>+enero!H179+Febrero!H179+'Marzo '!H179</f>
        <v>0</v>
      </c>
      <c r="I179" s="156">
        <f>+enero!I179+Febrero!I179+'Marzo '!I179</f>
        <v>0</v>
      </c>
      <c r="J179" s="156">
        <f>+enero!J179+Febrero!J179+'Marzo '!J179</f>
        <v>0</v>
      </c>
      <c r="K179" s="156">
        <f>+enero!K179+Febrero!K179+'Marzo '!K179</f>
        <v>0</v>
      </c>
      <c r="L179" s="32">
        <f>+enero!L179+Febrero!L179+'Marzo '!L179</f>
        <v>0</v>
      </c>
      <c r="M179" s="156">
        <f>+enero!M179+Febrero!M179+'Marzo '!M179</f>
        <v>0</v>
      </c>
      <c r="N179" s="32">
        <f>+enero!N179+Febrero!N179+'Marzo '!N179</f>
        <v>0</v>
      </c>
      <c r="O179" s="156">
        <f>+enero!O179+Febrero!O179+'Marzo '!O179</f>
        <v>0</v>
      </c>
      <c r="P179" s="32">
        <f>+enero!P179+Febrero!P179+'Marzo '!P179</f>
        <v>0</v>
      </c>
      <c r="Q179" s="156">
        <f>+enero!Q179+Febrero!Q179+'Marzo '!Q179</f>
        <v>0</v>
      </c>
      <c r="R179" s="32">
        <f>+enero!R179+Febrero!R179+'Marzo '!R179</f>
        <v>0</v>
      </c>
      <c r="S179" s="156">
        <f>+enero!S179+Febrero!S179+'Marzo '!S179</f>
        <v>0</v>
      </c>
      <c r="T179" s="32">
        <f>+enero!T179+Febrero!T179+'Marzo '!T179</f>
        <v>0</v>
      </c>
      <c r="U179" s="156">
        <f>+enero!U179+Febrero!U179+'Marzo '!U179</f>
        <v>0</v>
      </c>
      <c r="V179" s="32">
        <f>+enero!V179+Febrero!V179+'Marzo '!V179</f>
        <v>0</v>
      </c>
      <c r="W179" s="156">
        <f>+enero!W179+Febrero!W179+'Marzo '!W179</f>
        <v>0</v>
      </c>
      <c r="X179" s="32">
        <f>+enero!X179+Febrero!X179+'Marzo '!X179</f>
        <v>0</v>
      </c>
      <c r="Y179" s="156">
        <f>+enero!Y179+Febrero!Y179+'Marzo '!Y179</f>
        <v>0</v>
      </c>
      <c r="Z179" s="32">
        <f>+enero!Z179+Febrero!Z179+'Marzo '!Z179</f>
        <v>0</v>
      </c>
      <c r="AA179" s="156">
        <f>+enero!AA179+Febrero!AA179+'Marzo '!AA179</f>
        <v>0</v>
      </c>
      <c r="AB179" s="32">
        <f>+enero!AB179+Febrero!AB179+'Marzo '!AB179</f>
        <v>0</v>
      </c>
      <c r="AC179" s="156">
        <f>+enero!AC179+Febrero!AC179+'Marzo '!AC179</f>
        <v>0</v>
      </c>
      <c r="AD179" s="32">
        <f>+enero!AD179+Febrero!AD179+'Marzo '!AD179</f>
        <v>0</v>
      </c>
      <c r="AE179" s="156">
        <f>+enero!AE179+Febrero!AE179+'Marzo '!AE179</f>
        <v>0</v>
      </c>
      <c r="AF179" s="32">
        <f>+enero!AF179+Febrero!AF179+'Marzo '!AF179</f>
        <v>0</v>
      </c>
      <c r="AG179" s="156">
        <f>+enero!AG179+Febrero!AG179+'Marzo '!AG179</f>
        <v>0</v>
      </c>
      <c r="AH179" s="32">
        <f>+enero!AH179+Febrero!AH179+'Marzo '!AH179</f>
        <v>0</v>
      </c>
      <c r="AI179" s="156">
        <f>+enero!AI179+Febrero!AI179+'Marzo '!AI179</f>
        <v>0</v>
      </c>
      <c r="AJ179" s="32">
        <f>+enero!AJ179+Febrero!AJ179+'Marzo '!AJ179</f>
        <v>0</v>
      </c>
      <c r="AK179" s="156">
        <f>+enero!AK179+Febrero!AK179+'Marzo '!AK179</f>
        <v>0</v>
      </c>
      <c r="AL179" s="32">
        <f>+enero!AL179+Febrero!AL179+'Marzo '!AL179</f>
        <v>0</v>
      </c>
      <c r="AM179" s="156">
        <f>+enero!AM179+Febrero!AM179+'Marzo '!AM179</f>
        <v>0</v>
      </c>
      <c r="AN179" s="86">
        <f>+enero!AN179+Febrero!AN179+'Marzo '!AN179</f>
        <v>0</v>
      </c>
      <c r="AO179" s="128">
        <f>+enero!AO179+Febrero!AO179+'Marzo '!AO179</f>
        <v>0</v>
      </c>
      <c r="AP179" s="60">
        <f>+enero!AP179+Febrero!AP179+'Marzo '!AP179</f>
        <v>0</v>
      </c>
      <c r="AQ179" s="127">
        <f>+enero!AQ179+Febrero!AQ179+'Marzo '!AQ179</f>
        <v>0</v>
      </c>
      <c r="AR179" s="178">
        <f>+enero!AR179+Febrero!AR179+'Marzo '!AR179</f>
        <v>0</v>
      </c>
      <c r="AS179" s="32"/>
      <c r="AT179" s="156">
        <v>0</v>
      </c>
      <c r="AU179" s="32">
        <v>0</v>
      </c>
      <c r="AV179" s="535" t="s">
        <v>194</v>
      </c>
      <c r="BY179" s="452"/>
      <c r="BZ179" s="452"/>
      <c r="CA179" s="452"/>
      <c r="CB179" s="452"/>
      <c r="CC179" s="452"/>
      <c r="CD179" s="452"/>
      <c r="CE179" s="452"/>
      <c r="CF179" s="452"/>
      <c r="CG179" s="719">
        <v>0</v>
      </c>
      <c r="CH179" s="719">
        <v>0</v>
      </c>
      <c r="CI179" s="719">
        <v>0</v>
      </c>
      <c r="CJ179" s="719"/>
      <c r="CK179" s="719"/>
      <c r="CL179" s="719"/>
      <c r="CM179" s="719"/>
      <c r="CN179" s="719"/>
      <c r="CO179" s="452"/>
    </row>
    <row r="180" spans="1:93" s="451" customFormat="1" x14ac:dyDescent="0.2">
      <c r="A180" s="1456"/>
      <c r="B180" s="1393" t="s">
        <v>111</v>
      </c>
      <c r="C180" s="1393"/>
      <c r="D180" s="624">
        <f t="shared" ref="D180:D200" si="27">SUM(E180+F180)</f>
        <v>1</v>
      </c>
      <c r="E180" s="624">
        <f t="shared" ref="E180:F186" si="28">SUM(G180+I180+K180+M180+O180+Q180+S180+U180+W180+Y180+AA180+AC180+AE180+AG180+AI180+AK180+AM180)</f>
        <v>0</v>
      </c>
      <c r="F180" s="624">
        <f t="shared" si="28"/>
        <v>1</v>
      </c>
      <c r="G180" s="32">
        <f>+enero!G180+Febrero!G180+'Marzo '!G180</f>
        <v>0</v>
      </c>
      <c r="H180" s="32">
        <f>+enero!H180+Febrero!H180+'Marzo '!H180</f>
        <v>0</v>
      </c>
      <c r="I180" s="32">
        <f>+enero!I180+Febrero!I180+'Marzo '!I180</f>
        <v>0</v>
      </c>
      <c r="J180" s="32">
        <f>+enero!J180+Febrero!J180+'Marzo '!J180</f>
        <v>0</v>
      </c>
      <c r="K180" s="32">
        <f>+enero!K180+Febrero!K180+'Marzo '!K180</f>
        <v>0</v>
      </c>
      <c r="L180" s="32">
        <f>+enero!L180+Febrero!L180+'Marzo '!L180</f>
        <v>0</v>
      </c>
      <c r="M180" s="32">
        <f>+enero!M180+Febrero!M180+'Marzo '!M180</f>
        <v>0</v>
      </c>
      <c r="N180" s="32">
        <f>+enero!N180+Febrero!N180+'Marzo '!N180</f>
        <v>0</v>
      </c>
      <c r="O180" s="32">
        <f>+enero!O180+Febrero!O180+'Marzo '!O180</f>
        <v>0</v>
      </c>
      <c r="P180" s="32">
        <f>+enero!P180+Febrero!P180+'Marzo '!P180</f>
        <v>1</v>
      </c>
      <c r="Q180" s="32">
        <f>+enero!Q180+Febrero!Q180+'Marzo '!Q180</f>
        <v>0</v>
      </c>
      <c r="R180" s="32">
        <f>+enero!R180+Febrero!R180+'Marzo '!R180</f>
        <v>0</v>
      </c>
      <c r="S180" s="32">
        <f>+enero!S180+Febrero!S180+'Marzo '!S180</f>
        <v>0</v>
      </c>
      <c r="T180" s="32">
        <f>+enero!T180+Febrero!T180+'Marzo '!T180</f>
        <v>0</v>
      </c>
      <c r="U180" s="32">
        <f>+enero!U180+Febrero!U180+'Marzo '!U180</f>
        <v>0</v>
      </c>
      <c r="V180" s="32">
        <f>+enero!V180+Febrero!V180+'Marzo '!V180</f>
        <v>0</v>
      </c>
      <c r="W180" s="32">
        <f>+enero!W180+Febrero!W180+'Marzo '!W180</f>
        <v>0</v>
      </c>
      <c r="X180" s="32">
        <f>+enero!X180+Febrero!X180+'Marzo '!X180</f>
        <v>0</v>
      </c>
      <c r="Y180" s="32">
        <f>+enero!Y180+Febrero!Y180+'Marzo '!Y180</f>
        <v>0</v>
      </c>
      <c r="Z180" s="32">
        <f>+enero!Z180+Febrero!Z180+'Marzo '!Z180</f>
        <v>0</v>
      </c>
      <c r="AA180" s="32">
        <f>+enero!AA180+Febrero!AA180+'Marzo '!AA180</f>
        <v>0</v>
      </c>
      <c r="AB180" s="32">
        <f>+enero!AB180+Febrero!AB180+'Marzo '!AB180</f>
        <v>0</v>
      </c>
      <c r="AC180" s="32">
        <f>+enero!AC180+Febrero!AC180+'Marzo '!AC180</f>
        <v>0</v>
      </c>
      <c r="AD180" s="32">
        <f>+enero!AD180+Febrero!AD180+'Marzo '!AD180</f>
        <v>0</v>
      </c>
      <c r="AE180" s="32">
        <f>+enero!AE180+Febrero!AE180+'Marzo '!AE180</f>
        <v>0</v>
      </c>
      <c r="AF180" s="32">
        <f>+enero!AF180+Febrero!AF180+'Marzo '!AF180</f>
        <v>0</v>
      </c>
      <c r="AG180" s="32">
        <f>+enero!AG180+Febrero!AG180+'Marzo '!AG180</f>
        <v>0</v>
      </c>
      <c r="AH180" s="32">
        <f>+enero!AH180+Febrero!AH180+'Marzo '!AH180</f>
        <v>0</v>
      </c>
      <c r="AI180" s="32">
        <f>+enero!AI180+Febrero!AI180+'Marzo '!AI180</f>
        <v>0</v>
      </c>
      <c r="AJ180" s="32">
        <f>+enero!AJ180+Febrero!AJ180+'Marzo '!AJ180</f>
        <v>0</v>
      </c>
      <c r="AK180" s="32">
        <f>+enero!AK180+Febrero!AK180+'Marzo '!AK180</f>
        <v>0</v>
      </c>
      <c r="AL180" s="32">
        <f>+enero!AL180+Febrero!AL180+'Marzo '!AL180</f>
        <v>0</v>
      </c>
      <c r="AM180" s="32">
        <f>+enero!AM180+Febrero!AM180+'Marzo '!AM180</f>
        <v>0</v>
      </c>
      <c r="AN180" s="86">
        <f>+enero!AN180+Febrero!AN180+'Marzo '!AN180</f>
        <v>0</v>
      </c>
      <c r="AO180" s="128">
        <f>+enero!AO180+Febrero!AO180+'Marzo '!AO180</f>
        <v>0</v>
      </c>
      <c r="AP180" s="60">
        <f>+enero!AP180+Febrero!AP180+'Marzo '!AP180</f>
        <v>0</v>
      </c>
      <c r="AQ180" s="127">
        <f>+enero!AQ180+Febrero!AQ180+'Marzo '!AQ180</f>
        <v>0</v>
      </c>
      <c r="AR180" s="178">
        <f>+enero!AR180+Febrero!AR180+'Marzo '!AR180</f>
        <v>0</v>
      </c>
      <c r="AS180" s="32"/>
      <c r="AT180" s="32">
        <v>0</v>
      </c>
      <c r="AU180" s="32">
        <v>0</v>
      </c>
      <c r="AV180" s="535" t="s">
        <v>194</v>
      </c>
      <c r="BY180" s="452"/>
      <c r="BZ180" s="452"/>
      <c r="CA180" s="452"/>
      <c r="CB180" s="452"/>
      <c r="CC180" s="452"/>
      <c r="CD180" s="452"/>
      <c r="CE180" s="452"/>
      <c r="CF180" s="452"/>
      <c r="CG180" s="719">
        <v>0</v>
      </c>
      <c r="CH180" s="719">
        <v>0</v>
      </c>
      <c r="CI180" s="719">
        <v>0</v>
      </c>
      <c r="CJ180" s="719"/>
      <c r="CK180" s="719"/>
      <c r="CL180" s="719"/>
      <c r="CM180" s="719"/>
      <c r="CN180" s="719"/>
      <c r="CO180" s="452"/>
    </row>
    <row r="181" spans="1:93" s="451" customFormat="1" x14ac:dyDescent="0.2">
      <c r="A181" s="1456"/>
      <c r="B181" s="1395" t="s">
        <v>112</v>
      </c>
      <c r="C181" s="1395"/>
      <c r="D181" s="624">
        <f t="shared" si="27"/>
        <v>8</v>
      </c>
      <c r="E181" s="624">
        <f t="shared" si="28"/>
        <v>1</v>
      </c>
      <c r="F181" s="624">
        <f t="shared" si="28"/>
        <v>7</v>
      </c>
      <c r="G181" s="32">
        <f>+enero!G181+Febrero!G181+'Marzo '!G181</f>
        <v>0</v>
      </c>
      <c r="H181" s="32">
        <f>+enero!H181+Febrero!H181+'Marzo '!H181</f>
        <v>0</v>
      </c>
      <c r="I181" s="32">
        <f>+enero!I181+Febrero!I181+'Marzo '!I181</f>
        <v>0</v>
      </c>
      <c r="J181" s="32">
        <f>+enero!J181+Febrero!J181+'Marzo '!J181</f>
        <v>0</v>
      </c>
      <c r="K181" s="32">
        <f>+enero!K181+Febrero!K181+'Marzo '!K181</f>
        <v>0</v>
      </c>
      <c r="L181" s="32">
        <f>+enero!L181+Febrero!L181+'Marzo '!L181</f>
        <v>0</v>
      </c>
      <c r="M181" s="32">
        <f>+enero!M181+Febrero!M181+'Marzo '!M181</f>
        <v>0</v>
      </c>
      <c r="N181" s="32">
        <f>+enero!N181+Febrero!N181+'Marzo '!N181</f>
        <v>0</v>
      </c>
      <c r="O181" s="32">
        <f>+enero!O181+Febrero!O181+'Marzo '!O181</f>
        <v>0</v>
      </c>
      <c r="P181" s="32">
        <f>+enero!P181+Febrero!P181+'Marzo '!P181</f>
        <v>0</v>
      </c>
      <c r="Q181" s="32">
        <f>+enero!Q181+Febrero!Q181+'Marzo '!Q181</f>
        <v>0</v>
      </c>
      <c r="R181" s="32">
        <f>+enero!R181+Febrero!R181+'Marzo '!R181</f>
        <v>1</v>
      </c>
      <c r="S181" s="32">
        <f>+enero!S181+Febrero!S181+'Marzo '!S181</f>
        <v>0</v>
      </c>
      <c r="T181" s="32">
        <f>+enero!T181+Febrero!T181+'Marzo '!T181</f>
        <v>2</v>
      </c>
      <c r="U181" s="32">
        <f>+enero!U181+Febrero!U181+'Marzo '!U181</f>
        <v>0</v>
      </c>
      <c r="V181" s="32">
        <f>+enero!V181+Febrero!V181+'Marzo '!V181</f>
        <v>2</v>
      </c>
      <c r="W181" s="32">
        <f>+enero!W181+Febrero!W181+'Marzo '!W181</f>
        <v>1</v>
      </c>
      <c r="X181" s="32">
        <f>+enero!X181+Febrero!X181+'Marzo '!X181</f>
        <v>0</v>
      </c>
      <c r="Y181" s="32">
        <f>+enero!Y181+Febrero!Y181+'Marzo '!Y181</f>
        <v>0</v>
      </c>
      <c r="Z181" s="32">
        <f>+enero!Z181+Febrero!Z181+'Marzo '!Z181</f>
        <v>0</v>
      </c>
      <c r="AA181" s="32">
        <f>+enero!AA181+Febrero!AA181+'Marzo '!AA181</f>
        <v>0</v>
      </c>
      <c r="AB181" s="32">
        <f>+enero!AB181+Febrero!AB181+'Marzo '!AB181</f>
        <v>0</v>
      </c>
      <c r="AC181" s="32">
        <f>+enero!AC181+Febrero!AC181+'Marzo '!AC181</f>
        <v>0</v>
      </c>
      <c r="AD181" s="32">
        <f>+enero!AD181+Febrero!AD181+'Marzo '!AD181</f>
        <v>0</v>
      </c>
      <c r="AE181" s="32">
        <f>+enero!AE181+Febrero!AE181+'Marzo '!AE181</f>
        <v>0</v>
      </c>
      <c r="AF181" s="32">
        <f>+enero!AF181+Febrero!AF181+'Marzo '!AF181</f>
        <v>1</v>
      </c>
      <c r="AG181" s="32">
        <f>+enero!AG181+Febrero!AG181+'Marzo '!AG181</f>
        <v>0</v>
      </c>
      <c r="AH181" s="32">
        <f>+enero!AH181+Febrero!AH181+'Marzo '!AH181</f>
        <v>0</v>
      </c>
      <c r="AI181" s="32">
        <f>+enero!AI181+Febrero!AI181+'Marzo '!AI181</f>
        <v>0</v>
      </c>
      <c r="AJ181" s="32">
        <f>+enero!AJ181+Febrero!AJ181+'Marzo '!AJ181</f>
        <v>0</v>
      </c>
      <c r="AK181" s="32">
        <f>+enero!AK181+Febrero!AK181+'Marzo '!AK181</f>
        <v>0</v>
      </c>
      <c r="AL181" s="32">
        <f>+enero!AL181+Febrero!AL181+'Marzo '!AL181</f>
        <v>1</v>
      </c>
      <c r="AM181" s="32">
        <f>+enero!AM181+Febrero!AM181+'Marzo '!AM181</f>
        <v>0</v>
      </c>
      <c r="AN181" s="86">
        <f>+enero!AN181+Febrero!AN181+'Marzo '!AN181</f>
        <v>0</v>
      </c>
      <c r="AO181" s="128">
        <f>+enero!AO181+Febrero!AO181+'Marzo '!AO181</f>
        <v>0</v>
      </c>
      <c r="AP181" s="60">
        <f>+enero!AP181+Febrero!AP181+'Marzo '!AP181</f>
        <v>0</v>
      </c>
      <c r="AQ181" s="127">
        <f>+enero!AQ181+Febrero!AQ181+'Marzo '!AQ181</f>
        <v>0</v>
      </c>
      <c r="AR181" s="178">
        <f>+enero!AR181+Febrero!AR181+'Marzo '!AR181</f>
        <v>0</v>
      </c>
      <c r="AS181" s="32"/>
      <c r="AT181" s="32">
        <v>0</v>
      </c>
      <c r="AU181" s="32">
        <v>0</v>
      </c>
      <c r="AV181" s="535" t="s">
        <v>194</v>
      </c>
      <c r="BY181" s="452"/>
      <c r="BZ181" s="452"/>
      <c r="CA181" s="452"/>
      <c r="CB181" s="452"/>
      <c r="CC181" s="452"/>
      <c r="CD181" s="452"/>
      <c r="CE181" s="452"/>
      <c r="CF181" s="452"/>
      <c r="CG181" s="719">
        <v>0</v>
      </c>
      <c r="CH181" s="719">
        <v>0</v>
      </c>
      <c r="CI181" s="719">
        <v>0</v>
      </c>
      <c r="CJ181" s="719"/>
      <c r="CK181" s="719"/>
      <c r="CL181" s="719"/>
      <c r="CM181" s="719"/>
      <c r="CN181" s="719"/>
      <c r="CO181" s="452"/>
    </row>
    <row r="182" spans="1:93" s="451" customFormat="1" x14ac:dyDescent="0.2">
      <c r="A182" s="1456"/>
      <c r="B182" s="1395" t="s">
        <v>113</v>
      </c>
      <c r="C182" s="1395"/>
      <c r="D182" s="624">
        <f t="shared" si="27"/>
        <v>2</v>
      </c>
      <c r="E182" s="624">
        <f t="shared" si="28"/>
        <v>1</v>
      </c>
      <c r="F182" s="624">
        <f t="shared" si="28"/>
        <v>1</v>
      </c>
      <c r="G182" s="32">
        <f>+enero!G182+Febrero!G182+'Marzo '!G182</f>
        <v>0</v>
      </c>
      <c r="H182" s="32">
        <f>+enero!H182+Febrero!H182+'Marzo '!H182</f>
        <v>0</v>
      </c>
      <c r="I182" s="32">
        <f>+enero!I182+Febrero!I182+'Marzo '!I182</f>
        <v>0</v>
      </c>
      <c r="J182" s="32">
        <f>+enero!J182+Febrero!J182+'Marzo '!J182</f>
        <v>0</v>
      </c>
      <c r="K182" s="32">
        <f>+enero!K182+Febrero!K182+'Marzo '!K182</f>
        <v>0</v>
      </c>
      <c r="L182" s="32">
        <f>+enero!L182+Febrero!L182+'Marzo '!L182</f>
        <v>0</v>
      </c>
      <c r="M182" s="32">
        <f>+enero!M182+Febrero!M182+'Marzo '!M182</f>
        <v>0</v>
      </c>
      <c r="N182" s="32">
        <f>+enero!N182+Febrero!N182+'Marzo '!N182</f>
        <v>0</v>
      </c>
      <c r="O182" s="32">
        <f>+enero!O182+Febrero!O182+'Marzo '!O182</f>
        <v>0</v>
      </c>
      <c r="P182" s="32">
        <f>+enero!P182+Febrero!P182+'Marzo '!P182</f>
        <v>0</v>
      </c>
      <c r="Q182" s="32">
        <f>+enero!Q182+Febrero!Q182+'Marzo '!Q182</f>
        <v>0</v>
      </c>
      <c r="R182" s="32">
        <f>+enero!R182+Febrero!R182+'Marzo '!R182</f>
        <v>0</v>
      </c>
      <c r="S182" s="32">
        <f>+enero!S182+Febrero!S182+'Marzo '!S182</f>
        <v>0</v>
      </c>
      <c r="T182" s="32">
        <f>+enero!T182+Febrero!T182+'Marzo '!T182</f>
        <v>0</v>
      </c>
      <c r="U182" s="32">
        <f>+enero!U182+Febrero!U182+'Marzo '!U182</f>
        <v>0</v>
      </c>
      <c r="V182" s="32">
        <f>+enero!V182+Febrero!V182+'Marzo '!V182</f>
        <v>0</v>
      </c>
      <c r="W182" s="32">
        <f>+enero!W182+Febrero!W182+'Marzo '!W182</f>
        <v>0</v>
      </c>
      <c r="X182" s="32">
        <f>+enero!X182+Febrero!X182+'Marzo '!X182</f>
        <v>0</v>
      </c>
      <c r="Y182" s="32">
        <f>+enero!Y182+Febrero!Y182+'Marzo '!Y182</f>
        <v>0</v>
      </c>
      <c r="Z182" s="32">
        <f>+enero!Z182+Febrero!Z182+'Marzo '!Z182</f>
        <v>0</v>
      </c>
      <c r="AA182" s="32">
        <f>+enero!AA182+Febrero!AA182+'Marzo '!AA182</f>
        <v>0</v>
      </c>
      <c r="AB182" s="32">
        <f>+enero!AB182+Febrero!AB182+'Marzo '!AB182</f>
        <v>1</v>
      </c>
      <c r="AC182" s="32">
        <f>+enero!AC182+Febrero!AC182+'Marzo '!AC182</f>
        <v>0</v>
      </c>
      <c r="AD182" s="32">
        <f>+enero!AD182+Febrero!AD182+'Marzo '!AD182</f>
        <v>0</v>
      </c>
      <c r="AE182" s="32">
        <f>+enero!AE182+Febrero!AE182+'Marzo '!AE182</f>
        <v>1</v>
      </c>
      <c r="AF182" s="32">
        <f>+enero!AF182+Febrero!AF182+'Marzo '!AF182</f>
        <v>0</v>
      </c>
      <c r="AG182" s="32">
        <f>+enero!AG182+Febrero!AG182+'Marzo '!AG182</f>
        <v>0</v>
      </c>
      <c r="AH182" s="32">
        <f>+enero!AH182+Febrero!AH182+'Marzo '!AH182</f>
        <v>0</v>
      </c>
      <c r="AI182" s="32">
        <f>+enero!AI182+Febrero!AI182+'Marzo '!AI182</f>
        <v>0</v>
      </c>
      <c r="AJ182" s="32">
        <f>+enero!AJ182+Febrero!AJ182+'Marzo '!AJ182</f>
        <v>0</v>
      </c>
      <c r="AK182" s="32">
        <f>+enero!AK182+Febrero!AK182+'Marzo '!AK182</f>
        <v>0</v>
      </c>
      <c r="AL182" s="32">
        <f>+enero!AL182+Febrero!AL182+'Marzo '!AL182</f>
        <v>0</v>
      </c>
      <c r="AM182" s="32">
        <f>+enero!AM182+Febrero!AM182+'Marzo '!AM182</f>
        <v>0</v>
      </c>
      <c r="AN182" s="86">
        <f>+enero!AN182+Febrero!AN182+'Marzo '!AN182</f>
        <v>0</v>
      </c>
      <c r="AO182" s="128">
        <f>+enero!AO182+Febrero!AO182+'Marzo '!AO182</f>
        <v>0</v>
      </c>
      <c r="AP182" s="60">
        <f>+enero!AP182+Febrero!AP182+'Marzo '!AP182</f>
        <v>0</v>
      </c>
      <c r="AQ182" s="127">
        <f>+enero!AQ182+Febrero!AQ182+'Marzo '!AQ182</f>
        <v>0</v>
      </c>
      <c r="AR182" s="178">
        <f>+enero!AR182+Febrero!AR182+'Marzo '!AR182</f>
        <v>0</v>
      </c>
      <c r="AS182" s="32"/>
      <c r="AT182" s="32">
        <v>0</v>
      </c>
      <c r="AU182" s="32">
        <v>0</v>
      </c>
      <c r="AV182" s="535" t="s">
        <v>194</v>
      </c>
      <c r="BY182" s="452"/>
      <c r="BZ182" s="452"/>
      <c r="CA182" s="452"/>
      <c r="CB182" s="452"/>
      <c r="CC182" s="452"/>
      <c r="CD182" s="452"/>
      <c r="CE182" s="452"/>
      <c r="CF182" s="452"/>
      <c r="CG182" s="719">
        <v>0</v>
      </c>
      <c r="CH182" s="719">
        <v>0</v>
      </c>
      <c r="CI182" s="719">
        <v>0</v>
      </c>
      <c r="CJ182" s="719"/>
      <c r="CK182" s="719"/>
      <c r="CL182" s="719"/>
      <c r="CM182" s="719"/>
      <c r="CN182" s="719"/>
      <c r="CO182" s="452"/>
    </row>
    <row r="183" spans="1:93" s="451" customFormat="1" x14ac:dyDescent="0.2">
      <c r="A183" s="1413"/>
      <c r="B183" s="1457" t="s">
        <v>114</v>
      </c>
      <c r="C183" s="1457"/>
      <c r="D183" s="622">
        <f t="shared" si="27"/>
        <v>2</v>
      </c>
      <c r="E183" s="622">
        <f t="shared" si="28"/>
        <v>1</v>
      </c>
      <c r="F183" s="622">
        <f t="shared" si="28"/>
        <v>1</v>
      </c>
      <c r="G183" s="35">
        <f>+enero!G183+Febrero!G183+'Marzo '!G183</f>
        <v>0</v>
      </c>
      <c r="H183" s="35">
        <f>+enero!H183+Febrero!H183+'Marzo '!H183</f>
        <v>0</v>
      </c>
      <c r="I183" s="35">
        <f>+enero!I183+Febrero!I183+'Marzo '!I183</f>
        <v>0</v>
      </c>
      <c r="J183" s="35">
        <f>+enero!J183+Febrero!J183+'Marzo '!J183</f>
        <v>0</v>
      </c>
      <c r="K183" s="35">
        <f>+enero!K183+Febrero!K183+'Marzo '!K183</f>
        <v>0</v>
      </c>
      <c r="L183" s="35">
        <f>+enero!L183+Febrero!L183+'Marzo '!L183</f>
        <v>0</v>
      </c>
      <c r="M183" s="35">
        <f>+enero!M183+Febrero!M183+'Marzo '!M183</f>
        <v>0</v>
      </c>
      <c r="N183" s="35">
        <f>+enero!N183+Febrero!N183+'Marzo '!N183</f>
        <v>1</v>
      </c>
      <c r="O183" s="35">
        <f>+enero!O183+Febrero!O183+'Marzo '!O183</f>
        <v>0</v>
      </c>
      <c r="P183" s="35">
        <f>+enero!P183+Febrero!P183+'Marzo '!P183</f>
        <v>0</v>
      </c>
      <c r="Q183" s="35">
        <f>+enero!Q183+Febrero!Q183+'Marzo '!Q183</f>
        <v>0</v>
      </c>
      <c r="R183" s="35">
        <f>+enero!R183+Febrero!R183+'Marzo '!R183</f>
        <v>0</v>
      </c>
      <c r="S183" s="35">
        <f>+enero!S183+Febrero!S183+'Marzo '!S183</f>
        <v>0</v>
      </c>
      <c r="T183" s="35">
        <f>+enero!T183+Febrero!T183+'Marzo '!T183</f>
        <v>0</v>
      </c>
      <c r="U183" s="35">
        <f>+enero!U183+Febrero!U183+'Marzo '!U183</f>
        <v>0</v>
      </c>
      <c r="V183" s="35">
        <f>+enero!V183+Febrero!V183+'Marzo '!V183</f>
        <v>0</v>
      </c>
      <c r="W183" s="35">
        <f>+enero!W183+Febrero!W183+'Marzo '!W183</f>
        <v>0</v>
      </c>
      <c r="X183" s="35">
        <f>+enero!X183+Febrero!X183+'Marzo '!X183</f>
        <v>0</v>
      </c>
      <c r="Y183" s="35">
        <f>+enero!Y183+Febrero!Y183+'Marzo '!Y183</f>
        <v>0</v>
      </c>
      <c r="Z183" s="35">
        <f>+enero!Z183+Febrero!Z183+'Marzo '!Z183</f>
        <v>0</v>
      </c>
      <c r="AA183" s="35">
        <f>+enero!AA183+Febrero!AA183+'Marzo '!AA183</f>
        <v>0</v>
      </c>
      <c r="AB183" s="35">
        <f>+enero!AB183+Febrero!AB183+'Marzo '!AB183</f>
        <v>0</v>
      </c>
      <c r="AC183" s="35">
        <f>+enero!AC183+Febrero!AC183+'Marzo '!AC183</f>
        <v>0</v>
      </c>
      <c r="AD183" s="35">
        <f>+enero!AD183+Febrero!AD183+'Marzo '!AD183</f>
        <v>0</v>
      </c>
      <c r="AE183" s="35">
        <f>+enero!AE183+Febrero!AE183+'Marzo '!AE183</f>
        <v>1</v>
      </c>
      <c r="AF183" s="35">
        <f>+enero!AF183+Febrero!AF183+'Marzo '!AF183</f>
        <v>0</v>
      </c>
      <c r="AG183" s="35">
        <f>+enero!AG183+Febrero!AG183+'Marzo '!AG183</f>
        <v>0</v>
      </c>
      <c r="AH183" s="35">
        <f>+enero!AH183+Febrero!AH183+'Marzo '!AH183</f>
        <v>0</v>
      </c>
      <c r="AI183" s="35">
        <f>+enero!AI183+Febrero!AI183+'Marzo '!AI183</f>
        <v>0</v>
      </c>
      <c r="AJ183" s="35">
        <f>+enero!AJ183+Febrero!AJ183+'Marzo '!AJ183</f>
        <v>0</v>
      </c>
      <c r="AK183" s="35">
        <f>+enero!AK183+Febrero!AK183+'Marzo '!AK183</f>
        <v>0</v>
      </c>
      <c r="AL183" s="35">
        <f>+enero!AL183+Febrero!AL183+'Marzo '!AL183</f>
        <v>0</v>
      </c>
      <c r="AM183" s="35">
        <f>+enero!AM183+Febrero!AM183+'Marzo '!AM183</f>
        <v>0</v>
      </c>
      <c r="AN183" s="159">
        <f>+enero!AN183+Febrero!AN183+'Marzo '!AN183</f>
        <v>0</v>
      </c>
      <c r="AO183" s="160">
        <f>+enero!AO183+Febrero!AO183+'Marzo '!AO183</f>
        <v>0</v>
      </c>
      <c r="AP183" s="44">
        <f>+enero!AP183+Febrero!AP183+'Marzo '!AP183</f>
        <v>0</v>
      </c>
      <c r="AQ183" s="278">
        <f>+enero!AQ183+Febrero!AQ183+'Marzo '!AQ183</f>
        <v>0</v>
      </c>
      <c r="AR183" s="179">
        <f>+enero!AR183+Febrero!AR183+'Marzo '!AR183</f>
        <v>0</v>
      </c>
      <c r="AS183" s="35"/>
      <c r="AT183" s="35">
        <v>0</v>
      </c>
      <c r="AU183" s="35">
        <v>0</v>
      </c>
      <c r="AV183" s="535" t="s">
        <v>194</v>
      </c>
      <c r="BY183" s="452"/>
      <c r="BZ183" s="452"/>
      <c r="CA183" s="452"/>
      <c r="CB183" s="452"/>
      <c r="CC183" s="452"/>
      <c r="CD183" s="452"/>
      <c r="CE183" s="452"/>
      <c r="CF183" s="452"/>
      <c r="CG183" s="719">
        <v>0</v>
      </c>
      <c r="CH183" s="719">
        <v>0</v>
      </c>
      <c r="CI183" s="719">
        <v>0</v>
      </c>
      <c r="CJ183" s="719"/>
      <c r="CK183" s="719"/>
      <c r="CL183" s="719"/>
      <c r="CM183" s="719"/>
      <c r="CN183" s="719"/>
      <c r="CO183" s="452"/>
    </row>
    <row r="184" spans="1:93" s="451" customFormat="1" ht="21" customHeight="1" x14ac:dyDescent="0.2">
      <c r="A184" s="1458" t="s">
        <v>115</v>
      </c>
      <c r="B184" s="1439" t="s">
        <v>116</v>
      </c>
      <c r="C184" s="1440"/>
      <c r="D184" s="619">
        <f t="shared" si="27"/>
        <v>0</v>
      </c>
      <c r="E184" s="619">
        <f t="shared" si="28"/>
        <v>0</v>
      </c>
      <c r="F184" s="619">
        <f t="shared" si="28"/>
        <v>0</v>
      </c>
      <c r="G184" s="25">
        <f>+enero!G184+Febrero!G184+'Marzo '!G184</f>
        <v>0</v>
      </c>
      <c r="H184" s="25">
        <f>+enero!H184+Febrero!H184+'Marzo '!H184</f>
        <v>0</v>
      </c>
      <c r="I184" s="25">
        <f>+enero!I184+Febrero!I184+'Marzo '!I184</f>
        <v>0</v>
      </c>
      <c r="J184" s="25">
        <f>+enero!J184+Febrero!J184+'Marzo '!J184</f>
        <v>0</v>
      </c>
      <c r="K184" s="25">
        <f>+enero!K184+Febrero!K184+'Marzo '!K184</f>
        <v>0</v>
      </c>
      <c r="L184" s="25">
        <f>+enero!L184+Febrero!L184+'Marzo '!L184</f>
        <v>0</v>
      </c>
      <c r="M184" s="25">
        <f>+enero!M184+Febrero!M184+'Marzo '!M184</f>
        <v>0</v>
      </c>
      <c r="N184" s="25">
        <f>+enero!N184+Febrero!N184+'Marzo '!N184</f>
        <v>0</v>
      </c>
      <c r="O184" s="25">
        <f>+enero!O184+Febrero!O184+'Marzo '!O184</f>
        <v>0</v>
      </c>
      <c r="P184" s="25">
        <f>+enero!P184+Febrero!P184+'Marzo '!P184</f>
        <v>0</v>
      </c>
      <c r="Q184" s="25">
        <f>+enero!Q184+Febrero!Q184+'Marzo '!Q184</f>
        <v>0</v>
      </c>
      <c r="R184" s="25">
        <f>+enero!R184+Febrero!R184+'Marzo '!R184</f>
        <v>0</v>
      </c>
      <c r="S184" s="25">
        <f>+enero!S184+Febrero!S184+'Marzo '!S184</f>
        <v>0</v>
      </c>
      <c r="T184" s="25">
        <f>+enero!T184+Febrero!T184+'Marzo '!T184</f>
        <v>0</v>
      </c>
      <c r="U184" s="25">
        <f>+enero!U184+Febrero!U184+'Marzo '!U184</f>
        <v>0</v>
      </c>
      <c r="V184" s="25">
        <f>+enero!V184+Febrero!V184+'Marzo '!V184</f>
        <v>0</v>
      </c>
      <c r="W184" s="25">
        <f>+enero!W184+Febrero!W184+'Marzo '!W184</f>
        <v>0</v>
      </c>
      <c r="X184" s="25">
        <f>+enero!X184+Febrero!X184+'Marzo '!X184</f>
        <v>0</v>
      </c>
      <c r="Y184" s="25">
        <f>+enero!Y184+Febrero!Y184+'Marzo '!Y184</f>
        <v>0</v>
      </c>
      <c r="Z184" s="25">
        <f>+enero!Z184+Febrero!Z184+'Marzo '!Z184</f>
        <v>0</v>
      </c>
      <c r="AA184" s="25">
        <f>+enero!AA184+Febrero!AA184+'Marzo '!AA184</f>
        <v>0</v>
      </c>
      <c r="AB184" s="25">
        <f>+enero!AB184+Febrero!AB184+'Marzo '!AB184</f>
        <v>0</v>
      </c>
      <c r="AC184" s="25">
        <f>+enero!AC184+Febrero!AC184+'Marzo '!AC184</f>
        <v>0</v>
      </c>
      <c r="AD184" s="25">
        <f>+enero!AD184+Febrero!AD184+'Marzo '!AD184</f>
        <v>0</v>
      </c>
      <c r="AE184" s="25">
        <f>+enero!AE184+Febrero!AE184+'Marzo '!AE184</f>
        <v>0</v>
      </c>
      <c r="AF184" s="25">
        <f>+enero!AF184+Febrero!AF184+'Marzo '!AF184</f>
        <v>0</v>
      </c>
      <c r="AG184" s="25">
        <f>+enero!AG184+Febrero!AG184+'Marzo '!AG184</f>
        <v>0</v>
      </c>
      <c r="AH184" s="25">
        <f>+enero!AH184+Febrero!AH184+'Marzo '!AH184</f>
        <v>0</v>
      </c>
      <c r="AI184" s="25">
        <f>+enero!AI184+Febrero!AI184+'Marzo '!AI184</f>
        <v>0</v>
      </c>
      <c r="AJ184" s="25">
        <f>+enero!AJ184+Febrero!AJ184+'Marzo '!AJ184</f>
        <v>0</v>
      </c>
      <c r="AK184" s="220">
        <f>+enero!AK184+Febrero!AK184+'Marzo '!AK184</f>
        <v>0</v>
      </c>
      <c r="AL184" s="220">
        <f>+enero!AL184+Febrero!AL184+'Marzo '!AL184</f>
        <v>0</v>
      </c>
      <c r="AM184" s="25">
        <f>+enero!AM184+Febrero!AM184+'Marzo '!AM184</f>
        <v>0</v>
      </c>
      <c r="AN184" s="85">
        <f>+enero!AN184+Febrero!AN184+'Marzo '!AN184</f>
        <v>0</v>
      </c>
      <c r="AO184" s="128">
        <f>+enero!AO184+Febrero!AO184+'Marzo '!AO184</f>
        <v>0</v>
      </c>
      <c r="AP184" s="60">
        <f>+enero!AP184+Febrero!AP184+'Marzo '!AP184</f>
        <v>0</v>
      </c>
      <c r="AQ184" s="127">
        <f>+enero!AQ184+Febrero!AQ184+'Marzo '!AQ184</f>
        <v>0</v>
      </c>
      <c r="AR184" s="183">
        <f>+enero!AR184+Febrero!AR184+'Marzo '!AR184</f>
        <v>0</v>
      </c>
      <c r="AS184" s="25"/>
      <c r="AT184" s="25">
        <v>0</v>
      </c>
      <c r="AU184" s="25">
        <v>0</v>
      </c>
      <c r="AV184" s="535" t="s">
        <v>194</v>
      </c>
      <c r="BY184" s="452"/>
      <c r="BZ184" s="452"/>
      <c r="CA184" s="452"/>
      <c r="CB184" s="452"/>
      <c r="CC184" s="452"/>
      <c r="CD184" s="452"/>
      <c r="CE184" s="452"/>
      <c r="CF184" s="452"/>
      <c r="CG184" s="719">
        <v>0</v>
      </c>
      <c r="CH184" s="719">
        <v>0</v>
      </c>
      <c r="CI184" s="719">
        <v>0</v>
      </c>
      <c r="CJ184" s="719"/>
      <c r="CK184" s="719"/>
      <c r="CL184" s="719"/>
      <c r="CM184" s="719"/>
      <c r="CN184" s="719"/>
      <c r="CO184" s="452"/>
    </row>
    <row r="185" spans="1:93" s="451" customFormat="1" ht="23.25" customHeight="1" x14ac:dyDescent="0.2">
      <c r="A185" s="1459"/>
      <c r="B185" s="1315" t="s">
        <v>117</v>
      </c>
      <c r="C185" s="1316"/>
      <c r="D185" s="624">
        <f t="shared" si="27"/>
        <v>0</v>
      </c>
      <c r="E185" s="624">
        <f t="shared" si="28"/>
        <v>0</v>
      </c>
      <c r="F185" s="624">
        <f t="shared" si="28"/>
        <v>0</v>
      </c>
      <c r="G185" s="32">
        <f>+enero!G185+Febrero!G185+'Marzo '!G185</f>
        <v>0</v>
      </c>
      <c r="H185" s="32">
        <f>+enero!H185+Febrero!H185+'Marzo '!H185</f>
        <v>0</v>
      </c>
      <c r="I185" s="32">
        <f>+enero!I185+Febrero!I185+'Marzo '!I185</f>
        <v>0</v>
      </c>
      <c r="J185" s="32">
        <f>+enero!J185+Febrero!J185+'Marzo '!J185</f>
        <v>0</v>
      </c>
      <c r="K185" s="32">
        <f>+enero!K185+Febrero!K185+'Marzo '!K185</f>
        <v>0</v>
      </c>
      <c r="L185" s="32">
        <f>+enero!L185+Febrero!L185+'Marzo '!L185</f>
        <v>0</v>
      </c>
      <c r="M185" s="32">
        <f>+enero!M185+Febrero!M185+'Marzo '!M185</f>
        <v>0</v>
      </c>
      <c r="N185" s="32">
        <f>+enero!N185+Febrero!N185+'Marzo '!N185</f>
        <v>0</v>
      </c>
      <c r="O185" s="32">
        <f>+enero!O185+Febrero!O185+'Marzo '!O185</f>
        <v>0</v>
      </c>
      <c r="P185" s="32">
        <f>+enero!P185+Febrero!P185+'Marzo '!P185</f>
        <v>0</v>
      </c>
      <c r="Q185" s="32">
        <f>+enero!Q185+Febrero!Q185+'Marzo '!Q185</f>
        <v>0</v>
      </c>
      <c r="R185" s="32">
        <f>+enero!R185+Febrero!R185+'Marzo '!R185</f>
        <v>0</v>
      </c>
      <c r="S185" s="32">
        <f>+enero!S185+Febrero!S185+'Marzo '!S185</f>
        <v>0</v>
      </c>
      <c r="T185" s="32">
        <f>+enero!T185+Febrero!T185+'Marzo '!T185</f>
        <v>0</v>
      </c>
      <c r="U185" s="32">
        <f>+enero!U185+Febrero!U185+'Marzo '!U185</f>
        <v>0</v>
      </c>
      <c r="V185" s="32">
        <f>+enero!V185+Febrero!V185+'Marzo '!V185</f>
        <v>0</v>
      </c>
      <c r="W185" s="32">
        <f>+enero!W185+Febrero!W185+'Marzo '!W185</f>
        <v>0</v>
      </c>
      <c r="X185" s="32">
        <f>+enero!X185+Febrero!X185+'Marzo '!X185</f>
        <v>0</v>
      </c>
      <c r="Y185" s="32">
        <f>+enero!Y185+Febrero!Y185+'Marzo '!Y185</f>
        <v>0</v>
      </c>
      <c r="Z185" s="32">
        <f>+enero!Z185+Febrero!Z185+'Marzo '!Z185</f>
        <v>0</v>
      </c>
      <c r="AA185" s="32">
        <f>+enero!AA185+Febrero!AA185+'Marzo '!AA185</f>
        <v>0</v>
      </c>
      <c r="AB185" s="32">
        <f>+enero!AB185+Febrero!AB185+'Marzo '!AB185</f>
        <v>0</v>
      </c>
      <c r="AC185" s="32">
        <f>+enero!AC185+Febrero!AC185+'Marzo '!AC185</f>
        <v>0</v>
      </c>
      <c r="AD185" s="32">
        <f>+enero!AD185+Febrero!AD185+'Marzo '!AD185</f>
        <v>0</v>
      </c>
      <c r="AE185" s="32">
        <f>+enero!AE185+Febrero!AE185+'Marzo '!AE185</f>
        <v>0</v>
      </c>
      <c r="AF185" s="32">
        <f>+enero!AF185+Febrero!AF185+'Marzo '!AF185</f>
        <v>0</v>
      </c>
      <c r="AG185" s="32">
        <f>+enero!AG185+Febrero!AG185+'Marzo '!AG185</f>
        <v>0</v>
      </c>
      <c r="AH185" s="32">
        <f>+enero!AH185+Febrero!AH185+'Marzo '!AH185</f>
        <v>0</v>
      </c>
      <c r="AI185" s="32">
        <f>+enero!AI185+Febrero!AI185+'Marzo '!AI185</f>
        <v>0</v>
      </c>
      <c r="AJ185" s="32">
        <f>+enero!AJ185+Febrero!AJ185+'Marzo '!AJ185</f>
        <v>0</v>
      </c>
      <c r="AK185" s="35">
        <f>+enero!AK185+Febrero!AK185+'Marzo '!AK185</f>
        <v>0</v>
      </c>
      <c r="AL185" s="35">
        <f>+enero!AL185+Febrero!AL185+'Marzo '!AL185</f>
        <v>0</v>
      </c>
      <c r="AM185" s="32">
        <f>+enero!AM185+Febrero!AM185+'Marzo '!AM185</f>
        <v>0</v>
      </c>
      <c r="AN185" s="86">
        <f>+enero!AN185+Febrero!AN185+'Marzo '!AN185</f>
        <v>0</v>
      </c>
      <c r="AO185" s="128">
        <f>+enero!AO185+Febrero!AO185+'Marzo '!AO185</f>
        <v>0</v>
      </c>
      <c r="AP185" s="60">
        <f>+enero!AP185+Febrero!AP185+'Marzo '!AP185</f>
        <v>0</v>
      </c>
      <c r="AQ185" s="127">
        <f>+enero!AQ185+Febrero!AQ185+'Marzo '!AQ185</f>
        <v>0</v>
      </c>
      <c r="AR185" s="178">
        <f>+enero!AR185+Febrero!AR185+'Marzo '!AR185</f>
        <v>0</v>
      </c>
      <c r="AS185" s="32"/>
      <c r="AT185" s="32">
        <v>0</v>
      </c>
      <c r="AU185" s="32">
        <v>0</v>
      </c>
      <c r="AV185" s="535" t="s">
        <v>194</v>
      </c>
      <c r="BY185" s="452"/>
      <c r="BZ185" s="452"/>
      <c r="CA185" s="452"/>
      <c r="CB185" s="452"/>
      <c r="CC185" s="452"/>
      <c r="CD185" s="452"/>
      <c r="CE185" s="452"/>
      <c r="CF185" s="452"/>
      <c r="CG185" s="719">
        <v>0</v>
      </c>
      <c r="CH185" s="719">
        <v>0</v>
      </c>
      <c r="CI185" s="719">
        <v>0</v>
      </c>
      <c r="CJ185" s="719"/>
      <c r="CK185" s="719"/>
      <c r="CL185" s="719"/>
      <c r="CM185" s="719"/>
      <c r="CN185" s="719"/>
      <c r="CO185" s="452"/>
    </row>
    <row r="186" spans="1:93" s="451" customFormat="1" ht="17.25" customHeight="1" x14ac:dyDescent="0.2">
      <c r="A186" s="1460"/>
      <c r="B186" s="1390" t="s">
        <v>118</v>
      </c>
      <c r="C186" s="1324"/>
      <c r="D186" s="626">
        <f t="shared" si="27"/>
        <v>0</v>
      </c>
      <c r="E186" s="626">
        <f t="shared" si="28"/>
        <v>0</v>
      </c>
      <c r="F186" s="626">
        <f t="shared" si="28"/>
        <v>0</v>
      </c>
      <c r="G186" s="44">
        <f>+enero!G186+Febrero!G186+'Marzo '!G186</f>
        <v>0</v>
      </c>
      <c r="H186" s="44">
        <f>+enero!H186+Febrero!H186+'Marzo '!H186</f>
        <v>0</v>
      </c>
      <c r="I186" s="44">
        <f>+enero!I186+Febrero!I186+'Marzo '!I186</f>
        <v>0</v>
      </c>
      <c r="J186" s="44">
        <f>+enero!J186+Febrero!J186+'Marzo '!J186</f>
        <v>0</v>
      </c>
      <c r="K186" s="44">
        <f>+enero!K186+Febrero!K186+'Marzo '!K186</f>
        <v>0</v>
      </c>
      <c r="L186" s="44">
        <f>+enero!L186+Febrero!L186+'Marzo '!L186</f>
        <v>0</v>
      </c>
      <c r="M186" s="44">
        <f>+enero!M186+Febrero!M186+'Marzo '!M186</f>
        <v>0</v>
      </c>
      <c r="N186" s="44">
        <f>+enero!N186+Febrero!N186+'Marzo '!N186</f>
        <v>0</v>
      </c>
      <c r="O186" s="44">
        <f>+enero!O186+Febrero!O186+'Marzo '!O186</f>
        <v>0</v>
      </c>
      <c r="P186" s="44">
        <f>+enero!P186+Febrero!P186+'Marzo '!P186</f>
        <v>0</v>
      </c>
      <c r="Q186" s="44">
        <f>+enero!Q186+Febrero!Q186+'Marzo '!Q186</f>
        <v>0</v>
      </c>
      <c r="R186" s="44">
        <f>+enero!R186+Febrero!R186+'Marzo '!R186</f>
        <v>0</v>
      </c>
      <c r="S186" s="44">
        <f>+enero!S186+Febrero!S186+'Marzo '!S186</f>
        <v>0</v>
      </c>
      <c r="T186" s="44">
        <f>+enero!T186+Febrero!T186+'Marzo '!T186</f>
        <v>0</v>
      </c>
      <c r="U186" s="44">
        <f>+enero!U186+Febrero!U186+'Marzo '!U186</f>
        <v>0</v>
      </c>
      <c r="V186" s="44">
        <f>+enero!V186+Febrero!V186+'Marzo '!V186</f>
        <v>0</v>
      </c>
      <c r="W186" s="44">
        <f>+enero!W186+Febrero!W186+'Marzo '!W186</f>
        <v>0</v>
      </c>
      <c r="X186" s="44">
        <f>+enero!X186+Febrero!X186+'Marzo '!X186</f>
        <v>0</v>
      </c>
      <c r="Y186" s="44">
        <f>+enero!Y186+Febrero!Y186+'Marzo '!Y186</f>
        <v>0</v>
      </c>
      <c r="Z186" s="44">
        <f>+enero!Z186+Febrero!Z186+'Marzo '!Z186</f>
        <v>0</v>
      </c>
      <c r="AA186" s="44">
        <f>+enero!AA186+Febrero!AA186+'Marzo '!AA186</f>
        <v>0</v>
      </c>
      <c r="AB186" s="44">
        <f>+enero!AB186+Febrero!AB186+'Marzo '!AB186</f>
        <v>0</v>
      </c>
      <c r="AC186" s="44">
        <f>+enero!AC186+Febrero!AC186+'Marzo '!AC186</f>
        <v>0</v>
      </c>
      <c r="AD186" s="44">
        <f>+enero!AD186+Febrero!AD186+'Marzo '!AD186</f>
        <v>0</v>
      </c>
      <c r="AE186" s="44">
        <f>+enero!AE186+Febrero!AE186+'Marzo '!AE186</f>
        <v>0</v>
      </c>
      <c r="AF186" s="44">
        <f>+enero!AF186+Febrero!AF186+'Marzo '!AF186</f>
        <v>0</v>
      </c>
      <c r="AG186" s="44">
        <f>+enero!AG186+Febrero!AG186+'Marzo '!AG186</f>
        <v>0</v>
      </c>
      <c r="AH186" s="44">
        <f>+enero!AH186+Febrero!AH186+'Marzo '!AH186</f>
        <v>0</v>
      </c>
      <c r="AI186" s="44">
        <f>+enero!AI186+Febrero!AI186+'Marzo '!AI186</f>
        <v>0</v>
      </c>
      <c r="AJ186" s="44">
        <f>+enero!AJ186+Febrero!AJ186+'Marzo '!AJ186</f>
        <v>0</v>
      </c>
      <c r="AK186" s="44">
        <f>+enero!AK186+Febrero!AK186+'Marzo '!AK186</f>
        <v>0</v>
      </c>
      <c r="AL186" s="44">
        <f>+enero!AL186+Febrero!AL186+'Marzo '!AL186</f>
        <v>0</v>
      </c>
      <c r="AM186" s="44">
        <f>+enero!AM186+Febrero!AM186+'Marzo '!AM186</f>
        <v>0</v>
      </c>
      <c r="AN186" s="87">
        <f>+enero!AN186+Febrero!AN186+'Marzo '!AN186</f>
        <v>0</v>
      </c>
      <c r="AO186" s="160">
        <f>+enero!AO186+Febrero!AO186+'Marzo '!AO186</f>
        <v>0</v>
      </c>
      <c r="AP186" s="44">
        <f>+enero!AP186+Febrero!AP186+'Marzo '!AP186</f>
        <v>0</v>
      </c>
      <c r="AQ186" s="278">
        <f>+enero!AQ186+Febrero!AQ186+'Marzo '!AQ186</f>
        <v>0</v>
      </c>
      <c r="AR186" s="184">
        <f>+enero!AR186+Febrero!AR186+'Marzo '!AR186</f>
        <v>0</v>
      </c>
      <c r="AS186" s="44"/>
      <c r="AT186" s="44">
        <v>0</v>
      </c>
      <c r="AU186" s="44">
        <v>0</v>
      </c>
      <c r="AV186" s="535" t="s">
        <v>194</v>
      </c>
      <c r="BY186" s="452"/>
      <c r="BZ186" s="452"/>
      <c r="CA186" s="452"/>
      <c r="CB186" s="452"/>
      <c r="CC186" s="452"/>
      <c r="CD186" s="452"/>
      <c r="CE186" s="452"/>
      <c r="CF186" s="452"/>
      <c r="CG186" s="719">
        <v>0</v>
      </c>
      <c r="CH186" s="719">
        <v>0</v>
      </c>
      <c r="CI186" s="719">
        <v>0</v>
      </c>
      <c r="CJ186" s="719"/>
      <c r="CK186" s="719"/>
      <c r="CL186" s="719"/>
      <c r="CM186" s="719"/>
      <c r="CN186" s="719"/>
      <c r="CO186" s="452"/>
    </row>
    <row r="187" spans="1:93" s="451" customFormat="1" ht="15.75" customHeight="1" x14ac:dyDescent="0.2">
      <c r="A187" s="1458" t="s">
        <v>119</v>
      </c>
      <c r="B187" s="1389" t="s">
        <v>120</v>
      </c>
      <c r="C187" s="1322"/>
      <c r="D187" s="619">
        <f t="shared" si="27"/>
        <v>5</v>
      </c>
      <c r="E187" s="619">
        <f t="shared" ref="E187:F190" si="29">SUM(G187+I187+K187+M187+O187)</f>
        <v>5</v>
      </c>
      <c r="F187" s="619">
        <f t="shared" si="29"/>
        <v>0</v>
      </c>
      <c r="G187" s="25">
        <f>+enero!G187+Febrero!G187+'Marzo '!G187</f>
        <v>0</v>
      </c>
      <c r="H187" s="25">
        <f>+enero!H187+Febrero!H187+'Marzo '!H187</f>
        <v>0</v>
      </c>
      <c r="I187" s="25">
        <f>+enero!I187+Febrero!I187+'Marzo '!I187</f>
        <v>2</v>
      </c>
      <c r="J187" s="25">
        <f>+enero!J187+Febrero!J187+'Marzo '!J187</f>
        <v>0</v>
      </c>
      <c r="K187" s="25">
        <f>+enero!K187+Febrero!K187+'Marzo '!K187</f>
        <v>3</v>
      </c>
      <c r="L187" s="25">
        <f>+enero!L187+Febrero!L187+'Marzo '!L187</f>
        <v>0</v>
      </c>
      <c r="M187" s="25">
        <f>+enero!M187+Febrero!M187+'Marzo '!M187</f>
        <v>0</v>
      </c>
      <c r="N187" s="25">
        <f>+enero!N187+Febrero!N187+'Marzo '!N187</f>
        <v>0</v>
      </c>
      <c r="O187" s="25">
        <f>+enero!O187+Febrero!O187+'Marzo '!O187</f>
        <v>0</v>
      </c>
      <c r="P187" s="25">
        <f>+enero!P187+Febrero!P187+'Marzo '!P187</f>
        <v>0</v>
      </c>
      <c r="Q187" s="156">
        <f>+enero!Q187+Febrero!Q187+'Marzo '!Q187</f>
        <v>0</v>
      </c>
      <c r="R187" s="156">
        <f>+enero!R187+Febrero!R187+'Marzo '!R187</f>
        <v>0</v>
      </c>
      <c r="S187" s="156">
        <f>+enero!S187+Febrero!S187+'Marzo '!S187</f>
        <v>0</v>
      </c>
      <c r="T187" s="156">
        <f>+enero!T187+Febrero!T187+'Marzo '!T187</f>
        <v>0</v>
      </c>
      <c r="U187" s="156">
        <f>+enero!U187+Febrero!U187+'Marzo '!U187</f>
        <v>0</v>
      </c>
      <c r="V187" s="156">
        <f>+enero!V187+Febrero!V187+'Marzo '!V187</f>
        <v>0</v>
      </c>
      <c r="W187" s="156">
        <f>+enero!W187+Febrero!W187+'Marzo '!W187</f>
        <v>0</v>
      </c>
      <c r="X187" s="156">
        <f>+enero!X187+Febrero!X187+'Marzo '!X187</f>
        <v>0</v>
      </c>
      <c r="Y187" s="156">
        <f>+enero!Y187+Febrero!Y187+'Marzo '!Y187</f>
        <v>0</v>
      </c>
      <c r="Z187" s="156">
        <f>+enero!Z187+Febrero!Z187+'Marzo '!Z187</f>
        <v>0</v>
      </c>
      <c r="AA187" s="156">
        <f>+enero!AA187+Febrero!AA187+'Marzo '!AA187</f>
        <v>0</v>
      </c>
      <c r="AB187" s="156">
        <f>+enero!AB187+Febrero!AB187+'Marzo '!AB187</f>
        <v>0</v>
      </c>
      <c r="AC187" s="156">
        <f>+enero!AC187+Febrero!AC187+'Marzo '!AC187</f>
        <v>0</v>
      </c>
      <c r="AD187" s="156">
        <f>+enero!AD187+Febrero!AD187+'Marzo '!AD187</f>
        <v>0</v>
      </c>
      <c r="AE187" s="156">
        <f>+enero!AE187+Febrero!AE187+'Marzo '!AE187</f>
        <v>0</v>
      </c>
      <c r="AF187" s="156">
        <f>+enero!AF187+Febrero!AF187+'Marzo '!AF187</f>
        <v>0</v>
      </c>
      <c r="AG187" s="156">
        <f>+enero!AG187+Febrero!AG187+'Marzo '!AG187</f>
        <v>0</v>
      </c>
      <c r="AH187" s="156">
        <f>+enero!AH187+Febrero!AH187+'Marzo '!AH187</f>
        <v>0</v>
      </c>
      <c r="AI187" s="156">
        <f>+enero!AI187+Febrero!AI187+'Marzo '!AI187</f>
        <v>0</v>
      </c>
      <c r="AJ187" s="156">
        <f>+enero!AJ187+Febrero!AJ187+'Marzo '!AJ187</f>
        <v>0</v>
      </c>
      <c r="AK187" s="153">
        <f>+enero!AK187+Febrero!AK187+'Marzo '!AK187</f>
        <v>0</v>
      </c>
      <c r="AL187" s="153">
        <f>+enero!AL187+Febrero!AL187+'Marzo '!AL187</f>
        <v>0</v>
      </c>
      <c r="AM187" s="156">
        <f>+enero!AM187+Febrero!AM187+'Marzo '!AM187</f>
        <v>0</v>
      </c>
      <c r="AN187" s="157">
        <f>+enero!AN187+Febrero!AN187+'Marzo '!AN187</f>
        <v>0</v>
      </c>
      <c r="AO187" s="128">
        <f>+enero!AO187+Febrero!AO187+'Marzo '!AO187</f>
        <v>1</v>
      </c>
      <c r="AP187" s="60">
        <f>+enero!AP187+Febrero!AP187+'Marzo '!AP187</f>
        <v>0</v>
      </c>
      <c r="AQ187" s="127">
        <f>+enero!AQ187+Febrero!AQ187+'Marzo '!AQ187</f>
        <v>0</v>
      </c>
      <c r="AR187" s="181">
        <f>+enero!AR187+Febrero!AR187+'Marzo '!AR187</f>
        <v>0</v>
      </c>
      <c r="AS187" s="154"/>
      <c r="AT187" s="25">
        <v>0</v>
      </c>
      <c r="AU187" s="25">
        <v>0</v>
      </c>
      <c r="AV187" s="535" t="s">
        <v>194</v>
      </c>
      <c r="BY187" s="452"/>
      <c r="BZ187" s="452"/>
      <c r="CA187" s="452"/>
      <c r="CB187" s="452"/>
      <c r="CC187" s="452"/>
      <c r="CD187" s="452"/>
      <c r="CE187" s="452"/>
      <c r="CF187" s="452"/>
      <c r="CG187" s="719">
        <v>0</v>
      </c>
      <c r="CH187" s="719"/>
      <c r="CI187" s="719">
        <v>0</v>
      </c>
      <c r="CJ187" s="719"/>
      <c r="CK187" s="719"/>
      <c r="CL187" s="719"/>
      <c r="CM187" s="719"/>
      <c r="CN187" s="719"/>
      <c r="CO187" s="452"/>
    </row>
    <row r="188" spans="1:93" s="451" customFormat="1" ht="20.25" customHeight="1" x14ac:dyDescent="0.2">
      <c r="A188" s="1459"/>
      <c r="B188" s="1462" t="s">
        <v>121</v>
      </c>
      <c r="C188" s="1316"/>
      <c r="D188" s="624">
        <f t="shared" si="27"/>
        <v>0</v>
      </c>
      <c r="E188" s="624">
        <f t="shared" si="29"/>
        <v>0</v>
      </c>
      <c r="F188" s="624">
        <f t="shared" si="29"/>
        <v>0</v>
      </c>
      <c r="G188" s="32">
        <f>+enero!G188+Febrero!G188+'Marzo '!G188</f>
        <v>0</v>
      </c>
      <c r="H188" s="32">
        <f>+enero!H188+Febrero!H188+'Marzo '!H188</f>
        <v>0</v>
      </c>
      <c r="I188" s="32">
        <f>+enero!I188+Febrero!I188+'Marzo '!I188</f>
        <v>0</v>
      </c>
      <c r="J188" s="32">
        <f>+enero!J188+Febrero!J188+'Marzo '!J188</f>
        <v>0</v>
      </c>
      <c r="K188" s="32">
        <f>+enero!K188+Febrero!K188+'Marzo '!K188</f>
        <v>0</v>
      </c>
      <c r="L188" s="32">
        <f>+enero!L188+Febrero!L188+'Marzo '!L188</f>
        <v>0</v>
      </c>
      <c r="M188" s="32">
        <f>+enero!M188+Febrero!M188+'Marzo '!M188</f>
        <v>0</v>
      </c>
      <c r="N188" s="32">
        <f>+enero!N188+Febrero!N188+'Marzo '!N188</f>
        <v>0</v>
      </c>
      <c r="O188" s="32">
        <f>+enero!O188+Febrero!O188+'Marzo '!O188</f>
        <v>0</v>
      </c>
      <c r="P188" s="32">
        <f>+enero!P188+Febrero!P188+'Marzo '!P188</f>
        <v>0</v>
      </c>
      <c r="Q188" s="156">
        <f>+enero!Q188+Febrero!Q188+'Marzo '!Q188</f>
        <v>0</v>
      </c>
      <c r="R188" s="156">
        <f>+enero!R188+Febrero!R188+'Marzo '!R188</f>
        <v>0</v>
      </c>
      <c r="S188" s="156">
        <f>+enero!S188+Febrero!S188+'Marzo '!S188</f>
        <v>0</v>
      </c>
      <c r="T188" s="156">
        <f>+enero!T188+Febrero!T188+'Marzo '!T188</f>
        <v>0</v>
      </c>
      <c r="U188" s="156">
        <f>+enero!U188+Febrero!U188+'Marzo '!U188</f>
        <v>0</v>
      </c>
      <c r="V188" s="156">
        <f>+enero!V188+Febrero!V188+'Marzo '!V188</f>
        <v>0</v>
      </c>
      <c r="W188" s="156">
        <f>+enero!W188+Febrero!W188+'Marzo '!W188</f>
        <v>0</v>
      </c>
      <c r="X188" s="156">
        <f>+enero!X188+Febrero!X188+'Marzo '!X188</f>
        <v>0</v>
      </c>
      <c r="Y188" s="156">
        <f>+enero!Y188+Febrero!Y188+'Marzo '!Y188</f>
        <v>0</v>
      </c>
      <c r="Z188" s="156">
        <f>+enero!Z188+Febrero!Z188+'Marzo '!Z188</f>
        <v>0</v>
      </c>
      <c r="AA188" s="156">
        <f>+enero!AA188+Febrero!AA188+'Marzo '!AA188</f>
        <v>0</v>
      </c>
      <c r="AB188" s="156">
        <f>+enero!AB188+Febrero!AB188+'Marzo '!AB188</f>
        <v>0</v>
      </c>
      <c r="AC188" s="156">
        <f>+enero!AC188+Febrero!AC188+'Marzo '!AC188</f>
        <v>0</v>
      </c>
      <c r="AD188" s="156">
        <f>+enero!AD188+Febrero!AD188+'Marzo '!AD188</f>
        <v>0</v>
      </c>
      <c r="AE188" s="156">
        <f>+enero!AE188+Febrero!AE188+'Marzo '!AE188</f>
        <v>0</v>
      </c>
      <c r="AF188" s="156">
        <f>+enero!AF188+Febrero!AF188+'Marzo '!AF188</f>
        <v>0</v>
      </c>
      <c r="AG188" s="156">
        <f>+enero!AG188+Febrero!AG188+'Marzo '!AG188</f>
        <v>0</v>
      </c>
      <c r="AH188" s="156">
        <f>+enero!AH188+Febrero!AH188+'Marzo '!AH188</f>
        <v>0</v>
      </c>
      <c r="AI188" s="156">
        <f>+enero!AI188+Febrero!AI188+'Marzo '!AI188</f>
        <v>0</v>
      </c>
      <c r="AJ188" s="156">
        <f>+enero!AJ188+Febrero!AJ188+'Marzo '!AJ188</f>
        <v>0</v>
      </c>
      <c r="AK188" s="156">
        <f>+enero!AK188+Febrero!AK188+'Marzo '!AK188</f>
        <v>0</v>
      </c>
      <c r="AL188" s="156">
        <f>+enero!AL188+Febrero!AL188+'Marzo '!AL188</f>
        <v>0</v>
      </c>
      <c r="AM188" s="156">
        <f>+enero!AM188+Febrero!AM188+'Marzo '!AM188</f>
        <v>0</v>
      </c>
      <c r="AN188" s="157">
        <f>+enero!AN188+Febrero!AN188+'Marzo '!AN188</f>
        <v>0</v>
      </c>
      <c r="AO188" s="128">
        <f>+enero!AO188+Febrero!AO188+'Marzo '!AO188</f>
        <v>0</v>
      </c>
      <c r="AP188" s="60">
        <f>+enero!AP188+Febrero!AP188+'Marzo '!AP188</f>
        <v>0</v>
      </c>
      <c r="AQ188" s="127">
        <f>+enero!AQ188+Febrero!AQ188+'Marzo '!AQ188</f>
        <v>0</v>
      </c>
      <c r="AR188" s="178">
        <f>+enero!AR188+Febrero!AR188+'Marzo '!AR188</f>
        <v>0</v>
      </c>
      <c r="AS188" s="156"/>
      <c r="AT188" s="32">
        <v>0</v>
      </c>
      <c r="AU188" s="32">
        <v>0</v>
      </c>
      <c r="AV188" s="535" t="s">
        <v>194</v>
      </c>
      <c r="BY188" s="452"/>
      <c r="BZ188" s="452"/>
      <c r="CA188" s="452"/>
      <c r="CB188" s="452"/>
      <c r="CC188" s="452"/>
      <c r="CD188" s="452"/>
      <c r="CE188" s="452"/>
      <c r="CF188" s="452"/>
      <c r="CG188" s="719">
        <v>0</v>
      </c>
      <c r="CH188" s="719"/>
      <c r="CI188" s="719">
        <v>0</v>
      </c>
      <c r="CJ188" s="719"/>
      <c r="CK188" s="719"/>
      <c r="CL188" s="719"/>
      <c r="CM188" s="719"/>
      <c r="CN188" s="719"/>
      <c r="CO188" s="452"/>
    </row>
    <row r="189" spans="1:93" s="451" customFormat="1" ht="22.5" customHeight="1" x14ac:dyDescent="0.2">
      <c r="A189" s="1459"/>
      <c r="B189" s="1462" t="s">
        <v>122</v>
      </c>
      <c r="C189" s="1316"/>
      <c r="D189" s="624">
        <f t="shared" si="27"/>
        <v>0</v>
      </c>
      <c r="E189" s="624">
        <f t="shared" si="29"/>
        <v>0</v>
      </c>
      <c r="F189" s="624">
        <f t="shared" si="29"/>
        <v>0</v>
      </c>
      <c r="G189" s="32">
        <f>+enero!G189+Febrero!G189+'Marzo '!G189</f>
        <v>0</v>
      </c>
      <c r="H189" s="32">
        <f>+enero!H189+Febrero!H189+'Marzo '!H189</f>
        <v>0</v>
      </c>
      <c r="I189" s="32">
        <f>+enero!I189+Febrero!I189+'Marzo '!I189</f>
        <v>0</v>
      </c>
      <c r="J189" s="32">
        <f>+enero!J189+Febrero!J189+'Marzo '!J189</f>
        <v>0</v>
      </c>
      <c r="K189" s="32">
        <f>+enero!K189+Febrero!K189+'Marzo '!K189</f>
        <v>0</v>
      </c>
      <c r="L189" s="32">
        <f>+enero!L189+Febrero!L189+'Marzo '!L189</f>
        <v>0</v>
      </c>
      <c r="M189" s="32">
        <f>+enero!M189+Febrero!M189+'Marzo '!M189</f>
        <v>0</v>
      </c>
      <c r="N189" s="32">
        <f>+enero!N189+Febrero!N189+'Marzo '!N189</f>
        <v>0</v>
      </c>
      <c r="O189" s="32">
        <f>+enero!O189+Febrero!O189+'Marzo '!O189</f>
        <v>0</v>
      </c>
      <c r="P189" s="32">
        <f>+enero!P189+Febrero!P189+'Marzo '!P189</f>
        <v>0</v>
      </c>
      <c r="Q189" s="156">
        <f>+enero!Q189+Febrero!Q189+'Marzo '!Q189</f>
        <v>0</v>
      </c>
      <c r="R189" s="156">
        <f>+enero!R189+Febrero!R189+'Marzo '!R189</f>
        <v>0</v>
      </c>
      <c r="S189" s="156">
        <f>+enero!S189+Febrero!S189+'Marzo '!S189</f>
        <v>0</v>
      </c>
      <c r="T189" s="156">
        <f>+enero!T189+Febrero!T189+'Marzo '!T189</f>
        <v>0</v>
      </c>
      <c r="U189" s="156">
        <f>+enero!U189+Febrero!U189+'Marzo '!U189</f>
        <v>0</v>
      </c>
      <c r="V189" s="156">
        <f>+enero!V189+Febrero!V189+'Marzo '!V189</f>
        <v>0</v>
      </c>
      <c r="W189" s="156">
        <f>+enero!W189+Febrero!W189+'Marzo '!W189</f>
        <v>0</v>
      </c>
      <c r="X189" s="156">
        <f>+enero!X189+Febrero!X189+'Marzo '!X189</f>
        <v>0</v>
      </c>
      <c r="Y189" s="156">
        <f>+enero!Y189+Febrero!Y189+'Marzo '!Y189</f>
        <v>0</v>
      </c>
      <c r="Z189" s="156">
        <f>+enero!Z189+Febrero!Z189+'Marzo '!Z189</f>
        <v>0</v>
      </c>
      <c r="AA189" s="156">
        <f>+enero!AA189+Febrero!AA189+'Marzo '!AA189</f>
        <v>0</v>
      </c>
      <c r="AB189" s="156">
        <f>+enero!AB189+Febrero!AB189+'Marzo '!AB189</f>
        <v>0</v>
      </c>
      <c r="AC189" s="156">
        <f>+enero!AC189+Febrero!AC189+'Marzo '!AC189</f>
        <v>0</v>
      </c>
      <c r="AD189" s="156">
        <f>+enero!AD189+Febrero!AD189+'Marzo '!AD189</f>
        <v>0</v>
      </c>
      <c r="AE189" s="156">
        <f>+enero!AE189+Febrero!AE189+'Marzo '!AE189</f>
        <v>0</v>
      </c>
      <c r="AF189" s="156">
        <f>+enero!AF189+Febrero!AF189+'Marzo '!AF189</f>
        <v>0</v>
      </c>
      <c r="AG189" s="156">
        <f>+enero!AG189+Febrero!AG189+'Marzo '!AG189</f>
        <v>0</v>
      </c>
      <c r="AH189" s="156">
        <f>+enero!AH189+Febrero!AH189+'Marzo '!AH189</f>
        <v>0</v>
      </c>
      <c r="AI189" s="156">
        <f>+enero!AI189+Febrero!AI189+'Marzo '!AI189</f>
        <v>0</v>
      </c>
      <c r="AJ189" s="156">
        <f>+enero!AJ189+Febrero!AJ189+'Marzo '!AJ189</f>
        <v>0</v>
      </c>
      <c r="AK189" s="156">
        <f>+enero!AK189+Febrero!AK189+'Marzo '!AK189</f>
        <v>0</v>
      </c>
      <c r="AL189" s="156">
        <f>+enero!AL189+Febrero!AL189+'Marzo '!AL189</f>
        <v>0</v>
      </c>
      <c r="AM189" s="156">
        <f>+enero!AM189+Febrero!AM189+'Marzo '!AM189</f>
        <v>0</v>
      </c>
      <c r="AN189" s="157">
        <f>+enero!AN189+Febrero!AN189+'Marzo '!AN189</f>
        <v>0</v>
      </c>
      <c r="AO189" s="128">
        <f>+enero!AO189+Febrero!AO189+'Marzo '!AO189</f>
        <v>0</v>
      </c>
      <c r="AP189" s="60">
        <f>+enero!AP189+Febrero!AP189+'Marzo '!AP189</f>
        <v>0</v>
      </c>
      <c r="AQ189" s="127">
        <f>+enero!AQ189+Febrero!AQ189+'Marzo '!AQ189</f>
        <v>0</v>
      </c>
      <c r="AR189" s="178">
        <f>+enero!AR189+Febrero!AR189+'Marzo '!AR189</f>
        <v>0</v>
      </c>
      <c r="AS189" s="156"/>
      <c r="AT189" s="32">
        <v>0</v>
      </c>
      <c r="AU189" s="32">
        <v>0</v>
      </c>
      <c r="AV189" s="535" t="s">
        <v>194</v>
      </c>
      <c r="BY189" s="452"/>
      <c r="BZ189" s="452"/>
      <c r="CA189" s="452"/>
      <c r="CB189" s="452"/>
      <c r="CC189" s="452"/>
      <c r="CD189" s="452"/>
      <c r="CE189" s="452"/>
      <c r="CF189" s="452"/>
      <c r="CG189" s="719">
        <v>0</v>
      </c>
      <c r="CH189" s="719"/>
      <c r="CI189" s="719">
        <v>0</v>
      </c>
      <c r="CJ189" s="719"/>
      <c r="CK189" s="719"/>
      <c r="CL189" s="719"/>
      <c r="CM189" s="719"/>
      <c r="CN189" s="719"/>
      <c r="CO189" s="452"/>
    </row>
    <row r="190" spans="1:93" s="451" customFormat="1" ht="32.25" customHeight="1" x14ac:dyDescent="0.2">
      <c r="A190" s="1461"/>
      <c r="B190" s="1398" t="s">
        <v>123</v>
      </c>
      <c r="C190" s="1399"/>
      <c r="D190" s="622">
        <f t="shared" si="27"/>
        <v>6</v>
      </c>
      <c r="E190" s="622">
        <f t="shared" si="29"/>
        <v>3</v>
      </c>
      <c r="F190" s="622">
        <f t="shared" si="29"/>
        <v>3</v>
      </c>
      <c r="G190" s="35">
        <f>+enero!G190+Febrero!G190+'Marzo '!G190</f>
        <v>0</v>
      </c>
      <c r="H190" s="35">
        <f>+enero!H190+Febrero!H190+'Marzo '!H190</f>
        <v>0</v>
      </c>
      <c r="I190" s="35">
        <f>+enero!I190+Febrero!I190+'Marzo '!I190</f>
        <v>1</v>
      </c>
      <c r="J190" s="35">
        <f>+enero!J190+Febrero!J190+'Marzo '!J190</f>
        <v>2</v>
      </c>
      <c r="K190" s="35">
        <f>+enero!K190+Febrero!K190+'Marzo '!K190</f>
        <v>1</v>
      </c>
      <c r="L190" s="35">
        <f>+enero!L190+Febrero!L190+'Marzo '!L190</f>
        <v>0</v>
      </c>
      <c r="M190" s="35">
        <f>+enero!M190+Febrero!M190+'Marzo '!M190</f>
        <v>1</v>
      </c>
      <c r="N190" s="35">
        <f>+enero!N190+Febrero!N190+'Marzo '!N190</f>
        <v>1</v>
      </c>
      <c r="O190" s="35">
        <f>+enero!O190+Febrero!O190+'Marzo '!O190</f>
        <v>0</v>
      </c>
      <c r="P190" s="35">
        <f>+enero!P190+Febrero!P190+'Marzo '!P190</f>
        <v>0</v>
      </c>
      <c r="Q190" s="166">
        <f>+enero!Q190+Febrero!Q190+'Marzo '!Q190</f>
        <v>0</v>
      </c>
      <c r="R190" s="166">
        <f>+enero!R190+Febrero!R190+'Marzo '!R190</f>
        <v>0</v>
      </c>
      <c r="S190" s="166">
        <f>+enero!S190+Febrero!S190+'Marzo '!S190</f>
        <v>0</v>
      </c>
      <c r="T190" s="166">
        <f>+enero!T190+Febrero!T190+'Marzo '!T190</f>
        <v>0</v>
      </c>
      <c r="U190" s="166">
        <f>+enero!U190+Febrero!U190+'Marzo '!U190</f>
        <v>0</v>
      </c>
      <c r="V190" s="166">
        <f>+enero!V190+Febrero!V190+'Marzo '!V190</f>
        <v>0</v>
      </c>
      <c r="W190" s="166">
        <f>+enero!W190+Febrero!W190+'Marzo '!W190</f>
        <v>0</v>
      </c>
      <c r="X190" s="166">
        <f>+enero!X190+Febrero!X190+'Marzo '!X190</f>
        <v>0</v>
      </c>
      <c r="Y190" s="166">
        <f>+enero!Y190+Febrero!Y190+'Marzo '!Y190</f>
        <v>0</v>
      </c>
      <c r="Z190" s="166">
        <f>+enero!Z190+Febrero!Z190+'Marzo '!Z190</f>
        <v>0</v>
      </c>
      <c r="AA190" s="166">
        <f>+enero!AA190+Febrero!AA190+'Marzo '!AA190</f>
        <v>0</v>
      </c>
      <c r="AB190" s="166">
        <f>+enero!AB190+Febrero!AB190+'Marzo '!AB190</f>
        <v>0</v>
      </c>
      <c r="AC190" s="166">
        <f>+enero!AC190+Febrero!AC190+'Marzo '!AC190</f>
        <v>0</v>
      </c>
      <c r="AD190" s="166">
        <f>+enero!AD190+Febrero!AD190+'Marzo '!AD190</f>
        <v>0</v>
      </c>
      <c r="AE190" s="166">
        <f>+enero!AE190+Febrero!AE190+'Marzo '!AE190</f>
        <v>0</v>
      </c>
      <c r="AF190" s="166">
        <f>+enero!AF190+Febrero!AF190+'Marzo '!AF190</f>
        <v>0</v>
      </c>
      <c r="AG190" s="166">
        <f>+enero!AG190+Febrero!AG190+'Marzo '!AG190</f>
        <v>0</v>
      </c>
      <c r="AH190" s="166">
        <f>+enero!AH190+Febrero!AH190+'Marzo '!AH190</f>
        <v>0</v>
      </c>
      <c r="AI190" s="166">
        <f>+enero!AI190+Febrero!AI190+'Marzo '!AI190</f>
        <v>0</v>
      </c>
      <c r="AJ190" s="166">
        <f>+enero!AJ190+Febrero!AJ190+'Marzo '!AJ190</f>
        <v>0</v>
      </c>
      <c r="AK190" s="166">
        <f>+enero!AK190+Febrero!AK190+'Marzo '!AK190</f>
        <v>0</v>
      </c>
      <c r="AL190" s="166">
        <f>+enero!AL190+Febrero!AL190+'Marzo '!AL190</f>
        <v>0</v>
      </c>
      <c r="AM190" s="166">
        <f>+enero!AM190+Febrero!AM190+'Marzo '!AM190</f>
        <v>0</v>
      </c>
      <c r="AN190" s="167">
        <f>+enero!AN190+Febrero!AN190+'Marzo '!AN190</f>
        <v>0</v>
      </c>
      <c r="AO190" s="160">
        <f>+enero!AO190+Febrero!AO190+'Marzo '!AO190</f>
        <v>2</v>
      </c>
      <c r="AP190" s="44">
        <f>+enero!AP190+Febrero!AP190+'Marzo '!AP190</f>
        <v>0</v>
      </c>
      <c r="AQ190" s="278">
        <f>+enero!AQ190+Febrero!AQ190+'Marzo '!AQ190</f>
        <v>0</v>
      </c>
      <c r="AR190" s="179">
        <f>+enero!AR190+Febrero!AR190+'Marzo '!AR190</f>
        <v>0</v>
      </c>
      <c r="AS190" s="166"/>
      <c r="AT190" s="35">
        <v>0</v>
      </c>
      <c r="AU190" s="35">
        <v>0</v>
      </c>
      <c r="AV190" s="535" t="s">
        <v>194</v>
      </c>
      <c r="BY190" s="452"/>
      <c r="BZ190" s="452"/>
      <c r="CA190" s="452"/>
      <c r="CB190" s="452"/>
      <c r="CC190" s="452"/>
      <c r="CD190" s="452"/>
      <c r="CE190" s="452"/>
      <c r="CF190" s="452"/>
      <c r="CG190" s="719">
        <v>0</v>
      </c>
      <c r="CH190" s="719"/>
      <c r="CI190" s="719">
        <v>0</v>
      </c>
      <c r="CJ190" s="719"/>
      <c r="CK190" s="719"/>
      <c r="CL190" s="719"/>
      <c r="CM190" s="719"/>
      <c r="CN190" s="719"/>
      <c r="CO190" s="452"/>
    </row>
    <row r="191" spans="1:93" s="451" customFormat="1" x14ac:dyDescent="0.2">
      <c r="A191" s="1445" t="s">
        <v>124</v>
      </c>
      <c r="B191" s="1445"/>
      <c r="C191" s="1446"/>
      <c r="D191" s="631">
        <f t="shared" si="27"/>
        <v>10</v>
      </c>
      <c r="E191" s="631">
        <f t="shared" ref="E191:E200" si="30">SUM(G191+I191+K191+M191+O191+Q191+S191+U191+W191+Y191+AA191+AC191+AE191+AG191+AI191+AK191+AM191)</f>
        <v>4</v>
      </c>
      <c r="F191" s="631">
        <f t="shared" ref="F191:F200" si="31">SUM(H191+J191+L191+N191+P191+R191+T191+V191+X191+Z191+AB191+AD191+AF191+AH191+AJ191+AL191+AN191)</f>
        <v>6</v>
      </c>
      <c r="G191" s="220">
        <f>+enero!G191+Febrero!G191+'Marzo '!G191</f>
        <v>0</v>
      </c>
      <c r="H191" s="220">
        <f>+enero!H191+Febrero!H191+'Marzo '!H191</f>
        <v>0</v>
      </c>
      <c r="I191" s="220">
        <f>+enero!I191+Febrero!I191+'Marzo '!I191</f>
        <v>0</v>
      </c>
      <c r="J191" s="220">
        <f>+enero!J191+Febrero!J191+'Marzo '!J191</f>
        <v>0</v>
      </c>
      <c r="K191" s="220">
        <f>+enero!K191+Febrero!K191+'Marzo '!K191</f>
        <v>0</v>
      </c>
      <c r="L191" s="220">
        <f>+enero!L191+Febrero!L191+'Marzo '!L191</f>
        <v>0</v>
      </c>
      <c r="M191" s="220">
        <f>+enero!M191+Febrero!M191+'Marzo '!M191</f>
        <v>0</v>
      </c>
      <c r="N191" s="220">
        <f>+enero!N191+Febrero!N191+'Marzo '!N191</f>
        <v>1</v>
      </c>
      <c r="O191" s="220">
        <f>+enero!O191+Febrero!O191+'Marzo '!O191</f>
        <v>1</v>
      </c>
      <c r="P191" s="220">
        <f>+enero!P191+Febrero!P191+'Marzo '!P191</f>
        <v>1</v>
      </c>
      <c r="Q191" s="220">
        <f>+enero!Q191+Febrero!Q191+'Marzo '!Q191</f>
        <v>1</v>
      </c>
      <c r="R191" s="220">
        <f>+enero!R191+Febrero!R191+'Marzo '!R191</f>
        <v>1</v>
      </c>
      <c r="S191" s="220">
        <f>+enero!S191+Febrero!S191+'Marzo '!S191</f>
        <v>0</v>
      </c>
      <c r="T191" s="220">
        <f>+enero!T191+Febrero!T191+'Marzo '!T191</f>
        <v>1</v>
      </c>
      <c r="U191" s="220">
        <f>+enero!U191+Febrero!U191+'Marzo '!U191</f>
        <v>1</v>
      </c>
      <c r="V191" s="220">
        <f>+enero!V191+Febrero!V191+'Marzo '!V191</f>
        <v>0</v>
      </c>
      <c r="W191" s="220">
        <f>+enero!W191+Febrero!W191+'Marzo '!W191</f>
        <v>0</v>
      </c>
      <c r="X191" s="220">
        <f>+enero!X191+Febrero!X191+'Marzo '!X191</f>
        <v>0</v>
      </c>
      <c r="Y191" s="220">
        <f>+enero!Y191+Febrero!Y191+'Marzo '!Y191</f>
        <v>0</v>
      </c>
      <c r="Z191" s="220">
        <f>+enero!Z191+Febrero!Z191+'Marzo '!Z191</f>
        <v>0</v>
      </c>
      <c r="AA191" s="220">
        <f>+enero!AA191+Febrero!AA191+'Marzo '!AA191</f>
        <v>0</v>
      </c>
      <c r="AB191" s="220">
        <f>+enero!AB191+Febrero!AB191+'Marzo '!AB191</f>
        <v>1</v>
      </c>
      <c r="AC191" s="220">
        <f>+enero!AC191+Febrero!AC191+'Marzo '!AC191</f>
        <v>0</v>
      </c>
      <c r="AD191" s="220">
        <f>+enero!AD191+Febrero!AD191+'Marzo '!AD191</f>
        <v>0</v>
      </c>
      <c r="AE191" s="220">
        <f>+enero!AE191+Febrero!AE191+'Marzo '!AE191</f>
        <v>1</v>
      </c>
      <c r="AF191" s="220">
        <f>+enero!AF191+Febrero!AF191+'Marzo '!AF191</f>
        <v>1</v>
      </c>
      <c r="AG191" s="220">
        <f>+enero!AG191+Febrero!AG191+'Marzo '!AG191</f>
        <v>0</v>
      </c>
      <c r="AH191" s="220">
        <f>+enero!AH191+Febrero!AH191+'Marzo '!AH191</f>
        <v>0</v>
      </c>
      <c r="AI191" s="220">
        <f>+enero!AI191+Febrero!AI191+'Marzo '!AI191</f>
        <v>0</v>
      </c>
      <c r="AJ191" s="220">
        <f>+enero!AJ191+Febrero!AJ191+'Marzo '!AJ191</f>
        <v>0</v>
      </c>
      <c r="AK191" s="220">
        <f>+enero!AK191+Febrero!AK191+'Marzo '!AK191</f>
        <v>0</v>
      </c>
      <c r="AL191" s="220">
        <f>+enero!AL191+Febrero!AL191+'Marzo '!AL191</f>
        <v>0</v>
      </c>
      <c r="AM191" s="220">
        <f>+enero!AM191+Febrero!AM191+'Marzo '!AM191</f>
        <v>0</v>
      </c>
      <c r="AN191" s="218">
        <f>+enero!AN191+Febrero!AN191+'Marzo '!AN191</f>
        <v>0</v>
      </c>
      <c r="AO191" s="219">
        <f>+enero!AO191+Febrero!AO191+'Marzo '!AO191</f>
        <v>0</v>
      </c>
      <c r="AP191" s="220">
        <f>+enero!AP191+Febrero!AP191+'Marzo '!AP191</f>
        <v>0</v>
      </c>
      <c r="AQ191" s="284">
        <f>+enero!AQ191+Febrero!AQ191+'Marzo '!AQ191</f>
        <v>0</v>
      </c>
      <c r="AR191" s="175">
        <f>+enero!AR191+Febrero!AR191+'Marzo '!AR191</f>
        <v>0</v>
      </c>
      <c r="AS191" s="38"/>
      <c r="AT191" s="220">
        <v>0</v>
      </c>
      <c r="AU191" s="220">
        <v>0</v>
      </c>
      <c r="AV191" s="535" t="s">
        <v>194</v>
      </c>
      <c r="BY191" s="452"/>
      <c r="BZ191" s="452"/>
      <c r="CA191" s="452"/>
      <c r="CB191" s="452"/>
      <c r="CC191" s="452"/>
      <c r="CD191" s="452"/>
      <c r="CE191" s="452"/>
      <c r="CF191" s="452"/>
      <c r="CG191" s="719">
        <v>0</v>
      </c>
      <c r="CH191" s="719">
        <v>0</v>
      </c>
      <c r="CI191" s="719">
        <v>0</v>
      </c>
      <c r="CJ191" s="719"/>
      <c r="CK191" s="719"/>
      <c r="CL191" s="719"/>
      <c r="CM191" s="719"/>
      <c r="CN191" s="719"/>
      <c r="CO191" s="452"/>
    </row>
    <row r="192" spans="1:93" s="451" customFormat="1" x14ac:dyDescent="0.2">
      <c r="A192" s="1412" t="s">
        <v>253</v>
      </c>
      <c r="B192" s="1431" t="s">
        <v>254</v>
      </c>
      <c r="C192" s="1443"/>
      <c r="D192" s="619">
        <f t="shared" si="27"/>
        <v>0</v>
      </c>
      <c r="E192" s="619">
        <f t="shared" si="30"/>
        <v>0</v>
      </c>
      <c r="F192" s="619">
        <f t="shared" si="31"/>
        <v>0</v>
      </c>
      <c r="G192" s="25">
        <f>+enero!G192+Febrero!G192+'Marzo '!G192</f>
        <v>0</v>
      </c>
      <c r="H192" s="25">
        <f>+enero!H192+Febrero!H192+'Marzo '!H192</f>
        <v>0</v>
      </c>
      <c r="I192" s="25">
        <f>+enero!I192+Febrero!I192+'Marzo '!I192</f>
        <v>0</v>
      </c>
      <c r="J192" s="25">
        <f>+enero!J192+Febrero!J192+'Marzo '!J192</f>
        <v>0</v>
      </c>
      <c r="K192" s="25">
        <f>+enero!K192+Febrero!K192+'Marzo '!K192</f>
        <v>0</v>
      </c>
      <c r="L192" s="25">
        <f>+enero!L192+Febrero!L192+'Marzo '!L192</f>
        <v>0</v>
      </c>
      <c r="M192" s="25">
        <f>+enero!M192+Febrero!M192+'Marzo '!M192</f>
        <v>0</v>
      </c>
      <c r="N192" s="25">
        <f>+enero!N192+Febrero!N192+'Marzo '!N192</f>
        <v>0</v>
      </c>
      <c r="O192" s="25">
        <f>+enero!O192+Febrero!O192+'Marzo '!O192</f>
        <v>0</v>
      </c>
      <c r="P192" s="25">
        <f>+enero!P192+Febrero!P192+'Marzo '!P192</f>
        <v>0</v>
      </c>
      <c r="Q192" s="25">
        <f>+enero!Q192+Febrero!Q192+'Marzo '!Q192</f>
        <v>0</v>
      </c>
      <c r="R192" s="25">
        <f>+enero!R192+Febrero!R192+'Marzo '!R192</f>
        <v>0</v>
      </c>
      <c r="S192" s="25">
        <f>+enero!S192+Febrero!S192+'Marzo '!S192</f>
        <v>0</v>
      </c>
      <c r="T192" s="25">
        <f>+enero!T192+Febrero!T192+'Marzo '!T192</f>
        <v>0</v>
      </c>
      <c r="U192" s="25">
        <f>+enero!U192+Febrero!U192+'Marzo '!U192</f>
        <v>0</v>
      </c>
      <c r="V192" s="25">
        <f>+enero!V192+Febrero!V192+'Marzo '!V192</f>
        <v>0</v>
      </c>
      <c r="W192" s="25">
        <f>+enero!W192+Febrero!W192+'Marzo '!W192</f>
        <v>0</v>
      </c>
      <c r="X192" s="25">
        <f>+enero!X192+Febrero!X192+'Marzo '!X192</f>
        <v>0</v>
      </c>
      <c r="Y192" s="25">
        <f>+enero!Y192+Febrero!Y192+'Marzo '!Y192</f>
        <v>0</v>
      </c>
      <c r="Z192" s="25">
        <f>+enero!Z192+Febrero!Z192+'Marzo '!Z192</f>
        <v>0</v>
      </c>
      <c r="AA192" s="25">
        <f>+enero!AA192+Febrero!AA192+'Marzo '!AA192</f>
        <v>0</v>
      </c>
      <c r="AB192" s="25">
        <f>+enero!AB192+Febrero!AB192+'Marzo '!AB192</f>
        <v>0</v>
      </c>
      <c r="AC192" s="25">
        <f>+enero!AC192+Febrero!AC192+'Marzo '!AC192</f>
        <v>0</v>
      </c>
      <c r="AD192" s="25">
        <f>+enero!AD192+Febrero!AD192+'Marzo '!AD192</f>
        <v>0</v>
      </c>
      <c r="AE192" s="25">
        <f>+enero!AE192+Febrero!AE192+'Marzo '!AE192</f>
        <v>0</v>
      </c>
      <c r="AF192" s="25">
        <f>+enero!AF192+Febrero!AF192+'Marzo '!AF192</f>
        <v>0</v>
      </c>
      <c r="AG192" s="25">
        <f>+enero!AG192+Febrero!AG192+'Marzo '!AG192</f>
        <v>0</v>
      </c>
      <c r="AH192" s="25">
        <f>+enero!AH192+Febrero!AH192+'Marzo '!AH192</f>
        <v>0</v>
      </c>
      <c r="AI192" s="25">
        <f>+enero!AI192+Febrero!AI192+'Marzo '!AI192</f>
        <v>0</v>
      </c>
      <c r="AJ192" s="25">
        <f>+enero!AJ192+Febrero!AJ192+'Marzo '!AJ192</f>
        <v>0</v>
      </c>
      <c r="AK192" s="25">
        <f>+enero!AK192+Febrero!AK192+'Marzo '!AK192</f>
        <v>0</v>
      </c>
      <c r="AL192" s="25">
        <f>+enero!AL192+Febrero!AL192+'Marzo '!AL192</f>
        <v>0</v>
      </c>
      <c r="AM192" s="25">
        <f>+enero!AM192+Febrero!AM192+'Marzo '!AM192</f>
        <v>0</v>
      </c>
      <c r="AN192" s="85">
        <f>+enero!AN192+Febrero!AN192+'Marzo '!AN192</f>
        <v>0</v>
      </c>
      <c r="AO192" s="161">
        <f>+enero!AO192+Febrero!AO192+'Marzo '!AO192</f>
        <v>0</v>
      </c>
      <c r="AP192" s="25">
        <f>+enero!AP192+Febrero!AP192+'Marzo '!AP192</f>
        <v>0</v>
      </c>
      <c r="AQ192" s="127">
        <f>+enero!AQ192+Febrero!AQ192+'Marzo '!AQ192</f>
        <v>0</v>
      </c>
      <c r="AR192" s="153">
        <f>+enero!AR192+Febrero!AR192+'Marzo '!AR192</f>
        <v>0</v>
      </c>
      <c r="AS192" s="153"/>
      <c r="AT192" s="25">
        <v>0</v>
      </c>
      <c r="AU192" s="25">
        <v>0</v>
      </c>
      <c r="AV192" s="535" t="s">
        <v>194</v>
      </c>
      <c r="BY192" s="452"/>
      <c r="BZ192" s="452"/>
      <c r="CA192" s="452"/>
      <c r="CB192" s="452"/>
      <c r="CC192" s="452"/>
      <c r="CD192" s="452"/>
      <c r="CE192" s="452"/>
      <c r="CF192" s="452"/>
      <c r="CG192" s="719"/>
      <c r="CH192" s="719"/>
      <c r="CI192" s="719">
        <v>0</v>
      </c>
      <c r="CJ192" s="719"/>
      <c r="CK192" s="719"/>
      <c r="CL192" s="719"/>
      <c r="CM192" s="719"/>
      <c r="CN192" s="719"/>
      <c r="CO192" s="452"/>
    </row>
    <row r="193" spans="1:93" s="451" customFormat="1" x14ac:dyDescent="0.2">
      <c r="A193" s="1456"/>
      <c r="B193" s="1290" t="s">
        <v>255</v>
      </c>
      <c r="C193" s="1291"/>
      <c r="D193" s="623">
        <f t="shared" si="27"/>
        <v>0</v>
      </c>
      <c r="E193" s="623">
        <f t="shared" si="30"/>
        <v>0</v>
      </c>
      <c r="F193" s="623">
        <f t="shared" si="31"/>
        <v>0</v>
      </c>
      <c r="G193" s="60">
        <f>+enero!G193+Febrero!G193+'Marzo '!G193</f>
        <v>0</v>
      </c>
      <c r="H193" s="60">
        <f>+enero!H193+Febrero!H193+'Marzo '!H193</f>
        <v>0</v>
      </c>
      <c r="I193" s="60">
        <f>+enero!I193+Febrero!I193+'Marzo '!I193</f>
        <v>0</v>
      </c>
      <c r="J193" s="60">
        <f>+enero!J193+Febrero!J193+'Marzo '!J193</f>
        <v>0</v>
      </c>
      <c r="K193" s="60">
        <f>+enero!K193+Febrero!K193+'Marzo '!K193</f>
        <v>0</v>
      </c>
      <c r="L193" s="60">
        <f>+enero!L193+Febrero!L193+'Marzo '!L193</f>
        <v>0</v>
      </c>
      <c r="M193" s="60">
        <f>+enero!M193+Febrero!M193+'Marzo '!M193</f>
        <v>0</v>
      </c>
      <c r="N193" s="60">
        <f>+enero!N193+Febrero!N193+'Marzo '!N193</f>
        <v>0</v>
      </c>
      <c r="O193" s="60">
        <f>+enero!O193+Febrero!O193+'Marzo '!O193</f>
        <v>0</v>
      </c>
      <c r="P193" s="60">
        <f>+enero!P193+Febrero!P193+'Marzo '!P193</f>
        <v>0</v>
      </c>
      <c r="Q193" s="60">
        <f>+enero!Q193+Febrero!Q193+'Marzo '!Q193</f>
        <v>0</v>
      </c>
      <c r="R193" s="60">
        <f>+enero!R193+Febrero!R193+'Marzo '!R193</f>
        <v>0</v>
      </c>
      <c r="S193" s="60">
        <f>+enero!S193+Febrero!S193+'Marzo '!S193</f>
        <v>0</v>
      </c>
      <c r="T193" s="60">
        <f>+enero!T193+Febrero!T193+'Marzo '!T193</f>
        <v>0</v>
      </c>
      <c r="U193" s="60">
        <f>+enero!U193+Febrero!U193+'Marzo '!U193</f>
        <v>0</v>
      </c>
      <c r="V193" s="60">
        <f>+enero!V193+Febrero!V193+'Marzo '!V193</f>
        <v>0</v>
      </c>
      <c r="W193" s="60">
        <f>+enero!W193+Febrero!W193+'Marzo '!W193</f>
        <v>0</v>
      </c>
      <c r="X193" s="60">
        <f>+enero!X193+Febrero!X193+'Marzo '!X193</f>
        <v>0</v>
      </c>
      <c r="Y193" s="60">
        <f>+enero!Y193+Febrero!Y193+'Marzo '!Y193</f>
        <v>0</v>
      </c>
      <c r="Z193" s="60">
        <f>+enero!Z193+Febrero!Z193+'Marzo '!Z193</f>
        <v>0</v>
      </c>
      <c r="AA193" s="60">
        <f>+enero!AA193+Febrero!AA193+'Marzo '!AA193</f>
        <v>0</v>
      </c>
      <c r="AB193" s="60">
        <f>+enero!AB193+Febrero!AB193+'Marzo '!AB193</f>
        <v>0</v>
      </c>
      <c r="AC193" s="60">
        <f>+enero!AC193+Febrero!AC193+'Marzo '!AC193</f>
        <v>0</v>
      </c>
      <c r="AD193" s="60">
        <f>+enero!AD193+Febrero!AD193+'Marzo '!AD193</f>
        <v>0</v>
      </c>
      <c r="AE193" s="60">
        <f>+enero!AE193+Febrero!AE193+'Marzo '!AE193</f>
        <v>0</v>
      </c>
      <c r="AF193" s="60">
        <f>+enero!AF193+Febrero!AF193+'Marzo '!AF193</f>
        <v>0</v>
      </c>
      <c r="AG193" s="60">
        <f>+enero!AG193+Febrero!AG193+'Marzo '!AG193</f>
        <v>0</v>
      </c>
      <c r="AH193" s="60">
        <f>+enero!AH193+Febrero!AH193+'Marzo '!AH193</f>
        <v>0</v>
      </c>
      <c r="AI193" s="60">
        <f>+enero!AI193+Febrero!AI193+'Marzo '!AI193</f>
        <v>0</v>
      </c>
      <c r="AJ193" s="60">
        <f>+enero!AJ193+Febrero!AJ193+'Marzo '!AJ193</f>
        <v>0</v>
      </c>
      <c r="AK193" s="60">
        <f>+enero!AK193+Febrero!AK193+'Marzo '!AK193</f>
        <v>0</v>
      </c>
      <c r="AL193" s="60">
        <f>+enero!AL193+Febrero!AL193+'Marzo '!AL193</f>
        <v>0</v>
      </c>
      <c r="AM193" s="60">
        <f>+enero!AM193+Febrero!AM193+'Marzo '!AM193</f>
        <v>0</v>
      </c>
      <c r="AN193" s="114">
        <f>+enero!AN193+Febrero!AN193+'Marzo '!AN193</f>
        <v>0</v>
      </c>
      <c r="AO193" s="128">
        <f>+enero!AO193+Febrero!AO193+'Marzo '!AO193</f>
        <v>0</v>
      </c>
      <c r="AP193" s="60">
        <f>+enero!AP193+Febrero!AP193+'Marzo '!AP193</f>
        <v>0</v>
      </c>
      <c r="AQ193" s="127">
        <f>+enero!AQ193+Febrero!AQ193+'Marzo '!AQ193</f>
        <v>0</v>
      </c>
      <c r="AR193" s="156">
        <f>+enero!AR193+Febrero!AR193+'Marzo '!AR193</f>
        <v>0</v>
      </c>
      <c r="AS193" s="156"/>
      <c r="AT193" s="60">
        <v>0</v>
      </c>
      <c r="AU193" s="60">
        <v>0</v>
      </c>
      <c r="AV193" s="535" t="s">
        <v>194</v>
      </c>
      <c r="BY193" s="452"/>
      <c r="BZ193" s="452"/>
      <c r="CA193" s="452"/>
      <c r="CB193" s="452"/>
      <c r="CC193" s="452"/>
      <c r="CD193" s="452"/>
      <c r="CE193" s="452"/>
      <c r="CF193" s="452"/>
      <c r="CG193" s="719"/>
      <c r="CH193" s="719"/>
      <c r="CI193" s="719">
        <v>0</v>
      </c>
      <c r="CJ193" s="719"/>
      <c r="CK193" s="719"/>
      <c r="CL193" s="719"/>
      <c r="CM193" s="719"/>
      <c r="CN193" s="719"/>
      <c r="CO193" s="452"/>
    </row>
    <row r="194" spans="1:93" s="451" customFormat="1" x14ac:dyDescent="0.2">
      <c r="A194" s="1413"/>
      <c r="B194" s="1378" t="s">
        <v>256</v>
      </c>
      <c r="C194" s="1380"/>
      <c r="D194" s="620">
        <f t="shared" si="27"/>
        <v>0</v>
      </c>
      <c r="E194" s="620">
        <f t="shared" si="30"/>
        <v>0</v>
      </c>
      <c r="F194" s="620">
        <f t="shared" si="31"/>
        <v>0</v>
      </c>
      <c r="G194" s="109">
        <f>+enero!G194+Febrero!G194+'Marzo '!G194</f>
        <v>0</v>
      </c>
      <c r="H194" s="109">
        <f>+enero!H194+Febrero!H194+'Marzo '!H194</f>
        <v>0</v>
      </c>
      <c r="I194" s="109">
        <f>+enero!I194+Febrero!I194+'Marzo '!I194</f>
        <v>0</v>
      </c>
      <c r="J194" s="109">
        <f>+enero!J194+Febrero!J194+'Marzo '!J194</f>
        <v>0</v>
      </c>
      <c r="K194" s="109">
        <f>+enero!K194+Febrero!K194+'Marzo '!K194</f>
        <v>0</v>
      </c>
      <c r="L194" s="109">
        <f>+enero!L194+Febrero!L194+'Marzo '!L194</f>
        <v>0</v>
      </c>
      <c r="M194" s="109">
        <f>+enero!M194+Febrero!M194+'Marzo '!M194</f>
        <v>0</v>
      </c>
      <c r="N194" s="109">
        <f>+enero!N194+Febrero!N194+'Marzo '!N194</f>
        <v>0</v>
      </c>
      <c r="O194" s="109">
        <f>+enero!O194+Febrero!O194+'Marzo '!O194</f>
        <v>0</v>
      </c>
      <c r="P194" s="109">
        <f>+enero!P194+Febrero!P194+'Marzo '!P194</f>
        <v>0</v>
      </c>
      <c r="Q194" s="109">
        <f>+enero!Q194+Febrero!Q194+'Marzo '!Q194</f>
        <v>0</v>
      </c>
      <c r="R194" s="109">
        <f>+enero!R194+Febrero!R194+'Marzo '!R194</f>
        <v>0</v>
      </c>
      <c r="S194" s="109">
        <f>+enero!S194+Febrero!S194+'Marzo '!S194</f>
        <v>0</v>
      </c>
      <c r="T194" s="109">
        <f>+enero!T194+Febrero!T194+'Marzo '!T194</f>
        <v>0</v>
      </c>
      <c r="U194" s="109">
        <f>+enero!U194+Febrero!U194+'Marzo '!U194</f>
        <v>0</v>
      </c>
      <c r="V194" s="109">
        <f>+enero!V194+Febrero!V194+'Marzo '!V194</f>
        <v>0</v>
      </c>
      <c r="W194" s="109">
        <f>+enero!W194+Febrero!W194+'Marzo '!W194</f>
        <v>0</v>
      </c>
      <c r="X194" s="109">
        <f>+enero!X194+Febrero!X194+'Marzo '!X194</f>
        <v>0</v>
      </c>
      <c r="Y194" s="109">
        <f>+enero!Y194+Febrero!Y194+'Marzo '!Y194</f>
        <v>0</v>
      </c>
      <c r="Z194" s="109">
        <f>+enero!Z194+Febrero!Z194+'Marzo '!Z194</f>
        <v>0</v>
      </c>
      <c r="AA194" s="109">
        <f>+enero!AA194+Febrero!AA194+'Marzo '!AA194</f>
        <v>0</v>
      </c>
      <c r="AB194" s="109">
        <f>+enero!AB194+Febrero!AB194+'Marzo '!AB194</f>
        <v>0</v>
      </c>
      <c r="AC194" s="109">
        <f>+enero!AC194+Febrero!AC194+'Marzo '!AC194</f>
        <v>0</v>
      </c>
      <c r="AD194" s="109">
        <f>+enero!AD194+Febrero!AD194+'Marzo '!AD194</f>
        <v>0</v>
      </c>
      <c r="AE194" s="109">
        <f>+enero!AE194+Febrero!AE194+'Marzo '!AE194</f>
        <v>0</v>
      </c>
      <c r="AF194" s="109">
        <f>+enero!AF194+Febrero!AF194+'Marzo '!AF194</f>
        <v>0</v>
      </c>
      <c r="AG194" s="109">
        <f>+enero!AG194+Febrero!AG194+'Marzo '!AG194</f>
        <v>0</v>
      </c>
      <c r="AH194" s="109">
        <f>+enero!AH194+Febrero!AH194+'Marzo '!AH194</f>
        <v>0</v>
      </c>
      <c r="AI194" s="109">
        <f>+enero!AI194+Febrero!AI194+'Marzo '!AI194</f>
        <v>0</v>
      </c>
      <c r="AJ194" s="109">
        <f>+enero!AJ194+Febrero!AJ194+'Marzo '!AJ194</f>
        <v>0</v>
      </c>
      <c r="AK194" s="109">
        <f>+enero!AK194+Febrero!AK194+'Marzo '!AK194</f>
        <v>0</v>
      </c>
      <c r="AL194" s="109">
        <f>+enero!AL194+Febrero!AL194+'Marzo '!AL194</f>
        <v>0</v>
      </c>
      <c r="AM194" s="109">
        <f>+enero!AM194+Febrero!AM194+'Marzo '!AM194</f>
        <v>0</v>
      </c>
      <c r="AN194" s="621">
        <f>+enero!AN194+Febrero!AN194+'Marzo '!AN194</f>
        <v>0</v>
      </c>
      <c r="AO194" s="277">
        <f>+enero!AO194+Febrero!AO194+'Marzo '!AO194</f>
        <v>0</v>
      </c>
      <c r="AP194" s="109">
        <f>+enero!AP194+Febrero!AP194+'Marzo '!AP194</f>
        <v>0</v>
      </c>
      <c r="AQ194" s="285">
        <f>+enero!AQ194+Febrero!AQ194+'Marzo '!AQ194</f>
        <v>0</v>
      </c>
      <c r="AR194" s="156">
        <f>+enero!AR194+Febrero!AR194+'Marzo '!AR194</f>
        <v>0</v>
      </c>
      <c r="AS194" s="156"/>
      <c r="AT194" s="109">
        <v>0</v>
      </c>
      <c r="AU194" s="109">
        <v>0</v>
      </c>
      <c r="AV194" s="535" t="s">
        <v>194</v>
      </c>
      <c r="BY194" s="452"/>
      <c r="BZ194" s="452"/>
      <c r="CA194" s="452"/>
      <c r="CB194" s="452"/>
      <c r="CC194" s="452"/>
      <c r="CD194" s="452"/>
      <c r="CE194" s="452"/>
      <c r="CF194" s="452"/>
      <c r="CG194" s="719"/>
      <c r="CH194" s="719"/>
      <c r="CI194" s="719">
        <v>0</v>
      </c>
      <c r="CJ194" s="719"/>
      <c r="CK194" s="719"/>
      <c r="CL194" s="719"/>
      <c r="CM194" s="719"/>
      <c r="CN194" s="719"/>
      <c r="CO194" s="452"/>
    </row>
    <row r="195" spans="1:93" s="451" customFormat="1" x14ac:dyDescent="0.2">
      <c r="A195" s="1463" t="s">
        <v>125</v>
      </c>
      <c r="B195" s="1463"/>
      <c r="C195" s="1463"/>
      <c r="D195" s="623">
        <f t="shared" si="27"/>
        <v>0</v>
      </c>
      <c r="E195" s="623">
        <f t="shared" si="30"/>
        <v>0</v>
      </c>
      <c r="F195" s="623">
        <f t="shared" si="31"/>
        <v>0</v>
      </c>
      <c r="G195" s="60">
        <f>+enero!G195+Febrero!G195+'Marzo '!G195</f>
        <v>0</v>
      </c>
      <c r="H195" s="60">
        <f>+enero!H195+Febrero!H195+'Marzo '!H195</f>
        <v>0</v>
      </c>
      <c r="I195" s="60">
        <f>+enero!I195+Febrero!I195+'Marzo '!I195</f>
        <v>0</v>
      </c>
      <c r="J195" s="60">
        <f>+enero!J195+Febrero!J195+'Marzo '!J195</f>
        <v>0</v>
      </c>
      <c r="K195" s="60">
        <f>+enero!K195+Febrero!K195+'Marzo '!K195</f>
        <v>0</v>
      </c>
      <c r="L195" s="60">
        <f>+enero!L195+Febrero!L195+'Marzo '!L195</f>
        <v>0</v>
      </c>
      <c r="M195" s="60">
        <f>+enero!M195+Febrero!M195+'Marzo '!M195</f>
        <v>0</v>
      </c>
      <c r="N195" s="60">
        <f>+enero!N195+Febrero!N195+'Marzo '!N195</f>
        <v>0</v>
      </c>
      <c r="O195" s="60">
        <f>+enero!O195+Febrero!O195+'Marzo '!O195</f>
        <v>0</v>
      </c>
      <c r="P195" s="60">
        <f>+enero!P195+Febrero!P195+'Marzo '!P195</f>
        <v>0</v>
      </c>
      <c r="Q195" s="60">
        <f>+enero!Q195+Febrero!Q195+'Marzo '!Q195</f>
        <v>0</v>
      </c>
      <c r="R195" s="60">
        <f>+enero!R195+Febrero!R195+'Marzo '!R195</f>
        <v>0</v>
      </c>
      <c r="S195" s="60">
        <f>+enero!S195+Febrero!S195+'Marzo '!S195</f>
        <v>0</v>
      </c>
      <c r="T195" s="60">
        <f>+enero!T195+Febrero!T195+'Marzo '!T195</f>
        <v>0</v>
      </c>
      <c r="U195" s="60">
        <f>+enero!U195+Febrero!U195+'Marzo '!U195</f>
        <v>0</v>
      </c>
      <c r="V195" s="60">
        <f>+enero!V195+Febrero!V195+'Marzo '!V195</f>
        <v>0</v>
      </c>
      <c r="W195" s="60">
        <f>+enero!W195+Febrero!W195+'Marzo '!W195</f>
        <v>0</v>
      </c>
      <c r="X195" s="60">
        <f>+enero!X195+Febrero!X195+'Marzo '!X195</f>
        <v>0</v>
      </c>
      <c r="Y195" s="60">
        <f>+enero!Y195+Febrero!Y195+'Marzo '!Y195</f>
        <v>0</v>
      </c>
      <c r="Z195" s="60">
        <f>+enero!Z195+Febrero!Z195+'Marzo '!Z195</f>
        <v>0</v>
      </c>
      <c r="AA195" s="60">
        <f>+enero!AA195+Febrero!AA195+'Marzo '!AA195</f>
        <v>0</v>
      </c>
      <c r="AB195" s="60">
        <f>+enero!AB195+Febrero!AB195+'Marzo '!AB195</f>
        <v>0</v>
      </c>
      <c r="AC195" s="60">
        <f>+enero!AC195+Febrero!AC195+'Marzo '!AC195</f>
        <v>0</v>
      </c>
      <c r="AD195" s="60">
        <f>+enero!AD195+Febrero!AD195+'Marzo '!AD195</f>
        <v>0</v>
      </c>
      <c r="AE195" s="60">
        <f>+enero!AE195+Febrero!AE195+'Marzo '!AE195</f>
        <v>0</v>
      </c>
      <c r="AF195" s="60">
        <f>+enero!AF195+Febrero!AF195+'Marzo '!AF195</f>
        <v>0</v>
      </c>
      <c r="AG195" s="60">
        <f>+enero!AG195+Febrero!AG195+'Marzo '!AG195</f>
        <v>0</v>
      </c>
      <c r="AH195" s="60">
        <f>+enero!AH195+Febrero!AH195+'Marzo '!AH195</f>
        <v>0</v>
      </c>
      <c r="AI195" s="60">
        <f>+enero!AI195+Febrero!AI195+'Marzo '!AI195</f>
        <v>0</v>
      </c>
      <c r="AJ195" s="60">
        <f>+enero!AJ195+Febrero!AJ195+'Marzo '!AJ195</f>
        <v>0</v>
      </c>
      <c r="AK195" s="60">
        <f>+enero!AK195+Febrero!AK195+'Marzo '!AK195</f>
        <v>0</v>
      </c>
      <c r="AL195" s="60">
        <f>+enero!AL195+Febrero!AL195+'Marzo '!AL195</f>
        <v>0</v>
      </c>
      <c r="AM195" s="60">
        <f>+enero!AM195+Febrero!AM195+'Marzo '!AM195</f>
        <v>0</v>
      </c>
      <c r="AN195" s="114">
        <f>+enero!AN195+Febrero!AN195+'Marzo '!AN195</f>
        <v>0</v>
      </c>
      <c r="AO195" s="128">
        <f>+enero!AO195+Febrero!AO195+'Marzo '!AO195</f>
        <v>0</v>
      </c>
      <c r="AP195" s="60">
        <f>+enero!AP195+Febrero!AP195+'Marzo '!AP195</f>
        <v>0</v>
      </c>
      <c r="AQ195" s="127">
        <f>+enero!AQ195+Febrero!AQ195+'Marzo '!AQ195</f>
        <v>0</v>
      </c>
      <c r="AR195" s="181">
        <f>+enero!AR195+Febrero!AR195+'Marzo '!AR195</f>
        <v>0</v>
      </c>
      <c r="AS195" s="60"/>
      <c r="AT195" s="60">
        <v>0</v>
      </c>
      <c r="AU195" s="60">
        <v>0</v>
      </c>
      <c r="AV195" s="535" t="s">
        <v>194</v>
      </c>
      <c r="BY195" s="452"/>
      <c r="BZ195" s="452"/>
      <c r="CA195" s="452"/>
      <c r="CB195" s="452"/>
      <c r="CC195" s="452"/>
      <c r="CD195" s="452"/>
      <c r="CE195" s="452"/>
      <c r="CF195" s="452"/>
      <c r="CG195" s="719">
        <v>0</v>
      </c>
      <c r="CH195" s="719">
        <v>0</v>
      </c>
      <c r="CI195" s="719">
        <v>0</v>
      </c>
      <c r="CJ195" s="719"/>
      <c r="CK195" s="719"/>
      <c r="CL195" s="719"/>
      <c r="CM195" s="719"/>
      <c r="CN195" s="719"/>
      <c r="CO195" s="452"/>
    </row>
    <row r="196" spans="1:93" s="451" customFormat="1" x14ac:dyDescent="0.2">
      <c r="A196" s="1462" t="s">
        <v>126</v>
      </c>
      <c r="B196" s="1462"/>
      <c r="C196" s="1462"/>
      <c r="D196" s="624">
        <f t="shared" si="27"/>
        <v>0</v>
      </c>
      <c r="E196" s="624">
        <f t="shared" si="30"/>
        <v>0</v>
      </c>
      <c r="F196" s="624">
        <f t="shared" si="31"/>
        <v>0</v>
      </c>
      <c r="G196" s="32">
        <f>+enero!G196+Febrero!G196+'Marzo '!G196</f>
        <v>0</v>
      </c>
      <c r="H196" s="32">
        <f>+enero!H196+Febrero!H196+'Marzo '!H196</f>
        <v>0</v>
      </c>
      <c r="I196" s="32">
        <f>+enero!I196+Febrero!I196+'Marzo '!I196</f>
        <v>0</v>
      </c>
      <c r="J196" s="32">
        <f>+enero!J196+Febrero!J196+'Marzo '!J196</f>
        <v>0</v>
      </c>
      <c r="K196" s="32">
        <f>+enero!K196+Febrero!K196+'Marzo '!K196</f>
        <v>0</v>
      </c>
      <c r="L196" s="32">
        <f>+enero!L196+Febrero!L196+'Marzo '!L196</f>
        <v>0</v>
      </c>
      <c r="M196" s="32">
        <f>+enero!M196+Febrero!M196+'Marzo '!M196</f>
        <v>0</v>
      </c>
      <c r="N196" s="32">
        <f>+enero!N196+Febrero!N196+'Marzo '!N196</f>
        <v>0</v>
      </c>
      <c r="O196" s="32">
        <f>+enero!O196+Febrero!O196+'Marzo '!O196</f>
        <v>0</v>
      </c>
      <c r="P196" s="32">
        <f>+enero!P196+Febrero!P196+'Marzo '!P196</f>
        <v>0</v>
      </c>
      <c r="Q196" s="32">
        <f>+enero!Q196+Febrero!Q196+'Marzo '!Q196</f>
        <v>0</v>
      </c>
      <c r="R196" s="32">
        <f>+enero!R196+Febrero!R196+'Marzo '!R196</f>
        <v>0</v>
      </c>
      <c r="S196" s="32">
        <f>+enero!S196+Febrero!S196+'Marzo '!S196</f>
        <v>0</v>
      </c>
      <c r="T196" s="32">
        <f>+enero!T196+Febrero!T196+'Marzo '!T196</f>
        <v>0</v>
      </c>
      <c r="U196" s="32">
        <f>+enero!U196+Febrero!U196+'Marzo '!U196</f>
        <v>0</v>
      </c>
      <c r="V196" s="32">
        <f>+enero!V196+Febrero!V196+'Marzo '!V196</f>
        <v>0</v>
      </c>
      <c r="W196" s="32">
        <f>+enero!W196+Febrero!W196+'Marzo '!W196</f>
        <v>0</v>
      </c>
      <c r="X196" s="32">
        <f>+enero!X196+Febrero!X196+'Marzo '!X196</f>
        <v>0</v>
      </c>
      <c r="Y196" s="32">
        <f>+enero!Y196+Febrero!Y196+'Marzo '!Y196</f>
        <v>0</v>
      </c>
      <c r="Z196" s="32">
        <f>+enero!Z196+Febrero!Z196+'Marzo '!Z196</f>
        <v>0</v>
      </c>
      <c r="AA196" s="32">
        <f>+enero!AA196+Febrero!AA196+'Marzo '!AA196</f>
        <v>0</v>
      </c>
      <c r="AB196" s="32">
        <f>+enero!AB196+Febrero!AB196+'Marzo '!AB196</f>
        <v>0</v>
      </c>
      <c r="AC196" s="32">
        <f>+enero!AC196+Febrero!AC196+'Marzo '!AC196</f>
        <v>0</v>
      </c>
      <c r="AD196" s="32">
        <f>+enero!AD196+Febrero!AD196+'Marzo '!AD196</f>
        <v>0</v>
      </c>
      <c r="AE196" s="32">
        <f>+enero!AE196+Febrero!AE196+'Marzo '!AE196</f>
        <v>0</v>
      </c>
      <c r="AF196" s="32">
        <f>+enero!AF196+Febrero!AF196+'Marzo '!AF196</f>
        <v>0</v>
      </c>
      <c r="AG196" s="32">
        <f>+enero!AG196+Febrero!AG196+'Marzo '!AG196</f>
        <v>0</v>
      </c>
      <c r="AH196" s="32">
        <f>+enero!AH196+Febrero!AH196+'Marzo '!AH196</f>
        <v>0</v>
      </c>
      <c r="AI196" s="32">
        <f>+enero!AI196+Febrero!AI196+'Marzo '!AI196</f>
        <v>0</v>
      </c>
      <c r="AJ196" s="32">
        <f>+enero!AJ196+Febrero!AJ196+'Marzo '!AJ196</f>
        <v>0</v>
      </c>
      <c r="AK196" s="32">
        <f>+enero!AK196+Febrero!AK196+'Marzo '!AK196</f>
        <v>0</v>
      </c>
      <c r="AL196" s="32">
        <f>+enero!AL196+Febrero!AL196+'Marzo '!AL196</f>
        <v>0</v>
      </c>
      <c r="AM196" s="32">
        <f>+enero!AM196+Febrero!AM196+'Marzo '!AM196</f>
        <v>0</v>
      </c>
      <c r="AN196" s="86">
        <f>+enero!AN196+Febrero!AN196+'Marzo '!AN196</f>
        <v>0</v>
      </c>
      <c r="AO196" s="128">
        <f>+enero!AO196+Febrero!AO196+'Marzo '!AO196</f>
        <v>0</v>
      </c>
      <c r="AP196" s="60">
        <f>+enero!AP196+Febrero!AP196+'Marzo '!AP196</f>
        <v>0</v>
      </c>
      <c r="AQ196" s="127">
        <f>+enero!AQ196+Febrero!AQ196+'Marzo '!AQ196</f>
        <v>0</v>
      </c>
      <c r="AR196" s="178">
        <f>+enero!AR196+Febrero!AR196+'Marzo '!AR196</f>
        <v>0</v>
      </c>
      <c r="AS196" s="32"/>
      <c r="AT196" s="32">
        <v>0</v>
      </c>
      <c r="AU196" s="32">
        <v>0</v>
      </c>
      <c r="AV196" s="535" t="s">
        <v>194</v>
      </c>
      <c r="BY196" s="452"/>
      <c r="BZ196" s="452"/>
      <c r="CA196" s="452"/>
      <c r="CB196" s="452"/>
      <c r="CC196" s="452"/>
      <c r="CD196" s="452"/>
      <c r="CE196" s="452"/>
      <c r="CF196" s="452"/>
      <c r="CG196" s="719">
        <v>0</v>
      </c>
      <c r="CH196" s="719">
        <v>0</v>
      </c>
      <c r="CI196" s="719">
        <v>0</v>
      </c>
      <c r="CJ196" s="719"/>
      <c r="CK196" s="719"/>
      <c r="CL196" s="719"/>
      <c r="CM196" s="719"/>
      <c r="CN196" s="719"/>
      <c r="CO196" s="452"/>
    </row>
    <row r="197" spans="1:93" s="451" customFormat="1" x14ac:dyDescent="0.2">
      <c r="A197" s="1462" t="s">
        <v>127</v>
      </c>
      <c r="B197" s="1462"/>
      <c r="C197" s="1462"/>
      <c r="D197" s="624">
        <f t="shared" si="27"/>
        <v>12</v>
      </c>
      <c r="E197" s="624">
        <f t="shared" si="30"/>
        <v>8</v>
      </c>
      <c r="F197" s="624">
        <f t="shared" si="31"/>
        <v>4</v>
      </c>
      <c r="G197" s="32">
        <f>+enero!G197+Febrero!G197+'Marzo '!G197</f>
        <v>4</v>
      </c>
      <c r="H197" s="32">
        <f>+enero!H197+Febrero!H197+'Marzo '!H197</f>
        <v>3</v>
      </c>
      <c r="I197" s="32">
        <f>+enero!I197+Febrero!I197+'Marzo '!I197</f>
        <v>1</v>
      </c>
      <c r="J197" s="32">
        <f>+enero!J197+Febrero!J197+'Marzo '!J197</f>
        <v>0</v>
      </c>
      <c r="K197" s="32">
        <f>+enero!K197+Febrero!K197+'Marzo '!K197</f>
        <v>1</v>
      </c>
      <c r="L197" s="32">
        <f>+enero!L197+Febrero!L197+'Marzo '!L197</f>
        <v>0</v>
      </c>
      <c r="M197" s="32">
        <f>+enero!M197+Febrero!M197+'Marzo '!M197</f>
        <v>1</v>
      </c>
      <c r="N197" s="32">
        <f>+enero!N197+Febrero!N197+'Marzo '!N197</f>
        <v>0</v>
      </c>
      <c r="O197" s="32">
        <f>+enero!O197+Febrero!O197+'Marzo '!O197</f>
        <v>1</v>
      </c>
      <c r="P197" s="32">
        <f>+enero!P197+Febrero!P197+'Marzo '!P197</f>
        <v>0</v>
      </c>
      <c r="Q197" s="32">
        <f>+enero!Q197+Febrero!Q197+'Marzo '!Q197</f>
        <v>0</v>
      </c>
      <c r="R197" s="32">
        <f>+enero!R197+Febrero!R197+'Marzo '!R197</f>
        <v>0</v>
      </c>
      <c r="S197" s="32">
        <f>+enero!S197+Febrero!S197+'Marzo '!S197</f>
        <v>0</v>
      </c>
      <c r="T197" s="32">
        <f>+enero!T197+Febrero!T197+'Marzo '!T197</f>
        <v>0</v>
      </c>
      <c r="U197" s="32">
        <f>+enero!U197+Febrero!U197+'Marzo '!U197</f>
        <v>0</v>
      </c>
      <c r="V197" s="32">
        <f>+enero!V197+Febrero!V197+'Marzo '!V197</f>
        <v>1</v>
      </c>
      <c r="W197" s="32">
        <f>+enero!W197+Febrero!W197+'Marzo '!W197</f>
        <v>0</v>
      </c>
      <c r="X197" s="32">
        <f>+enero!X197+Febrero!X197+'Marzo '!X197</f>
        <v>0</v>
      </c>
      <c r="Y197" s="32">
        <f>+enero!Y197+Febrero!Y197+'Marzo '!Y197</f>
        <v>0</v>
      </c>
      <c r="Z197" s="32">
        <f>+enero!Z197+Febrero!Z197+'Marzo '!Z197</f>
        <v>0</v>
      </c>
      <c r="AA197" s="32">
        <f>+enero!AA197+Febrero!AA197+'Marzo '!AA197</f>
        <v>0</v>
      </c>
      <c r="AB197" s="32">
        <f>+enero!AB197+Febrero!AB197+'Marzo '!AB197</f>
        <v>0</v>
      </c>
      <c r="AC197" s="32">
        <f>+enero!AC197+Febrero!AC197+'Marzo '!AC197</f>
        <v>0</v>
      </c>
      <c r="AD197" s="32">
        <f>+enero!AD197+Febrero!AD197+'Marzo '!AD197</f>
        <v>0</v>
      </c>
      <c r="AE197" s="32">
        <f>+enero!AE197+Febrero!AE197+'Marzo '!AE197</f>
        <v>0</v>
      </c>
      <c r="AF197" s="32">
        <f>+enero!AF197+Febrero!AF197+'Marzo '!AF197</f>
        <v>0</v>
      </c>
      <c r="AG197" s="32">
        <f>+enero!AG197+Febrero!AG197+'Marzo '!AG197</f>
        <v>0</v>
      </c>
      <c r="AH197" s="32">
        <f>+enero!AH197+Febrero!AH197+'Marzo '!AH197</f>
        <v>0</v>
      </c>
      <c r="AI197" s="32">
        <f>+enero!AI197+Febrero!AI197+'Marzo '!AI197</f>
        <v>0</v>
      </c>
      <c r="AJ197" s="32">
        <f>+enero!AJ197+Febrero!AJ197+'Marzo '!AJ197</f>
        <v>0</v>
      </c>
      <c r="AK197" s="32">
        <f>+enero!AK197+Febrero!AK197+'Marzo '!AK197</f>
        <v>0</v>
      </c>
      <c r="AL197" s="32">
        <f>+enero!AL197+Febrero!AL197+'Marzo '!AL197</f>
        <v>0</v>
      </c>
      <c r="AM197" s="32">
        <f>+enero!AM197+Febrero!AM197+'Marzo '!AM197</f>
        <v>0</v>
      </c>
      <c r="AN197" s="86">
        <f>+enero!AN197+Febrero!AN197+'Marzo '!AN197</f>
        <v>0</v>
      </c>
      <c r="AO197" s="128">
        <f>+enero!AO197+Febrero!AO197+'Marzo '!AO197</f>
        <v>1</v>
      </c>
      <c r="AP197" s="60">
        <f>+enero!AP197+Febrero!AP197+'Marzo '!AP197</f>
        <v>0</v>
      </c>
      <c r="AQ197" s="127">
        <f>+enero!AQ197+Febrero!AQ197+'Marzo '!AQ197</f>
        <v>0</v>
      </c>
      <c r="AR197" s="178">
        <f>+enero!AR197+Febrero!AR197+'Marzo '!AR197</f>
        <v>0</v>
      </c>
      <c r="AS197" s="32"/>
      <c r="AT197" s="32">
        <v>0</v>
      </c>
      <c r="AU197" s="32">
        <v>0</v>
      </c>
      <c r="AV197" s="535" t="s">
        <v>194</v>
      </c>
      <c r="BY197" s="452"/>
      <c r="BZ197" s="452"/>
      <c r="CA197" s="452"/>
      <c r="CB197" s="452"/>
      <c r="CC197" s="452"/>
      <c r="CD197" s="452"/>
      <c r="CE197" s="452"/>
      <c r="CF197" s="452"/>
      <c r="CG197" s="719">
        <v>0</v>
      </c>
      <c r="CH197" s="719">
        <v>0</v>
      </c>
      <c r="CI197" s="719">
        <v>0</v>
      </c>
      <c r="CJ197" s="719"/>
      <c r="CK197" s="719"/>
      <c r="CL197" s="719"/>
      <c r="CM197" s="719"/>
      <c r="CN197" s="719"/>
      <c r="CO197" s="452"/>
    </row>
    <row r="198" spans="1:93" s="451" customFormat="1" x14ac:dyDescent="0.2">
      <c r="A198" s="1462" t="s">
        <v>128</v>
      </c>
      <c r="B198" s="1462"/>
      <c r="C198" s="1462"/>
      <c r="D198" s="624">
        <f t="shared" si="27"/>
        <v>5</v>
      </c>
      <c r="E198" s="624">
        <f t="shared" si="30"/>
        <v>2</v>
      </c>
      <c r="F198" s="624">
        <f t="shared" si="31"/>
        <v>3</v>
      </c>
      <c r="G198" s="32">
        <f>+enero!G198+Febrero!G198+'Marzo '!G198</f>
        <v>0</v>
      </c>
      <c r="H198" s="32">
        <f>+enero!H198+Febrero!H198+'Marzo '!H198</f>
        <v>0</v>
      </c>
      <c r="I198" s="32">
        <f>+enero!I198+Febrero!I198+'Marzo '!I198</f>
        <v>0</v>
      </c>
      <c r="J198" s="32">
        <f>+enero!J198+Febrero!J198+'Marzo '!J198</f>
        <v>0</v>
      </c>
      <c r="K198" s="32">
        <f>+enero!K198+Febrero!K198+'Marzo '!K198</f>
        <v>0</v>
      </c>
      <c r="L198" s="32">
        <f>+enero!L198+Febrero!L198+'Marzo '!L198</f>
        <v>0</v>
      </c>
      <c r="M198" s="32">
        <f>+enero!M198+Febrero!M198+'Marzo '!M198</f>
        <v>0</v>
      </c>
      <c r="N198" s="32">
        <f>+enero!N198+Febrero!N198+'Marzo '!N198</f>
        <v>0</v>
      </c>
      <c r="O198" s="32">
        <f>+enero!O198+Febrero!O198+'Marzo '!O198</f>
        <v>0</v>
      </c>
      <c r="P198" s="32">
        <f>+enero!P198+Febrero!P198+'Marzo '!P198</f>
        <v>0</v>
      </c>
      <c r="Q198" s="32">
        <f>+enero!Q198+Febrero!Q198+'Marzo '!Q198</f>
        <v>0</v>
      </c>
      <c r="R198" s="32">
        <f>+enero!R198+Febrero!R198+'Marzo '!R198</f>
        <v>1</v>
      </c>
      <c r="S198" s="32">
        <f>+enero!S198+Febrero!S198+'Marzo '!S198</f>
        <v>0</v>
      </c>
      <c r="T198" s="32">
        <f>+enero!T198+Febrero!T198+'Marzo '!T198</f>
        <v>0</v>
      </c>
      <c r="U198" s="32">
        <f>+enero!U198+Febrero!U198+'Marzo '!U198</f>
        <v>0</v>
      </c>
      <c r="V198" s="32">
        <f>+enero!V198+Febrero!V198+'Marzo '!V198</f>
        <v>1</v>
      </c>
      <c r="W198" s="32">
        <f>+enero!W198+Febrero!W198+'Marzo '!W198</f>
        <v>0</v>
      </c>
      <c r="X198" s="32">
        <f>+enero!X198+Febrero!X198+'Marzo '!X198</f>
        <v>0</v>
      </c>
      <c r="Y198" s="32">
        <f>+enero!Y198+Febrero!Y198+'Marzo '!Y198</f>
        <v>1</v>
      </c>
      <c r="Z198" s="32">
        <f>+enero!Z198+Febrero!Z198+'Marzo '!Z198</f>
        <v>0</v>
      </c>
      <c r="AA198" s="32">
        <f>+enero!AA198+Febrero!AA198+'Marzo '!AA198</f>
        <v>0</v>
      </c>
      <c r="AB198" s="32">
        <f>+enero!AB198+Febrero!AB198+'Marzo '!AB198</f>
        <v>0</v>
      </c>
      <c r="AC198" s="32">
        <f>+enero!AC198+Febrero!AC198+'Marzo '!AC198</f>
        <v>1</v>
      </c>
      <c r="AD198" s="32">
        <f>+enero!AD198+Febrero!AD198+'Marzo '!AD198</f>
        <v>1</v>
      </c>
      <c r="AE198" s="32">
        <f>+enero!AE198+Febrero!AE198+'Marzo '!AE198</f>
        <v>0</v>
      </c>
      <c r="AF198" s="32">
        <f>+enero!AF198+Febrero!AF198+'Marzo '!AF198</f>
        <v>0</v>
      </c>
      <c r="AG198" s="32">
        <f>+enero!AG198+Febrero!AG198+'Marzo '!AG198</f>
        <v>0</v>
      </c>
      <c r="AH198" s="32">
        <f>+enero!AH198+Febrero!AH198+'Marzo '!AH198</f>
        <v>0</v>
      </c>
      <c r="AI198" s="32">
        <f>+enero!AI198+Febrero!AI198+'Marzo '!AI198</f>
        <v>0</v>
      </c>
      <c r="AJ198" s="32">
        <f>+enero!AJ198+Febrero!AJ198+'Marzo '!AJ198</f>
        <v>0</v>
      </c>
      <c r="AK198" s="32">
        <f>+enero!AK198+Febrero!AK198+'Marzo '!AK198</f>
        <v>0</v>
      </c>
      <c r="AL198" s="32">
        <f>+enero!AL198+Febrero!AL198+'Marzo '!AL198</f>
        <v>0</v>
      </c>
      <c r="AM198" s="32">
        <f>+enero!AM198+Febrero!AM198+'Marzo '!AM198</f>
        <v>0</v>
      </c>
      <c r="AN198" s="86">
        <f>+enero!AN198+Febrero!AN198+'Marzo '!AN198</f>
        <v>0</v>
      </c>
      <c r="AO198" s="128">
        <f>+enero!AO198+Febrero!AO198+'Marzo '!AO198</f>
        <v>0</v>
      </c>
      <c r="AP198" s="60">
        <f>+enero!AP198+Febrero!AP198+'Marzo '!AP198</f>
        <v>0</v>
      </c>
      <c r="AQ198" s="127">
        <f>+enero!AQ198+Febrero!AQ198+'Marzo '!AQ198</f>
        <v>0</v>
      </c>
      <c r="AR198" s="178">
        <f>+enero!AR198+Febrero!AR198+'Marzo '!AR198</f>
        <v>0</v>
      </c>
      <c r="AS198" s="32"/>
      <c r="AT198" s="32">
        <v>0</v>
      </c>
      <c r="AU198" s="32">
        <v>0</v>
      </c>
      <c r="AV198" s="535" t="s">
        <v>194</v>
      </c>
      <c r="BY198" s="452"/>
      <c r="BZ198" s="452"/>
      <c r="CA198" s="452"/>
      <c r="CB198" s="452"/>
      <c r="CC198" s="452"/>
      <c r="CD198" s="452"/>
      <c r="CE198" s="452"/>
      <c r="CF198" s="452"/>
      <c r="CG198" s="719">
        <v>0</v>
      </c>
      <c r="CH198" s="719">
        <v>0</v>
      </c>
      <c r="CI198" s="719">
        <v>0</v>
      </c>
      <c r="CJ198" s="719"/>
      <c r="CK198" s="719"/>
      <c r="CL198" s="719"/>
      <c r="CM198" s="719"/>
      <c r="CN198" s="719"/>
      <c r="CO198" s="452"/>
    </row>
    <row r="199" spans="1:93" s="451" customFormat="1" x14ac:dyDescent="0.2">
      <c r="A199" s="1290" t="s">
        <v>129</v>
      </c>
      <c r="B199" s="1377"/>
      <c r="C199" s="1291"/>
      <c r="D199" s="624">
        <f t="shared" si="27"/>
        <v>1</v>
      </c>
      <c r="E199" s="624">
        <f t="shared" si="30"/>
        <v>1</v>
      </c>
      <c r="F199" s="624">
        <f t="shared" si="31"/>
        <v>0</v>
      </c>
      <c r="G199" s="35">
        <f>+enero!G199+Febrero!G199+'Marzo '!G199</f>
        <v>0</v>
      </c>
      <c r="H199" s="35">
        <f>+enero!H199+Febrero!H199+'Marzo '!H199</f>
        <v>0</v>
      </c>
      <c r="I199" s="35">
        <f>+enero!I199+Febrero!I199+'Marzo '!I199</f>
        <v>0</v>
      </c>
      <c r="J199" s="35">
        <f>+enero!J199+Febrero!J199+'Marzo '!J199</f>
        <v>0</v>
      </c>
      <c r="K199" s="35">
        <f>+enero!K199+Febrero!K199+'Marzo '!K199</f>
        <v>1</v>
      </c>
      <c r="L199" s="35">
        <f>+enero!L199+Febrero!L199+'Marzo '!L199</f>
        <v>0</v>
      </c>
      <c r="M199" s="35">
        <f>+enero!M199+Febrero!M199+'Marzo '!M199</f>
        <v>0</v>
      </c>
      <c r="N199" s="35">
        <f>+enero!N199+Febrero!N199+'Marzo '!N199</f>
        <v>0</v>
      </c>
      <c r="O199" s="35">
        <f>+enero!O199+Febrero!O199+'Marzo '!O199</f>
        <v>0</v>
      </c>
      <c r="P199" s="35">
        <f>+enero!P199+Febrero!P199+'Marzo '!P199</f>
        <v>0</v>
      </c>
      <c r="Q199" s="35">
        <f>+enero!Q199+Febrero!Q199+'Marzo '!Q199</f>
        <v>0</v>
      </c>
      <c r="R199" s="35">
        <f>+enero!R199+Febrero!R199+'Marzo '!R199</f>
        <v>0</v>
      </c>
      <c r="S199" s="35">
        <f>+enero!S199+Febrero!S199+'Marzo '!S199</f>
        <v>0</v>
      </c>
      <c r="T199" s="35">
        <f>+enero!T199+Febrero!T199+'Marzo '!T199</f>
        <v>0</v>
      </c>
      <c r="U199" s="35">
        <f>+enero!U199+Febrero!U199+'Marzo '!U199</f>
        <v>0</v>
      </c>
      <c r="V199" s="35">
        <f>+enero!V199+Febrero!V199+'Marzo '!V199</f>
        <v>0</v>
      </c>
      <c r="W199" s="35">
        <f>+enero!W199+Febrero!W199+'Marzo '!W199</f>
        <v>0</v>
      </c>
      <c r="X199" s="35">
        <f>+enero!X199+Febrero!X199+'Marzo '!X199</f>
        <v>0</v>
      </c>
      <c r="Y199" s="35">
        <f>+enero!Y199+Febrero!Y199+'Marzo '!Y199</f>
        <v>0</v>
      </c>
      <c r="Z199" s="35">
        <f>+enero!Z199+Febrero!Z199+'Marzo '!Z199</f>
        <v>0</v>
      </c>
      <c r="AA199" s="35">
        <f>+enero!AA199+Febrero!AA199+'Marzo '!AA199</f>
        <v>0</v>
      </c>
      <c r="AB199" s="35">
        <f>+enero!AB199+Febrero!AB199+'Marzo '!AB199</f>
        <v>0</v>
      </c>
      <c r="AC199" s="35">
        <f>+enero!AC199+Febrero!AC199+'Marzo '!AC199</f>
        <v>0</v>
      </c>
      <c r="AD199" s="35">
        <f>+enero!AD199+Febrero!AD199+'Marzo '!AD199</f>
        <v>0</v>
      </c>
      <c r="AE199" s="35">
        <f>+enero!AE199+Febrero!AE199+'Marzo '!AE199</f>
        <v>0</v>
      </c>
      <c r="AF199" s="35">
        <f>+enero!AF199+Febrero!AF199+'Marzo '!AF199</f>
        <v>0</v>
      </c>
      <c r="AG199" s="35">
        <f>+enero!AG199+Febrero!AG199+'Marzo '!AG199</f>
        <v>0</v>
      </c>
      <c r="AH199" s="35">
        <f>+enero!AH199+Febrero!AH199+'Marzo '!AH199</f>
        <v>0</v>
      </c>
      <c r="AI199" s="35">
        <f>+enero!AI199+Febrero!AI199+'Marzo '!AI199</f>
        <v>0</v>
      </c>
      <c r="AJ199" s="35">
        <f>+enero!AJ199+Febrero!AJ199+'Marzo '!AJ199</f>
        <v>0</v>
      </c>
      <c r="AK199" s="35">
        <f>+enero!AK199+Febrero!AK199+'Marzo '!AK199</f>
        <v>0</v>
      </c>
      <c r="AL199" s="35">
        <f>+enero!AL199+Febrero!AL199+'Marzo '!AL199</f>
        <v>0</v>
      </c>
      <c r="AM199" s="35">
        <f>+enero!AM199+Febrero!AM199+'Marzo '!AM199</f>
        <v>0</v>
      </c>
      <c r="AN199" s="159">
        <f>+enero!AN199+Febrero!AN199+'Marzo '!AN199</f>
        <v>0</v>
      </c>
      <c r="AO199" s="128">
        <f>+enero!AO199+Febrero!AO199+'Marzo '!AO199</f>
        <v>1</v>
      </c>
      <c r="AP199" s="60">
        <f>+enero!AP199+Febrero!AP199+'Marzo '!AP199</f>
        <v>0</v>
      </c>
      <c r="AQ199" s="127">
        <f>+enero!AQ199+Febrero!AQ199+'Marzo '!AQ199</f>
        <v>0</v>
      </c>
      <c r="AR199" s="179">
        <f>+enero!AR199+Febrero!AR199+'Marzo '!AR199</f>
        <v>0</v>
      </c>
      <c r="AS199" s="35"/>
      <c r="AT199" s="35">
        <v>0</v>
      </c>
      <c r="AU199" s="35">
        <v>0</v>
      </c>
      <c r="AV199" s="535" t="s">
        <v>194</v>
      </c>
      <c r="BY199" s="452"/>
      <c r="BZ199" s="452"/>
      <c r="CA199" s="452"/>
      <c r="CB199" s="452"/>
      <c r="CC199" s="452"/>
      <c r="CD199" s="452"/>
      <c r="CE199" s="452"/>
      <c r="CF199" s="452"/>
      <c r="CG199" s="719">
        <v>0</v>
      </c>
      <c r="CH199" s="719">
        <v>0</v>
      </c>
      <c r="CI199" s="719">
        <v>0</v>
      </c>
      <c r="CJ199" s="719"/>
      <c r="CK199" s="719"/>
      <c r="CL199" s="719"/>
      <c r="CM199" s="719"/>
      <c r="CN199" s="719"/>
      <c r="CO199" s="452"/>
    </row>
    <row r="200" spans="1:93" s="451" customFormat="1" x14ac:dyDescent="0.2">
      <c r="A200" s="1378" t="s">
        <v>183</v>
      </c>
      <c r="B200" s="1379"/>
      <c r="C200" s="1380"/>
      <c r="D200" s="633">
        <f t="shared" si="27"/>
        <v>6</v>
      </c>
      <c r="E200" s="633">
        <f t="shared" si="30"/>
        <v>1</v>
      </c>
      <c r="F200" s="633">
        <f t="shared" si="31"/>
        <v>5</v>
      </c>
      <c r="G200" s="44">
        <f>+enero!G200+Febrero!G200+'Marzo '!G200</f>
        <v>0</v>
      </c>
      <c r="H200" s="44">
        <f>+enero!H200+Febrero!H200+'Marzo '!H200</f>
        <v>0</v>
      </c>
      <c r="I200" s="44">
        <f>+enero!I200+Febrero!I200+'Marzo '!I200</f>
        <v>0</v>
      </c>
      <c r="J200" s="44">
        <f>+enero!J200+Febrero!J200+'Marzo '!J200</f>
        <v>0</v>
      </c>
      <c r="K200" s="44">
        <f>+enero!K200+Febrero!K200+'Marzo '!K200</f>
        <v>0</v>
      </c>
      <c r="L200" s="44">
        <f>+enero!L200+Febrero!L200+'Marzo '!L200</f>
        <v>0</v>
      </c>
      <c r="M200" s="44">
        <f>+enero!M200+Febrero!M200+'Marzo '!M200</f>
        <v>0</v>
      </c>
      <c r="N200" s="44">
        <f>+enero!N200+Febrero!N200+'Marzo '!N200</f>
        <v>0</v>
      </c>
      <c r="O200" s="44">
        <f>+enero!O200+Febrero!O200+'Marzo '!O200</f>
        <v>1</v>
      </c>
      <c r="P200" s="44">
        <f>+enero!P200+Febrero!P200+'Marzo '!P200</f>
        <v>0</v>
      </c>
      <c r="Q200" s="44">
        <f>+enero!Q200+Febrero!Q200+'Marzo '!Q200</f>
        <v>0</v>
      </c>
      <c r="R200" s="44">
        <f>+enero!R200+Febrero!R200+'Marzo '!R200</f>
        <v>0</v>
      </c>
      <c r="S200" s="44">
        <f>+enero!S200+Febrero!S200+'Marzo '!S200</f>
        <v>0</v>
      </c>
      <c r="T200" s="44">
        <f>+enero!T200+Febrero!T200+'Marzo '!T200</f>
        <v>0</v>
      </c>
      <c r="U200" s="44">
        <f>+enero!U200+Febrero!U200+'Marzo '!U200</f>
        <v>0</v>
      </c>
      <c r="V200" s="44">
        <f>+enero!V200+Febrero!V200+'Marzo '!V200</f>
        <v>0</v>
      </c>
      <c r="W200" s="44">
        <f>+enero!W200+Febrero!W200+'Marzo '!W200</f>
        <v>0</v>
      </c>
      <c r="X200" s="44">
        <f>+enero!X200+Febrero!X200+'Marzo '!X200</f>
        <v>0</v>
      </c>
      <c r="Y200" s="44">
        <f>+enero!Y200+Febrero!Y200+'Marzo '!Y200</f>
        <v>0</v>
      </c>
      <c r="Z200" s="44">
        <f>+enero!Z200+Febrero!Z200+'Marzo '!Z200</f>
        <v>0</v>
      </c>
      <c r="AA200" s="44">
        <f>+enero!AA200+Febrero!AA200+'Marzo '!AA200</f>
        <v>0</v>
      </c>
      <c r="AB200" s="44">
        <f>+enero!AB200+Febrero!AB200+'Marzo '!AB200</f>
        <v>0</v>
      </c>
      <c r="AC200" s="44">
        <f>+enero!AC200+Febrero!AC200+'Marzo '!AC200</f>
        <v>0</v>
      </c>
      <c r="AD200" s="44">
        <f>+enero!AD200+Febrero!AD200+'Marzo '!AD200</f>
        <v>0</v>
      </c>
      <c r="AE200" s="44">
        <f>+enero!AE200+Febrero!AE200+'Marzo '!AE200</f>
        <v>0</v>
      </c>
      <c r="AF200" s="44">
        <f>+enero!AF200+Febrero!AF200+'Marzo '!AF200</f>
        <v>2</v>
      </c>
      <c r="AG200" s="44">
        <f>+enero!AG200+Febrero!AG200+'Marzo '!AG200</f>
        <v>0</v>
      </c>
      <c r="AH200" s="44">
        <f>+enero!AH200+Febrero!AH200+'Marzo '!AH200</f>
        <v>0</v>
      </c>
      <c r="AI200" s="44">
        <f>+enero!AI200+Febrero!AI200+'Marzo '!AI200</f>
        <v>0</v>
      </c>
      <c r="AJ200" s="44">
        <f>+enero!AJ200+Febrero!AJ200+'Marzo '!AJ200</f>
        <v>1</v>
      </c>
      <c r="AK200" s="44">
        <f>+enero!AK200+Febrero!AK200+'Marzo '!AK200</f>
        <v>0</v>
      </c>
      <c r="AL200" s="44">
        <f>+enero!AL200+Febrero!AL200+'Marzo '!AL200</f>
        <v>0</v>
      </c>
      <c r="AM200" s="44">
        <f>+enero!AM200+Febrero!AM200+'Marzo '!AM200</f>
        <v>0</v>
      </c>
      <c r="AN200" s="87">
        <f>+enero!AN200+Febrero!AN200+'Marzo '!AN200</f>
        <v>2</v>
      </c>
      <c r="AO200" s="277">
        <f>+enero!AO200+Febrero!AO200+'Marzo '!AO200</f>
        <v>0</v>
      </c>
      <c r="AP200" s="109">
        <f>+enero!AP200+Febrero!AP200+'Marzo '!AP200</f>
        <v>0</v>
      </c>
      <c r="AQ200" s="285">
        <f>+enero!AQ200+Febrero!AQ200+'Marzo '!AQ200</f>
        <v>0</v>
      </c>
      <c r="AR200" s="640">
        <f>+enero!AR200+Febrero!AR200+'Marzo '!AR200</f>
        <v>0</v>
      </c>
      <c r="AS200" s="635"/>
      <c r="AT200" s="44">
        <v>0</v>
      </c>
      <c r="AU200" s="44">
        <v>0</v>
      </c>
      <c r="AV200" s="535" t="s">
        <v>194</v>
      </c>
      <c r="BY200" s="452"/>
      <c r="BZ200" s="452"/>
      <c r="CA200" s="452"/>
      <c r="CB200" s="452"/>
      <c r="CC200" s="452"/>
      <c r="CD200" s="452"/>
      <c r="CE200" s="452"/>
      <c r="CF200" s="452"/>
      <c r="CG200" s="719"/>
      <c r="CH200" s="719"/>
      <c r="CI200" s="719">
        <v>0</v>
      </c>
      <c r="CJ200" s="719"/>
      <c r="CK200" s="719"/>
      <c r="CL200" s="719"/>
      <c r="CM200" s="719"/>
      <c r="CN200" s="719"/>
      <c r="CO200" s="452"/>
    </row>
    <row r="201" spans="1:93" s="451" customFormat="1" x14ac:dyDescent="0.2">
      <c r="A201" s="641" t="s">
        <v>259</v>
      </c>
      <c r="B201" s="186"/>
      <c r="C201" s="187"/>
      <c r="D201" s="188"/>
      <c r="E201" s="188"/>
      <c r="F201" s="188"/>
      <c r="G201" s="189"/>
      <c r="H201" s="189"/>
      <c r="I201" s="189"/>
      <c r="J201" s="189"/>
      <c r="K201" s="189"/>
      <c r="L201" s="189"/>
      <c r="M201" s="189"/>
      <c r="N201" s="189"/>
      <c r="O201" s="189"/>
      <c r="P201" s="189"/>
      <c r="Q201" s="189"/>
      <c r="R201" s="189"/>
      <c r="S201" s="189"/>
      <c r="T201" s="136"/>
      <c r="U201" s="136"/>
      <c r="V201" s="136"/>
      <c r="W201" s="136"/>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BY201" s="452"/>
      <c r="BZ201" s="452"/>
      <c r="CA201" s="452"/>
      <c r="CB201" s="452"/>
      <c r="CC201" s="452"/>
      <c r="CD201" s="452"/>
      <c r="CE201" s="452"/>
      <c r="CF201" s="452"/>
      <c r="CG201" s="719"/>
      <c r="CH201" s="719"/>
      <c r="CI201" s="719"/>
      <c r="CJ201" s="719"/>
      <c r="CK201" s="719"/>
      <c r="CL201" s="719"/>
      <c r="CM201" s="719"/>
      <c r="CN201" s="719"/>
      <c r="CO201" s="452"/>
    </row>
    <row r="202" spans="1:93" s="451" customFormat="1" ht="14.25" customHeight="1" x14ac:dyDescent="0.2">
      <c r="A202" s="1250" t="s">
        <v>32</v>
      </c>
      <c r="B202" s="1251"/>
      <c r="C202" s="1381" t="s">
        <v>33</v>
      </c>
      <c r="D202" s="1381"/>
      <c r="E202" s="1381"/>
      <c r="F202" s="1271" t="s">
        <v>133</v>
      </c>
      <c r="G202" s="1272"/>
      <c r="H202" s="1271" t="s">
        <v>134</v>
      </c>
      <c r="I202" s="1272"/>
      <c r="J202" s="1271" t="s">
        <v>135</v>
      </c>
      <c r="K202" s="1272"/>
      <c r="L202" s="1271" t="s">
        <v>136</v>
      </c>
      <c r="M202" s="1272"/>
      <c r="N202" s="1271" t="s">
        <v>137</v>
      </c>
      <c r="O202" s="1272"/>
      <c r="P202" s="1271" t="s">
        <v>138</v>
      </c>
      <c r="Q202" s="1272"/>
      <c r="R202" s="1271" t="s">
        <v>139</v>
      </c>
      <c r="S202" s="1272"/>
      <c r="T202" s="1271" t="s">
        <v>140</v>
      </c>
      <c r="U202" s="1272"/>
      <c r="V202" s="1271" t="s">
        <v>141</v>
      </c>
      <c r="W202" s="1272"/>
      <c r="X202" s="1271" t="s">
        <v>142</v>
      </c>
      <c r="Y202" s="1272"/>
      <c r="Z202" s="1271" t="s">
        <v>143</v>
      </c>
      <c r="AA202" s="1272"/>
      <c r="AB202" s="1271" t="s">
        <v>144</v>
      </c>
      <c r="AC202" s="1272"/>
      <c r="AD202" s="1271" t="s">
        <v>145</v>
      </c>
      <c r="AE202" s="1272"/>
      <c r="AF202" s="1271" t="s">
        <v>146</v>
      </c>
      <c r="AG202" s="1272"/>
      <c r="AH202" s="1271" t="s">
        <v>147</v>
      </c>
      <c r="AI202" s="1272"/>
      <c r="AJ202" s="1271" t="s">
        <v>148</v>
      </c>
      <c r="AK202" s="1272"/>
      <c r="AL202" s="190"/>
      <c r="AM202" s="190"/>
      <c r="AN202" s="190"/>
      <c r="AO202" s="191"/>
      <c r="AP202" s="190"/>
      <c r="AQ202" s="190"/>
      <c r="AR202" s="190"/>
      <c r="AS202" s="190"/>
      <c r="AT202" s="190"/>
      <c r="BY202" s="452"/>
      <c r="BZ202" s="452"/>
      <c r="CA202" s="452"/>
      <c r="CB202" s="452"/>
      <c r="CC202" s="452"/>
      <c r="CD202" s="452"/>
      <c r="CE202" s="452"/>
      <c r="CF202" s="452"/>
      <c r="CG202" s="719"/>
      <c r="CH202" s="719"/>
      <c r="CI202" s="719"/>
      <c r="CJ202" s="719"/>
      <c r="CK202" s="719"/>
      <c r="CL202" s="719"/>
      <c r="CM202" s="719"/>
      <c r="CN202" s="719"/>
      <c r="CO202" s="452"/>
    </row>
    <row r="203" spans="1:93" s="451" customFormat="1" x14ac:dyDescent="0.2">
      <c r="A203" s="1252"/>
      <c r="B203" s="1253"/>
      <c r="C203" s="428" t="s">
        <v>149</v>
      </c>
      <c r="D203" s="428" t="s">
        <v>30</v>
      </c>
      <c r="E203" s="435" t="s">
        <v>48</v>
      </c>
      <c r="F203" s="429" t="s">
        <v>30</v>
      </c>
      <c r="G203" s="429" t="s">
        <v>48</v>
      </c>
      <c r="H203" s="429" t="s">
        <v>30</v>
      </c>
      <c r="I203" s="429" t="s">
        <v>48</v>
      </c>
      <c r="J203" s="429" t="s">
        <v>30</v>
      </c>
      <c r="K203" s="429" t="s">
        <v>48</v>
      </c>
      <c r="L203" s="429" t="s">
        <v>30</v>
      </c>
      <c r="M203" s="429" t="s">
        <v>48</v>
      </c>
      <c r="N203" s="429" t="s">
        <v>30</v>
      </c>
      <c r="O203" s="429" t="s">
        <v>48</v>
      </c>
      <c r="P203" s="429" t="s">
        <v>30</v>
      </c>
      <c r="Q203" s="429" t="s">
        <v>48</v>
      </c>
      <c r="R203" s="429" t="s">
        <v>30</v>
      </c>
      <c r="S203" s="429" t="s">
        <v>48</v>
      </c>
      <c r="T203" s="429" t="s">
        <v>30</v>
      </c>
      <c r="U203" s="429" t="s">
        <v>48</v>
      </c>
      <c r="V203" s="429" t="s">
        <v>30</v>
      </c>
      <c r="W203" s="429" t="s">
        <v>48</v>
      </c>
      <c r="X203" s="429" t="s">
        <v>30</v>
      </c>
      <c r="Y203" s="429" t="s">
        <v>48</v>
      </c>
      <c r="Z203" s="429" t="s">
        <v>30</v>
      </c>
      <c r="AA203" s="429" t="s">
        <v>48</v>
      </c>
      <c r="AB203" s="429" t="s">
        <v>30</v>
      </c>
      <c r="AC203" s="429" t="s">
        <v>48</v>
      </c>
      <c r="AD203" s="429" t="s">
        <v>30</v>
      </c>
      <c r="AE203" s="429" t="s">
        <v>48</v>
      </c>
      <c r="AF203" s="429" t="s">
        <v>30</v>
      </c>
      <c r="AG203" s="429" t="s">
        <v>48</v>
      </c>
      <c r="AH203" s="429" t="s">
        <v>30</v>
      </c>
      <c r="AI203" s="429" t="s">
        <v>48</v>
      </c>
      <c r="AJ203" s="429" t="s">
        <v>30</v>
      </c>
      <c r="AK203" s="429" t="s">
        <v>48</v>
      </c>
      <c r="AL203" s="136"/>
      <c r="AM203" s="190"/>
      <c r="AN203" s="190"/>
      <c r="AO203" s="191"/>
      <c r="AP203" s="190"/>
      <c r="AQ203" s="190"/>
      <c r="AR203" s="190"/>
      <c r="AS203" s="190"/>
      <c r="AT203" s="190"/>
      <c r="BY203" s="452"/>
      <c r="BZ203" s="452"/>
      <c r="CA203" s="452"/>
      <c r="CB203" s="452"/>
      <c r="CC203" s="452"/>
      <c r="CD203" s="452"/>
      <c r="CE203" s="452"/>
      <c r="CF203" s="452"/>
      <c r="CG203" s="719"/>
      <c r="CH203" s="719"/>
      <c r="CI203" s="719"/>
      <c r="CJ203" s="719"/>
      <c r="CK203" s="719"/>
      <c r="CL203" s="719"/>
      <c r="CM203" s="719"/>
      <c r="CN203" s="719"/>
      <c r="CO203" s="452"/>
    </row>
    <row r="204" spans="1:93" s="451" customFormat="1" x14ac:dyDescent="0.2">
      <c r="A204" s="1346" t="s">
        <v>260</v>
      </c>
      <c r="B204" s="642" t="s">
        <v>242</v>
      </c>
      <c r="C204" s="492">
        <f>SUM(D204+E204)</f>
        <v>0</v>
      </c>
      <c r="D204" s="492">
        <f>SUM(F204+H204+J204+L204+N204+P204+R204+T204+V204+X204+Z204+AB204+AD204+AF204+AH204+AJ204)</f>
        <v>0</v>
      </c>
      <c r="E204" s="492">
        <f>SUM(G204+I204+K204+M204+O204+Q204+S204+U204+W204+Y204+AA204+AC204+AE204+AG204+AI204+AK204)</f>
        <v>0</v>
      </c>
      <c r="F204" s="44">
        <f>+enero!F204+Febrero!F204+'Marzo '!F204</f>
        <v>0</v>
      </c>
      <c r="G204" s="44">
        <f>+enero!G204+Febrero!G204+'Marzo '!G204</f>
        <v>0</v>
      </c>
      <c r="H204" s="44">
        <f>+enero!H204+Febrero!H204+'Marzo '!H204</f>
        <v>0</v>
      </c>
      <c r="I204" s="44">
        <f>+enero!I204+Febrero!I204+'Marzo '!I204</f>
        <v>0</v>
      </c>
      <c r="J204" s="44">
        <f>+enero!J204+Febrero!J204+'Marzo '!J204</f>
        <v>0</v>
      </c>
      <c r="K204" s="44">
        <f>+enero!K204+Febrero!K204+'Marzo '!K204</f>
        <v>0</v>
      </c>
      <c r="L204" s="44">
        <f>+enero!L204+Febrero!L204+'Marzo '!L204</f>
        <v>0</v>
      </c>
      <c r="M204" s="44">
        <f>+enero!M204+Febrero!M204+'Marzo '!M204</f>
        <v>0</v>
      </c>
      <c r="N204" s="44">
        <f>+enero!N204+Febrero!N204+'Marzo '!N204</f>
        <v>0</v>
      </c>
      <c r="O204" s="44">
        <f>+enero!O204+Febrero!O204+'Marzo '!O204</f>
        <v>0</v>
      </c>
      <c r="P204" s="44">
        <f>+enero!P204+Febrero!P204+'Marzo '!P204</f>
        <v>0</v>
      </c>
      <c r="Q204" s="44">
        <f>+enero!Q204+Febrero!Q204+'Marzo '!Q204</f>
        <v>0</v>
      </c>
      <c r="R204" s="44">
        <f>+enero!R204+Febrero!R204+'Marzo '!R204</f>
        <v>0</v>
      </c>
      <c r="S204" s="44">
        <f>+enero!S204+Febrero!S204+'Marzo '!S204</f>
        <v>0</v>
      </c>
      <c r="T204" s="44">
        <f>+enero!T204+Febrero!T204+'Marzo '!T204</f>
        <v>0</v>
      </c>
      <c r="U204" s="44">
        <f>+enero!U204+Febrero!U204+'Marzo '!U204</f>
        <v>0</v>
      </c>
      <c r="V204" s="44">
        <f>+enero!V204+Febrero!V204+'Marzo '!V204</f>
        <v>0</v>
      </c>
      <c r="W204" s="44">
        <f>+enero!W204+Febrero!W204+'Marzo '!W204</f>
        <v>0</v>
      </c>
      <c r="X204" s="44">
        <f>+enero!X204+Febrero!X204+'Marzo '!X204</f>
        <v>0</v>
      </c>
      <c r="Y204" s="44">
        <f>+enero!Y204+Febrero!Y204+'Marzo '!Y204</f>
        <v>0</v>
      </c>
      <c r="Z204" s="44">
        <f>+enero!Z204+Febrero!Z204+'Marzo '!Z204</f>
        <v>0</v>
      </c>
      <c r="AA204" s="44">
        <f>+enero!AA204+Febrero!AA204+'Marzo '!AA204</f>
        <v>0</v>
      </c>
      <c r="AB204" s="44">
        <f>+enero!AB204+Febrero!AB204+'Marzo '!AB204</f>
        <v>0</v>
      </c>
      <c r="AC204" s="44">
        <f>+enero!AC204+Febrero!AC204+'Marzo '!AC204</f>
        <v>0</v>
      </c>
      <c r="AD204" s="44">
        <f>+enero!AD204+Febrero!AD204+'Marzo '!AD204</f>
        <v>0</v>
      </c>
      <c r="AE204" s="44">
        <f>+enero!AE204+Febrero!AE204+'Marzo '!AE204</f>
        <v>0</v>
      </c>
      <c r="AF204" s="44">
        <f>+enero!AF204+Febrero!AF204+'Marzo '!AF204</f>
        <v>0</v>
      </c>
      <c r="AG204" s="44">
        <f>+enero!AG204+Febrero!AG204+'Marzo '!AG204</f>
        <v>0</v>
      </c>
      <c r="AH204" s="44">
        <f>+enero!AH204+Febrero!AH204+'Marzo '!AH204</f>
        <v>0</v>
      </c>
      <c r="AI204" s="44">
        <f>+enero!AI204+Febrero!AI204+'Marzo '!AI204</f>
        <v>0</v>
      </c>
      <c r="AJ204" s="44">
        <f>+enero!AJ204+Febrero!AJ204+'Marzo '!AJ204</f>
        <v>0</v>
      </c>
      <c r="AK204" s="44">
        <f>+enero!AK204+Febrero!AK204+'Marzo '!AK204</f>
        <v>0</v>
      </c>
      <c r="AL204" s="190">
        <f>+enero!AL204+Febrero!AL204+'Marzo '!AL204</f>
        <v>0</v>
      </c>
      <c r="AM204" s="190">
        <f>+enero!AM204+Febrero!AM204+'Marzo '!AM204</f>
        <v>0</v>
      </c>
      <c r="AN204" s="190">
        <f>+enero!AN204+Febrero!AN204+'Marzo '!AN204</f>
        <v>0</v>
      </c>
      <c r="AO204" s="191">
        <f>+enero!AO204+Febrero!AO204+'Marzo '!AO204</f>
        <v>0</v>
      </c>
      <c r="AP204" s="190">
        <f>+enero!AP204+Febrero!AP204+'Marzo '!AP204</f>
        <v>0</v>
      </c>
      <c r="AQ204" s="190">
        <f>+enero!AQ204+Febrero!AQ204+'Marzo '!AQ204</f>
        <v>0</v>
      </c>
      <c r="AR204" s="190"/>
      <c r="AS204" s="3">
        <v>0</v>
      </c>
      <c r="AT204" s="3">
        <v>0</v>
      </c>
      <c r="BY204" s="452"/>
      <c r="BZ204" s="452"/>
      <c r="CA204" s="452"/>
      <c r="CB204" s="452"/>
      <c r="CC204" s="452"/>
      <c r="CD204" s="452"/>
      <c r="CE204" s="452"/>
      <c r="CF204" s="452"/>
      <c r="CG204" s="719"/>
      <c r="CH204" s="719"/>
      <c r="CI204" s="719"/>
      <c r="CJ204" s="719"/>
      <c r="CK204" s="719"/>
      <c r="CL204" s="719"/>
      <c r="CM204" s="719"/>
      <c r="CN204" s="719"/>
      <c r="CO204" s="452"/>
    </row>
    <row r="205" spans="1:93" s="451" customFormat="1" x14ac:dyDescent="0.2">
      <c r="A205" s="1347"/>
      <c r="B205" s="642" t="s">
        <v>77</v>
      </c>
      <c r="C205" s="492">
        <f>SUM(D205+E205)</f>
        <v>0</v>
      </c>
      <c r="D205" s="492">
        <f>SUM(F205+H205+J205+L205+N205+P205+R205+T205+V205+X205+Z205+AB205+AD205+AF205+AH205+AJ205)</f>
        <v>0</v>
      </c>
      <c r="E205" s="492">
        <f>SUM(G205+I205+K205+M205+O205+Q205+S205+U205+W205+Y205+AA205+AC205+AE205+AG205+AI205+AK205)</f>
        <v>0</v>
      </c>
      <c r="F205" s="44">
        <f>+enero!F205+Febrero!F205+'Marzo '!F205</f>
        <v>0</v>
      </c>
      <c r="G205" s="44">
        <f>+enero!G205+Febrero!G205+'Marzo '!G205</f>
        <v>0</v>
      </c>
      <c r="H205" s="44">
        <f>+enero!H205+Febrero!H205+'Marzo '!H205</f>
        <v>0</v>
      </c>
      <c r="I205" s="44">
        <f>+enero!I205+Febrero!I205+'Marzo '!I205</f>
        <v>0</v>
      </c>
      <c r="J205" s="44">
        <f>+enero!J205+Febrero!J205+'Marzo '!J205</f>
        <v>0</v>
      </c>
      <c r="K205" s="44">
        <f>+enero!K205+Febrero!K205+'Marzo '!K205</f>
        <v>0</v>
      </c>
      <c r="L205" s="44">
        <f>+enero!L205+Febrero!L205+'Marzo '!L205</f>
        <v>0</v>
      </c>
      <c r="M205" s="44">
        <f>+enero!M205+Febrero!M205+'Marzo '!M205</f>
        <v>0</v>
      </c>
      <c r="N205" s="44">
        <f>+enero!N205+Febrero!N205+'Marzo '!N205</f>
        <v>0</v>
      </c>
      <c r="O205" s="44">
        <f>+enero!O205+Febrero!O205+'Marzo '!O205</f>
        <v>0</v>
      </c>
      <c r="P205" s="44">
        <f>+enero!P205+Febrero!P205+'Marzo '!P205</f>
        <v>0</v>
      </c>
      <c r="Q205" s="44">
        <f>+enero!Q205+Febrero!Q205+'Marzo '!Q205</f>
        <v>0</v>
      </c>
      <c r="R205" s="44">
        <f>+enero!R205+Febrero!R205+'Marzo '!R205</f>
        <v>0</v>
      </c>
      <c r="S205" s="44">
        <f>+enero!S205+Febrero!S205+'Marzo '!S205</f>
        <v>0</v>
      </c>
      <c r="T205" s="44">
        <f>+enero!T205+Febrero!T205+'Marzo '!T205</f>
        <v>0</v>
      </c>
      <c r="U205" s="44">
        <f>+enero!U205+Febrero!U205+'Marzo '!U205</f>
        <v>0</v>
      </c>
      <c r="V205" s="44">
        <f>+enero!V205+Febrero!V205+'Marzo '!V205</f>
        <v>0</v>
      </c>
      <c r="W205" s="44">
        <f>+enero!W205+Febrero!W205+'Marzo '!W205</f>
        <v>0</v>
      </c>
      <c r="X205" s="44">
        <f>+enero!X205+Febrero!X205+'Marzo '!X205</f>
        <v>0</v>
      </c>
      <c r="Y205" s="44">
        <f>+enero!Y205+Febrero!Y205+'Marzo '!Y205</f>
        <v>0</v>
      </c>
      <c r="Z205" s="44">
        <f>+enero!Z205+Febrero!Z205+'Marzo '!Z205</f>
        <v>0</v>
      </c>
      <c r="AA205" s="44">
        <f>+enero!AA205+Febrero!AA205+'Marzo '!AA205</f>
        <v>0</v>
      </c>
      <c r="AB205" s="44">
        <f>+enero!AB205+Febrero!AB205+'Marzo '!AB205</f>
        <v>0</v>
      </c>
      <c r="AC205" s="44">
        <f>+enero!AC205+Febrero!AC205+'Marzo '!AC205</f>
        <v>0</v>
      </c>
      <c r="AD205" s="44">
        <f>+enero!AD205+Febrero!AD205+'Marzo '!AD205</f>
        <v>0</v>
      </c>
      <c r="AE205" s="44">
        <f>+enero!AE205+Febrero!AE205+'Marzo '!AE205</f>
        <v>0</v>
      </c>
      <c r="AF205" s="44">
        <f>+enero!AF205+Febrero!AF205+'Marzo '!AF205</f>
        <v>0</v>
      </c>
      <c r="AG205" s="44">
        <f>+enero!AG205+Febrero!AG205+'Marzo '!AG205</f>
        <v>0</v>
      </c>
      <c r="AH205" s="44">
        <f>+enero!AH205+Febrero!AH205+'Marzo '!AH205</f>
        <v>0</v>
      </c>
      <c r="AI205" s="44">
        <f>+enero!AI205+Febrero!AI205+'Marzo '!AI205</f>
        <v>0</v>
      </c>
      <c r="AJ205" s="44">
        <f>+enero!AJ205+Febrero!AJ205+'Marzo '!AJ205</f>
        <v>0</v>
      </c>
      <c r="AK205" s="44">
        <f>+enero!AK205+Febrero!AK205+'Marzo '!AK205</f>
        <v>0</v>
      </c>
      <c r="AL205" s="190">
        <f>+enero!AL205+Febrero!AL205+'Marzo '!AL205</f>
        <v>0</v>
      </c>
      <c r="AM205" s="190">
        <f>+enero!AM205+Febrero!AM205+'Marzo '!AM205</f>
        <v>0</v>
      </c>
      <c r="AN205" s="190">
        <f>+enero!AN205+Febrero!AN205+'Marzo '!AN205</f>
        <v>0</v>
      </c>
      <c r="AO205" s="191">
        <f>+enero!AO205+Febrero!AO205+'Marzo '!AO205</f>
        <v>0</v>
      </c>
      <c r="AP205" s="190">
        <f>+enero!AP205+Febrero!AP205+'Marzo '!AP205</f>
        <v>0</v>
      </c>
      <c r="AQ205" s="190">
        <f>+enero!AQ205+Febrero!AQ205+'Marzo '!AQ205</f>
        <v>0</v>
      </c>
      <c r="AR205" s="190"/>
      <c r="AS205" s="3">
        <v>0</v>
      </c>
      <c r="AT205" s="3">
        <v>0</v>
      </c>
      <c r="BY205" s="452"/>
      <c r="BZ205" s="452"/>
      <c r="CA205" s="452"/>
      <c r="CB205" s="452"/>
      <c r="CC205" s="452"/>
      <c r="CD205" s="452"/>
      <c r="CE205" s="452"/>
      <c r="CF205" s="452"/>
      <c r="CG205" s="719"/>
      <c r="CH205" s="719"/>
      <c r="CI205" s="719"/>
      <c r="CJ205" s="719"/>
      <c r="CK205" s="719"/>
      <c r="CL205" s="719"/>
      <c r="CM205" s="719"/>
      <c r="CN205" s="719"/>
      <c r="CO205" s="452"/>
    </row>
    <row r="206" spans="1:93" s="451" customFormat="1" ht="15" x14ac:dyDescent="0.2">
      <c r="A206" s="641" t="s">
        <v>261</v>
      </c>
      <c r="B206" s="10"/>
      <c r="C206" s="10"/>
      <c r="D206" s="10"/>
      <c r="E206" s="10"/>
      <c r="F206" s="10"/>
      <c r="G206" s="10"/>
      <c r="H206" s="10"/>
      <c r="I206" s="10"/>
      <c r="J206" s="10"/>
      <c r="K206" s="10"/>
      <c r="L206" s="10"/>
      <c r="M206" s="4"/>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BY206" s="452"/>
      <c r="BZ206" s="452"/>
      <c r="CA206" s="452"/>
      <c r="CB206" s="452"/>
      <c r="CC206" s="452"/>
      <c r="CD206" s="452"/>
      <c r="CE206" s="452"/>
      <c r="CF206" s="452"/>
      <c r="CG206" s="719"/>
      <c r="CH206" s="719"/>
      <c r="CI206" s="719"/>
      <c r="CJ206" s="719"/>
      <c r="CK206" s="719"/>
      <c r="CL206" s="719"/>
      <c r="CM206" s="719"/>
      <c r="CN206" s="719"/>
      <c r="CO206" s="452"/>
    </row>
    <row r="207" spans="1:93" s="451" customFormat="1" ht="14.25" customHeight="1" x14ac:dyDescent="0.2">
      <c r="A207" s="1464" t="s">
        <v>150</v>
      </c>
      <c r="B207" s="1467" t="s">
        <v>151</v>
      </c>
      <c r="C207" s="1296" t="s">
        <v>4</v>
      </c>
      <c r="D207" s="1297"/>
      <c r="E207" s="1298"/>
      <c r="F207" s="1470" t="s">
        <v>152</v>
      </c>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2"/>
      <c r="AL207" s="1242" t="s">
        <v>262</v>
      </c>
      <c r="AM207" s="3"/>
      <c r="AN207" s="3"/>
      <c r="AO207" s="3"/>
      <c r="AP207" s="3"/>
      <c r="AQ207" s="3"/>
      <c r="AR207" s="3"/>
      <c r="AS207" s="3"/>
      <c r="AT207" s="3"/>
      <c r="BY207" s="452"/>
      <c r="BZ207" s="452"/>
      <c r="CA207" s="452"/>
      <c r="CB207" s="452"/>
      <c r="CC207" s="452"/>
      <c r="CD207" s="452"/>
      <c r="CE207" s="452"/>
      <c r="CF207" s="452"/>
      <c r="CG207" s="719"/>
      <c r="CH207" s="719"/>
      <c r="CI207" s="719"/>
      <c r="CJ207" s="719"/>
      <c r="CK207" s="719"/>
      <c r="CL207" s="719"/>
      <c r="CM207" s="719"/>
      <c r="CN207" s="719"/>
      <c r="CO207" s="452"/>
    </row>
    <row r="208" spans="1:93" s="451" customFormat="1" x14ac:dyDescent="0.2">
      <c r="A208" s="1465"/>
      <c r="B208" s="1468"/>
      <c r="C208" s="1343"/>
      <c r="D208" s="1344"/>
      <c r="E208" s="1345"/>
      <c r="F208" s="1476" t="s">
        <v>100</v>
      </c>
      <c r="G208" s="1477"/>
      <c r="H208" s="1470" t="s">
        <v>101</v>
      </c>
      <c r="I208" s="1472"/>
      <c r="J208" s="1470" t="s">
        <v>57</v>
      </c>
      <c r="K208" s="1472"/>
      <c r="L208" s="1470" t="s">
        <v>8</v>
      </c>
      <c r="M208" s="1472"/>
      <c r="N208" s="1271" t="s">
        <v>9</v>
      </c>
      <c r="O208" s="1272"/>
      <c r="P208" s="1271" t="s">
        <v>10</v>
      </c>
      <c r="Q208" s="1272"/>
      <c r="R208" s="1271" t="s">
        <v>11</v>
      </c>
      <c r="S208" s="1272"/>
      <c r="T208" s="1271" t="s">
        <v>12</v>
      </c>
      <c r="U208" s="1272"/>
      <c r="V208" s="1271" t="s">
        <v>13</v>
      </c>
      <c r="W208" s="1272"/>
      <c r="X208" s="1271" t="s">
        <v>14</v>
      </c>
      <c r="Y208" s="1272"/>
      <c r="Z208" s="1271" t="s">
        <v>153</v>
      </c>
      <c r="AA208" s="1272"/>
      <c r="AB208" s="1271" t="s">
        <v>154</v>
      </c>
      <c r="AC208" s="1272"/>
      <c r="AD208" s="1271" t="s">
        <v>155</v>
      </c>
      <c r="AE208" s="1272"/>
      <c r="AF208" s="1271" t="s">
        <v>156</v>
      </c>
      <c r="AG208" s="1272"/>
      <c r="AH208" s="1271" t="s">
        <v>157</v>
      </c>
      <c r="AI208" s="1272"/>
      <c r="AJ208" s="1288" t="s">
        <v>158</v>
      </c>
      <c r="AK208" s="1289"/>
      <c r="AL208" s="1414"/>
      <c r="AM208" s="3"/>
      <c r="AN208" s="3"/>
      <c r="AO208" s="3"/>
      <c r="AP208" s="3"/>
      <c r="AQ208" s="3"/>
      <c r="AR208" s="3"/>
      <c r="AS208" s="3"/>
      <c r="AT208" s="3"/>
      <c r="BY208" s="452"/>
      <c r="BZ208" s="452"/>
      <c r="CA208" s="452"/>
      <c r="CB208" s="452"/>
      <c r="CC208" s="452"/>
      <c r="CD208" s="452"/>
      <c r="CE208" s="452"/>
      <c r="CF208" s="452"/>
      <c r="CG208" s="719"/>
      <c r="CH208" s="719"/>
      <c r="CI208" s="719"/>
      <c r="CJ208" s="719"/>
      <c r="CK208" s="719"/>
      <c r="CL208" s="719"/>
      <c r="CM208" s="719"/>
      <c r="CN208" s="719"/>
      <c r="CO208" s="452"/>
    </row>
    <row r="209" spans="1:93" s="451" customFormat="1" x14ac:dyDescent="0.2">
      <c r="A209" s="1466"/>
      <c r="B209" s="1469"/>
      <c r="C209" s="643" t="s">
        <v>149</v>
      </c>
      <c r="D209" s="643" t="s">
        <v>30</v>
      </c>
      <c r="E209" s="426" t="s">
        <v>48</v>
      </c>
      <c r="F209" s="644" t="s">
        <v>30</v>
      </c>
      <c r="G209" s="644" t="s">
        <v>48</v>
      </c>
      <c r="H209" s="644" t="s">
        <v>30</v>
      </c>
      <c r="I209" s="644" t="s">
        <v>48</v>
      </c>
      <c r="J209" s="644" t="s">
        <v>30</v>
      </c>
      <c r="K209" s="644" t="s">
        <v>48</v>
      </c>
      <c r="L209" s="644" t="s">
        <v>30</v>
      </c>
      <c r="M209" s="644" t="s">
        <v>48</v>
      </c>
      <c r="N209" s="644" t="s">
        <v>30</v>
      </c>
      <c r="O209" s="644" t="s">
        <v>48</v>
      </c>
      <c r="P209" s="644" t="s">
        <v>30</v>
      </c>
      <c r="Q209" s="644" t="s">
        <v>48</v>
      </c>
      <c r="R209" s="644" t="s">
        <v>30</v>
      </c>
      <c r="S209" s="644" t="s">
        <v>48</v>
      </c>
      <c r="T209" s="644" t="s">
        <v>30</v>
      </c>
      <c r="U209" s="644" t="s">
        <v>48</v>
      </c>
      <c r="V209" s="644" t="s">
        <v>30</v>
      </c>
      <c r="W209" s="644" t="s">
        <v>48</v>
      </c>
      <c r="X209" s="644" t="s">
        <v>30</v>
      </c>
      <c r="Y209" s="644" t="s">
        <v>48</v>
      </c>
      <c r="Z209" s="644" t="s">
        <v>30</v>
      </c>
      <c r="AA209" s="644" t="s">
        <v>48</v>
      </c>
      <c r="AB209" s="644" t="s">
        <v>30</v>
      </c>
      <c r="AC209" s="644" t="s">
        <v>48</v>
      </c>
      <c r="AD209" s="644" t="s">
        <v>30</v>
      </c>
      <c r="AE209" s="644" t="s">
        <v>48</v>
      </c>
      <c r="AF209" s="644" t="s">
        <v>30</v>
      </c>
      <c r="AG209" s="644" t="s">
        <v>48</v>
      </c>
      <c r="AH209" s="644" t="s">
        <v>30</v>
      </c>
      <c r="AI209" s="644" t="s">
        <v>48</v>
      </c>
      <c r="AJ209" s="644" t="s">
        <v>30</v>
      </c>
      <c r="AK209" s="644" t="s">
        <v>48</v>
      </c>
      <c r="AL209" s="1243"/>
      <c r="AM209" s="3"/>
      <c r="AN209" s="3"/>
      <c r="AO209" s="3"/>
      <c r="AP209" s="3"/>
      <c r="AQ209" s="3"/>
      <c r="AR209" s="3"/>
      <c r="AS209" s="3"/>
      <c r="AT209" s="3"/>
      <c r="BY209" s="452"/>
      <c r="BZ209" s="452"/>
      <c r="CA209" s="452"/>
      <c r="CB209" s="452"/>
      <c r="CC209" s="452"/>
      <c r="CD209" s="452"/>
      <c r="CE209" s="452"/>
      <c r="CF209" s="452"/>
      <c r="CG209" s="719"/>
      <c r="CH209" s="719"/>
      <c r="CI209" s="719"/>
      <c r="CJ209" s="719"/>
      <c r="CK209" s="719"/>
      <c r="CL209" s="719"/>
      <c r="CM209" s="719"/>
      <c r="CN209" s="719"/>
      <c r="CO209" s="452"/>
    </row>
    <row r="210" spans="1:93" s="451" customFormat="1" x14ac:dyDescent="0.2">
      <c r="A210" s="1473" t="s">
        <v>160</v>
      </c>
      <c r="B210" s="195" t="s">
        <v>34</v>
      </c>
      <c r="C210" s="645">
        <f>SUM(D210+E210)</f>
        <v>0</v>
      </c>
      <c r="D210" s="645">
        <f t="shared" ref="D210:E213" si="32">SUM(F210+H210+J210+L210+N210+P210+R210+T210+V210+X210+Z210+AB210+AD210+AF210+AH210+AJ210)</f>
        <v>0</v>
      </c>
      <c r="E210" s="552">
        <f t="shared" si="32"/>
        <v>0</v>
      </c>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646" t="s">
        <v>263</v>
      </c>
      <c r="AN210" s="74"/>
      <c r="AO210" s="647"/>
      <c r="AP210" s="647"/>
      <c r="AQ210" s="647"/>
      <c r="AR210" s="647"/>
      <c r="AS210" s="647"/>
      <c r="AT210" s="647"/>
      <c r="BY210" s="452"/>
      <c r="BZ210" s="452"/>
      <c r="CA210" s="452"/>
      <c r="CB210" s="452"/>
      <c r="CC210" s="452"/>
      <c r="CD210" s="452"/>
      <c r="CE210" s="452"/>
      <c r="CF210" s="452"/>
      <c r="CG210" s="719">
        <v>0</v>
      </c>
      <c r="CH210" s="719">
        <v>0</v>
      </c>
      <c r="CI210" s="719"/>
      <c r="CJ210" s="719"/>
      <c r="CK210" s="719"/>
      <c r="CL210" s="719"/>
      <c r="CM210" s="719"/>
      <c r="CN210" s="719"/>
      <c r="CO210" s="452"/>
    </row>
    <row r="211" spans="1:93" s="451" customFormat="1" x14ac:dyDescent="0.2">
      <c r="A211" s="1474"/>
      <c r="B211" s="200" t="s">
        <v>77</v>
      </c>
      <c r="C211" s="648">
        <f>SUM(D211+E211)</f>
        <v>0</v>
      </c>
      <c r="D211" s="648">
        <f t="shared" si="32"/>
        <v>0</v>
      </c>
      <c r="E211" s="610">
        <f t="shared" si="32"/>
        <v>0</v>
      </c>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646" t="s">
        <v>263</v>
      </c>
      <c r="AN211" s="74"/>
      <c r="AO211" s="647"/>
      <c r="AP211" s="647"/>
      <c r="AQ211" s="647"/>
      <c r="AR211" s="647"/>
      <c r="AS211" s="647"/>
      <c r="AT211" s="647"/>
      <c r="BY211" s="452"/>
      <c r="BZ211" s="452"/>
      <c r="CA211" s="452"/>
      <c r="CB211" s="452"/>
      <c r="CC211" s="452"/>
      <c r="CD211" s="452"/>
      <c r="CE211" s="452"/>
      <c r="CF211" s="452"/>
      <c r="CG211" s="719">
        <v>0</v>
      </c>
      <c r="CH211" s="719">
        <v>0</v>
      </c>
      <c r="CI211" s="719"/>
      <c r="CJ211" s="719"/>
      <c r="CK211" s="719"/>
      <c r="CL211" s="719"/>
      <c r="CM211" s="719"/>
      <c r="CN211" s="719"/>
      <c r="CO211" s="452"/>
    </row>
    <row r="212" spans="1:93" s="451" customFormat="1" x14ac:dyDescent="0.2">
      <c r="A212" s="1475" t="s">
        <v>161</v>
      </c>
      <c r="B212" s="201" t="s">
        <v>34</v>
      </c>
      <c r="C212" s="649">
        <f>SUM(D212+E212)</f>
        <v>0</v>
      </c>
      <c r="D212" s="649">
        <f t="shared" si="32"/>
        <v>0</v>
      </c>
      <c r="E212" s="565">
        <f t="shared" si="32"/>
        <v>0</v>
      </c>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46" t="s">
        <v>263</v>
      </c>
      <c r="AN212" s="74"/>
      <c r="AO212" s="647"/>
      <c r="AP212" s="647"/>
      <c r="AQ212" s="647"/>
      <c r="AR212" s="647"/>
      <c r="AS212" s="647"/>
      <c r="AT212" s="647"/>
      <c r="BY212" s="452"/>
      <c r="BZ212" s="452"/>
      <c r="CA212" s="452"/>
      <c r="CB212" s="452"/>
      <c r="CC212" s="452"/>
      <c r="CD212" s="452"/>
      <c r="CE212" s="452"/>
      <c r="CF212" s="452"/>
      <c r="CG212" s="719">
        <v>0</v>
      </c>
      <c r="CH212" s="719">
        <v>0</v>
      </c>
      <c r="CI212" s="719"/>
      <c r="CJ212" s="719"/>
      <c r="CK212" s="719"/>
      <c r="CL212" s="719"/>
      <c r="CM212" s="719"/>
      <c r="CN212" s="719"/>
      <c r="CO212" s="452"/>
    </row>
    <row r="213" spans="1:93" s="451" customFormat="1" x14ac:dyDescent="0.2">
      <c r="A213" s="1474"/>
      <c r="B213" s="200" t="s">
        <v>77</v>
      </c>
      <c r="C213" s="648">
        <f>SUM(D213+E213)</f>
        <v>0</v>
      </c>
      <c r="D213" s="648">
        <f t="shared" si="32"/>
        <v>0</v>
      </c>
      <c r="E213" s="610">
        <f t="shared" si="32"/>
        <v>0</v>
      </c>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646" t="s">
        <v>263</v>
      </c>
      <c r="AN213" s="74"/>
      <c r="AO213" s="647"/>
      <c r="AP213" s="647"/>
      <c r="AQ213" s="647"/>
      <c r="AR213" s="647"/>
      <c r="AS213" s="647"/>
      <c r="AT213" s="647"/>
      <c r="BY213" s="452"/>
      <c r="BZ213" s="452"/>
      <c r="CA213" s="452"/>
      <c r="CB213" s="452"/>
      <c r="CC213" s="452"/>
      <c r="CD213" s="452"/>
      <c r="CE213" s="452"/>
      <c r="CF213" s="452"/>
      <c r="CG213" s="719">
        <v>0</v>
      </c>
      <c r="CH213" s="719">
        <v>0</v>
      </c>
      <c r="CI213" s="719"/>
      <c r="CJ213" s="719"/>
      <c r="CK213" s="719"/>
      <c r="CL213" s="719"/>
      <c r="CM213" s="719"/>
      <c r="CN213" s="719"/>
      <c r="CO213" s="452"/>
    </row>
    <row r="214" spans="1:93" s="451" customFormat="1" ht="26.25" customHeight="1" x14ac:dyDescent="0.45">
      <c r="A214" s="69" t="s">
        <v>264</v>
      </c>
      <c r="B214" s="65"/>
      <c r="C214" s="65"/>
      <c r="D214" s="65"/>
      <c r="E214" s="65"/>
      <c r="F214" s="65"/>
      <c r="G214" s="65"/>
      <c r="H214" s="10"/>
      <c r="I214" s="10"/>
      <c r="J214" s="10"/>
      <c r="K214" s="10"/>
      <c r="L214" s="10"/>
      <c r="M214" s="4"/>
      <c r="N214" s="22"/>
      <c r="O214" s="10"/>
      <c r="P214" s="10"/>
      <c r="Q214" s="10"/>
      <c r="R214" s="202"/>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BY214" s="452"/>
      <c r="BZ214" s="452"/>
      <c r="CA214" s="452"/>
      <c r="CB214" s="452"/>
      <c r="CC214" s="452"/>
      <c r="CD214" s="452"/>
      <c r="CE214" s="452"/>
      <c r="CF214" s="452"/>
      <c r="CG214" s="719"/>
      <c r="CH214" s="719"/>
      <c r="CI214" s="719"/>
      <c r="CJ214" s="719"/>
      <c r="CK214" s="719"/>
      <c r="CL214" s="719"/>
      <c r="CM214" s="719"/>
      <c r="CN214" s="719"/>
      <c r="CO214" s="452"/>
    </row>
    <row r="215" spans="1:93" s="451" customFormat="1" x14ac:dyDescent="0.2">
      <c r="A215" s="1250" t="s">
        <v>162</v>
      </c>
      <c r="B215" s="1251"/>
      <c r="C215" s="1273" t="s">
        <v>163</v>
      </c>
      <c r="D215" s="1273"/>
      <c r="E215" s="1273"/>
      <c r="F215" s="1358" t="s">
        <v>164</v>
      </c>
      <c r="G215" s="1359"/>
      <c r="H215" s="1359"/>
      <c r="I215" s="1359"/>
      <c r="J215" s="1359"/>
      <c r="K215" s="1359"/>
      <c r="L215" s="1359"/>
      <c r="M215" s="1359"/>
      <c r="N215" s="1359"/>
      <c r="O215" s="1359"/>
      <c r="P215" s="1359"/>
      <c r="Q215" s="1359"/>
      <c r="R215" s="1359"/>
      <c r="S215" s="1359"/>
      <c r="T215" s="1359"/>
      <c r="U215" s="1359"/>
      <c r="V215" s="1359"/>
      <c r="W215" s="1359"/>
      <c r="X215" s="1359"/>
      <c r="Y215" s="1359"/>
      <c r="Z215" s="1359"/>
      <c r="AA215" s="1359"/>
      <c r="AB215" s="1359"/>
      <c r="AC215" s="1359"/>
      <c r="AD215" s="1359"/>
      <c r="AE215" s="1359"/>
      <c r="AF215" s="1359"/>
      <c r="AG215" s="1359"/>
      <c r="AH215" s="1359"/>
      <c r="AI215" s="1359"/>
      <c r="AJ215" s="1359"/>
      <c r="AK215" s="1359"/>
      <c r="AL215" s="1359"/>
      <c r="AM215" s="1363"/>
      <c r="AN215" s="1305" t="s">
        <v>77</v>
      </c>
      <c r="AO215" s="1306"/>
      <c r="AP215" s="1307"/>
      <c r="AQ215" s="1237" t="s">
        <v>165</v>
      </c>
      <c r="AR215" s="1242" t="s">
        <v>265</v>
      </c>
      <c r="AS215" s="1242" t="s">
        <v>187</v>
      </c>
      <c r="AT215" s="527"/>
      <c r="AU215" s="465"/>
      <c r="AV215" s="465"/>
      <c r="BY215" s="452"/>
      <c r="BZ215" s="452"/>
      <c r="CA215" s="452"/>
      <c r="CB215" s="452"/>
      <c r="CC215" s="452"/>
      <c r="CD215" s="452"/>
      <c r="CE215" s="452"/>
      <c r="CF215" s="452"/>
      <c r="CG215" s="719"/>
      <c r="CH215" s="719"/>
      <c r="CI215" s="719"/>
      <c r="CJ215" s="719"/>
      <c r="CK215" s="719"/>
      <c r="CL215" s="719"/>
      <c r="CM215" s="719"/>
      <c r="CN215" s="719"/>
      <c r="CO215" s="452"/>
    </row>
    <row r="216" spans="1:93" s="451" customFormat="1" ht="14.25" customHeight="1" x14ac:dyDescent="0.2">
      <c r="A216" s="1308"/>
      <c r="B216" s="1309"/>
      <c r="C216" s="1273"/>
      <c r="D216" s="1273"/>
      <c r="E216" s="1273"/>
      <c r="F216" s="1302" t="s">
        <v>167</v>
      </c>
      <c r="G216" s="1303"/>
      <c r="H216" s="1479" t="s">
        <v>100</v>
      </c>
      <c r="I216" s="1480"/>
      <c r="J216" s="1302" t="s">
        <v>101</v>
      </c>
      <c r="K216" s="1303"/>
      <c r="L216" s="1302" t="s">
        <v>57</v>
      </c>
      <c r="M216" s="1303"/>
      <c r="N216" s="1302" t="s">
        <v>8</v>
      </c>
      <c r="O216" s="1303"/>
      <c r="P216" s="1288" t="s">
        <v>59</v>
      </c>
      <c r="Q216" s="1289"/>
      <c r="R216" s="1288" t="s">
        <v>60</v>
      </c>
      <c r="S216" s="1289"/>
      <c r="T216" s="1288" t="s">
        <v>61</v>
      </c>
      <c r="U216" s="1289"/>
      <c r="V216" s="1288" t="s">
        <v>62</v>
      </c>
      <c r="W216" s="1289"/>
      <c r="X216" s="1288" t="s">
        <v>63</v>
      </c>
      <c r="Y216" s="1289"/>
      <c r="Z216" s="1288" t="s">
        <v>64</v>
      </c>
      <c r="AA216" s="1289"/>
      <c r="AB216" s="1288" t="s">
        <v>65</v>
      </c>
      <c r="AC216" s="1289"/>
      <c r="AD216" s="1288" t="s">
        <v>66</v>
      </c>
      <c r="AE216" s="1289"/>
      <c r="AF216" s="1288" t="s">
        <v>67</v>
      </c>
      <c r="AG216" s="1289"/>
      <c r="AH216" s="1288" t="s">
        <v>68</v>
      </c>
      <c r="AI216" s="1289"/>
      <c r="AJ216" s="1288" t="s">
        <v>69</v>
      </c>
      <c r="AK216" s="1289"/>
      <c r="AL216" s="1288" t="s">
        <v>70</v>
      </c>
      <c r="AM216" s="1361"/>
      <c r="AN216" s="1237" t="s">
        <v>266</v>
      </c>
      <c r="AO216" s="1237" t="s">
        <v>267</v>
      </c>
      <c r="AP216" s="1237" t="s">
        <v>268</v>
      </c>
      <c r="AQ216" s="1478"/>
      <c r="AR216" s="1414"/>
      <c r="AS216" s="1414"/>
      <c r="AT216" s="22"/>
      <c r="AU216" s="465"/>
      <c r="AV216" s="465"/>
      <c r="BY216" s="452"/>
      <c r="BZ216" s="452"/>
      <c r="CA216" s="452"/>
      <c r="CB216" s="452"/>
      <c r="CC216" s="452"/>
      <c r="CD216" s="452"/>
      <c r="CE216" s="452"/>
      <c r="CF216" s="452"/>
      <c r="CG216" s="719"/>
      <c r="CH216" s="719"/>
      <c r="CI216" s="719"/>
      <c r="CJ216" s="719"/>
      <c r="CK216" s="719"/>
      <c r="CL216" s="719"/>
      <c r="CM216" s="719"/>
      <c r="CN216" s="719"/>
      <c r="CO216" s="452"/>
    </row>
    <row r="217" spans="1:93" s="451" customFormat="1" x14ac:dyDescent="0.2">
      <c r="A217" s="1252"/>
      <c r="B217" s="1253"/>
      <c r="C217" s="428" t="s">
        <v>149</v>
      </c>
      <c r="D217" s="428" t="s">
        <v>30</v>
      </c>
      <c r="E217" s="440" t="s">
        <v>48</v>
      </c>
      <c r="F217" s="78" t="s">
        <v>159</v>
      </c>
      <c r="G217" s="81" t="s">
        <v>48</v>
      </c>
      <c r="H217" s="78" t="s">
        <v>159</v>
      </c>
      <c r="I217" s="81" t="s">
        <v>48</v>
      </c>
      <c r="J217" s="78" t="s">
        <v>159</v>
      </c>
      <c r="K217" s="81" t="s">
        <v>48</v>
      </c>
      <c r="L217" s="78" t="s">
        <v>159</v>
      </c>
      <c r="M217" s="81" t="s">
        <v>48</v>
      </c>
      <c r="N217" s="78" t="s">
        <v>159</v>
      </c>
      <c r="O217" s="81" t="s">
        <v>48</v>
      </c>
      <c r="P217" s="78" t="s">
        <v>159</v>
      </c>
      <c r="Q217" s="81" t="s">
        <v>48</v>
      </c>
      <c r="R217" s="78" t="s">
        <v>159</v>
      </c>
      <c r="S217" s="81" t="s">
        <v>48</v>
      </c>
      <c r="T217" s="78" t="s">
        <v>159</v>
      </c>
      <c r="U217" s="81" t="s">
        <v>48</v>
      </c>
      <c r="V217" s="78" t="s">
        <v>159</v>
      </c>
      <c r="W217" s="81" t="s">
        <v>48</v>
      </c>
      <c r="X217" s="78" t="s">
        <v>159</v>
      </c>
      <c r="Y217" s="81" t="s">
        <v>48</v>
      </c>
      <c r="Z217" s="78" t="s">
        <v>159</v>
      </c>
      <c r="AA217" s="81" t="s">
        <v>48</v>
      </c>
      <c r="AB217" s="78" t="s">
        <v>159</v>
      </c>
      <c r="AC217" s="81" t="s">
        <v>48</v>
      </c>
      <c r="AD217" s="78" t="s">
        <v>159</v>
      </c>
      <c r="AE217" s="81" t="s">
        <v>48</v>
      </c>
      <c r="AF217" s="78" t="s">
        <v>159</v>
      </c>
      <c r="AG217" s="81" t="s">
        <v>48</v>
      </c>
      <c r="AH217" s="78" t="s">
        <v>159</v>
      </c>
      <c r="AI217" s="81" t="s">
        <v>48</v>
      </c>
      <c r="AJ217" s="78" t="s">
        <v>159</v>
      </c>
      <c r="AK217" s="81" t="s">
        <v>48</v>
      </c>
      <c r="AL217" s="78" t="s">
        <v>159</v>
      </c>
      <c r="AM217" s="81" t="s">
        <v>48</v>
      </c>
      <c r="AN217" s="1345"/>
      <c r="AO217" s="1238"/>
      <c r="AP217" s="1238"/>
      <c r="AQ217" s="1238"/>
      <c r="AR217" s="1243"/>
      <c r="AS217" s="1243"/>
      <c r="AT217" s="650"/>
      <c r="AU217" s="465"/>
      <c r="AV217" s="465"/>
      <c r="BY217" s="452"/>
      <c r="BZ217" s="452"/>
      <c r="CA217" s="452"/>
      <c r="CB217" s="452"/>
      <c r="CC217" s="452"/>
      <c r="CD217" s="452"/>
      <c r="CE217" s="452"/>
      <c r="CF217" s="452"/>
      <c r="CG217" s="719"/>
      <c r="CH217" s="719"/>
      <c r="CI217" s="719"/>
      <c r="CJ217" s="719"/>
      <c r="CK217" s="719"/>
      <c r="CL217" s="719"/>
      <c r="CM217" s="719"/>
      <c r="CN217" s="719"/>
      <c r="CO217" s="452"/>
    </row>
    <row r="218" spans="1:93" s="451" customFormat="1" x14ac:dyDescent="0.2">
      <c r="A218" s="1341" t="s">
        <v>168</v>
      </c>
      <c r="B218" s="1342"/>
      <c r="C218" s="651">
        <f>SUM(D218+E218)</f>
        <v>50</v>
      </c>
      <c r="D218" s="651">
        <f>SUM(F218+H218+J218+L218+N218+P218+R218+T218+V218+X218+Z218+AB218+AD218+AF218+AH218+AJ218+AL218)</f>
        <v>2</v>
      </c>
      <c r="E218" s="652">
        <f>SUM(G218+I218+K218+M218+O218+Q218+S218+U218+W218+Y218+AA218+AC218+AE218+AG218+AI218+AK218+AM218)</f>
        <v>48</v>
      </c>
      <c r="F218" s="653">
        <f>+enero!F218+Febrero!F218+'Marzo '!F218</f>
        <v>0</v>
      </c>
      <c r="G218" s="654">
        <f>+enero!G218+Febrero!G218+'Marzo '!G218</f>
        <v>2</v>
      </c>
      <c r="H218" s="653">
        <f>+enero!H218+Febrero!H218+'Marzo '!H218</f>
        <v>0</v>
      </c>
      <c r="I218" s="654">
        <f>+enero!I218+Febrero!I218+'Marzo '!I218</f>
        <v>1</v>
      </c>
      <c r="J218" s="653">
        <f>+enero!J218+Febrero!J218+'Marzo '!J218</f>
        <v>0</v>
      </c>
      <c r="K218" s="654">
        <f>+enero!K218+Febrero!K218+'Marzo '!K218</f>
        <v>0</v>
      </c>
      <c r="L218" s="653">
        <f>+enero!L218+Febrero!L218+'Marzo '!L218</f>
        <v>0</v>
      </c>
      <c r="M218" s="654">
        <f>+enero!M218+Febrero!M218+'Marzo '!M218</f>
        <v>3</v>
      </c>
      <c r="N218" s="653">
        <f>+enero!N218+Febrero!N218+'Marzo '!N218</f>
        <v>1</v>
      </c>
      <c r="O218" s="654">
        <f>+enero!O218+Febrero!O218+'Marzo '!O218</f>
        <v>10</v>
      </c>
      <c r="P218" s="653">
        <f>+enero!P218+Febrero!P218+'Marzo '!P218</f>
        <v>0</v>
      </c>
      <c r="Q218" s="654">
        <f>+enero!Q218+Febrero!Q218+'Marzo '!Q218</f>
        <v>8</v>
      </c>
      <c r="R218" s="653">
        <f>+enero!R218+Febrero!R218+'Marzo '!R218</f>
        <v>0</v>
      </c>
      <c r="S218" s="654">
        <f>+enero!S218+Febrero!S218+'Marzo '!S218</f>
        <v>8</v>
      </c>
      <c r="T218" s="653">
        <f>+enero!T218+Febrero!T218+'Marzo '!T218</f>
        <v>1</v>
      </c>
      <c r="U218" s="654">
        <f>+enero!U218+Febrero!U218+'Marzo '!U218</f>
        <v>5</v>
      </c>
      <c r="V218" s="653">
        <f>+enero!V218+Febrero!V218+'Marzo '!V218</f>
        <v>0</v>
      </c>
      <c r="W218" s="654">
        <f>+enero!W218+Febrero!W218+'Marzo '!W218</f>
        <v>4</v>
      </c>
      <c r="X218" s="653">
        <f>+enero!X218+Febrero!X218+'Marzo '!X218</f>
        <v>0</v>
      </c>
      <c r="Y218" s="654">
        <f>+enero!Y218+Febrero!Y218+'Marzo '!Y218</f>
        <v>2</v>
      </c>
      <c r="Z218" s="653">
        <f>+enero!Z218+Febrero!Z218+'Marzo '!Z218</f>
        <v>0</v>
      </c>
      <c r="AA218" s="654">
        <f>+enero!AA218+Febrero!AA218+'Marzo '!AA218</f>
        <v>4</v>
      </c>
      <c r="AB218" s="653">
        <f>+enero!AB218+Febrero!AB218+'Marzo '!AB218</f>
        <v>0</v>
      </c>
      <c r="AC218" s="654">
        <f>+enero!AC218+Febrero!AC218+'Marzo '!AC218</f>
        <v>0</v>
      </c>
      <c r="AD218" s="653">
        <f>+enero!AD218+Febrero!AD218+'Marzo '!AD218</f>
        <v>0</v>
      </c>
      <c r="AE218" s="654">
        <f>+enero!AE218+Febrero!AE218+'Marzo '!AE218</f>
        <v>0</v>
      </c>
      <c r="AF218" s="653">
        <f>+enero!AF218+Febrero!AF218+'Marzo '!AF218</f>
        <v>0</v>
      </c>
      <c r="AG218" s="654">
        <f>+enero!AG218+Febrero!AG218+'Marzo '!AG218</f>
        <v>0</v>
      </c>
      <c r="AH218" s="653">
        <f>+enero!AH218+Febrero!AH218+'Marzo '!AH218</f>
        <v>0</v>
      </c>
      <c r="AI218" s="654">
        <f>+enero!AI218+Febrero!AI218+'Marzo '!AI218</f>
        <v>1</v>
      </c>
      <c r="AJ218" s="653">
        <f>+enero!AJ218+Febrero!AJ218+'Marzo '!AJ218</f>
        <v>0</v>
      </c>
      <c r="AK218" s="654">
        <f>+enero!AK218+Febrero!AK218+'Marzo '!AK218</f>
        <v>0</v>
      </c>
      <c r="AL218" s="653">
        <f>+enero!AL218+Febrero!AL218+'Marzo '!AL218</f>
        <v>0</v>
      </c>
      <c r="AM218" s="654">
        <f>+enero!AM218+Febrero!AM218+'Marzo '!AM218</f>
        <v>0</v>
      </c>
      <c r="AN218" s="655">
        <f>+enero!AN218+Febrero!AN218+'Marzo '!AN218</f>
        <v>0</v>
      </c>
      <c r="AO218" s="656">
        <f>+enero!AO218+Febrero!AO218+'Marzo '!AO218</f>
        <v>0</v>
      </c>
      <c r="AP218" s="656">
        <f>+enero!AP218+Febrero!AP218+'Marzo '!AP218</f>
        <v>0</v>
      </c>
      <c r="AQ218" s="656">
        <f>+enero!AQ218+Febrero!AQ218+'Marzo '!AQ218</f>
        <v>0</v>
      </c>
      <c r="AR218" s="651">
        <f>+enero!AR218+Febrero!AR218+'Marzo '!AR218</f>
        <v>0</v>
      </c>
      <c r="AS218" s="655">
        <f>+enero!AS218+Febrero!AS218+'Marzo '!AS218</f>
        <v>0</v>
      </c>
      <c r="AT218" s="657"/>
      <c r="AU218" s="465"/>
      <c r="AV218" s="465"/>
      <c r="BY218" s="452"/>
      <c r="BZ218" s="452"/>
      <c r="CA218" s="452"/>
      <c r="CB218" s="452"/>
      <c r="CC218" s="452"/>
      <c r="CD218" s="452"/>
      <c r="CE218" s="452"/>
      <c r="CF218" s="452"/>
      <c r="CG218" s="719"/>
      <c r="CH218" s="719"/>
      <c r="CI218" s="719"/>
      <c r="CJ218" s="719"/>
      <c r="CK218" s="719"/>
      <c r="CL218" s="719"/>
      <c r="CM218" s="719"/>
      <c r="CN218" s="719"/>
      <c r="CO218" s="452"/>
    </row>
    <row r="219" spans="1:93" s="451" customFormat="1" x14ac:dyDescent="0.2">
      <c r="A219" s="1348" t="s">
        <v>249</v>
      </c>
      <c r="B219" s="658" t="s">
        <v>23</v>
      </c>
      <c r="C219" s="659">
        <f t="shared" ref="C219:C227" si="33">E219</f>
        <v>0</v>
      </c>
      <c r="D219" s="660"/>
      <c r="E219" s="661">
        <f>SUM(K219+M219+O219+Q219+S219+U219+W219+Y219+AA219)</f>
        <v>0</v>
      </c>
      <c r="F219" s="662">
        <f>+enero!F219+Febrero!F219+'Marzo '!F219</f>
        <v>0</v>
      </c>
      <c r="G219" s="662">
        <f>+enero!G219+Febrero!G219+'Marzo '!G219</f>
        <v>0</v>
      </c>
      <c r="H219" s="662">
        <f>+enero!H219+Febrero!H219+'Marzo '!H219</f>
        <v>0</v>
      </c>
      <c r="I219" s="662">
        <f>+enero!I219+Febrero!I219+'Marzo '!I219</f>
        <v>0</v>
      </c>
      <c r="J219" s="662">
        <f>+enero!J219+Febrero!J219+'Marzo '!J219</f>
        <v>0</v>
      </c>
      <c r="K219" s="579">
        <f>+enero!K219+Febrero!K219+'Marzo '!K219</f>
        <v>0</v>
      </c>
      <c r="L219" s="662">
        <f>+enero!L219+Febrero!L219+'Marzo '!L219</f>
        <v>0</v>
      </c>
      <c r="M219" s="579">
        <f>+enero!M219+Febrero!M219+'Marzo '!M219</f>
        <v>0</v>
      </c>
      <c r="N219" s="662">
        <f>+enero!N219+Febrero!N219+'Marzo '!N219</f>
        <v>0</v>
      </c>
      <c r="O219" s="579">
        <f>+enero!O219+Febrero!O219+'Marzo '!O219</f>
        <v>0</v>
      </c>
      <c r="P219" s="662">
        <f>+enero!P219+Febrero!P219+'Marzo '!P219</f>
        <v>0</v>
      </c>
      <c r="Q219" s="579">
        <f>+enero!Q219+Febrero!Q219+'Marzo '!Q219</f>
        <v>0</v>
      </c>
      <c r="R219" s="662">
        <f>+enero!R219+Febrero!R219+'Marzo '!R219</f>
        <v>0</v>
      </c>
      <c r="S219" s="579">
        <f>+enero!S219+Febrero!S219+'Marzo '!S219</f>
        <v>0</v>
      </c>
      <c r="T219" s="662">
        <f>+enero!T219+Febrero!T219+'Marzo '!T219</f>
        <v>0</v>
      </c>
      <c r="U219" s="579">
        <f>+enero!U219+Febrero!U219+'Marzo '!U219</f>
        <v>0</v>
      </c>
      <c r="V219" s="662">
        <f>+enero!V219+Febrero!V219+'Marzo '!V219</f>
        <v>0</v>
      </c>
      <c r="W219" s="579">
        <f>+enero!W219+Febrero!W219+'Marzo '!W219</f>
        <v>0</v>
      </c>
      <c r="X219" s="662">
        <f>+enero!X219+Febrero!X219+'Marzo '!X219</f>
        <v>0</v>
      </c>
      <c r="Y219" s="579">
        <f>+enero!Y219+Febrero!Y219+'Marzo '!Y219</f>
        <v>0</v>
      </c>
      <c r="Z219" s="662">
        <f>+enero!Z219+Febrero!Z219+'Marzo '!Z219</f>
        <v>0</v>
      </c>
      <c r="AA219" s="579">
        <f>+enero!AA219+Febrero!AA219+'Marzo '!AA219</f>
        <v>0</v>
      </c>
      <c r="AB219" s="662">
        <f>+enero!AB219+Febrero!AB219+'Marzo '!AB219</f>
        <v>0</v>
      </c>
      <c r="AC219" s="662">
        <f>+enero!AC219+Febrero!AC219+'Marzo '!AC219</f>
        <v>0</v>
      </c>
      <c r="AD219" s="662">
        <f>+enero!AD219+Febrero!AD219+'Marzo '!AD219</f>
        <v>0</v>
      </c>
      <c r="AE219" s="662">
        <f>+enero!AE219+Febrero!AE219+'Marzo '!AE219</f>
        <v>0</v>
      </c>
      <c r="AF219" s="662">
        <f>+enero!AF219+Febrero!AF219+'Marzo '!AF219</f>
        <v>0</v>
      </c>
      <c r="AG219" s="662">
        <f>+enero!AG219+Febrero!AG219+'Marzo '!AG219</f>
        <v>0</v>
      </c>
      <c r="AH219" s="662">
        <f>+enero!AH219+Febrero!AH219+'Marzo '!AH219</f>
        <v>0</v>
      </c>
      <c r="AI219" s="662">
        <f>+enero!AI219+Febrero!AI219+'Marzo '!AI219</f>
        <v>0</v>
      </c>
      <c r="AJ219" s="662">
        <f>+enero!AJ219+Febrero!AJ219+'Marzo '!AJ219</f>
        <v>0</v>
      </c>
      <c r="AK219" s="662">
        <f>+enero!AK219+Febrero!AK219+'Marzo '!AK219</f>
        <v>0</v>
      </c>
      <c r="AL219" s="662">
        <f>+enero!AL219+Febrero!AL219+'Marzo '!AL219</f>
        <v>0</v>
      </c>
      <c r="AM219" s="662">
        <f>+enero!AM219+Febrero!AM219+'Marzo '!AM219</f>
        <v>0</v>
      </c>
      <c r="AN219" s="181">
        <f>+enero!AN219+Febrero!AN219+'Marzo '!AN219</f>
        <v>0</v>
      </c>
      <c r="AO219" s="60">
        <f>+enero!AO219+Febrero!AO219+'Marzo '!AO219</f>
        <v>0</v>
      </c>
      <c r="AP219" s="60">
        <f>+enero!AP219+Febrero!AP219+'Marzo '!AP219</f>
        <v>0</v>
      </c>
      <c r="AQ219" s="60">
        <f>+enero!AQ219+Febrero!AQ219+'Marzo '!AQ219</f>
        <v>0</v>
      </c>
      <c r="AR219" s="60">
        <f>+enero!AR219+Febrero!AR219+'Marzo '!AR219</f>
        <v>0</v>
      </c>
      <c r="AS219" s="60">
        <f>+enero!AS219+Febrero!AS219+'Marzo '!AS219</f>
        <v>0</v>
      </c>
      <c r="AT219" s="531" t="s">
        <v>194</v>
      </c>
      <c r="AU219" s="465"/>
      <c r="AV219" s="465"/>
      <c r="BY219" s="452"/>
      <c r="BZ219" s="452"/>
      <c r="CA219" s="452"/>
      <c r="CB219" s="452"/>
      <c r="CC219" s="452"/>
      <c r="CD219" s="452"/>
      <c r="CE219" s="452"/>
      <c r="CF219" s="452"/>
      <c r="CG219" s="719">
        <v>0</v>
      </c>
      <c r="CH219" s="719"/>
      <c r="CI219" s="719"/>
      <c r="CJ219" s="719">
        <v>0</v>
      </c>
      <c r="CK219" s="719"/>
      <c r="CL219" s="719"/>
      <c r="CM219" s="719"/>
      <c r="CN219" s="719"/>
      <c r="CO219" s="452"/>
    </row>
    <row r="220" spans="1:93" s="451" customFormat="1" x14ac:dyDescent="0.2">
      <c r="A220" s="1348"/>
      <c r="B220" s="663" t="s">
        <v>169</v>
      </c>
      <c r="C220" s="495">
        <f t="shared" si="33"/>
        <v>0</v>
      </c>
      <c r="D220" s="660"/>
      <c r="E220" s="661">
        <f t="shared" ref="E220:E227" si="34">SUM(G220+I220+K220+M220+O220+Q220+S220+U220+W220+Y220+AA220)</f>
        <v>0</v>
      </c>
      <c r="F220" s="662">
        <f>+enero!F220+Febrero!F220+'Marzo '!F220</f>
        <v>0</v>
      </c>
      <c r="G220" s="579">
        <f>+enero!G220+Febrero!G220+'Marzo '!G220</f>
        <v>0</v>
      </c>
      <c r="H220" s="662">
        <f>+enero!H220+Febrero!H220+'Marzo '!H220</f>
        <v>0</v>
      </c>
      <c r="I220" s="579">
        <f>+enero!I220+Febrero!I220+'Marzo '!I220</f>
        <v>0</v>
      </c>
      <c r="J220" s="662">
        <f>+enero!J220+Febrero!J220+'Marzo '!J220</f>
        <v>0</v>
      </c>
      <c r="K220" s="579">
        <f>+enero!K220+Febrero!K220+'Marzo '!K220</f>
        <v>0</v>
      </c>
      <c r="L220" s="662">
        <f>+enero!L220+Febrero!L220+'Marzo '!L220</f>
        <v>0</v>
      </c>
      <c r="M220" s="579">
        <f>+enero!M220+Febrero!M220+'Marzo '!M220</f>
        <v>0</v>
      </c>
      <c r="N220" s="662">
        <f>+enero!N220+Febrero!N220+'Marzo '!N220</f>
        <v>0</v>
      </c>
      <c r="O220" s="579">
        <f>+enero!O220+Febrero!O220+'Marzo '!O220</f>
        <v>0</v>
      </c>
      <c r="P220" s="662">
        <f>+enero!P220+Febrero!P220+'Marzo '!P220</f>
        <v>0</v>
      </c>
      <c r="Q220" s="579">
        <f>+enero!Q220+Febrero!Q220+'Marzo '!Q220</f>
        <v>0</v>
      </c>
      <c r="R220" s="662">
        <f>+enero!R220+Febrero!R220+'Marzo '!R220</f>
        <v>0</v>
      </c>
      <c r="S220" s="579">
        <f>+enero!S220+Febrero!S220+'Marzo '!S220</f>
        <v>0</v>
      </c>
      <c r="T220" s="662">
        <f>+enero!T220+Febrero!T220+'Marzo '!T220</f>
        <v>0</v>
      </c>
      <c r="U220" s="579">
        <f>+enero!U220+Febrero!U220+'Marzo '!U220</f>
        <v>0</v>
      </c>
      <c r="V220" s="662">
        <f>+enero!V220+Febrero!V220+'Marzo '!V220</f>
        <v>0</v>
      </c>
      <c r="W220" s="579">
        <f>+enero!W220+Febrero!W220+'Marzo '!W220</f>
        <v>0</v>
      </c>
      <c r="X220" s="662">
        <f>+enero!X220+Febrero!X220+'Marzo '!X220</f>
        <v>0</v>
      </c>
      <c r="Y220" s="579">
        <f>+enero!Y220+Febrero!Y220+'Marzo '!Y220</f>
        <v>0</v>
      </c>
      <c r="Z220" s="662">
        <f>+enero!Z220+Febrero!Z220+'Marzo '!Z220</f>
        <v>0</v>
      </c>
      <c r="AA220" s="579">
        <f>+enero!AA220+Febrero!AA220+'Marzo '!AA220</f>
        <v>0</v>
      </c>
      <c r="AB220" s="662">
        <f>+enero!AB220+Febrero!AB220+'Marzo '!AB220</f>
        <v>0</v>
      </c>
      <c r="AC220" s="662">
        <f>+enero!AC220+Febrero!AC220+'Marzo '!AC220</f>
        <v>0</v>
      </c>
      <c r="AD220" s="662">
        <f>+enero!AD220+Febrero!AD220+'Marzo '!AD220</f>
        <v>0</v>
      </c>
      <c r="AE220" s="662">
        <f>+enero!AE220+Febrero!AE220+'Marzo '!AE220</f>
        <v>0</v>
      </c>
      <c r="AF220" s="662">
        <f>+enero!AF220+Febrero!AF220+'Marzo '!AF220</f>
        <v>0</v>
      </c>
      <c r="AG220" s="662">
        <f>+enero!AG220+Febrero!AG220+'Marzo '!AG220</f>
        <v>0</v>
      </c>
      <c r="AH220" s="662">
        <f>+enero!AH220+Febrero!AH220+'Marzo '!AH220</f>
        <v>0</v>
      </c>
      <c r="AI220" s="662">
        <f>+enero!AI220+Febrero!AI220+'Marzo '!AI220</f>
        <v>0</v>
      </c>
      <c r="AJ220" s="662">
        <f>+enero!AJ220+Febrero!AJ220+'Marzo '!AJ220</f>
        <v>0</v>
      </c>
      <c r="AK220" s="662">
        <f>+enero!AK220+Febrero!AK220+'Marzo '!AK220</f>
        <v>0</v>
      </c>
      <c r="AL220" s="662">
        <f>+enero!AL220+Febrero!AL220+'Marzo '!AL220</f>
        <v>0</v>
      </c>
      <c r="AM220" s="662">
        <f>+enero!AM220+Febrero!AM220+'Marzo '!AM220</f>
        <v>0</v>
      </c>
      <c r="AN220" s="181">
        <f>+enero!AN220+Febrero!AN220+'Marzo '!AN220</f>
        <v>0</v>
      </c>
      <c r="AO220" s="60">
        <f>+enero!AO220+Febrero!AO220+'Marzo '!AO220</f>
        <v>0</v>
      </c>
      <c r="AP220" s="60">
        <f>+enero!AP220+Febrero!AP220+'Marzo '!AP220</f>
        <v>0</v>
      </c>
      <c r="AQ220" s="60">
        <f>+enero!AQ220+Febrero!AQ220+'Marzo '!AQ220</f>
        <v>0</v>
      </c>
      <c r="AR220" s="60">
        <f>+enero!AR220+Febrero!AR220+'Marzo '!AR220</f>
        <v>0</v>
      </c>
      <c r="AS220" s="60">
        <f>+enero!AS220+Febrero!AS220+'Marzo '!AS220</f>
        <v>0</v>
      </c>
      <c r="AT220" s="532" t="s">
        <v>194</v>
      </c>
      <c r="AU220" s="465"/>
      <c r="AV220" s="465"/>
      <c r="BY220" s="452"/>
      <c r="BZ220" s="452"/>
      <c r="CA220" s="452"/>
      <c r="CB220" s="452"/>
      <c r="CC220" s="452"/>
      <c r="CD220" s="452"/>
      <c r="CE220" s="452"/>
      <c r="CF220" s="452"/>
      <c r="CG220" s="719">
        <v>0</v>
      </c>
      <c r="CH220" s="719"/>
      <c r="CI220" s="719"/>
      <c r="CJ220" s="719">
        <v>0</v>
      </c>
      <c r="CK220" s="719"/>
      <c r="CL220" s="719"/>
      <c r="CM220" s="719"/>
      <c r="CN220" s="719"/>
      <c r="CO220" s="452"/>
    </row>
    <row r="221" spans="1:93" s="451" customFormat="1" x14ac:dyDescent="0.2">
      <c r="A221" s="1348"/>
      <c r="B221" s="664" t="s">
        <v>170</v>
      </c>
      <c r="C221" s="494">
        <f t="shared" si="33"/>
        <v>0</v>
      </c>
      <c r="D221" s="660"/>
      <c r="E221" s="665">
        <f t="shared" si="34"/>
        <v>0</v>
      </c>
      <c r="F221" s="662">
        <f>+enero!F221+Febrero!F221+'Marzo '!F221</f>
        <v>0</v>
      </c>
      <c r="G221" s="468">
        <f>+enero!G221+Febrero!G221+'Marzo '!G221</f>
        <v>0</v>
      </c>
      <c r="H221" s="662">
        <f>+enero!H221+Febrero!H221+'Marzo '!H221</f>
        <v>0</v>
      </c>
      <c r="I221" s="468">
        <f>+enero!I221+Febrero!I221+'Marzo '!I221</f>
        <v>0</v>
      </c>
      <c r="J221" s="662">
        <f>+enero!J221+Febrero!J221+'Marzo '!J221</f>
        <v>0</v>
      </c>
      <c r="K221" s="468">
        <f>+enero!K221+Febrero!K221+'Marzo '!K221</f>
        <v>0</v>
      </c>
      <c r="L221" s="662">
        <f>+enero!L221+Febrero!L221+'Marzo '!L221</f>
        <v>0</v>
      </c>
      <c r="M221" s="468">
        <f>+enero!M221+Febrero!M221+'Marzo '!M221</f>
        <v>0</v>
      </c>
      <c r="N221" s="662">
        <f>+enero!N221+Febrero!N221+'Marzo '!N221</f>
        <v>0</v>
      </c>
      <c r="O221" s="468">
        <f>+enero!O221+Febrero!O221+'Marzo '!O221</f>
        <v>0</v>
      </c>
      <c r="P221" s="662">
        <f>+enero!P221+Febrero!P221+'Marzo '!P221</f>
        <v>0</v>
      </c>
      <c r="Q221" s="468">
        <f>+enero!Q221+Febrero!Q221+'Marzo '!Q221</f>
        <v>0</v>
      </c>
      <c r="R221" s="662">
        <f>+enero!R221+Febrero!R221+'Marzo '!R221</f>
        <v>0</v>
      </c>
      <c r="S221" s="468">
        <f>+enero!S221+Febrero!S221+'Marzo '!S221</f>
        <v>0</v>
      </c>
      <c r="T221" s="662">
        <f>+enero!T221+Febrero!T221+'Marzo '!T221</f>
        <v>0</v>
      </c>
      <c r="U221" s="468">
        <f>+enero!U221+Febrero!U221+'Marzo '!U221</f>
        <v>0</v>
      </c>
      <c r="V221" s="662">
        <f>+enero!V221+Febrero!V221+'Marzo '!V221</f>
        <v>0</v>
      </c>
      <c r="W221" s="468">
        <f>+enero!W221+Febrero!W221+'Marzo '!W221</f>
        <v>0</v>
      </c>
      <c r="X221" s="662">
        <f>+enero!X221+Febrero!X221+'Marzo '!X221</f>
        <v>0</v>
      </c>
      <c r="Y221" s="468">
        <f>+enero!Y221+Febrero!Y221+'Marzo '!Y221</f>
        <v>0</v>
      </c>
      <c r="Z221" s="662">
        <f>+enero!Z221+Febrero!Z221+'Marzo '!Z221</f>
        <v>0</v>
      </c>
      <c r="AA221" s="468">
        <f>+enero!AA221+Febrero!AA221+'Marzo '!AA221</f>
        <v>0</v>
      </c>
      <c r="AB221" s="662">
        <f>+enero!AB221+Febrero!AB221+'Marzo '!AB221</f>
        <v>0</v>
      </c>
      <c r="AC221" s="662">
        <f>+enero!AC221+Febrero!AC221+'Marzo '!AC221</f>
        <v>0</v>
      </c>
      <c r="AD221" s="662">
        <f>+enero!AD221+Febrero!AD221+'Marzo '!AD221</f>
        <v>0</v>
      </c>
      <c r="AE221" s="662">
        <f>+enero!AE221+Febrero!AE221+'Marzo '!AE221</f>
        <v>0</v>
      </c>
      <c r="AF221" s="662">
        <f>+enero!AF221+Febrero!AF221+'Marzo '!AF221</f>
        <v>0</v>
      </c>
      <c r="AG221" s="662">
        <f>+enero!AG221+Febrero!AG221+'Marzo '!AG221</f>
        <v>0</v>
      </c>
      <c r="AH221" s="662">
        <f>+enero!AH221+Febrero!AH221+'Marzo '!AH221</f>
        <v>0</v>
      </c>
      <c r="AI221" s="662">
        <f>+enero!AI221+Febrero!AI221+'Marzo '!AI221</f>
        <v>0</v>
      </c>
      <c r="AJ221" s="662">
        <f>+enero!AJ221+Febrero!AJ221+'Marzo '!AJ221</f>
        <v>0</v>
      </c>
      <c r="AK221" s="662">
        <f>+enero!AK221+Febrero!AK221+'Marzo '!AK221</f>
        <v>0</v>
      </c>
      <c r="AL221" s="662">
        <f>+enero!AL221+Febrero!AL221+'Marzo '!AL221</f>
        <v>0</v>
      </c>
      <c r="AM221" s="662">
        <f>+enero!AM221+Febrero!AM221+'Marzo '!AM221</f>
        <v>0</v>
      </c>
      <c r="AN221" s="178">
        <f>+enero!AN221+Febrero!AN221+'Marzo '!AN221</f>
        <v>0</v>
      </c>
      <c r="AO221" s="32">
        <f>+enero!AO221+Febrero!AO221+'Marzo '!AO221</f>
        <v>0</v>
      </c>
      <c r="AP221" s="32">
        <f>+enero!AP221+Febrero!AP221+'Marzo '!AP221</f>
        <v>0</v>
      </c>
      <c r="AQ221" s="32">
        <f>+enero!AQ221+Febrero!AQ221+'Marzo '!AQ221</f>
        <v>0</v>
      </c>
      <c r="AR221" s="32">
        <f>+enero!AR221+Febrero!AR221+'Marzo '!AR221</f>
        <v>0</v>
      </c>
      <c r="AS221" s="32">
        <f>+enero!AS221+Febrero!AS221+'Marzo '!AS221</f>
        <v>0</v>
      </c>
      <c r="AT221" s="532" t="s">
        <v>194</v>
      </c>
      <c r="AU221" s="465"/>
      <c r="AV221" s="465"/>
      <c r="BY221" s="452"/>
      <c r="BZ221" s="452"/>
      <c r="CA221" s="452"/>
      <c r="CB221" s="452"/>
      <c r="CC221" s="452"/>
      <c r="CD221" s="452"/>
      <c r="CE221" s="452"/>
      <c r="CF221" s="452"/>
      <c r="CG221" s="719">
        <v>0</v>
      </c>
      <c r="CH221" s="719"/>
      <c r="CI221" s="719"/>
      <c r="CJ221" s="719">
        <v>0</v>
      </c>
      <c r="CK221" s="719"/>
      <c r="CL221" s="719"/>
      <c r="CM221" s="719"/>
      <c r="CN221" s="719"/>
      <c r="CO221" s="452"/>
    </row>
    <row r="222" spans="1:93" s="451" customFormat="1" x14ac:dyDescent="0.2">
      <c r="A222" s="1348"/>
      <c r="B222" s="664" t="s">
        <v>171</v>
      </c>
      <c r="C222" s="494">
        <f t="shared" si="33"/>
        <v>0</v>
      </c>
      <c r="D222" s="660"/>
      <c r="E222" s="665">
        <f t="shared" si="34"/>
        <v>0</v>
      </c>
      <c r="F222" s="662">
        <f>+enero!F222+Febrero!F222+'Marzo '!F222</f>
        <v>0</v>
      </c>
      <c r="G222" s="468">
        <f>+enero!G222+Febrero!G222+'Marzo '!G222</f>
        <v>0</v>
      </c>
      <c r="H222" s="662">
        <f>+enero!H222+Febrero!H222+'Marzo '!H222</f>
        <v>0</v>
      </c>
      <c r="I222" s="468">
        <f>+enero!I222+Febrero!I222+'Marzo '!I222</f>
        <v>0</v>
      </c>
      <c r="J222" s="662">
        <f>+enero!J222+Febrero!J222+'Marzo '!J222</f>
        <v>0</v>
      </c>
      <c r="K222" s="468">
        <f>+enero!K222+Febrero!K222+'Marzo '!K222</f>
        <v>0</v>
      </c>
      <c r="L222" s="662">
        <f>+enero!L222+Febrero!L222+'Marzo '!L222</f>
        <v>0</v>
      </c>
      <c r="M222" s="468">
        <f>+enero!M222+Febrero!M222+'Marzo '!M222</f>
        <v>0</v>
      </c>
      <c r="N222" s="662">
        <f>+enero!N222+Febrero!N222+'Marzo '!N222</f>
        <v>0</v>
      </c>
      <c r="O222" s="468">
        <f>+enero!O222+Febrero!O222+'Marzo '!O222</f>
        <v>0</v>
      </c>
      <c r="P222" s="662">
        <f>+enero!P222+Febrero!P222+'Marzo '!P222</f>
        <v>0</v>
      </c>
      <c r="Q222" s="468">
        <f>+enero!Q222+Febrero!Q222+'Marzo '!Q222</f>
        <v>0</v>
      </c>
      <c r="R222" s="662">
        <f>+enero!R222+Febrero!R222+'Marzo '!R222</f>
        <v>0</v>
      </c>
      <c r="S222" s="468">
        <f>+enero!S222+Febrero!S222+'Marzo '!S222</f>
        <v>0</v>
      </c>
      <c r="T222" s="662">
        <f>+enero!T222+Febrero!T222+'Marzo '!T222</f>
        <v>0</v>
      </c>
      <c r="U222" s="468">
        <f>+enero!U222+Febrero!U222+'Marzo '!U222</f>
        <v>0</v>
      </c>
      <c r="V222" s="662">
        <f>+enero!V222+Febrero!V222+'Marzo '!V222</f>
        <v>0</v>
      </c>
      <c r="W222" s="468">
        <f>+enero!W222+Febrero!W222+'Marzo '!W222</f>
        <v>0</v>
      </c>
      <c r="X222" s="662">
        <f>+enero!X222+Febrero!X222+'Marzo '!X222</f>
        <v>0</v>
      </c>
      <c r="Y222" s="468">
        <f>+enero!Y222+Febrero!Y222+'Marzo '!Y222</f>
        <v>0</v>
      </c>
      <c r="Z222" s="662">
        <f>+enero!Z222+Febrero!Z222+'Marzo '!Z222</f>
        <v>0</v>
      </c>
      <c r="AA222" s="468">
        <f>+enero!AA222+Febrero!AA222+'Marzo '!AA222</f>
        <v>0</v>
      </c>
      <c r="AB222" s="662">
        <f>+enero!AB222+Febrero!AB222+'Marzo '!AB222</f>
        <v>0</v>
      </c>
      <c r="AC222" s="662">
        <f>+enero!AC222+Febrero!AC222+'Marzo '!AC222</f>
        <v>0</v>
      </c>
      <c r="AD222" s="662">
        <f>+enero!AD222+Febrero!AD222+'Marzo '!AD222</f>
        <v>0</v>
      </c>
      <c r="AE222" s="662">
        <f>+enero!AE222+Febrero!AE222+'Marzo '!AE222</f>
        <v>0</v>
      </c>
      <c r="AF222" s="662">
        <f>+enero!AF222+Febrero!AF222+'Marzo '!AF222</f>
        <v>0</v>
      </c>
      <c r="AG222" s="662">
        <f>+enero!AG222+Febrero!AG222+'Marzo '!AG222</f>
        <v>0</v>
      </c>
      <c r="AH222" s="662">
        <f>+enero!AH222+Febrero!AH222+'Marzo '!AH222</f>
        <v>0</v>
      </c>
      <c r="AI222" s="662">
        <f>+enero!AI222+Febrero!AI222+'Marzo '!AI222</f>
        <v>0</v>
      </c>
      <c r="AJ222" s="662">
        <f>+enero!AJ222+Febrero!AJ222+'Marzo '!AJ222</f>
        <v>0</v>
      </c>
      <c r="AK222" s="662">
        <f>+enero!AK222+Febrero!AK222+'Marzo '!AK222</f>
        <v>0</v>
      </c>
      <c r="AL222" s="662">
        <f>+enero!AL222+Febrero!AL222+'Marzo '!AL222</f>
        <v>0</v>
      </c>
      <c r="AM222" s="662">
        <f>+enero!AM222+Febrero!AM222+'Marzo '!AM222</f>
        <v>0</v>
      </c>
      <c r="AN222" s="178">
        <f>+enero!AN222+Febrero!AN222+'Marzo '!AN222</f>
        <v>0</v>
      </c>
      <c r="AO222" s="32">
        <f>+enero!AO222+Febrero!AO222+'Marzo '!AO222</f>
        <v>0</v>
      </c>
      <c r="AP222" s="32">
        <f>+enero!AP222+Febrero!AP222+'Marzo '!AP222</f>
        <v>0</v>
      </c>
      <c r="AQ222" s="32">
        <f>+enero!AQ222+Febrero!AQ222+'Marzo '!AQ222</f>
        <v>0</v>
      </c>
      <c r="AR222" s="32">
        <f>+enero!AR222+Febrero!AR222+'Marzo '!AR222</f>
        <v>0</v>
      </c>
      <c r="AS222" s="32">
        <f>+enero!AS222+Febrero!AS222+'Marzo '!AS222</f>
        <v>0</v>
      </c>
      <c r="AT222" s="532" t="s">
        <v>194</v>
      </c>
      <c r="AU222" s="465"/>
      <c r="AV222" s="465"/>
      <c r="BY222" s="452"/>
      <c r="BZ222" s="452"/>
      <c r="CA222" s="452"/>
      <c r="CB222" s="452"/>
      <c r="CC222" s="452"/>
      <c r="CD222" s="452"/>
      <c r="CE222" s="452"/>
      <c r="CF222" s="452"/>
      <c r="CG222" s="719">
        <v>0</v>
      </c>
      <c r="CH222" s="719"/>
      <c r="CI222" s="719"/>
      <c r="CJ222" s="719">
        <v>0</v>
      </c>
      <c r="CK222" s="719"/>
      <c r="CL222" s="719"/>
      <c r="CM222" s="719"/>
      <c r="CN222" s="719"/>
      <c r="CO222" s="452"/>
    </row>
    <row r="223" spans="1:93" s="451" customFormat="1" x14ac:dyDescent="0.2">
      <c r="A223" s="1348"/>
      <c r="B223" s="664" t="s">
        <v>172</v>
      </c>
      <c r="C223" s="494">
        <f t="shared" si="33"/>
        <v>0</v>
      </c>
      <c r="D223" s="660"/>
      <c r="E223" s="665">
        <f t="shared" si="34"/>
        <v>0</v>
      </c>
      <c r="F223" s="662">
        <f>+enero!F223+Febrero!F223+'Marzo '!F223</f>
        <v>0</v>
      </c>
      <c r="G223" s="468">
        <f>+enero!G223+Febrero!G223+'Marzo '!G223</f>
        <v>0</v>
      </c>
      <c r="H223" s="662">
        <f>+enero!H223+Febrero!H223+'Marzo '!H223</f>
        <v>0</v>
      </c>
      <c r="I223" s="468">
        <f>+enero!I223+Febrero!I223+'Marzo '!I223</f>
        <v>0</v>
      </c>
      <c r="J223" s="662">
        <f>+enero!J223+Febrero!J223+'Marzo '!J223</f>
        <v>0</v>
      </c>
      <c r="K223" s="468">
        <f>+enero!K223+Febrero!K223+'Marzo '!K223</f>
        <v>0</v>
      </c>
      <c r="L223" s="662">
        <f>+enero!L223+Febrero!L223+'Marzo '!L223</f>
        <v>0</v>
      </c>
      <c r="M223" s="468">
        <f>+enero!M223+Febrero!M223+'Marzo '!M223</f>
        <v>0</v>
      </c>
      <c r="N223" s="662">
        <f>+enero!N223+Febrero!N223+'Marzo '!N223</f>
        <v>0</v>
      </c>
      <c r="O223" s="468">
        <f>+enero!O223+Febrero!O223+'Marzo '!O223</f>
        <v>0</v>
      </c>
      <c r="P223" s="662">
        <f>+enero!P223+Febrero!P223+'Marzo '!P223</f>
        <v>0</v>
      </c>
      <c r="Q223" s="468">
        <f>+enero!Q223+Febrero!Q223+'Marzo '!Q223</f>
        <v>0</v>
      </c>
      <c r="R223" s="662">
        <f>+enero!R223+Febrero!R223+'Marzo '!R223</f>
        <v>0</v>
      </c>
      <c r="S223" s="468">
        <f>+enero!S223+Febrero!S223+'Marzo '!S223</f>
        <v>0</v>
      </c>
      <c r="T223" s="662">
        <f>+enero!T223+Febrero!T223+'Marzo '!T223</f>
        <v>0</v>
      </c>
      <c r="U223" s="468">
        <f>+enero!U223+Febrero!U223+'Marzo '!U223</f>
        <v>0</v>
      </c>
      <c r="V223" s="662">
        <f>+enero!V223+Febrero!V223+'Marzo '!V223</f>
        <v>0</v>
      </c>
      <c r="W223" s="468">
        <f>+enero!W223+Febrero!W223+'Marzo '!W223</f>
        <v>0</v>
      </c>
      <c r="X223" s="662">
        <f>+enero!X223+Febrero!X223+'Marzo '!X223</f>
        <v>0</v>
      </c>
      <c r="Y223" s="468">
        <f>+enero!Y223+Febrero!Y223+'Marzo '!Y223</f>
        <v>0</v>
      </c>
      <c r="Z223" s="662">
        <f>+enero!Z223+Febrero!Z223+'Marzo '!Z223</f>
        <v>0</v>
      </c>
      <c r="AA223" s="468">
        <f>+enero!AA223+Febrero!AA223+'Marzo '!AA223</f>
        <v>0</v>
      </c>
      <c r="AB223" s="662">
        <f>+enero!AB223+Febrero!AB223+'Marzo '!AB223</f>
        <v>0</v>
      </c>
      <c r="AC223" s="662">
        <f>+enero!AC223+Febrero!AC223+'Marzo '!AC223</f>
        <v>0</v>
      </c>
      <c r="AD223" s="662">
        <f>+enero!AD223+Febrero!AD223+'Marzo '!AD223</f>
        <v>0</v>
      </c>
      <c r="AE223" s="662">
        <f>+enero!AE223+Febrero!AE223+'Marzo '!AE223</f>
        <v>0</v>
      </c>
      <c r="AF223" s="662">
        <f>+enero!AF223+Febrero!AF223+'Marzo '!AF223</f>
        <v>0</v>
      </c>
      <c r="AG223" s="662">
        <f>+enero!AG223+Febrero!AG223+'Marzo '!AG223</f>
        <v>0</v>
      </c>
      <c r="AH223" s="662">
        <f>+enero!AH223+Febrero!AH223+'Marzo '!AH223</f>
        <v>0</v>
      </c>
      <c r="AI223" s="662">
        <f>+enero!AI223+Febrero!AI223+'Marzo '!AI223</f>
        <v>0</v>
      </c>
      <c r="AJ223" s="662">
        <f>+enero!AJ223+Febrero!AJ223+'Marzo '!AJ223</f>
        <v>0</v>
      </c>
      <c r="AK223" s="662">
        <f>+enero!AK223+Febrero!AK223+'Marzo '!AK223</f>
        <v>0</v>
      </c>
      <c r="AL223" s="662">
        <f>+enero!AL223+Febrero!AL223+'Marzo '!AL223</f>
        <v>0</v>
      </c>
      <c r="AM223" s="662">
        <f>+enero!AM223+Febrero!AM223+'Marzo '!AM223</f>
        <v>0</v>
      </c>
      <c r="AN223" s="178">
        <f>+enero!AN223+Febrero!AN223+'Marzo '!AN223</f>
        <v>0</v>
      </c>
      <c r="AO223" s="32">
        <f>+enero!AO223+Febrero!AO223+'Marzo '!AO223</f>
        <v>0</v>
      </c>
      <c r="AP223" s="32">
        <f>+enero!AP223+Febrero!AP223+'Marzo '!AP223</f>
        <v>0</v>
      </c>
      <c r="AQ223" s="32">
        <f>+enero!AQ223+Febrero!AQ223+'Marzo '!AQ223</f>
        <v>0</v>
      </c>
      <c r="AR223" s="32">
        <f>+enero!AR223+Febrero!AR223+'Marzo '!AR223</f>
        <v>0</v>
      </c>
      <c r="AS223" s="32">
        <f>+enero!AS223+Febrero!AS223+'Marzo '!AS223</f>
        <v>0</v>
      </c>
      <c r="AT223" s="532" t="s">
        <v>194</v>
      </c>
      <c r="AU223" s="465"/>
      <c r="AV223" s="465"/>
      <c r="BY223" s="452"/>
      <c r="BZ223" s="452"/>
      <c r="CA223" s="452"/>
      <c r="CB223" s="452"/>
      <c r="CC223" s="452"/>
      <c r="CD223" s="452"/>
      <c r="CE223" s="452"/>
      <c r="CF223" s="452"/>
      <c r="CG223" s="719">
        <v>0</v>
      </c>
      <c r="CH223" s="719"/>
      <c r="CI223" s="719"/>
      <c r="CJ223" s="719">
        <v>0</v>
      </c>
      <c r="CK223" s="719"/>
      <c r="CL223" s="719"/>
      <c r="CM223" s="719"/>
      <c r="CN223" s="719"/>
      <c r="CO223" s="452"/>
    </row>
    <row r="224" spans="1:93" s="451" customFormat="1" x14ac:dyDescent="0.2">
      <c r="A224" s="1348"/>
      <c r="B224" s="664" t="s">
        <v>173</v>
      </c>
      <c r="C224" s="494">
        <f t="shared" si="33"/>
        <v>0</v>
      </c>
      <c r="D224" s="660"/>
      <c r="E224" s="665">
        <f t="shared" si="34"/>
        <v>0</v>
      </c>
      <c r="F224" s="662">
        <f>+enero!F224+Febrero!F224+'Marzo '!F224</f>
        <v>0</v>
      </c>
      <c r="G224" s="468">
        <f>+enero!G224+Febrero!G224+'Marzo '!G224</f>
        <v>0</v>
      </c>
      <c r="H224" s="662">
        <f>+enero!H224+Febrero!H224+'Marzo '!H224</f>
        <v>0</v>
      </c>
      <c r="I224" s="468">
        <f>+enero!I224+Febrero!I224+'Marzo '!I224</f>
        <v>0</v>
      </c>
      <c r="J224" s="662">
        <f>+enero!J224+Febrero!J224+'Marzo '!J224</f>
        <v>0</v>
      </c>
      <c r="K224" s="468">
        <f>+enero!K224+Febrero!K224+'Marzo '!K224</f>
        <v>0</v>
      </c>
      <c r="L224" s="662">
        <f>+enero!L224+Febrero!L224+'Marzo '!L224</f>
        <v>0</v>
      </c>
      <c r="M224" s="468">
        <f>+enero!M224+Febrero!M224+'Marzo '!M224</f>
        <v>0</v>
      </c>
      <c r="N224" s="662">
        <f>+enero!N224+Febrero!N224+'Marzo '!N224</f>
        <v>0</v>
      </c>
      <c r="O224" s="468">
        <f>+enero!O224+Febrero!O224+'Marzo '!O224</f>
        <v>0</v>
      </c>
      <c r="P224" s="662">
        <f>+enero!P224+Febrero!P224+'Marzo '!P224</f>
        <v>0</v>
      </c>
      <c r="Q224" s="468">
        <f>+enero!Q224+Febrero!Q224+'Marzo '!Q224</f>
        <v>0</v>
      </c>
      <c r="R224" s="662">
        <f>+enero!R224+Febrero!R224+'Marzo '!R224</f>
        <v>0</v>
      </c>
      <c r="S224" s="468">
        <f>+enero!S224+Febrero!S224+'Marzo '!S224</f>
        <v>0</v>
      </c>
      <c r="T224" s="662">
        <f>+enero!T224+Febrero!T224+'Marzo '!T224</f>
        <v>0</v>
      </c>
      <c r="U224" s="468">
        <f>+enero!U224+Febrero!U224+'Marzo '!U224</f>
        <v>0</v>
      </c>
      <c r="V224" s="662">
        <f>+enero!V224+Febrero!V224+'Marzo '!V224</f>
        <v>0</v>
      </c>
      <c r="W224" s="468">
        <f>+enero!W224+Febrero!W224+'Marzo '!W224</f>
        <v>0</v>
      </c>
      <c r="X224" s="662">
        <f>+enero!X224+Febrero!X224+'Marzo '!X224</f>
        <v>0</v>
      </c>
      <c r="Y224" s="468">
        <f>+enero!Y224+Febrero!Y224+'Marzo '!Y224</f>
        <v>0</v>
      </c>
      <c r="Z224" s="662">
        <f>+enero!Z224+Febrero!Z224+'Marzo '!Z224</f>
        <v>0</v>
      </c>
      <c r="AA224" s="468">
        <f>+enero!AA224+Febrero!AA224+'Marzo '!AA224</f>
        <v>0</v>
      </c>
      <c r="AB224" s="662">
        <f>+enero!AB224+Febrero!AB224+'Marzo '!AB224</f>
        <v>0</v>
      </c>
      <c r="AC224" s="662">
        <f>+enero!AC224+Febrero!AC224+'Marzo '!AC224</f>
        <v>0</v>
      </c>
      <c r="AD224" s="662">
        <f>+enero!AD224+Febrero!AD224+'Marzo '!AD224</f>
        <v>0</v>
      </c>
      <c r="AE224" s="662">
        <f>+enero!AE224+Febrero!AE224+'Marzo '!AE224</f>
        <v>0</v>
      </c>
      <c r="AF224" s="662">
        <f>+enero!AF224+Febrero!AF224+'Marzo '!AF224</f>
        <v>0</v>
      </c>
      <c r="AG224" s="662">
        <f>+enero!AG224+Febrero!AG224+'Marzo '!AG224</f>
        <v>0</v>
      </c>
      <c r="AH224" s="662">
        <f>+enero!AH224+Febrero!AH224+'Marzo '!AH224</f>
        <v>0</v>
      </c>
      <c r="AI224" s="662">
        <f>+enero!AI224+Febrero!AI224+'Marzo '!AI224</f>
        <v>0</v>
      </c>
      <c r="AJ224" s="662">
        <f>+enero!AJ224+Febrero!AJ224+'Marzo '!AJ224</f>
        <v>0</v>
      </c>
      <c r="AK224" s="662">
        <f>+enero!AK224+Febrero!AK224+'Marzo '!AK224</f>
        <v>0</v>
      </c>
      <c r="AL224" s="662">
        <f>+enero!AL224+Febrero!AL224+'Marzo '!AL224</f>
        <v>0</v>
      </c>
      <c r="AM224" s="662">
        <f>+enero!AM224+Febrero!AM224+'Marzo '!AM224</f>
        <v>0</v>
      </c>
      <c r="AN224" s="178">
        <f>+enero!AN224+Febrero!AN224+'Marzo '!AN224</f>
        <v>0</v>
      </c>
      <c r="AO224" s="32">
        <f>+enero!AO224+Febrero!AO224+'Marzo '!AO224</f>
        <v>0</v>
      </c>
      <c r="AP224" s="32">
        <f>+enero!AP224+Febrero!AP224+'Marzo '!AP224</f>
        <v>0</v>
      </c>
      <c r="AQ224" s="32">
        <f>+enero!AQ224+Febrero!AQ224+'Marzo '!AQ224</f>
        <v>0</v>
      </c>
      <c r="AR224" s="32">
        <f>+enero!AR224+Febrero!AR224+'Marzo '!AR224</f>
        <v>0</v>
      </c>
      <c r="AS224" s="32">
        <f>+enero!AS224+Febrero!AS224+'Marzo '!AS224</f>
        <v>0</v>
      </c>
      <c r="AT224" s="532" t="s">
        <v>194</v>
      </c>
      <c r="AU224" s="465"/>
      <c r="AV224" s="465"/>
      <c r="BY224" s="452"/>
      <c r="BZ224" s="452"/>
      <c r="CA224" s="452"/>
      <c r="CB224" s="452"/>
      <c r="CC224" s="452"/>
      <c r="CD224" s="452"/>
      <c r="CE224" s="452"/>
      <c r="CF224" s="452"/>
      <c r="CG224" s="719">
        <v>0</v>
      </c>
      <c r="CH224" s="719"/>
      <c r="CI224" s="719"/>
      <c r="CJ224" s="719">
        <v>0</v>
      </c>
      <c r="CK224" s="719"/>
      <c r="CL224" s="719"/>
      <c r="CM224" s="719"/>
      <c r="CN224" s="719"/>
      <c r="CO224" s="452"/>
    </row>
    <row r="225" spans="1:93" s="451" customFormat="1" x14ac:dyDescent="0.2">
      <c r="A225" s="1348"/>
      <c r="B225" s="664" t="s">
        <v>174</v>
      </c>
      <c r="C225" s="494">
        <f t="shared" si="33"/>
        <v>0</v>
      </c>
      <c r="D225" s="660"/>
      <c r="E225" s="665">
        <f t="shared" si="34"/>
        <v>0</v>
      </c>
      <c r="F225" s="662">
        <f>+enero!F225+Febrero!F225+'Marzo '!F225</f>
        <v>0</v>
      </c>
      <c r="G225" s="468">
        <f>+enero!G225+Febrero!G225+'Marzo '!G225</f>
        <v>0</v>
      </c>
      <c r="H225" s="662">
        <f>+enero!H225+Febrero!H225+'Marzo '!H225</f>
        <v>0</v>
      </c>
      <c r="I225" s="468">
        <f>+enero!I225+Febrero!I225+'Marzo '!I225</f>
        <v>0</v>
      </c>
      <c r="J225" s="662">
        <f>+enero!J225+Febrero!J225+'Marzo '!J225</f>
        <v>0</v>
      </c>
      <c r="K225" s="468">
        <f>+enero!K225+Febrero!K225+'Marzo '!K225</f>
        <v>0</v>
      </c>
      <c r="L225" s="662">
        <f>+enero!L225+Febrero!L225+'Marzo '!L225</f>
        <v>0</v>
      </c>
      <c r="M225" s="468">
        <f>+enero!M225+Febrero!M225+'Marzo '!M225</f>
        <v>0</v>
      </c>
      <c r="N225" s="662">
        <f>+enero!N225+Febrero!N225+'Marzo '!N225</f>
        <v>0</v>
      </c>
      <c r="O225" s="468">
        <f>+enero!O225+Febrero!O225+'Marzo '!O225</f>
        <v>0</v>
      </c>
      <c r="P225" s="662">
        <f>+enero!P225+Febrero!P225+'Marzo '!P225</f>
        <v>0</v>
      </c>
      <c r="Q225" s="468">
        <f>+enero!Q225+Febrero!Q225+'Marzo '!Q225</f>
        <v>0</v>
      </c>
      <c r="R225" s="662">
        <f>+enero!R225+Febrero!R225+'Marzo '!R225</f>
        <v>0</v>
      </c>
      <c r="S225" s="468">
        <f>+enero!S225+Febrero!S225+'Marzo '!S225</f>
        <v>0</v>
      </c>
      <c r="T225" s="662">
        <f>+enero!T225+Febrero!T225+'Marzo '!T225</f>
        <v>0</v>
      </c>
      <c r="U225" s="468">
        <f>+enero!U225+Febrero!U225+'Marzo '!U225</f>
        <v>0</v>
      </c>
      <c r="V225" s="662">
        <f>+enero!V225+Febrero!V225+'Marzo '!V225</f>
        <v>0</v>
      </c>
      <c r="W225" s="468">
        <f>+enero!W225+Febrero!W225+'Marzo '!W225</f>
        <v>0</v>
      </c>
      <c r="X225" s="662">
        <f>+enero!X225+Febrero!X225+'Marzo '!X225</f>
        <v>0</v>
      </c>
      <c r="Y225" s="468">
        <f>+enero!Y225+Febrero!Y225+'Marzo '!Y225</f>
        <v>0</v>
      </c>
      <c r="Z225" s="662">
        <f>+enero!Z225+Febrero!Z225+'Marzo '!Z225</f>
        <v>0</v>
      </c>
      <c r="AA225" s="468">
        <f>+enero!AA225+Febrero!AA225+'Marzo '!AA225</f>
        <v>0</v>
      </c>
      <c r="AB225" s="662">
        <f>+enero!AB225+Febrero!AB225+'Marzo '!AB225</f>
        <v>0</v>
      </c>
      <c r="AC225" s="662">
        <f>+enero!AC225+Febrero!AC225+'Marzo '!AC225</f>
        <v>0</v>
      </c>
      <c r="AD225" s="662">
        <f>+enero!AD225+Febrero!AD225+'Marzo '!AD225</f>
        <v>0</v>
      </c>
      <c r="AE225" s="662">
        <f>+enero!AE225+Febrero!AE225+'Marzo '!AE225</f>
        <v>0</v>
      </c>
      <c r="AF225" s="662">
        <f>+enero!AF225+Febrero!AF225+'Marzo '!AF225</f>
        <v>0</v>
      </c>
      <c r="AG225" s="662">
        <f>+enero!AG225+Febrero!AG225+'Marzo '!AG225</f>
        <v>0</v>
      </c>
      <c r="AH225" s="662">
        <f>+enero!AH225+Febrero!AH225+'Marzo '!AH225</f>
        <v>0</v>
      </c>
      <c r="AI225" s="662">
        <f>+enero!AI225+Febrero!AI225+'Marzo '!AI225</f>
        <v>0</v>
      </c>
      <c r="AJ225" s="662">
        <f>+enero!AJ225+Febrero!AJ225+'Marzo '!AJ225</f>
        <v>0</v>
      </c>
      <c r="AK225" s="662">
        <f>+enero!AK225+Febrero!AK225+'Marzo '!AK225</f>
        <v>0</v>
      </c>
      <c r="AL225" s="662">
        <f>+enero!AL225+Febrero!AL225+'Marzo '!AL225</f>
        <v>0</v>
      </c>
      <c r="AM225" s="662">
        <f>+enero!AM225+Febrero!AM225+'Marzo '!AM225</f>
        <v>0</v>
      </c>
      <c r="AN225" s="178">
        <f>+enero!AN225+Febrero!AN225+'Marzo '!AN225</f>
        <v>0</v>
      </c>
      <c r="AO225" s="32">
        <f>+enero!AO225+Febrero!AO225+'Marzo '!AO225</f>
        <v>0</v>
      </c>
      <c r="AP225" s="32">
        <f>+enero!AP225+Febrero!AP225+'Marzo '!AP225</f>
        <v>0</v>
      </c>
      <c r="AQ225" s="32">
        <f>+enero!AQ225+Febrero!AQ225+'Marzo '!AQ225</f>
        <v>0</v>
      </c>
      <c r="AR225" s="32">
        <f>+enero!AR225+Febrero!AR225+'Marzo '!AR225</f>
        <v>0</v>
      </c>
      <c r="AS225" s="32">
        <f>+enero!AS225+Febrero!AS225+'Marzo '!AS225</f>
        <v>0</v>
      </c>
      <c r="AT225" s="530" t="s">
        <v>194</v>
      </c>
      <c r="AU225" s="465"/>
      <c r="AV225" s="465"/>
      <c r="BY225" s="452"/>
      <c r="BZ225" s="452"/>
      <c r="CA225" s="452"/>
      <c r="CB225" s="452"/>
      <c r="CC225" s="452"/>
      <c r="CD225" s="452"/>
      <c r="CE225" s="452"/>
      <c r="CF225" s="452"/>
      <c r="CG225" s="719">
        <v>0</v>
      </c>
      <c r="CH225" s="719"/>
      <c r="CI225" s="719"/>
      <c r="CJ225" s="719">
        <v>0</v>
      </c>
      <c r="CK225" s="719"/>
      <c r="CL225" s="719"/>
      <c r="CM225" s="719"/>
      <c r="CN225" s="719"/>
      <c r="CO225" s="452"/>
    </row>
    <row r="226" spans="1:93" s="451" customFormat="1" x14ac:dyDescent="0.2">
      <c r="A226" s="1348"/>
      <c r="B226" s="664" t="s">
        <v>175</v>
      </c>
      <c r="C226" s="494">
        <f t="shared" si="33"/>
        <v>0</v>
      </c>
      <c r="D226" s="660"/>
      <c r="E226" s="665">
        <f t="shared" si="34"/>
        <v>0</v>
      </c>
      <c r="F226" s="662">
        <f>+enero!F226+Febrero!F226+'Marzo '!F226</f>
        <v>0</v>
      </c>
      <c r="G226" s="468">
        <f>+enero!G226+Febrero!G226+'Marzo '!G226</f>
        <v>0</v>
      </c>
      <c r="H226" s="662">
        <f>+enero!H226+Febrero!H226+'Marzo '!H226</f>
        <v>0</v>
      </c>
      <c r="I226" s="468">
        <f>+enero!I226+Febrero!I226+'Marzo '!I226</f>
        <v>0</v>
      </c>
      <c r="J226" s="662">
        <f>+enero!J226+Febrero!J226+'Marzo '!J226</f>
        <v>0</v>
      </c>
      <c r="K226" s="468">
        <f>+enero!K226+Febrero!K226+'Marzo '!K226</f>
        <v>0</v>
      </c>
      <c r="L226" s="662">
        <f>+enero!L226+Febrero!L226+'Marzo '!L226</f>
        <v>0</v>
      </c>
      <c r="M226" s="468">
        <f>+enero!M226+Febrero!M226+'Marzo '!M226</f>
        <v>0</v>
      </c>
      <c r="N226" s="662">
        <f>+enero!N226+Febrero!N226+'Marzo '!N226</f>
        <v>0</v>
      </c>
      <c r="O226" s="468">
        <f>+enero!O226+Febrero!O226+'Marzo '!O226</f>
        <v>0</v>
      </c>
      <c r="P226" s="662">
        <f>+enero!P226+Febrero!P226+'Marzo '!P226</f>
        <v>0</v>
      </c>
      <c r="Q226" s="468">
        <f>+enero!Q226+Febrero!Q226+'Marzo '!Q226</f>
        <v>0</v>
      </c>
      <c r="R226" s="662">
        <f>+enero!R226+Febrero!R226+'Marzo '!R226</f>
        <v>0</v>
      </c>
      <c r="S226" s="468">
        <f>+enero!S226+Febrero!S226+'Marzo '!S226</f>
        <v>0</v>
      </c>
      <c r="T226" s="662">
        <f>+enero!T226+Febrero!T226+'Marzo '!T226</f>
        <v>0</v>
      </c>
      <c r="U226" s="468">
        <f>+enero!U226+Febrero!U226+'Marzo '!U226</f>
        <v>0</v>
      </c>
      <c r="V226" s="662">
        <f>+enero!V226+Febrero!V226+'Marzo '!V226</f>
        <v>0</v>
      </c>
      <c r="W226" s="468">
        <f>+enero!W226+Febrero!W226+'Marzo '!W226</f>
        <v>0</v>
      </c>
      <c r="X226" s="662">
        <f>+enero!X226+Febrero!X226+'Marzo '!X226</f>
        <v>0</v>
      </c>
      <c r="Y226" s="468">
        <f>+enero!Y226+Febrero!Y226+'Marzo '!Y226</f>
        <v>0</v>
      </c>
      <c r="Z226" s="662">
        <f>+enero!Z226+Febrero!Z226+'Marzo '!Z226</f>
        <v>0</v>
      </c>
      <c r="AA226" s="468">
        <f>+enero!AA226+Febrero!AA226+'Marzo '!AA226</f>
        <v>0</v>
      </c>
      <c r="AB226" s="662">
        <f>+enero!AB226+Febrero!AB226+'Marzo '!AB226</f>
        <v>0</v>
      </c>
      <c r="AC226" s="662">
        <f>+enero!AC226+Febrero!AC226+'Marzo '!AC226</f>
        <v>0</v>
      </c>
      <c r="AD226" s="662">
        <f>+enero!AD226+Febrero!AD226+'Marzo '!AD226</f>
        <v>0</v>
      </c>
      <c r="AE226" s="662">
        <f>+enero!AE226+Febrero!AE226+'Marzo '!AE226</f>
        <v>0</v>
      </c>
      <c r="AF226" s="662">
        <f>+enero!AF226+Febrero!AF226+'Marzo '!AF226</f>
        <v>0</v>
      </c>
      <c r="AG226" s="662">
        <f>+enero!AG226+Febrero!AG226+'Marzo '!AG226</f>
        <v>0</v>
      </c>
      <c r="AH226" s="662">
        <f>+enero!AH226+Febrero!AH226+'Marzo '!AH226</f>
        <v>0</v>
      </c>
      <c r="AI226" s="662">
        <f>+enero!AI226+Febrero!AI226+'Marzo '!AI226</f>
        <v>0</v>
      </c>
      <c r="AJ226" s="662">
        <f>+enero!AJ226+Febrero!AJ226+'Marzo '!AJ226</f>
        <v>0</v>
      </c>
      <c r="AK226" s="662">
        <f>+enero!AK226+Febrero!AK226+'Marzo '!AK226</f>
        <v>0</v>
      </c>
      <c r="AL226" s="662">
        <f>+enero!AL226+Febrero!AL226+'Marzo '!AL226</f>
        <v>0</v>
      </c>
      <c r="AM226" s="662">
        <f>+enero!AM226+Febrero!AM226+'Marzo '!AM226</f>
        <v>0</v>
      </c>
      <c r="AN226" s="178">
        <f>+enero!AN226+Febrero!AN226+'Marzo '!AN226</f>
        <v>0</v>
      </c>
      <c r="AO226" s="32">
        <f>+enero!AO226+Febrero!AO226+'Marzo '!AO226</f>
        <v>0</v>
      </c>
      <c r="AP226" s="32">
        <f>+enero!AP226+Febrero!AP226+'Marzo '!AP226</f>
        <v>0</v>
      </c>
      <c r="AQ226" s="32">
        <f>+enero!AQ226+Febrero!AQ226+'Marzo '!AQ226</f>
        <v>0</v>
      </c>
      <c r="AR226" s="32">
        <f>+enero!AR226+Febrero!AR226+'Marzo '!AR226</f>
        <v>0</v>
      </c>
      <c r="AS226" s="32">
        <f>+enero!AS226+Febrero!AS226+'Marzo '!AS226</f>
        <v>0</v>
      </c>
      <c r="AT226" s="532" t="s">
        <v>194</v>
      </c>
      <c r="AU226" s="465"/>
      <c r="AV226" s="465"/>
      <c r="BY226" s="452"/>
      <c r="BZ226" s="452"/>
      <c r="CA226" s="452"/>
      <c r="CB226" s="452"/>
      <c r="CC226" s="452"/>
      <c r="CD226" s="452"/>
      <c r="CE226" s="452"/>
      <c r="CF226" s="452"/>
      <c r="CG226" s="719">
        <v>0</v>
      </c>
      <c r="CH226" s="719"/>
      <c r="CI226" s="719"/>
      <c r="CJ226" s="719">
        <v>0</v>
      </c>
      <c r="CK226" s="719"/>
      <c r="CL226" s="719"/>
      <c r="CM226" s="719"/>
      <c r="CN226" s="719"/>
      <c r="CO226" s="452"/>
    </row>
    <row r="227" spans="1:93" s="451" customFormat="1" x14ac:dyDescent="0.2">
      <c r="A227" s="1348"/>
      <c r="B227" s="666" t="s">
        <v>176</v>
      </c>
      <c r="C227" s="492">
        <f t="shared" si="33"/>
        <v>24</v>
      </c>
      <c r="D227" s="667"/>
      <c r="E227" s="668">
        <f t="shared" si="34"/>
        <v>24</v>
      </c>
      <c r="F227" s="669">
        <f>+enero!F227+Febrero!F227+'Marzo '!F227</f>
        <v>0</v>
      </c>
      <c r="G227" s="586">
        <f>+enero!G227+Febrero!G227+'Marzo '!G227</f>
        <v>1</v>
      </c>
      <c r="H227" s="669">
        <f>+enero!H227+Febrero!H227+'Marzo '!H227</f>
        <v>0</v>
      </c>
      <c r="I227" s="586">
        <f>+enero!I227+Febrero!I227+'Marzo '!I227</f>
        <v>1</v>
      </c>
      <c r="J227" s="669">
        <f>+enero!J227+Febrero!J227+'Marzo '!J227</f>
        <v>0</v>
      </c>
      <c r="K227" s="586">
        <f>+enero!K227+Febrero!K227+'Marzo '!K227</f>
        <v>0</v>
      </c>
      <c r="L227" s="669">
        <f>+enero!L227+Febrero!L227+'Marzo '!L227</f>
        <v>0</v>
      </c>
      <c r="M227" s="586">
        <f>+enero!M227+Febrero!M227+'Marzo '!M227</f>
        <v>1</v>
      </c>
      <c r="N227" s="669">
        <f>+enero!N227+Febrero!N227+'Marzo '!N227</f>
        <v>0</v>
      </c>
      <c r="O227" s="586">
        <f>+enero!O227+Febrero!O227+'Marzo '!O227</f>
        <v>7</v>
      </c>
      <c r="P227" s="669">
        <f>+enero!P227+Febrero!P227+'Marzo '!P227</f>
        <v>0</v>
      </c>
      <c r="Q227" s="586">
        <f>+enero!Q227+Febrero!Q227+'Marzo '!Q227</f>
        <v>3</v>
      </c>
      <c r="R227" s="669">
        <f>+enero!R227+Febrero!R227+'Marzo '!R227</f>
        <v>0</v>
      </c>
      <c r="S227" s="586">
        <f>+enero!S227+Febrero!S227+'Marzo '!S227</f>
        <v>6</v>
      </c>
      <c r="T227" s="669">
        <f>+enero!T227+Febrero!T227+'Marzo '!T227</f>
        <v>0</v>
      </c>
      <c r="U227" s="586">
        <f>+enero!U227+Febrero!U227+'Marzo '!U227</f>
        <v>2</v>
      </c>
      <c r="V227" s="669">
        <f>+enero!V227+Febrero!V227+'Marzo '!V227</f>
        <v>0</v>
      </c>
      <c r="W227" s="586">
        <f>+enero!W227+Febrero!W227+'Marzo '!W227</f>
        <v>3</v>
      </c>
      <c r="X227" s="669">
        <f>+enero!X227+Febrero!X227+'Marzo '!X227</f>
        <v>0</v>
      </c>
      <c r="Y227" s="586">
        <f>+enero!Y227+Febrero!Y227+'Marzo '!Y227</f>
        <v>0</v>
      </c>
      <c r="Z227" s="669">
        <f>+enero!Z227+Febrero!Z227+'Marzo '!Z227</f>
        <v>0</v>
      </c>
      <c r="AA227" s="586">
        <f>+enero!AA227+Febrero!AA227+'Marzo '!AA227</f>
        <v>0</v>
      </c>
      <c r="AB227" s="669">
        <f>+enero!AB227+Febrero!AB227+'Marzo '!AB227</f>
        <v>0</v>
      </c>
      <c r="AC227" s="669">
        <f>+enero!AC227+Febrero!AC227+'Marzo '!AC227</f>
        <v>0</v>
      </c>
      <c r="AD227" s="669">
        <f>+enero!AD227+Febrero!AD227+'Marzo '!AD227</f>
        <v>0</v>
      </c>
      <c r="AE227" s="669">
        <f>+enero!AE227+Febrero!AE227+'Marzo '!AE227</f>
        <v>0</v>
      </c>
      <c r="AF227" s="669">
        <f>+enero!AF227+Febrero!AF227+'Marzo '!AF227</f>
        <v>0</v>
      </c>
      <c r="AG227" s="669">
        <f>+enero!AG227+Febrero!AG227+'Marzo '!AG227</f>
        <v>0</v>
      </c>
      <c r="AH227" s="669">
        <f>+enero!AH227+Febrero!AH227+'Marzo '!AH227</f>
        <v>0</v>
      </c>
      <c r="AI227" s="669">
        <f>+enero!AI227+Febrero!AI227+'Marzo '!AI227</f>
        <v>0</v>
      </c>
      <c r="AJ227" s="669">
        <f>+enero!AJ227+Febrero!AJ227+'Marzo '!AJ227</f>
        <v>0</v>
      </c>
      <c r="AK227" s="669">
        <f>+enero!AK227+Febrero!AK227+'Marzo '!AK227</f>
        <v>0</v>
      </c>
      <c r="AL227" s="669">
        <f>+enero!AL227+Febrero!AL227+'Marzo '!AL227</f>
        <v>0</v>
      </c>
      <c r="AM227" s="669">
        <f>+enero!AM227+Febrero!AM227+'Marzo '!AM227</f>
        <v>0</v>
      </c>
      <c r="AN227" s="184">
        <f>+enero!AN227+Febrero!AN227+'Marzo '!AN227</f>
        <v>0</v>
      </c>
      <c r="AO227" s="44">
        <f>+enero!AO227+Febrero!AO227+'Marzo '!AO227</f>
        <v>0</v>
      </c>
      <c r="AP227" s="44">
        <f>+enero!AP227+Febrero!AP227+'Marzo '!AP227</f>
        <v>0</v>
      </c>
      <c r="AQ227" s="44">
        <f>+enero!AQ227+Febrero!AQ227+'Marzo '!AQ227</f>
        <v>0</v>
      </c>
      <c r="AR227" s="44">
        <f>+enero!AR227+Febrero!AR227+'Marzo '!AR227</f>
        <v>0</v>
      </c>
      <c r="AS227" s="44">
        <f>+enero!AS227+Febrero!AS227+'Marzo '!AS227</f>
        <v>0</v>
      </c>
      <c r="AT227" s="530" t="s">
        <v>194</v>
      </c>
      <c r="AU227" s="465"/>
      <c r="AV227" s="465"/>
      <c r="BY227" s="452"/>
      <c r="BZ227" s="452"/>
      <c r="CA227" s="452"/>
      <c r="CB227" s="452"/>
      <c r="CC227" s="452"/>
      <c r="CD227" s="452"/>
      <c r="CE227" s="452"/>
      <c r="CF227" s="452"/>
      <c r="CG227" s="719">
        <v>0</v>
      </c>
      <c r="CH227" s="719"/>
      <c r="CI227" s="719"/>
      <c r="CJ227" s="719">
        <v>0</v>
      </c>
      <c r="CK227" s="719"/>
      <c r="CL227" s="719"/>
      <c r="CM227" s="719"/>
      <c r="CN227" s="719"/>
      <c r="CO227" s="452"/>
    </row>
    <row r="228" spans="1:93" s="451" customFormat="1" x14ac:dyDescent="0.2">
      <c r="A228" s="1349" t="s">
        <v>269</v>
      </c>
      <c r="B228" s="658" t="s">
        <v>23</v>
      </c>
      <c r="C228" s="659">
        <f t="shared" ref="C228:C236" si="35">SUM(D228+E228)</f>
        <v>1</v>
      </c>
      <c r="D228" s="659">
        <f t="shared" ref="D228:E236" si="36">SUM(F228+H228+J228+L228+N228+P228+R228+T228+V228+X228+Z228+AB228+AD228+AF228+AH228+AJ228+AL228)</f>
        <v>1</v>
      </c>
      <c r="E228" s="661">
        <f t="shared" si="36"/>
        <v>0</v>
      </c>
      <c r="F228" s="670">
        <f>+enero!F228+Febrero!F228+'Marzo '!F228</f>
        <v>0</v>
      </c>
      <c r="G228" s="671">
        <f>+enero!G228+Febrero!G228+'Marzo '!G228</f>
        <v>0</v>
      </c>
      <c r="H228" s="672">
        <f>+enero!H228+Febrero!H228+'Marzo '!H228</f>
        <v>0</v>
      </c>
      <c r="I228" s="671">
        <f>+enero!I228+Febrero!I228+'Marzo '!I228</f>
        <v>0</v>
      </c>
      <c r="J228" s="672">
        <f>+enero!J228+Febrero!J228+'Marzo '!J228</f>
        <v>0</v>
      </c>
      <c r="K228" s="579">
        <f>+enero!K228+Febrero!K228+'Marzo '!K228</f>
        <v>0</v>
      </c>
      <c r="L228" s="670">
        <f>+enero!L228+Febrero!L228+'Marzo '!L228</f>
        <v>0</v>
      </c>
      <c r="M228" s="671">
        <f>+enero!M228+Febrero!M228+'Marzo '!M228</f>
        <v>0</v>
      </c>
      <c r="N228" s="672">
        <f>+enero!N228+Febrero!N228+'Marzo '!N228</f>
        <v>1</v>
      </c>
      <c r="O228" s="673">
        <f>+enero!O228+Febrero!O228+'Marzo '!O228</f>
        <v>0</v>
      </c>
      <c r="P228" s="674">
        <f>+enero!P228+Febrero!P228+'Marzo '!P228</f>
        <v>0</v>
      </c>
      <c r="Q228" s="671">
        <f>+enero!Q228+Febrero!Q228+'Marzo '!Q228</f>
        <v>0</v>
      </c>
      <c r="R228" s="672">
        <f>+enero!R228+Febrero!R228+'Marzo '!R228</f>
        <v>0</v>
      </c>
      <c r="S228" s="673">
        <f>+enero!S228+Febrero!S228+'Marzo '!S228</f>
        <v>0</v>
      </c>
      <c r="T228" s="674">
        <f>+enero!T228+Febrero!T228+'Marzo '!T228</f>
        <v>0</v>
      </c>
      <c r="U228" s="671">
        <f>+enero!U228+Febrero!U228+'Marzo '!U228</f>
        <v>0</v>
      </c>
      <c r="V228" s="672">
        <f>+enero!V228+Febrero!V228+'Marzo '!V228</f>
        <v>0</v>
      </c>
      <c r="W228" s="673">
        <f>+enero!W228+Febrero!W228+'Marzo '!W228</f>
        <v>0</v>
      </c>
      <c r="X228" s="674">
        <f>+enero!X228+Febrero!X228+'Marzo '!X228</f>
        <v>0</v>
      </c>
      <c r="Y228" s="671">
        <f>+enero!Y228+Febrero!Y228+'Marzo '!Y228</f>
        <v>0</v>
      </c>
      <c r="Z228" s="672">
        <f>+enero!Z228+Febrero!Z228+'Marzo '!Z228</f>
        <v>0</v>
      </c>
      <c r="AA228" s="673">
        <f>+enero!AA228+Febrero!AA228+'Marzo '!AA228</f>
        <v>0</v>
      </c>
      <c r="AB228" s="674">
        <f>+enero!AB228+Febrero!AB228+'Marzo '!AB228</f>
        <v>0</v>
      </c>
      <c r="AC228" s="671">
        <f>+enero!AC228+Febrero!AC228+'Marzo '!AC228</f>
        <v>0</v>
      </c>
      <c r="AD228" s="672">
        <f>+enero!AD228+Febrero!AD228+'Marzo '!AD228</f>
        <v>0</v>
      </c>
      <c r="AE228" s="673">
        <f>+enero!AE228+Febrero!AE228+'Marzo '!AE228</f>
        <v>0</v>
      </c>
      <c r="AF228" s="674">
        <f>+enero!AF228+Febrero!AF228+'Marzo '!AF228</f>
        <v>0</v>
      </c>
      <c r="AG228" s="671">
        <f>+enero!AG228+Febrero!AG228+'Marzo '!AG228</f>
        <v>0</v>
      </c>
      <c r="AH228" s="672">
        <f>+enero!AH228+Febrero!AH228+'Marzo '!AH228</f>
        <v>0</v>
      </c>
      <c r="AI228" s="673">
        <f>+enero!AI228+Febrero!AI228+'Marzo '!AI228</f>
        <v>0</v>
      </c>
      <c r="AJ228" s="674">
        <f>+enero!AJ228+Febrero!AJ228+'Marzo '!AJ228</f>
        <v>0</v>
      </c>
      <c r="AK228" s="671">
        <f>+enero!AK228+Febrero!AK228+'Marzo '!AK228</f>
        <v>0</v>
      </c>
      <c r="AL228" s="672">
        <f>+enero!AL228+Febrero!AL228+'Marzo '!AL228</f>
        <v>0</v>
      </c>
      <c r="AM228" s="673">
        <f>+enero!AM228+Febrero!AM228+'Marzo '!AM228</f>
        <v>0</v>
      </c>
      <c r="AN228" s="25">
        <f>+enero!AN228+Febrero!AN228+'Marzo '!AN228</f>
        <v>0</v>
      </c>
      <c r="AO228" s="60">
        <f>+enero!AO228+Febrero!AO228+'Marzo '!AO228</f>
        <v>0</v>
      </c>
      <c r="AP228" s="60">
        <f>+enero!AP228+Febrero!AP228+'Marzo '!AP228</f>
        <v>0</v>
      </c>
      <c r="AQ228" s="60">
        <f>+enero!AQ228+Febrero!AQ228+'Marzo '!AQ228</f>
        <v>0</v>
      </c>
      <c r="AR228" s="60">
        <f>+enero!AR228+Febrero!AR228+'Marzo '!AR228</f>
        <v>0</v>
      </c>
      <c r="AS228" s="60">
        <f>+enero!AS228+Febrero!AS228+'Marzo '!AS228</f>
        <v>0</v>
      </c>
      <c r="AT228" s="532" t="s">
        <v>194</v>
      </c>
      <c r="AU228" s="465"/>
      <c r="AV228" s="465"/>
      <c r="BY228" s="452"/>
      <c r="BZ228" s="452"/>
      <c r="CA228" s="452"/>
      <c r="CB228" s="452"/>
      <c r="CC228" s="452"/>
      <c r="CD228" s="452"/>
      <c r="CE228" s="452"/>
      <c r="CF228" s="452"/>
      <c r="CG228" s="719">
        <v>0</v>
      </c>
      <c r="CH228" s="719"/>
      <c r="CI228" s="719"/>
      <c r="CJ228" s="719">
        <v>0</v>
      </c>
      <c r="CK228" s="719"/>
      <c r="CL228" s="719"/>
      <c r="CM228" s="719"/>
      <c r="CN228" s="719"/>
      <c r="CO228" s="452"/>
    </row>
    <row r="229" spans="1:93" s="451" customFormat="1" x14ac:dyDescent="0.2">
      <c r="A229" s="1350"/>
      <c r="B229" s="663" t="s">
        <v>169</v>
      </c>
      <c r="C229" s="495">
        <f t="shared" si="35"/>
        <v>0</v>
      </c>
      <c r="D229" s="495">
        <f t="shared" si="36"/>
        <v>0</v>
      </c>
      <c r="E229" s="661">
        <f t="shared" si="36"/>
        <v>0</v>
      </c>
      <c r="F229" s="233">
        <f>+enero!F229+Febrero!F229+'Marzo '!F229</f>
        <v>0</v>
      </c>
      <c r="G229" s="579">
        <f>+enero!G229+Febrero!G229+'Marzo '!G229</f>
        <v>0</v>
      </c>
      <c r="H229" s="233">
        <f>+enero!H229+Febrero!H229+'Marzo '!H229</f>
        <v>0</v>
      </c>
      <c r="I229" s="579">
        <f>+enero!I229+Febrero!I229+'Marzo '!I229</f>
        <v>0</v>
      </c>
      <c r="J229" s="233">
        <f>+enero!J229+Febrero!J229+'Marzo '!J229</f>
        <v>0</v>
      </c>
      <c r="K229" s="579">
        <f>+enero!K229+Febrero!K229+'Marzo '!K229</f>
        <v>0</v>
      </c>
      <c r="L229" s="233">
        <f>+enero!L229+Febrero!L229+'Marzo '!L229</f>
        <v>0</v>
      </c>
      <c r="M229" s="579">
        <f>+enero!M229+Febrero!M229+'Marzo '!M229</f>
        <v>0</v>
      </c>
      <c r="N229" s="574">
        <f>+enero!N229+Febrero!N229+'Marzo '!N229</f>
        <v>0</v>
      </c>
      <c r="O229" s="675">
        <f>+enero!O229+Febrero!O229+'Marzo '!O229</f>
        <v>0</v>
      </c>
      <c r="P229" s="233">
        <f>+enero!P229+Febrero!P229+'Marzo '!P229</f>
        <v>0</v>
      </c>
      <c r="Q229" s="579">
        <f>+enero!Q229+Febrero!Q229+'Marzo '!Q229</f>
        <v>0</v>
      </c>
      <c r="R229" s="574">
        <f>+enero!R229+Febrero!R229+'Marzo '!R229</f>
        <v>0</v>
      </c>
      <c r="S229" s="675">
        <f>+enero!S229+Febrero!S229+'Marzo '!S229</f>
        <v>0</v>
      </c>
      <c r="T229" s="233">
        <f>+enero!T229+Febrero!T229+'Marzo '!T229</f>
        <v>0</v>
      </c>
      <c r="U229" s="579">
        <f>+enero!U229+Febrero!U229+'Marzo '!U229</f>
        <v>0</v>
      </c>
      <c r="V229" s="574">
        <f>+enero!V229+Febrero!V229+'Marzo '!V229</f>
        <v>0</v>
      </c>
      <c r="W229" s="675">
        <f>+enero!W229+Febrero!W229+'Marzo '!W229</f>
        <v>0</v>
      </c>
      <c r="X229" s="233">
        <f>+enero!X229+Febrero!X229+'Marzo '!X229</f>
        <v>0</v>
      </c>
      <c r="Y229" s="579">
        <f>+enero!Y229+Febrero!Y229+'Marzo '!Y229</f>
        <v>0</v>
      </c>
      <c r="Z229" s="574">
        <f>+enero!Z229+Febrero!Z229+'Marzo '!Z229</f>
        <v>0</v>
      </c>
      <c r="AA229" s="675">
        <f>+enero!AA229+Febrero!AA229+'Marzo '!AA229</f>
        <v>0</v>
      </c>
      <c r="AB229" s="233">
        <f>+enero!AB229+Febrero!AB229+'Marzo '!AB229</f>
        <v>0</v>
      </c>
      <c r="AC229" s="579">
        <f>+enero!AC229+Febrero!AC229+'Marzo '!AC229</f>
        <v>0</v>
      </c>
      <c r="AD229" s="574">
        <f>+enero!AD229+Febrero!AD229+'Marzo '!AD229</f>
        <v>0</v>
      </c>
      <c r="AE229" s="675">
        <f>+enero!AE229+Febrero!AE229+'Marzo '!AE229</f>
        <v>0</v>
      </c>
      <c r="AF229" s="233">
        <f>+enero!AF229+Febrero!AF229+'Marzo '!AF229</f>
        <v>0</v>
      </c>
      <c r="AG229" s="579">
        <f>+enero!AG229+Febrero!AG229+'Marzo '!AG229</f>
        <v>0</v>
      </c>
      <c r="AH229" s="574">
        <f>+enero!AH229+Febrero!AH229+'Marzo '!AH229</f>
        <v>0</v>
      </c>
      <c r="AI229" s="675">
        <f>+enero!AI229+Febrero!AI229+'Marzo '!AI229</f>
        <v>0</v>
      </c>
      <c r="AJ229" s="233">
        <f>+enero!AJ229+Febrero!AJ229+'Marzo '!AJ229</f>
        <v>0</v>
      </c>
      <c r="AK229" s="579">
        <f>+enero!AK229+Febrero!AK229+'Marzo '!AK229</f>
        <v>0</v>
      </c>
      <c r="AL229" s="574">
        <f>+enero!AL229+Febrero!AL229+'Marzo '!AL229</f>
        <v>0</v>
      </c>
      <c r="AM229" s="675">
        <f>+enero!AM229+Febrero!AM229+'Marzo '!AM229</f>
        <v>0</v>
      </c>
      <c r="AN229" s="60">
        <f>+enero!AN229+Febrero!AN229+'Marzo '!AN229</f>
        <v>0</v>
      </c>
      <c r="AO229" s="60">
        <f>+enero!AO229+Febrero!AO229+'Marzo '!AO229</f>
        <v>0</v>
      </c>
      <c r="AP229" s="60">
        <f>+enero!AP229+Febrero!AP229+'Marzo '!AP229</f>
        <v>0</v>
      </c>
      <c r="AQ229" s="60">
        <f>+enero!AQ229+Febrero!AQ229+'Marzo '!AQ229</f>
        <v>0</v>
      </c>
      <c r="AR229" s="60">
        <f>+enero!AR229+Febrero!AR229+'Marzo '!AR229</f>
        <v>0</v>
      </c>
      <c r="AS229" s="60">
        <f>+enero!AS229+Febrero!AS229+'Marzo '!AS229</f>
        <v>0</v>
      </c>
      <c r="AT229" s="532" t="s">
        <v>194</v>
      </c>
      <c r="AU229" s="465"/>
      <c r="AV229" s="465"/>
      <c r="BY229" s="452"/>
      <c r="BZ229" s="452"/>
      <c r="CA229" s="452"/>
      <c r="CB229" s="452"/>
      <c r="CC229" s="452"/>
      <c r="CD229" s="452"/>
      <c r="CE229" s="452"/>
      <c r="CF229" s="452"/>
      <c r="CG229" s="719">
        <v>0</v>
      </c>
      <c r="CH229" s="719"/>
      <c r="CI229" s="719"/>
      <c r="CJ229" s="719">
        <v>0</v>
      </c>
      <c r="CK229" s="719"/>
      <c r="CL229" s="719"/>
      <c r="CM229" s="719"/>
      <c r="CN229" s="719"/>
      <c r="CO229" s="452"/>
    </row>
    <row r="230" spans="1:93" s="451" customFormat="1" x14ac:dyDescent="0.2">
      <c r="A230" s="1350"/>
      <c r="B230" s="664" t="s">
        <v>170</v>
      </c>
      <c r="C230" s="494">
        <f t="shared" si="35"/>
        <v>7</v>
      </c>
      <c r="D230" s="494">
        <f t="shared" si="36"/>
        <v>1</v>
      </c>
      <c r="E230" s="665">
        <f t="shared" si="36"/>
        <v>6</v>
      </c>
      <c r="F230" s="31">
        <f>+enero!F230+Febrero!F230+'Marzo '!F230</f>
        <v>0</v>
      </c>
      <c r="G230" s="468">
        <f>+enero!G230+Febrero!G230+'Marzo '!G230</f>
        <v>0</v>
      </c>
      <c r="H230" s="31">
        <f>+enero!H230+Febrero!H230+'Marzo '!H230</f>
        <v>0</v>
      </c>
      <c r="I230" s="468">
        <f>+enero!I230+Febrero!I230+'Marzo '!I230</f>
        <v>0</v>
      </c>
      <c r="J230" s="31">
        <f>+enero!J230+Febrero!J230+'Marzo '!J230</f>
        <v>0</v>
      </c>
      <c r="K230" s="468">
        <f>+enero!K230+Febrero!K230+'Marzo '!K230</f>
        <v>0</v>
      </c>
      <c r="L230" s="31">
        <f>+enero!L230+Febrero!L230+'Marzo '!L230</f>
        <v>0</v>
      </c>
      <c r="M230" s="468">
        <f>+enero!M230+Febrero!M230+'Marzo '!M230</f>
        <v>1</v>
      </c>
      <c r="N230" s="31">
        <f>+enero!N230+Febrero!N230+'Marzo '!N230</f>
        <v>0</v>
      </c>
      <c r="O230" s="676">
        <f>+enero!O230+Febrero!O230+'Marzo '!O230</f>
        <v>1</v>
      </c>
      <c r="P230" s="31">
        <f>+enero!P230+Febrero!P230+'Marzo '!P230</f>
        <v>0</v>
      </c>
      <c r="Q230" s="468">
        <f>+enero!Q230+Febrero!Q230+'Marzo '!Q230</f>
        <v>2</v>
      </c>
      <c r="R230" s="609">
        <f>+enero!R230+Febrero!R230+'Marzo '!R230</f>
        <v>0</v>
      </c>
      <c r="S230" s="676">
        <f>+enero!S230+Febrero!S230+'Marzo '!S230</f>
        <v>0</v>
      </c>
      <c r="T230" s="31">
        <f>+enero!T230+Febrero!T230+'Marzo '!T230</f>
        <v>1</v>
      </c>
      <c r="U230" s="468">
        <f>+enero!U230+Febrero!U230+'Marzo '!U230</f>
        <v>0</v>
      </c>
      <c r="V230" s="609">
        <f>+enero!V230+Febrero!V230+'Marzo '!V230</f>
        <v>0</v>
      </c>
      <c r="W230" s="676">
        <f>+enero!W230+Febrero!W230+'Marzo '!W230</f>
        <v>0</v>
      </c>
      <c r="X230" s="31">
        <f>+enero!X230+Febrero!X230+'Marzo '!X230</f>
        <v>0</v>
      </c>
      <c r="Y230" s="468">
        <f>+enero!Y230+Febrero!Y230+'Marzo '!Y230</f>
        <v>1</v>
      </c>
      <c r="Z230" s="609">
        <f>+enero!Z230+Febrero!Z230+'Marzo '!Z230</f>
        <v>0</v>
      </c>
      <c r="AA230" s="676">
        <f>+enero!AA230+Febrero!AA230+'Marzo '!AA230</f>
        <v>1</v>
      </c>
      <c r="AB230" s="31">
        <f>+enero!AB230+Febrero!AB230+'Marzo '!AB230</f>
        <v>0</v>
      </c>
      <c r="AC230" s="468">
        <f>+enero!AC230+Febrero!AC230+'Marzo '!AC230</f>
        <v>0</v>
      </c>
      <c r="AD230" s="609">
        <f>+enero!AD230+Febrero!AD230+'Marzo '!AD230</f>
        <v>0</v>
      </c>
      <c r="AE230" s="676">
        <f>+enero!AE230+Febrero!AE230+'Marzo '!AE230</f>
        <v>0</v>
      </c>
      <c r="AF230" s="31">
        <f>+enero!AF230+Febrero!AF230+'Marzo '!AF230</f>
        <v>0</v>
      </c>
      <c r="AG230" s="468">
        <f>+enero!AG230+Febrero!AG230+'Marzo '!AG230</f>
        <v>0</v>
      </c>
      <c r="AH230" s="609">
        <f>+enero!AH230+Febrero!AH230+'Marzo '!AH230</f>
        <v>0</v>
      </c>
      <c r="AI230" s="676">
        <f>+enero!AI230+Febrero!AI230+'Marzo '!AI230</f>
        <v>0</v>
      </c>
      <c r="AJ230" s="31">
        <f>+enero!AJ230+Febrero!AJ230+'Marzo '!AJ230</f>
        <v>0</v>
      </c>
      <c r="AK230" s="468">
        <f>+enero!AK230+Febrero!AK230+'Marzo '!AK230</f>
        <v>0</v>
      </c>
      <c r="AL230" s="609">
        <f>+enero!AL230+Febrero!AL230+'Marzo '!AL230</f>
        <v>0</v>
      </c>
      <c r="AM230" s="676">
        <f>+enero!AM230+Febrero!AM230+'Marzo '!AM230</f>
        <v>0</v>
      </c>
      <c r="AN230" s="32">
        <f>+enero!AN230+Febrero!AN230+'Marzo '!AN230</f>
        <v>0</v>
      </c>
      <c r="AO230" s="32">
        <f>+enero!AO230+Febrero!AO230+'Marzo '!AO230</f>
        <v>0</v>
      </c>
      <c r="AP230" s="32">
        <f>+enero!AP230+Febrero!AP230+'Marzo '!AP230</f>
        <v>0</v>
      </c>
      <c r="AQ230" s="32">
        <f>+enero!AQ230+Febrero!AQ230+'Marzo '!AQ230</f>
        <v>0</v>
      </c>
      <c r="AR230" s="32">
        <f>+enero!AR230+Febrero!AR230+'Marzo '!AR230</f>
        <v>0</v>
      </c>
      <c r="AS230" s="32">
        <f>+enero!AS230+Febrero!AS230+'Marzo '!AS230</f>
        <v>0</v>
      </c>
      <c r="AT230" s="532" t="s">
        <v>194</v>
      </c>
      <c r="AU230" s="465"/>
      <c r="AV230" s="465"/>
      <c r="BY230" s="452"/>
      <c r="BZ230" s="452"/>
      <c r="CA230" s="452"/>
      <c r="CB230" s="452"/>
      <c r="CC230" s="452"/>
      <c r="CD230" s="452"/>
      <c r="CE230" s="452"/>
      <c r="CF230" s="452"/>
      <c r="CG230" s="719">
        <v>0</v>
      </c>
      <c r="CH230" s="719"/>
      <c r="CI230" s="719"/>
      <c r="CJ230" s="719">
        <v>0</v>
      </c>
      <c r="CK230" s="719"/>
      <c r="CL230" s="719"/>
      <c r="CM230" s="719"/>
      <c r="CN230" s="719"/>
      <c r="CO230" s="452"/>
    </row>
    <row r="231" spans="1:93" s="451" customFormat="1" x14ac:dyDescent="0.2">
      <c r="A231" s="1350"/>
      <c r="B231" s="664" t="s">
        <v>171</v>
      </c>
      <c r="C231" s="494">
        <f t="shared" si="35"/>
        <v>0</v>
      </c>
      <c r="D231" s="494">
        <f t="shared" si="36"/>
        <v>0</v>
      </c>
      <c r="E231" s="665">
        <f t="shared" si="36"/>
        <v>0</v>
      </c>
      <c r="F231" s="31">
        <f>+enero!F231+Febrero!F231+'Marzo '!F231</f>
        <v>0</v>
      </c>
      <c r="G231" s="468">
        <f>+enero!G231+Febrero!G231+'Marzo '!G231</f>
        <v>0</v>
      </c>
      <c r="H231" s="31">
        <f>+enero!H231+Febrero!H231+'Marzo '!H231</f>
        <v>0</v>
      </c>
      <c r="I231" s="468">
        <f>+enero!I231+Febrero!I231+'Marzo '!I231</f>
        <v>0</v>
      </c>
      <c r="J231" s="31">
        <f>+enero!J231+Febrero!J231+'Marzo '!J231</f>
        <v>0</v>
      </c>
      <c r="K231" s="468">
        <f>+enero!K231+Febrero!K231+'Marzo '!K231</f>
        <v>0</v>
      </c>
      <c r="L231" s="31">
        <f>+enero!L231+Febrero!L231+'Marzo '!L231</f>
        <v>0</v>
      </c>
      <c r="M231" s="468">
        <f>+enero!M231+Febrero!M231+'Marzo '!M231</f>
        <v>0</v>
      </c>
      <c r="N231" s="31">
        <f>+enero!N231+Febrero!N231+'Marzo '!N231</f>
        <v>0</v>
      </c>
      <c r="O231" s="676">
        <f>+enero!O231+Febrero!O231+'Marzo '!O231</f>
        <v>0</v>
      </c>
      <c r="P231" s="31">
        <f>+enero!P231+Febrero!P231+'Marzo '!P231</f>
        <v>0</v>
      </c>
      <c r="Q231" s="468">
        <f>+enero!Q231+Febrero!Q231+'Marzo '!Q231</f>
        <v>0</v>
      </c>
      <c r="R231" s="609">
        <f>+enero!R231+Febrero!R231+'Marzo '!R231</f>
        <v>0</v>
      </c>
      <c r="S231" s="676">
        <f>+enero!S231+Febrero!S231+'Marzo '!S231</f>
        <v>0</v>
      </c>
      <c r="T231" s="31">
        <f>+enero!T231+Febrero!T231+'Marzo '!T231</f>
        <v>0</v>
      </c>
      <c r="U231" s="468">
        <f>+enero!U231+Febrero!U231+'Marzo '!U231</f>
        <v>0</v>
      </c>
      <c r="V231" s="609">
        <f>+enero!V231+Febrero!V231+'Marzo '!V231</f>
        <v>0</v>
      </c>
      <c r="W231" s="676">
        <f>+enero!W231+Febrero!W231+'Marzo '!W231</f>
        <v>0</v>
      </c>
      <c r="X231" s="31">
        <f>+enero!X231+Febrero!X231+'Marzo '!X231</f>
        <v>0</v>
      </c>
      <c r="Y231" s="468">
        <f>+enero!Y231+Febrero!Y231+'Marzo '!Y231</f>
        <v>0</v>
      </c>
      <c r="Z231" s="609">
        <f>+enero!Z231+Febrero!Z231+'Marzo '!Z231</f>
        <v>0</v>
      </c>
      <c r="AA231" s="676">
        <f>+enero!AA231+Febrero!AA231+'Marzo '!AA231</f>
        <v>0</v>
      </c>
      <c r="AB231" s="31">
        <f>+enero!AB231+Febrero!AB231+'Marzo '!AB231</f>
        <v>0</v>
      </c>
      <c r="AC231" s="468">
        <f>+enero!AC231+Febrero!AC231+'Marzo '!AC231</f>
        <v>0</v>
      </c>
      <c r="AD231" s="609">
        <f>+enero!AD231+Febrero!AD231+'Marzo '!AD231</f>
        <v>0</v>
      </c>
      <c r="AE231" s="676">
        <f>+enero!AE231+Febrero!AE231+'Marzo '!AE231</f>
        <v>0</v>
      </c>
      <c r="AF231" s="31">
        <f>+enero!AF231+Febrero!AF231+'Marzo '!AF231</f>
        <v>0</v>
      </c>
      <c r="AG231" s="468">
        <f>+enero!AG231+Febrero!AG231+'Marzo '!AG231</f>
        <v>0</v>
      </c>
      <c r="AH231" s="609">
        <f>+enero!AH231+Febrero!AH231+'Marzo '!AH231</f>
        <v>0</v>
      </c>
      <c r="AI231" s="676">
        <f>+enero!AI231+Febrero!AI231+'Marzo '!AI231</f>
        <v>0</v>
      </c>
      <c r="AJ231" s="31">
        <f>+enero!AJ231+Febrero!AJ231+'Marzo '!AJ231</f>
        <v>0</v>
      </c>
      <c r="AK231" s="468">
        <f>+enero!AK231+Febrero!AK231+'Marzo '!AK231</f>
        <v>0</v>
      </c>
      <c r="AL231" s="609">
        <f>+enero!AL231+Febrero!AL231+'Marzo '!AL231</f>
        <v>0</v>
      </c>
      <c r="AM231" s="676">
        <f>+enero!AM231+Febrero!AM231+'Marzo '!AM231</f>
        <v>0</v>
      </c>
      <c r="AN231" s="32">
        <f>+enero!AN231+Febrero!AN231+'Marzo '!AN231</f>
        <v>0</v>
      </c>
      <c r="AO231" s="32">
        <f>+enero!AO231+Febrero!AO231+'Marzo '!AO231</f>
        <v>0</v>
      </c>
      <c r="AP231" s="32">
        <f>+enero!AP231+Febrero!AP231+'Marzo '!AP231</f>
        <v>0</v>
      </c>
      <c r="AQ231" s="32">
        <f>+enero!AQ231+Febrero!AQ231+'Marzo '!AQ231</f>
        <v>0</v>
      </c>
      <c r="AR231" s="32">
        <f>+enero!AR231+Febrero!AR231+'Marzo '!AR231</f>
        <v>0</v>
      </c>
      <c r="AS231" s="32">
        <f>+enero!AS231+Febrero!AS231+'Marzo '!AS231</f>
        <v>0</v>
      </c>
      <c r="AT231" s="532" t="s">
        <v>194</v>
      </c>
      <c r="AU231" s="465"/>
      <c r="AV231" s="465"/>
      <c r="BY231" s="452"/>
      <c r="BZ231" s="452"/>
      <c r="CA231" s="452"/>
      <c r="CB231" s="452"/>
      <c r="CC231" s="452"/>
      <c r="CD231" s="452"/>
      <c r="CE231" s="452"/>
      <c r="CF231" s="452"/>
      <c r="CG231" s="719">
        <v>0</v>
      </c>
      <c r="CH231" s="719"/>
      <c r="CI231" s="719"/>
      <c r="CJ231" s="719">
        <v>0</v>
      </c>
      <c r="CK231" s="719"/>
      <c r="CL231" s="719"/>
      <c r="CM231" s="719"/>
      <c r="CN231" s="719"/>
      <c r="CO231" s="452"/>
    </row>
    <row r="232" spans="1:93" s="451" customFormat="1" x14ac:dyDescent="0.2">
      <c r="A232" s="1350"/>
      <c r="B232" s="664" t="s">
        <v>172</v>
      </c>
      <c r="C232" s="494">
        <f t="shared" si="35"/>
        <v>0</v>
      </c>
      <c r="D232" s="494">
        <f t="shared" si="36"/>
        <v>0</v>
      </c>
      <c r="E232" s="665">
        <f t="shared" si="36"/>
        <v>0</v>
      </c>
      <c r="F232" s="31">
        <f>+enero!F232+Febrero!F232+'Marzo '!F232</f>
        <v>0</v>
      </c>
      <c r="G232" s="468">
        <f>+enero!G232+Febrero!G232+'Marzo '!G232</f>
        <v>0</v>
      </c>
      <c r="H232" s="31">
        <f>+enero!H232+Febrero!H232+'Marzo '!H232</f>
        <v>0</v>
      </c>
      <c r="I232" s="468">
        <f>+enero!I232+Febrero!I232+'Marzo '!I232</f>
        <v>0</v>
      </c>
      <c r="J232" s="31">
        <f>+enero!J232+Febrero!J232+'Marzo '!J232</f>
        <v>0</v>
      </c>
      <c r="K232" s="468">
        <f>+enero!K232+Febrero!K232+'Marzo '!K232</f>
        <v>0</v>
      </c>
      <c r="L232" s="31">
        <f>+enero!L232+Febrero!L232+'Marzo '!L232</f>
        <v>0</v>
      </c>
      <c r="M232" s="468">
        <f>+enero!M232+Febrero!M232+'Marzo '!M232</f>
        <v>0</v>
      </c>
      <c r="N232" s="31">
        <f>+enero!N232+Febrero!N232+'Marzo '!N232</f>
        <v>0</v>
      </c>
      <c r="O232" s="676">
        <f>+enero!O232+Febrero!O232+'Marzo '!O232</f>
        <v>0</v>
      </c>
      <c r="P232" s="31">
        <f>+enero!P232+Febrero!P232+'Marzo '!P232</f>
        <v>0</v>
      </c>
      <c r="Q232" s="468">
        <f>+enero!Q232+Febrero!Q232+'Marzo '!Q232</f>
        <v>0</v>
      </c>
      <c r="R232" s="609">
        <f>+enero!R232+Febrero!R232+'Marzo '!R232</f>
        <v>0</v>
      </c>
      <c r="S232" s="676">
        <f>+enero!S232+Febrero!S232+'Marzo '!S232</f>
        <v>0</v>
      </c>
      <c r="T232" s="31">
        <f>+enero!T232+Febrero!T232+'Marzo '!T232</f>
        <v>0</v>
      </c>
      <c r="U232" s="468">
        <f>+enero!U232+Febrero!U232+'Marzo '!U232</f>
        <v>0</v>
      </c>
      <c r="V232" s="609">
        <f>+enero!V232+Febrero!V232+'Marzo '!V232</f>
        <v>0</v>
      </c>
      <c r="W232" s="676">
        <f>+enero!W232+Febrero!W232+'Marzo '!W232</f>
        <v>0</v>
      </c>
      <c r="X232" s="31">
        <f>+enero!X232+Febrero!X232+'Marzo '!X232</f>
        <v>0</v>
      </c>
      <c r="Y232" s="468">
        <f>+enero!Y232+Febrero!Y232+'Marzo '!Y232</f>
        <v>0</v>
      </c>
      <c r="Z232" s="609">
        <f>+enero!Z232+Febrero!Z232+'Marzo '!Z232</f>
        <v>0</v>
      </c>
      <c r="AA232" s="676">
        <f>+enero!AA232+Febrero!AA232+'Marzo '!AA232</f>
        <v>0</v>
      </c>
      <c r="AB232" s="31">
        <f>+enero!AB232+Febrero!AB232+'Marzo '!AB232</f>
        <v>0</v>
      </c>
      <c r="AC232" s="468">
        <f>+enero!AC232+Febrero!AC232+'Marzo '!AC232</f>
        <v>0</v>
      </c>
      <c r="AD232" s="609">
        <f>+enero!AD232+Febrero!AD232+'Marzo '!AD232</f>
        <v>0</v>
      </c>
      <c r="AE232" s="676">
        <f>+enero!AE232+Febrero!AE232+'Marzo '!AE232</f>
        <v>0</v>
      </c>
      <c r="AF232" s="31">
        <f>+enero!AF232+Febrero!AF232+'Marzo '!AF232</f>
        <v>0</v>
      </c>
      <c r="AG232" s="468">
        <f>+enero!AG232+Febrero!AG232+'Marzo '!AG232</f>
        <v>0</v>
      </c>
      <c r="AH232" s="609">
        <f>+enero!AH232+Febrero!AH232+'Marzo '!AH232</f>
        <v>0</v>
      </c>
      <c r="AI232" s="676">
        <f>+enero!AI232+Febrero!AI232+'Marzo '!AI232</f>
        <v>0</v>
      </c>
      <c r="AJ232" s="31">
        <f>+enero!AJ232+Febrero!AJ232+'Marzo '!AJ232</f>
        <v>0</v>
      </c>
      <c r="AK232" s="468">
        <f>+enero!AK232+Febrero!AK232+'Marzo '!AK232</f>
        <v>0</v>
      </c>
      <c r="AL232" s="609">
        <f>+enero!AL232+Febrero!AL232+'Marzo '!AL232</f>
        <v>0</v>
      </c>
      <c r="AM232" s="676">
        <f>+enero!AM232+Febrero!AM232+'Marzo '!AM232</f>
        <v>0</v>
      </c>
      <c r="AN232" s="32">
        <f>+enero!AN232+Febrero!AN232+'Marzo '!AN232</f>
        <v>0</v>
      </c>
      <c r="AO232" s="32">
        <f>+enero!AO232+Febrero!AO232+'Marzo '!AO232</f>
        <v>0</v>
      </c>
      <c r="AP232" s="32">
        <f>+enero!AP232+Febrero!AP232+'Marzo '!AP232</f>
        <v>0</v>
      </c>
      <c r="AQ232" s="32">
        <f>+enero!AQ232+Febrero!AQ232+'Marzo '!AQ232</f>
        <v>0</v>
      </c>
      <c r="AR232" s="32">
        <f>+enero!AR232+Febrero!AR232+'Marzo '!AR232</f>
        <v>0</v>
      </c>
      <c r="AS232" s="32">
        <f>+enero!AS232+Febrero!AS232+'Marzo '!AS232</f>
        <v>0</v>
      </c>
      <c r="AT232" s="530" t="s">
        <v>194</v>
      </c>
      <c r="AU232" s="465"/>
      <c r="AV232" s="465"/>
      <c r="BY232" s="452"/>
      <c r="BZ232" s="452"/>
      <c r="CA232" s="452"/>
      <c r="CB232" s="452"/>
      <c r="CC232" s="452"/>
      <c r="CD232" s="452"/>
      <c r="CE232" s="452"/>
      <c r="CF232" s="452"/>
      <c r="CG232" s="719">
        <v>0</v>
      </c>
      <c r="CH232" s="719"/>
      <c r="CI232" s="719"/>
      <c r="CJ232" s="719">
        <v>0</v>
      </c>
      <c r="CK232" s="719"/>
      <c r="CL232" s="719"/>
      <c r="CM232" s="719"/>
      <c r="CN232" s="719"/>
      <c r="CO232" s="452"/>
    </row>
    <row r="233" spans="1:93" s="451" customFormat="1" x14ac:dyDescent="0.2">
      <c r="A233" s="1350"/>
      <c r="B233" s="664" t="s">
        <v>173</v>
      </c>
      <c r="C233" s="494">
        <f t="shared" si="35"/>
        <v>0</v>
      </c>
      <c r="D233" s="494">
        <f t="shared" si="36"/>
        <v>0</v>
      </c>
      <c r="E233" s="665">
        <f t="shared" si="36"/>
        <v>0</v>
      </c>
      <c r="F233" s="31">
        <f>+enero!F233+Febrero!F233+'Marzo '!F233</f>
        <v>0</v>
      </c>
      <c r="G233" s="468">
        <f>+enero!G233+Febrero!G233+'Marzo '!G233</f>
        <v>0</v>
      </c>
      <c r="H233" s="31">
        <f>+enero!H233+Febrero!H233+'Marzo '!H233</f>
        <v>0</v>
      </c>
      <c r="I233" s="468">
        <f>+enero!I233+Febrero!I233+'Marzo '!I233</f>
        <v>0</v>
      </c>
      <c r="J233" s="31">
        <f>+enero!J233+Febrero!J233+'Marzo '!J233</f>
        <v>0</v>
      </c>
      <c r="K233" s="468">
        <f>+enero!K233+Febrero!K233+'Marzo '!K233</f>
        <v>0</v>
      </c>
      <c r="L233" s="31">
        <f>+enero!L233+Febrero!L233+'Marzo '!L233</f>
        <v>0</v>
      </c>
      <c r="M233" s="468">
        <f>+enero!M233+Febrero!M233+'Marzo '!M233</f>
        <v>0</v>
      </c>
      <c r="N233" s="31">
        <f>+enero!N233+Febrero!N233+'Marzo '!N233</f>
        <v>0</v>
      </c>
      <c r="O233" s="676">
        <f>+enero!O233+Febrero!O233+'Marzo '!O233</f>
        <v>0</v>
      </c>
      <c r="P233" s="31">
        <f>+enero!P233+Febrero!P233+'Marzo '!P233</f>
        <v>0</v>
      </c>
      <c r="Q233" s="468">
        <f>+enero!Q233+Febrero!Q233+'Marzo '!Q233</f>
        <v>0</v>
      </c>
      <c r="R233" s="609">
        <f>+enero!R233+Febrero!R233+'Marzo '!R233</f>
        <v>0</v>
      </c>
      <c r="S233" s="676">
        <f>+enero!S233+Febrero!S233+'Marzo '!S233</f>
        <v>0</v>
      </c>
      <c r="T233" s="31">
        <f>+enero!T233+Febrero!T233+'Marzo '!T233</f>
        <v>0</v>
      </c>
      <c r="U233" s="468">
        <f>+enero!U233+Febrero!U233+'Marzo '!U233</f>
        <v>0</v>
      </c>
      <c r="V233" s="609">
        <f>+enero!V233+Febrero!V233+'Marzo '!V233</f>
        <v>0</v>
      </c>
      <c r="W233" s="676">
        <f>+enero!W233+Febrero!W233+'Marzo '!W233</f>
        <v>0</v>
      </c>
      <c r="X233" s="31">
        <f>+enero!X233+Febrero!X233+'Marzo '!X233</f>
        <v>0</v>
      </c>
      <c r="Y233" s="468">
        <f>+enero!Y233+Febrero!Y233+'Marzo '!Y233</f>
        <v>0</v>
      </c>
      <c r="Z233" s="609">
        <f>+enero!Z233+Febrero!Z233+'Marzo '!Z233</f>
        <v>0</v>
      </c>
      <c r="AA233" s="676">
        <f>+enero!AA233+Febrero!AA233+'Marzo '!AA233</f>
        <v>0</v>
      </c>
      <c r="AB233" s="31">
        <f>+enero!AB233+Febrero!AB233+'Marzo '!AB233</f>
        <v>0</v>
      </c>
      <c r="AC233" s="468">
        <f>+enero!AC233+Febrero!AC233+'Marzo '!AC233</f>
        <v>0</v>
      </c>
      <c r="AD233" s="609">
        <f>+enero!AD233+Febrero!AD233+'Marzo '!AD233</f>
        <v>0</v>
      </c>
      <c r="AE233" s="676">
        <f>+enero!AE233+Febrero!AE233+'Marzo '!AE233</f>
        <v>0</v>
      </c>
      <c r="AF233" s="31">
        <f>+enero!AF233+Febrero!AF233+'Marzo '!AF233</f>
        <v>0</v>
      </c>
      <c r="AG233" s="468">
        <f>+enero!AG233+Febrero!AG233+'Marzo '!AG233</f>
        <v>0</v>
      </c>
      <c r="AH233" s="609">
        <f>+enero!AH233+Febrero!AH233+'Marzo '!AH233</f>
        <v>0</v>
      </c>
      <c r="AI233" s="676">
        <f>+enero!AI233+Febrero!AI233+'Marzo '!AI233</f>
        <v>0</v>
      </c>
      <c r="AJ233" s="31">
        <f>+enero!AJ233+Febrero!AJ233+'Marzo '!AJ233</f>
        <v>0</v>
      </c>
      <c r="AK233" s="468">
        <f>+enero!AK233+Febrero!AK233+'Marzo '!AK233</f>
        <v>0</v>
      </c>
      <c r="AL233" s="609">
        <f>+enero!AL233+Febrero!AL233+'Marzo '!AL233</f>
        <v>0</v>
      </c>
      <c r="AM233" s="676">
        <f>+enero!AM233+Febrero!AM233+'Marzo '!AM233</f>
        <v>0</v>
      </c>
      <c r="AN233" s="32">
        <f>+enero!AN233+Febrero!AN233+'Marzo '!AN233</f>
        <v>0</v>
      </c>
      <c r="AO233" s="32">
        <f>+enero!AO233+Febrero!AO233+'Marzo '!AO233</f>
        <v>0</v>
      </c>
      <c r="AP233" s="32">
        <f>+enero!AP233+Febrero!AP233+'Marzo '!AP233</f>
        <v>0</v>
      </c>
      <c r="AQ233" s="32">
        <f>+enero!AQ233+Febrero!AQ233+'Marzo '!AQ233</f>
        <v>0</v>
      </c>
      <c r="AR233" s="32">
        <f>+enero!AR233+Febrero!AR233+'Marzo '!AR233</f>
        <v>0</v>
      </c>
      <c r="AS233" s="32">
        <f>+enero!AS233+Febrero!AS233+'Marzo '!AS233</f>
        <v>0</v>
      </c>
      <c r="AT233" s="532" t="s">
        <v>194</v>
      </c>
      <c r="AU233" s="465"/>
      <c r="AV233" s="465"/>
      <c r="BY233" s="452"/>
      <c r="BZ233" s="452"/>
      <c r="CA233" s="452"/>
      <c r="CB233" s="452"/>
      <c r="CC233" s="452"/>
      <c r="CD233" s="452"/>
      <c r="CE233" s="452"/>
      <c r="CF233" s="452"/>
      <c r="CG233" s="719">
        <v>0</v>
      </c>
      <c r="CH233" s="719"/>
      <c r="CI233" s="719"/>
      <c r="CJ233" s="719">
        <v>0</v>
      </c>
      <c r="CK233" s="719"/>
      <c r="CL233" s="719"/>
      <c r="CM233" s="719"/>
      <c r="CN233" s="719"/>
      <c r="CO233" s="452"/>
    </row>
    <row r="234" spans="1:93" s="451" customFormat="1" x14ac:dyDescent="0.2">
      <c r="A234" s="1350"/>
      <c r="B234" s="664" t="s">
        <v>174</v>
      </c>
      <c r="C234" s="494">
        <f t="shared" si="35"/>
        <v>0</v>
      </c>
      <c r="D234" s="494">
        <f t="shared" si="36"/>
        <v>0</v>
      </c>
      <c r="E234" s="665">
        <f t="shared" si="36"/>
        <v>0</v>
      </c>
      <c r="F234" s="31">
        <f>+enero!F234+Febrero!F234+'Marzo '!F234</f>
        <v>0</v>
      </c>
      <c r="G234" s="468">
        <f>+enero!G234+Febrero!G234+'Marzo '!G234</f>
        <v>0</v>
      </c>
      <c r="H234" s="31">
        <f>+enero!H234+Febrero!H234+'Marzo '!H234</f>
        <v>0</v>
      </c>
      <c r="I234" s="468">
        <f>+enero!I234+Febrero!I234+'Marzo '!I234</f>
        <v>0</v>
      </c>
      <c r="J234" s="31">
        <f>+enero!J234+Febrero!J234+'Marzo '!J234</f>
        <v>0</v>
      </c>
      <c r="K234" s="468">
        <f>+enero!K234+Febrero!K234+'Marzo '!K234</f>
        <v>0</v>
      </c>
      <c r="L234" s="31">
        <f>+enero!L234+Febrero!L234+'Marzo '!L234</f>
        <v>0</v>
      </c>
      <c r="M234" s="468">
        <f>+enero!M234+Febrero!M234+'Marzo '!M234</f>
        <v>0</v>
      </c>
      <c r="N234" s="31">
        <f>+enero!N234+Febrero!N234+'Marzo '!N234</f>
        <v>0</v>
      </c>
      <c r="O234" s="676">
        <f>+enero!O234+Febrero!O234+'Marzo '!O234</f>
        <v>0</v>
      </c>
      <c r="P234" s="31">
        <f>+enero!P234+Febrero!P234+'Marzo '!P234</f>
        <v>0</v>
      </c>
      <c r="Q234" s="468">
        <f>+enero!Q234+Febrero!Q234+'Marzo '!Q234</f>
        <v>0</v>
      </c>
      <c r="R234" s="609">
        <f>+enero!R234+Febrero!R234+'Marzo '!R234</f>
        <v>0</v>
      </c>
      <c r="S234" s="676">
        <f>+enero!S234+Febrero!S234+'Marzo '!S234</f>
        <v>0</v>
      </c>
      <c r="T234" s="31">
        <f>+enero!T234+Febrero!T234+'Marzo '!T234</f>
        <v>0</v>
      </c>
      <c r="U234" s="468">
        <f>+enero!U234+Febrero!U234+'Marzo '!U234</f>
        <v>0</v>
      </c>
      <c r="V234" s="609">
        <f>+enero!V234+Febrero!V234+'Marzo '!V234</f>
        <v>0</v>
      </c>
      <c r="W234" s="676">
        <f>+enero!W234+Febrero!W234+'Marzo '!W234</f>
        <v>0</v>
      </c>
      <c r="X234" s="31">
        <f>+enero!X234+Febrero!X234+'Marzo '!X234</f>
        <v>0</v>
      </c>
      <c r="Y234" s="468">
        <f>+enero!Y234+Febrero!Y234+'Marzo '!Y234</f>
        <v>0</v>
      </c>
      <c r="Z234" s="609">
        <f>+enero!Z234+Febrero!Z234+'Marzo '!Z234</f>
        <v>0</v>
      </c>
      <c r="AA234" s="676">
        <f>+enero!AA234+Febrero!AA234+'Marzo '!AA234</f>
        <v>0</v>
      </c>
      <c r="AB234" s="31">
        <f>+enero!AB234+Febrero!AB234+'Marzo '!AB234</f>
        <v>0</v>
      </c>
      <c r="AC234" s="468">
        <f>+enero!AC234+Febrero!AC234+'Marzo '!AC234</f>
        <v>0</v>
      </c>
      <c r="AD234" s="609">
        <f>+enero!AD234+Febrero!AD234+'Marzo '!AD234</f>
        <v>0</v>
      </c>
      <c r="AE234" s="676">
        <f>+enero!AE234+Febrero!AE234+'Marzo '!AE234</f>
        <v>0</v>
      </c>
      <c r="AF234" s="31">
        <f>+enero!AF234+Febrero!AF234+'Marzo '!AF234</f>
        <v>0</v>
      </c>
      <c r="AG234" s="468">
        <f>+enero!AG234+Febrero!AG234+'Marzo '!AG234</f>
        <v>0</v>
      </c>
      <c r="AH234" s="609">
        <f>+enero!AH234+Febrero!AH234+'Marzo '!AH234</f>
        <v>0</v>
      </c>
      <c r="AI234" s="676">
        <f>+enero!AI234+Febrero!AI234+'Marzo '!AI234</f>
        <v>0</v>
      </c>
      <c r="AJ234" s="31">
        <f>+enero!AJ234+Febrero!AJ234+'Marzo '!AJ234</f>
        <v>0</v>
      </c>
      <c r="AK234" s="468">
        <f>+enero!AK234+Febrero!AK234+'Marzo '!AK234</f>
        <v>0</v>
      </c>
      <c r="AL234" s="609">
        <f>+enero!AL234+Febrero!AL234+'Marzo '!AL234</f>
        <v>0</v>
      </c>
      <c r="AM234" s="676">
        <f>+enero!AM234+Febrero!AM234+'Marzo '!AM234</f>
        <v>0</v>
      </c>
      <c r="AN234" s="32">
        <f>+enero!AN234+Febrero!AN234+'Marzo '!AN234</f>
        <v>0</v>
      </c>
      <c r="AO234" s="32">
        <f>+enero!AO234+Febrero!AO234+'Marzo '!AO234</f>
        <v>0</v>
      </c>
      <c r="AP234" s="32">
        <f>+enero!AP234+Febrero!AP234+'Marzo '!AP234</f>
        <v>0</v>
      </c>
      <c r="AQ234" s="32">
        <f>+enero!AQ234+Febrero!AQ234+'Marzo '!AQ234</f>
        <v>0</v>
      </c>
      <c r="AR234" s="32">
        <f>+enero!AR234+Febrero!AR234+'Marzo '!AR234</f>
        <v>0</v>
      </c>
      <c r="AS234" s="32">
        <f>+enero!AS234+Febrero!AS234+'Marzo '!AS234</f>
        <v>0</v>
      </c>
      <c r="AT234" s="532" t="s">
        <v>194</v>
      </c>
      <c r="AU234" s="465"/>
      <c r="AV234" s="465"/>
      <c r="BY234" s="452"/>
      <c r="BZ234" s="452"/>
      <c r="CA234" s="452"/>
      <c r="CB234" s="452"/>
      <c r="CC234" s="452"/>
      <c r="CD234" s="452"/>
      <c r="CE234" s="452"/>
      <c r="CF234" s="452"/>
      <c r="CG234" s="719">
        <v>0</v>
      </c>
      <c r="CH234" s="719"/>
      <c r="CI234" s="719"/>
      <c r="CJ234" s="719">
        <v>0</v>
      </c>
      <c r="CK234" s="719"/>
      <c r="CL234" s="719"/>
      <c r="CM234" s="719"/>
      <c r="CN234" s="719"/>
      <c r="CO234" s="452"/>
    </row>
    <row r="235" spans="1:93" s="451" customFormat="1" x14ac:dyDescent="0.2">
      <c r="A235" s="1350"/>
      <c r="B235" s="664" t="s">
        <v>175</v>
      </c>
      <c r="C235" s="494">
        <f t="shared" si="35"/>
        <v>0</v>
      </c>
      <c r="D235" s="494">
        <f t="shared" si="36"/>
        <v>0</v>
      </c>
      <c r="E235" s="665">
        <f t="shared" si="36"/>
        <v>0</v>
      </c>
      <c r="F235" s="31">
        <f>+enero!F235+Febrero!F235+'Marzo '!F235</f>
        <v>0</v>
      </c>
      <c r="G235" s="468">
        <f>+enero!G235+Febrero!G235+'Marzo '!G235</f>
        <v>0</v>
      </c>
      <c r="H235" s="31">
        <f>+enero!H235+Febrero!H235+'Marzo '!H235</f>
        <v>0</v>
      </c>
      <c r="I235" s="468">
        <f>+enero!I235+Febrero!I235+'Marzo '!I235</f>
        <v>0</v>
      </c>
      <c r="J235" s="31">
        <f>+enero!J235+Febrero!J235+'Marzo '!J235</f>
        <v>0</v>
      </c>
      <c r="K235" s="468">
        <f>+enero!K235+Febrero!K235+'Marzo '!K235</f>
        <v>0</v>
      </c>
      <c r="L235" s="31">
        <f>+enero!L235+Febrero!L235+'Marzo '!L235</f>
        <v>0</v>
      </c>
      <c r="M235" s="468">
        <f>+enero!M235+Febrero!M235+'Marzo '!M235</f>
        <v>0</v>
      </c>
      <c r="N235" s="31">
        <f>+enero!N235+Febrero!N235+'Marzo '!N235</f>
        <v>0</v>
      </c>
      <c r="O235" s="676">
        <f>+enero!O235+Febrero!O235+'Marzo '!O235</f>
        <v>0</v>
      </c>
      <c r="P235" s="31">
        <f>+enero!P235+Febrero!P235+'Marzo '!P235</f>
        <v>0</v>
      </c>
      <c r="Q235" s="468">
        <f>+enero!Q235+Febrero!Q235+'Marzo '!Q235</f>
        <v>0</v>
      </c>
      <c r="R235" s="609">
        <f>+enero!R235+Febrero!R235+'Marzo '!R235</f>
        <v>0</v>
      </c>
      <c r="S235" s="676">
        <f>+enero!S235+Febrero!S235+'Marzo '!S235</f>
        <v>0</v>
      </c>
      <c r="T235" s="31">
        <f>+enero!T235+Febrero!T235+'Marzo '!T235</f>
        <v>0</v>
      </c>
      <c r="U235" s="468">
        <f>+enero!U235+Febrero!U235+'Marzo '!U235</f>
        <v>0</v>
      </c>
      <c r="V235" s="609">
        <f>+enero!V235+Febrero!V235+'Marzo '!V235</f>
        <v>0</v>
      </c>
      <c r="W235" s="676">
        <f>+enero!W235+Febrero!W235+'Marzo '!W235</f>
        <v>0</v>
      </c>
      <c r="X235" s="31">
        <f>+enero!X235+Febrero!X235+'Marzo '!X235</f>
        <v>0</v>
      </c>
      <c r="Y235" s="468">
        <f>+enero!Y235+Febrero!Y235+'Marzo '!Y235</f>
        <v>0</v>
      </c>
      <c r="Z235" s="609">
        <f>+enero!Z235+Febrero!Z235+'Marzo '!Z235</f>
        <v>0</v>
      </c>
      <c r="AA235" s="676">
        <f>+enero!AA235+Febrero!AA235+'Marzo '!AA235</f>
        <v>0</v>
      </c>
      <c r="AB235" s="31">
        <f>+enero!AB235+Febrero!AB235+'Marzo '!AB235</f>
        <v>0</v>
      </c>
      <c r="AC235" s="468">
        <f>+enero!AC235+Febrero!AC235+'Marzo '!AC235</f>
        <v>0</v>
      </c>
      <c r="AD235" s="609">
        <f>+enero!AD235+Febrero!AD235+'Marzo '!AD235</f>
        <v>0</v>
      </c>
      <c r="AE235" s="676">
        <f>+enero!AE235+Febrero!AE235+'Marzo '!AE235</f>
        <v>0</v>
      </c>
      <c r="AF235" s="31">
        <f>+enero!AF235+Febrero!AF235+'Marzo '!AF235</f>
        <v>0</v>
      </c>
      <c r="AG235" s="468">
        <f>+enero!AG235+Febrero!AG235+'Marzo '!AG235</f>
        <v>0</v>
      </c>
      <c r="AH235" s="609">
        <f>+enero!AH235+Febrero!AH235+'Marzo '!AH235</f>
        <v>0</v>
      </c>
      <c r="AI235" s="676">
        <f>+enero!AI235+Febrero!AI235+'Marzo '!AI235</f>
        <v>0</v>
      </c>
      <c r="AJ235" s="31">
        <f>+enero!AJ235+Febrero!AJ235+'Marzo '!AJ235</f>
        <v>0</v>
      </c>
      <c r="AK235" s="468">
        <f>+enero!AK235+Febrero!AK235+'Marzo '!AK235</f>
        <v>0</v>
      </c>
      <c r="AL235" s="609">
        <f>+enero!AL235+Febrero!AL235+'Marzo '!AL235</f>
        <v>0</v>
      </c>
      <c r="AM235" s="676">
        <f>+enero!AM235+Febrero!AM235+'Marzo '!AM235</f>
        <v>0</v>
      </c>
      <c r="AN235" s="32">
        <f>+enero!AN235+Febrero!AN235+'Marzo '!AN235</f>
        <v>0</v>
      </c>
      <c r="AO235" s="32">
        <f>+enero!AO235+Febrero!AO235+'Marzo '!AO235</f>
        <v>0</v>
      </c>
      <c r="AP235" s="32">
        <f>+enero!AP235+Febrero!AP235+'Marzo '!AP235</f>
        <v>0</v>
      </c>
      <c r="AQ235" s="32">
        <f>+enero!AQ235+Febrero!AQ235+'Marzo '!AQ235</f>
        <v>0</v>
      </c>
      <c r="AR235" s="32">
        <f>+enero!AR235+Febrero!AR235+'Marzo '!AR235</f>
        <v>0</v>
      </c>
      <c r="AS235" s="32">
        <f>+enero!AS235+Febrero!AS235+'Marzo '!AS235</f>
        <v>0</v>
      </c>
      <c r="AT235" s="532" t="s">
        <v>194</v>
      </c>
      <c r="AU235" s="465"/>
      <c r="AV235" s="465"/>
      <c r="BY235" s="452"/>
      <c r="BZ235" s="452"/>
      <c r="CA235" s="452"/>
      <c r="CB235" s="452"/>
      <c r="CC235" s="452"/>
      <c r="CD235" s="452"/>
      <c r="CE235" s="452"/>
      <c r="CF235" s="452"/>
      <c r="CG235" s="719">
        <v>0</v>
      </c>
      <c r="CH235" s="719"/>
      <c r="CI235" s="719"/>
      <c r="CJ235" s="719">
        <v>0</v>
      </c>
      <c r="CK235" s="719"/>
      <c r="CL235" s="719"/>
      <c r="CM235" s="719"/>
      <c r="CN235" s="719"/>
      <c r="CO235" s="452"/>
    </row>
    <row r="236" spans="1:93" s="451" customFormat="1" x14ac:dyDescent="0.2">
      <c r="A236" s="1351"/>
      <c r="B236" s="666" t="s">
        <v>176</v>
      </c>
      <c r="C236" s="492">
        <f t="shared" si="35"/>
        <v>18</v>
      </c>
      <c r="D236" s="492">
        <f t="shared" si="36"/>
        <v>0</v>
      </c>
      <c r="E236" s="668">
        <f t="shared" si="36"/>
        <v>18</v>
      </c>
      <c r="F236" s="82">
        <f>+enero!F236+Febrero!F236+'Marzo '!F236</f>
        <v>0</v>
      </c>
      <c r="G236" s="586">
        <f>+enero!G236+Febrero!G236+'Marzo '!G236</f>
        <v>1</v>
      </c>
      <c r="H236" s="82">
        <f>+enero!H236+Febrero!H236+'Marzo '!H236</f>
        <v>0</v>
      </c>
      <c r="I236" s="586">
        <f>+enero!I236+Febrero!I236+'Marzo '!I236</f>
        <v>0</v>
      </c>
      <c r="J236" s="82">
        <f>+enero!J236+Febrero!J236+'Marzo '!J236</f>
        <v>0</v>
      </c>
      <c r="K236" s="586">
        <f>+enero!K236+Febrero!K236+'Marzo '!K236</f>
        <v>0</v>
      </c>
      <c r="L236" s="82">
        <f>+enero!L236+Febrero!L236+'Marzo '!L236</f>
        <v>0</v>
      </c>
      <c r="M236" s="586">
        <f>+enero!M236+Febrero!M236+'Marzo '!M236</f>
        <v>1</v>
      </c>
      <c r="N236" s="82">
        <f>+enero!N236+Febrero!N236+'Marzo '!N236</f>
        <v>0</v>
      </c>
      <c r="O236" s="677">
        <f>+enero!O236+Febrero!O236+'Marzo '!O236</f>
        <v>2</v>
      </c>
      <c r="P236" s="82">
        <f>+enero!P236+Febrero!P236+'Marzo '!P236</f>
        <v>0</v>
      </c>
      <c r="Q236" s="586">
        <f>+enero!Q236+Febrero!Q236+'Marzo '!Q236</f>
        <v>3</v>
      </c>
      <c r="R236" s="585">
        <f>+enero!R236+Febrero!R236+'Marzo '!R236</f>
        <v>0</v>
      </c>
      <c r="S236" s="677">
        <f>+enero!S236+Febrero!S236+'Marzo '!S236</f>
        <v>2</v>
      </c>
      <c r="T236" s="82">
        <f>+enero!T236+Febrero!T236+'Marzo '!T236</f>
        <v>0</v>
      </c>
      <c r="U236" s="586">
        <f>+enero!U236+Febrero!U236+'Marzo '!U236</f>
        <v>3</v>
      </c>
      <c r="V236" s="585">
        <f>+enero!V236+Febrero!V236+'Marzo '!V236</f>
        <v>0</v>
      </c>
      <c r="W236" s="677">
        <f>+enero!W236+Febrero!W236+'Marzo '!W236</f>
        <v>1</v>
      </c>
      <c r="X236" s="82">
        <f>+enero!X236+Febrero!X236+'Marzo '!X236</f>
        <v>0</v>
      </c>
      <c r="Y236" s="586">
        <f>+enero!Y236+Febrero!Y236+'Marzo '!Y236</f>
        <v>1</v>
      </c>
      <c r="Z236" s="585">
        <f>+enero!Z236+Febrero!Z236+'Marzo '!Z236</f>
        <v>0</v>
      </c>
      <c r="AA236" s="677">
        <f>+enero!AA236+Febrero!AA236+'Marzo '!AA236</f>
        <v>3</v>
      </c>
      <c r="AB236" s="82">
        <f>+enero!AB236+Febrero!AB236+'Marzo '!AB236</f>
        <v>0</v>
      </c>
      <c r="AC236" s="586">
        <f>+enero!AC236+Febrero!AC236+'Marzo '!AC236</f>
        <v>0</v>
      </c>
      <c r="AD236" s="585">
        <f>+enero!AD236+Febrero!AD236+'Marzo '!AD236</f>
        <v>0</v>
      </c>
      <c r="AE236" s="677">
        <f>+enero!AE236+Febrero!AE236+'Marzo '!AE236</f>
        <v>0</v>
      </c>
      <c r="AF236" s="82">
        <f>+enero!AF236+Febrero!AF236+'Marzo '!AF236</f>
        <v>0</v>
      </c>
      <c r="AG236" s="586">
        <f>+enero!AG236+Febrero!AG236+'Marzo '!AG236</f>
        <v>0</v>
      </c>
      <c r="AH236" s="585">
        <f>+enero!AH236+Febrero!AH236+'Marzo '!AH236</f>
        <v>0</v>
      </c>
      <c r="AI236" s="677">
        <f>+enero!AI236+Febrero!AI236+'Marzo '!AI236</f>
        <v>1</v>
      </c>
      <c r="AJ236" s="82">
        <f>+enero!AJ236+Febrero!AJ236+'Marzo '!AJ236</f>
        <v>0</v>
      </c>
      <c r="AK236" s="586">
        <f>+enero!AK236+Febrero!AK236+'Marzo '!AK236</f>
        <v>0</v>
      </c>
      <c r="AL236" s="585">
        <f>+enero!AL236+Febrero!AL236+'Marzo '!AL236</f>
        <v>0</v>
      </c>
      <c r="AM236" s="677">
        <f>+enero!AM236+Febrero!AM236+'Marzo '!AM236</f>
        <v>0</v>
      </c>
      <c r="AN236" s="44">
        <f>+enero!AN236+Febrero!AN236+'Marzo '!AN236</f>
        <v>0</v>
      </c>
      <c r="AO236" s="44">
        <f>+enero!AO236+Febrero!AO236+'Marzo '!AO236</f>
        <v>0</v>
      </c>
      <c r="AP236" s="44">
        <f>+enero!AP236+Febrero!AP236+'Marzo '!AP236</f>
        <v>0</v>
      </c>
      <c r="AQ236" s="44">
        <f>+enero!AQ236+Febrero!AQ236+'Marzo '!AQ236</f>
        <v>0</v>
      </c>
      <c r="AR236" s="44">
        <f>+enero!AR236+Febrero!AR236+'Marzo '!AR236</f>
        <v>0</v>
      </c>
      <c r="AS236" s="44">
        <f>+enero!AS236+Febrero!AS236+'Marzo '!AS236</f>
        <v>0</v>
      </c>
      <c r="AT236" s="530" t="s">
        <v>194</v>
      </c>
      <c r="AU236" s="465"/>
      <c r="AV236" s="465"/>
      <c r="BY236" s="452"/>
      <c r="BZ236" s="452"/>
      <c r="CA236" s="452"/>
      <c r="CB236" s="452"/>
      <c r="CC236" s="452"/>
      <c r="CD236" s="452"/>
      <c r="CE236" s="452"/>
      <c r="CF236" s="452"/>
      <c r="CG236" s="719">
        <v>0</v>
      </c>
      <c r="CH236" s="719"/>
      <c r="CI236" s="719"/>
      <c r="CJ236" s="719">
        <v>0</v>
      </c>
      <c r="CK236" s="719"/>
      <c r="CL236" s="719"/>
      <c r="CM236" s="719"/>
      <c r="CN236" s="719"/>
      <c r="CO236" s="452"/>
    </row>
    <row r="237" spans="1:93" s="451" customFormat="1" ht="24.75" customHeight="1" x14ac:dyDescent="0.4">
      <c r="A237" s="678" t="s">
        <v>270</v>
      </c>
      <c r="B237" s="186"/>
      <c r="C237" s="187"/>
      <c r="D237" s="188"/>
      <c r="E237" s="188"/>
      <c r="F237" s="188"/>
      <c r="G237" s="215"/>
      <c r="H237" s="215"/>
      <c r="I237" s="215"/>
      <c r="J237" s="215"/>
      <c r="K237" s="215"/>
      <c r="L237" s="216"/>
      <c r="M237" s="215"/>
      <c r="N237" s="215"/>
      <c r="O237" s="215"/>
      <c r="P237" s="215"/>
      <c r="Q237" s="215"/>
      <c r="R237" s="215"/>
      <c r="S237" s="215"/>
      <c r="T237" s="191"/>
      <c r="U237" s="190"/>
      <c r="V237" s="190"/>
      <c r="W237" s="19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BY237" s="452"/>
      <c r="BZ237" s="452"/>
      <c r="CA237" s="452"/>
      <c r="CB237" s="452"/>
      <c r="CC237" s="452"/>
      <c r="CD237" s="452"/>
      <c r="CE237" s="452"/>
      <c r="CF237" s="452"/>
      <c r="CG237" s="719"/>
      <c r="CH237" s="719"/>
      <c r="CI237" s="719"/>
      <c r="CJ237" s="719"/>
      <c r="CK237" s="719"/>
      <c r="CL237" s="719"/>
      <c r="CM237" s="719"/>
      <c r="CN237" s="719"/>
      <c r="CO237" s="452"/>
    </row>
    <row r="238" spans="1:93" s="451" customFormat="1" ht="14.25" customHeight="1" x14ac:dyDescent="0.2">
      <c r="A238" s="1250" t="s">
        <v>32</v>
      </c>
      <c r="B238" s="1251"/>
      <c r="C238" s="1352" t="s">
        <v>163</v>
      </c>
      <c r="D238" s="1353"/>
      <c r="E238" s="1354"/>
      <c r="F238" s="1358" t="s">
        <v>177</v>
      </c>
      <c r="G238" s="1359"/>
      <c r="H238" s="1359"/>
      <c r="I238" s="1359"/>
      <c r="J238" s="1359"/>
      <c r="K238" s="1359"/>
      <c r="L238" s="1359"/>
      <c r="M238" s="1359"/>
      <c r="N238" s="1359"/>
      <c r="O238" s="1359"/>
      <c r="P238" s="1359"/>
      <c r="Q238" s="1359"/>
      <c r="R238" s="1359"/>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60"/>
      <c r="AP238" s="1481" t="s">
        <v>249</v>
      </c>
      <c r="AQ238" s="1412" t="s">
        <v>165</v>
      </c>
      <c r="AR238" s="1412" t="s">
        <v>265</v>
      </c>
      <c r="AS238" s="1412" t="s">
        <v>187</v>
      </c>
      <c r="AT238" s="5"/>
      <c r="AU238" s="459"/>
      <c r="AV238" s="459"/>
      <c r="BY238" s="452"/>
      <c r="BZ238" s="452"/>
      <c r="CA238" s="452"/>
      <c r="CB238" s="452"/>
      <c r="CC238" s="452"/>
      <c r="CD238" s="452"/>
      <c r="CE238" s="452"/>
      <c r="CF238" s="452"/>
      <c r="CG238" s="719"/>
      <c r="CH238" s="719"/>
      <c r="CI238" s="719"/>
      <c r="CJ238" s="719"/>
      <c r="CK238" s="719"/>
      <c r="CL238" s="719"/>
      <c r="CM238" s="719"/>
      <c r="CN238" s="719"/>
      <c r="CO238" s="452"/>
    </row>
    <row r="239" spans="1:93" s="451" customFormat="1" x14ac:dyDescent="0.2">
      <c r="A239" s="1308"/>
      <c r="B239" s="1309"/>
      <c r="C239" s="1355"/>
      <c r="D239" s="1356"/>
      <c r="E239" s="1357"/>
      <c r="F239" s="1302" t="s">
        <v>178</v>
      </c>
      <c r="G239" s="1303"/>
      <c r="H239" s="1302" t="s">
        <v>179</v>
      </c>
      <c r="I239" s="1303"/>
      <c r="J239" s="1479" t="s">
        <v>180</v>
      </c>
      <c r="K239" s="1480"/>
      <c r="L239" s="1302" t="s">
        <v>101</v>
      </c>
      <c r="M239" s="1303"/>
      <c r="N239" s="1302" t="s">
        <v>57</v>
      </c>
      <c r="O239" s="1303"/>
      <c r="P239" s="1302" t="s">
        <v>8</v>
      </c>
      <c r="Q239" s="1303"/>
      <c r="R239" s="1288" t="s">
        <v>59</v>
      </c>
      <c r="S239" s="1289"/>
      <c r="T239" s="1288" t="s">
        <v>60</v>
      </c>
      <c r="U239" s="1289"/>
      <c r="V239" s="1288" t="s">
        <v>61</v>
      </c>
      <c r="W239" s="1289"/>
      <c r="X239" s="1288" t="s">
        <v>62</v>
      </c>
      <c r="Y239" s="1289"/>
      <c r="Z239" s="1288" t="s">
        <v>63</v>
      </c>
      <c r="AA239" s="1289"/>
      <c r="AB239" s="1288" t="s">
        <v>64</v>
      </c>
      <c r="AC239" s="1289"/>
      <c r="AD239" s="1288" t="s">
        <v>65</v>
      </c>
      <c r="AE239" s="1289"/>
      <c r="AF239" s="1288" t="s">
        <v>66</v>
      </c>
      <c r="AG239" s="1289"/>
      <c r="AH239" s="1288" t="s">
        <v>67</v>
      </c>
      <c r="AI239" s="1289"/>
      <c r="AJ239" s="1288" t="s">
        <v>68</v>
      </c>
      <c r="AK239" s="1289"/>
      <c r="AL239" s="1288" t="s">
        <v>69</v>
      </c>
      <c r="AM239" s="1289"/>
      <c r="AN239" s="1288" t="s">
        <v>70</v>
      </c>
      <c r="AO239" s="1361"/>
      <c r="AP239" s="1482"/>
      <c r="AQ239" s="1456"/>
      <c r="AR239" s="1484"/>
      <c r="AS239" s="1484"/>
      <c r="AT239" s="679"/>
      <c r="AU239" s="459"/>
      <c r="AV239" s="459"/>
      <c r="BY239" s="452"/>
      <c r="BZ239" s="452"/>
      <c r="CA239" s="452"/>
      <c r="CB239" s="452"/>
      <c r="CC239" s="452"/>
      <c r="CD239" s="452"/>
      <c r="CE239" s="452"/>
      <c r="CF239" s="452"/>
      <c r="CG239" s="719"/>
      <c r="CH239" s="719"/>
      <c r="CI239" s="719"/>
      <c r="CJ239" s="719"/>
      <c r="CK239" s="719"/>
      <c r="CL239" s="719"/>
      <c r="CM239" s="719"/>
      <c r="CN239" s="719"/>
      <c r="CO239" s="452"/>
    </row>
    <row r="240" spans="1:93" s="451" customFormat="1" x14ac:dyDescent="0.2">
      <c r="A240" s="1252"/>
      <c r="B240" s="1253"/>
      <c r="C240" s="428" t="s">
        <v>149</v>
      </c>
      <c r="D240" s="428" t="s">
        <v>30</v>
      </c>
      <c r="E240" s="422" t="s">
        <v>48</v>
      </c>
      <c r="F240" s="78" t="s">
        <v>159</v>
      </c>
      <c r="G240" s="81" t="s">
        <v>48</v>
      </c>
      <c r="H240" s="78" t="s">
        <v>159</v>
      </c>
      <c r="I240" s="81" t="s">
        <v>48</v>
      </c>
      <c r="J240" s="78" t="s">
        <v>159</v>
      </c>
      <c r="K240" s="81" t="s">
        <v>48</v>
      </c>
      <c r="L240" s="78" t="s">
        <v>159</v>
      </c>
      <c r="M240" s="81" t="s">
        <v>48</v>
      </c>
      <c r="N240" s="78" t="s">
        <v>159</v>
      </c>
      <c r="O240" s="81" t="s">
        <v>48</v>
      </c>
      <c r="P240" s="78" t="s">
        <v>159</v>
      </c>
      <c r="Q240" s="81" t="s">
        <v>48</v>
      </c>
      <c r="R240" s="78" t="s">
        <v>159</v>
      </c>
      <c r="S240" s="81" t="s">
        <v>48</v>
      </c>
      <c r="T240" s="78" t="s">
        <v>159</v>
      </c>
      <c r="U240" s="81" t="s">
        <v>48</v>
      </c>
      <c r="V240" s="78" t="s">
        <v>159</v>
      </c>
      <c r="W240" s="81" t="s">
        <v>48</v>
      </c>
      <c r="X240" s="78" t="s">
        <v>159</v>
      </c>
      <c r="Y240" s="81" t="s">
        <v>48</v>
      </c>
      <c r="Z240" s="78" t="s">
        <v>159</v>
      </c>
      <c r="AA240" s="81" t="s">
        <v>48</v>
      </c>
      <c r="AB240" s="78" t="s">
        <v>159</v>
      </c>
      <c r="AC240" s="81" t="s">
        <v>48</v>
      </c>
      <c r="AD240" s="78" t="s">
        <v>159</v>
      </c>
      <c r="AE240" s="81" t="s">
        <v>48</v>
      </c>
      <c r="AF240" s="78" t="s">
        <v>159</v>
      </c>
      <c r="AG240" s="81" t="s">
        <v>48</v>
      </c>
      <c r="AH240" s="78" t="s">
        <v>159</v>
      </c>
      <c r="AI240" s="81" t="s">
        <v>48</v>
      </c>
      <c r="AJ240" s="78" t="s">
        <v>159</v>
      </c>
      <c r="AK240" s="81" t="s">
        <v>48</v>
      </c>
      <c r="AL240" s="78" t="s">
        <v>159</v>
      </c>
      <c r="AM240" s="81" t="s">
        <v>48</v>
      </c>
      <c r="AN240" s="78" t="s">
        <v>159</v>
      </c>
      <c r="AO240" s="80" t="s">
        <v>48</v>
      </c>
      <c r="AP240" s="1483"/>
      <c r="AQ240" s="1413"/>
      <c r="AR240" s="1485"/>
      <c r="AS240" s="1485"/>
      <c r="AT240" s="679"/>
      <c r="AU240" s="459"/>
      <c r="AV240" s="465"/>
      <c r="BY240" s="452"/>
      <c r="BZ240" s="452"/>
      <c r="CA240" s="452"/>
      <c r="CB240" s="452"/>
      <c r="CC240" s="452"/>
      <c r="CD240" s="452"/>
      <c r="CE240" s="452"/>
      <c r="CF240" s="452"/>
      <c r="CG240" s="719"/>
      <c r="CH240" s="719"/>
      <c r="CI240" s="719"/>
      <c r="CJ240" s="719"/>
      <c r="CK240" s="719"/>
      <c r="CL240" s="719"/>
      <c r="CM240" s="719"/>
      <c r="CN240" s="719"/>
      <c r="CO240" s="452"/>
    </row>
    <row r="241" spans="1:93" s="451" customFormat="1" x14ac:dyDescent="0.2">
      <c r="A241" s="1335" t="s">
        <v>102</v>
      </c>
      <c r="B241" s="1335"/>
      <c r="C241" s="489">
        <f t="shared" ref="C241:C247" si="37">SUM(D241+E241)</f>
        <v>10</v>
      </c>
      <c r="D241" s="489">
        <f t="shared" ref="D241:E243" si="38">SUM(F241+H241+J241+L241+N241+P241+R241+T241+V241+X241+Z241+AB241+AD241+AF241+AH241+AJ241+AL241+AN241)</f>
        <v>6</v>
      </c>
      <c r="E241" s="489">
        <f t="shared" si="38"/>
        <v>4</v>
      </c>
      <c r="F241" s="24">
        <f>+enero!F241+Febrero!F241+'Marzo '!F241</f>
        <v>0</v>
      </c>
      <c r="G241" s="24">
        <f>+enero!G241+Febrero!G241+'Marzo '!G241</f>
        <v>0</v>
      </c>
      <c r="H241" s="24">
        <f>+enero!H241+Febrero!H241+'Marzo '!H241</f>
        <v>0</v>
      </c>
      <c r="I241" s="24">
        <f>+enero!I241+Febrero!I241+'Marzo '!I241</f>
        <v>0</v>
      </c>
      <c r="J241" s="85">
        <f>+enero!J241+Febrero!J241+'Marzo '!J241</f>
        <v>0</v>
      </c>
      <c r="K241" s="25">
        <f>+enero!K241+Febrero!K241+'Marzo '!K241</f>
        <v>0</v>
      </c>
      <c r="L241" s="24">
        <f>+enero!L241+Febrero!L241+'Marzo '!L241</f>
        <v>0</v>
      </c>
      <c r="M241" s="24">
        <f>+enero!M241+Febrero!M241+'Marzo '!M241</f>
        <v>0</v>
      </c>
      <c r="N241" s="24">
        <f>+enero!N241+Febrero!N241+'Marzo '!N241</f>
        <v>0</v>
      </c>
      <c r="O241" s="24">
        <f>+enero!O241+Febrero!O241+'Marzo '!O241</f>
        <v>0</v>
      </c>
      <c r="P241" s="25">
        <f>+enero!P241+Febrero!P241+'Marzo '!P241</f>
        <v>0</v>
      </c>
      <c r="Q241" s="680">
        <f>+enero!Q241+Febrero!Q241+'Marzo '!Q241</f>
        <v>1</v>
      </c>
      <c r="R241" s="24">
        <f>+enero!R241+Febrero!R241+'Marzo '!R241</f>
        <v>2</v>
      </c>
      <c r="S241" s="24">
        <f>+enero!S241+Febrero!S241+'Marzo '!S241</f>
        <v>2</v>
      </c>
      <c r="T241" s="24">
        <f>+enero!T241+Febrero!T241+'Marzo '!T241</f>
        <v>1</v>
      </c>
      <c r="U241" s="24">
        <f>+enero!U241+Febrero!U241+'Marzo '!U241</f>
        <v>0</v>
      </c>
      <c r="V241" s="24">
        <f>+enero!V241+Febrero!V241+'Marzo '!V241</f>
        <v>1</v>
      </c>
      <c r="W241" s="24">
        <f>+enero!W241+Febrero!W241+'Marzo '!W241</f>
        <v>0</v>
      </c>
      <c r="X241" s="24">
        <f>+enero!X241+Febrero!X241+'Marzo '!X241</f>
        <v>1</v>
      </c>
      <c r="Y241" s="24">
        <f>+enero!Y241+Febrero!Y241+'Marzo '!Y241</f>
        <v>1</v>
      </c>
      <c r="Z241" s="24">
        <f>+enero!Z241+Febrero!Z241+'Marzo '!Z241</f>
        <v>0</v>
      </c>
      <c r="AA241" s="24">
        <f>+enero!AA241+Febrero!AA241+'Marzo '!AA241</f>
        <v>0</v>
      </c>
      <c r="AB241" s="24">
        <f>+enero!AB241+Febrero!AB241+'Marzo '!AB241</f>
        <v>1</v>
      </c>
      <c r="AC241" s="24">
        <f>+enero!AC241+Febrero!AC241+'Marzo '!AC241</f>
        <v>0</v>
      </c>
      <c r="AD241" s="24">
        <f>+enero!AD241+Febrero!AD241+'Marzo '!AD241</f>
        <v>0</v>
      </c>
      <c r="AE241" s="24">
        <f>+enero!AE241+Febrero!AE241+'Marzo '!AE241</f>
        <v>0</v>
      </c>
      <c r="AF241" s="24">
        <f>+enero!AF241+Febrero!AF241+'Marzo '!AF241</f>
        <v>0</v>
      </c>
      <c r="AG241" s="24">
        <f>+enero!AG241+Febrero!AG241+'Marzo '!AG241</f>
        <v>0</v>
      </c>
      <c r="AH241" s="24">
        <f>+enero!AH241+Febrero!AH241+'Marzo '!AH241</f>
        <v>0</v>
      </c>
      <c r="AI241" s="24">
        <f>+enero!AI241+Febrero!AI241+'Marzo '!AI241</f>
        <v>0</v>
      </c>
      <c r="AJ241" s="24">
        <f>+enero!AJ241+Febrero!AJ241+'Marzo '!AJ241</f>
        <v>0</v>
      </c>
      <c r="AK241" s="24">
        <f>+enero!AK241+Febrero!AK241+'Marzo '!AK241</f>
        <v>0</v>
      </c>
      <c r="AL241" s="24">
        <f>+enero!AL241+Febrero!AL241+'Marzo '!AL241</f>
        <v>0</v>
      </c>
      <c r="AM241" s="24">
        <f>+enero!AM241+Febrero!AM241+'Marzo '!AM241</f>
        <v>0</v>
      </c>
      <c r="AN241" s="24">
        <f>+enero!AN241+Febrero!AN241+'Marzo '!AN241</f>
        <v>0</v>
      </c>
      <c r="AO241" s="85">
        <f>+enero!AO241+Febrero!AO241+'Marzo '!AO241</f>
        <v>0</v>
      </c>
      <c r="AP241" s="161">
        <f>+enero!AP241+Febrero!AP241+'Marzo '!AP241</f>
        <v>1</v>
      </c>
      <c r="AQ241" s="25">
        <f>+enero!AQ241+Febrero!AQ241+'Marzo '!AQ241</f>
        <v>0</v>
      </c>
      <c r="AR241" s="25">
        <f>+enero!AR241+Febrero!AR241+'Marzo '!AR241</f>
        <v>0</v>
      </c>
      <c r="AS241" s="25">
        <f>+enero!AS241+Febrero!AS241+'Marzo '!AS241</f>
        <v>0</v>
      </c>
      <c r="AT241" s="532" t="s">
        <v>194</v>
      </c>
      <c r="AU241" s="465"/>
      <c r="AV241" s="465"/>
      <c r="BY241" s="452"/>
      <c r="BZ241" s="452"/>
      <c r="CA241" s="452"/>
      <c r="CB241" s="452"/>
      <c r="CC241" s="452"/>
      <c r="CD241" s="452"/>
      <c r="CE241" s="452"/>
      <c r="CF241" s="452"/>
      <c r="CG241" s="719">
        <v>0</v>
      </c>
      <c r="CH241" s="719">
        <v>0</v>
      </c>
      <c r="CI241" s="719">
        <v>0</v>
      </c>
      <c r="CJ241" s="719"/>
      <c r="CK241" s="719"/>
      <c r="CL241" s="719"/>
      <c r="CM241" s="719"/>
      <c r="CN241" s="719"/>
      <c r="CO241" s="452"/>
    </row>
    <row r="242" spans="1:93" s="451" customFormat="1" ht="15" thickBot="1" x14ac:dyDescent="0.25">
      <c r="A242" s="1336" t="s">
        <v>166</v>
      </c>
      <c r="B242" s="1336"/>
      <c r="C242" s="496">
        <f t="shared" si="37"/>
        <v>1</v>
      </c>
      <c r="D242" s="496">
        <f t="shared" si="38"/>
        <v>0</v>
      </c>
      <c r="E242" s="496">
        <f t="shared" si="38"/>
        <v>1</v>
      </c>
      <c r="F242" s="217">
        <f>+enero!F242+Febrero!F242+'Marzo '!F242</f>
        <v>0</v>
      </c>
      <c r="G242" s="217">
        <f>+enero!G242+Febrero!G242+'Marzo '!G242</f>
        <v>0</v>
      </c>
      <c r="H242" s="217">
        <f>+enero!H242+Febrero!H242+'Marzo '!H242</f>
        <v>0</v>
      </c>
      <c r="I242" s="217">
        <f>+enero!I242+Febrero!I242+'Marzo '!I242</f>
        <v>0</v>
      </c>
      <c r="J242" s="218">
        <f>+enero!J242+Febrero!J242+'Marzo '!J242</f>
        <v>0</v>
      </c>
      <c r="K242" s="220">
        <f>+enero!K242+Febrero!K242+'Marzo '!K242</f>
        <v>0</v>
      </c>
      <c r="L242" s="217">
        <f>+enero!L242+Febrero!L242+'Marzo '!L242</f>
        <v>0</v>
      </c>
      <c r="M242" s="217">
        <f>+enero!M242+Febrero!M242+'Marzo '!M242</f>
        <v>0</v>
      </c>
      <c r="N242" s="217">
        <f>+enero!N242+Febrero!N242+'Marzo '!N242</f>
        <v>0</v>
      </c>
      <c r="O242" s="217">
        <f>+enero!O242+Febrero!O242+'Marzo '!O242</f>
        <v>0</v>
      </c>
      <c r="P242" s="220">
        <f>+enero!P242+Febrero!P242+'Marzo '!P242</f>
        <v>0</v>
      </c>
      <c r="Q242" s="681">
        <f>+enero!Q242+Febrero!Q242+'Marzo '!Q242</f>
        <v>1</v>
      </c>
      <c r="R242" s="217">
        <f>+enero!R242+Febrero!R242+'Marzo '!R242</f>
        <v>0</v>
      </c>
      <c r="S242" s="217">
        <f>+enero!S242+Febrero!S242+'Marzo '!S242</f>
        <v>0</v>
      </c>
      <c r="T242" s="217">
        <f>+enero!T242+Febrero!T242+'Marzo '!T242</f>
        <v>0</v>
      </c>
      <c r="U242" s="217">
        <f>+enero!U242+Febrero!U242+'Marzo '!U242</f>
        <v>0</v>
      </c>
      <c r="V242" s="217">
        <f>+enero!V242+Febrero!V242+'Marzo '!V242</f>
        <v>0</v>
      </c>
      <c r="W242" s="217">
        <f>+enero!W242+Febrero!W242+'Marzo '!W242</f>
        <v>0</v>
      </c>
      <c r="X242" s="217">
        <f>+enero!X242+Febrero!X242+'Marzo '!X242</f>
        <v>0</v>
      </c>
      <c r="Y242" s="217">
        <f>+enero!Y242+Febrero!Y242+'Marzo '!Y242</f>
        <v>0</v>
      </c>
      <c r="Z242" s="217">
        <f>+enero!Z242+Febrero!Z242+'Marzo '!Z242</f>
        <v>0</v>
      </c>
      <c r="AA242" s="217">
        <f>+enero!AA242+Febrero!AA242+'Marzo '!AA242</f>
        <v>0</v>
      </c>
      <c r="AB242" s="217">
        <f>+enero!AB242+Febrero!AB242+'Marzo '!AB242</f>
        <v>0</v>
      </c>
      <c r="AC242" s="217">
        <f>+enero!AC242+Febrero!AC242+'Marzo '!AC242</f>
        <v>0</v>
      </c>
      <c r="AD242" s="217">
        <f>+enero!AD242+Febrero!AD242+'Marzo '!AD242</f>
        <v>0</v>
      </c>
      <c r="AE242" s="217">
        <f>+enero!AE242+Febrero!AE242+'Marzo '!AE242</f>
        <v>0</v>
      </c>
      <c r="AF242" s="217">
        <f>+enero!AF242+Febrero!AF242+'Marzo '!AF242</f>
        <v>0</v>
      </c>
      <c r="AG242" s="217">
        <f>+enero!AG242+Febrero!AG242+'Marzo '!AG242</f>
        <v>0</v>
      </c>
      <c r="AH242" s="217">
        <f>+enero!AH242+Febrero!AH242+'Marzo '!AH242</f>
        <v>0</v>
      </c>
      <c r="AI242" s="217">
        <f>+enero!AI242+Febrero!AI242+'Marzo '!AI242</f>
        <v>0</v>
      </c>
      <c r="AJ242" s="217">
        <f>+enero!AJ242+Febrero!AJ242+'Marzo '!AJ242</f>
        <v>0</v>
      </c>
      <c r="AK242" s="217">
        <f>+enero!AK242+Febrero!AK242+'Marzo '!AK242</f>
        <v>0</v>
      </c>
      <c r="AL242" s="217">
        <f>+enero!AL242+Febrero!AL242+'Marzo '!AL242</f>
        <v>0</v>
      </c>
      <c r="AM242" s="217">
        <f>+enero!AM242+Febrero!AM242+'Marzo '!AM242</f>
        <v>0</v>
      </c>
      <c r="AN242" s="217">
        <f>+enero!AN242+Febrero!AN242+'Marzo '!AN242</f>
        <v>0</v>
      </c>
      <c r="AO242" s="218">
        <f>+enero!AO242+Febrero!AO242+'Marzo '!AO242</f>
        <v>0</v>
      </c>
      <c r="AP242" s="219">
        <f>+enero!AP242+Febrero!AP242+'Marzo '!AP242</f>
        <v>0</v>
      </c>
      <c r="AQ242" s="220">
        <f>+enero!AQ242+Febrero!AQ242+'Marzo '!AQ242</f>
        <v>0</v>
      </c>
      <c r="AR242" s="220">
        <f>+enero!AR242+Febrero!AR242+'Marzo '!AR242</f>
        <v>0</v>
      </c>
      <c r="AS242" s="220">
        <f>+enero!AS242+Febrero!AS242+'Marzo '!AS242</f>
        <v>0</v>
      </c>
      <c r="AT242" s="530" t="s">
        <v>194</v>
      </c>
      <c r="AU242" s="465"/>
      <c r="AV242" s="465"/>
      <c r="BY242" s="452"/>
      <c r="BZ242" s="452"/>
      <c r="CA242" s="452"/>
      <c r="CB242" s="452"/>
      <c r="CC242" s="452"/>
      <c r="CD242" s="452"/>
      <c r="CE242" s="452"/>
      <c r="CF242" s="452"/>
      <c r="CG242" s="719">
        <v>0</v>
      </c>
      <c r="CH242" s="719">
        <v>0</v>
      </c>
      <c r="CI242" s="719">
        <v>0</v>
      </c>
      <c r="CJ242" s="719"/>
      <c r="CK242" s="719"/>
      <c r="CL242" s="719"/>
      <c r="CM242" s="719"/>
      <c r="CN242" s="719"/>
      <c r="CO242" s="452"/>
    </row>
    <row r="243" spans="1:93" s="451" customFormat="1" ht="15" thickTop="1" x14ac:dyDescent="0.2">
      <c r="A243" s="1337" t="s">
        <v>271</v>
      </c>
      <c r="B243" s="1338"/>
      <c r="C243" s="682">
        <f t="shared" si="37"/>
        <v>0</v>
      </c>
      <c r="D243" s="682">
        <f t="shared" si="38"/>
        <v>0</v>
      </c>
      <c r="E243" s="682">
        <f t="shared" si="38"/>
        <v>0</v>
      </c>
      <c r="F243" s="222">
        <f>+enero!F243+Febrero!F243+'Marzo '!F243</f>
        <v>0</v>
      </c>
      <c r="G243" s="222">
        <f>+enero!G243+Febrero!G243+'Marzo '!G243</f>
        <v>0</v>
      </c>
      <c r="H243" s="222">
        <f>+enero!H243+Febrero!H243+'Marzo '!H243</f>
        <v>0</v>
      </c>
      <c r="I243" s="683">
        <f>+enero!I243+Febrero!I243+'Marzo '!I243</f>
        <v>0</v>
      </c>
      <c r="J243" s="684">
        <f>+enero!J243+Febrero!J243+'Marzo '!J243</f>
        <v>0</v>
      </c>
      <c r="K243" s="64">
        <f>+enero!K243+Febrero!K243+'Marzo '!K243</f>
        <v>0</v>
      </c>
      <c r="L243" s="683">
        <f>+enero!L243+Febrero!L243+'Marzo '!L243</f>
        <v>0</v>
      </c>
      <c r="M243" s="683">
        <f>+enero!M243+Febrero!M243+'Marzo '!M243</f>
        <v>0</v>
      </c>
      <c r="N243" s="683">
        <f>+enero!N243+Febrero!N243+'Marzo '!N243</f>
        <v>0</v>
      </c>
      <c r="O243" s="683">
        <f>+enero!O243+Febrero!O243+'Marzo '!O243</f>
        <v>0</v>
      </c>
      <c r="P243" s="64">
        <f>+enero!P243+Febrero!P243+'Marzo '!P243</f>
        <v>0</v>
      </c>
      <c r="Q243" s="685">
        <f>+enero!Q243+Febrero!Q243+'Marzo '!Q243</f>
        <v>0</v>
      </c>
      <c r="R243" s="64">
        <f>+enero!R243+Febrero!R243+'Marzo '!R243</f>
        <v>0</v>
      </c>
      <c r="S243" s="685">
        <f>+enero!S243+Febrero!S243+'Marzo '!S243</f>
        <v>0</v>
      </c>
      <c r="T243" s="683">
        <f>+enero!T243+Febrero!T243+'Marzo '!T243</f>
        <v>0</v>
      </c>
      <c r="U243" s="683">
        <f>+enero!U243+Febrero!U243+'Marzo '!U243</f>
        <v>0</v>
      </c>
      <c r="V243" s="683">
        <f>+enero!V243+Febrero!V243+'Marzo '!V243</f>
        <v>0</v>
      </c>
      <c r="W243" s="683">
        <f>+enero!W243+Febrero!W243+'Marzo '!W243</f>
        <v>0</v>
      </c>
      <c r="X243" s="683">
        <f>+enero!X243+Febrero!X243+'Marzo '!X243</f>
        <v>0</v>
      </c>
      <c r="Y243" s="683">
        <f>+enero!Y243+Febrero!Y243+'Marzo '!Y243</f>
        <v>0</v>
      </c>
      <c r="Z243" s="683">
        <f>+enero!Z243+Febrero!Z243+'Marzo '!Z243</f>
        <v>0</v>
      </c>
      <c r="AA243" s="683">
        <f>+enero!AA243+Febrero!AA243+'Marzo '!AA243</f>
        <v>0</v>
      </c>
      <c r="AB243" s="683">
        <f>+enero!AB243+Febrero!AB243+'Marzo '!AB243</f>
        <v>0</v>
      </c>
      <c r="AC243" s="683">
        <f>+enero!AC243+Febrero!AC243+'Marzo '!AC243</f>
        <v>0</v>
      </c>
      <c r="AD243" s="683">
        <f>+enero!AD243+Febrero!AD243+'Marzo '!AD243</f>
        <v>0</v>
      </c>
      <c r="AE243" s="683">
        <f>+enero!AE243+Febrero!AE243+'Marzo '!AE243</f>
        <v>0</v>
      </c>
      <c r="AF243" s="683">
        <f>+enero!AF243+Febrero!AF243+'Marzo '!AF243</f>
        <v>0</v>
      </c>
      <c r="AG243" s="683">
        <f>+enero!AG243+Febrero!AG243+'Marzo '!AG243</f>
        <v>0</v>
      </c>
      <c r="AH243" s="683">
        <f>+enero!AH243+Febrero!AH243+'Marzo '!AH243</f>
        <v>0</v>
      </c>
      <c r="AI243" s="683">
        <f>+enero!AI243+Febrero!AI243+'Marzo '!AI243</f>
        <v>0</v>
      </c>
      <c r="AJ243" s="683">
        <f>+enero!AJ243+Febrero!AJ243+'Marzo '!AJ243</f>
        <v>0</v>
      </c>
      <c r="AK243" s="683">
        <f>+enero!AK243+Febrero!AK243+'Marzo '!AK243</f>
        <v>0</v>
      </c>
      <c r="AL243" s="683">
        <f>+enero!AL243+Febrero!AL243+'Marzo '!AL243</f>
        <v>0</v>
      </c>
      <c r="AM243" s="683">
        <f>+enero!AM243+Febrero!AM243+'Marzo '!AM243</f>
        <v>0</v>
      </c>
      <c r="AN243" s="683">
        <f>+enero!AN243+Febrero!AN243+'Marzo '!AN243</f>
        <v>0</v>
      </c>
      <c r="AO243" s="684">
        <f>+enero!AO243+Febrero!AO243+'Marzo '!AO243</f>
        <v>0</v>
      </c>
      <c r="AP243" s="686">
        <f>+enero!AP243+Febrero!AP243+'Marzo '!AP243</f>
        <v>0</v>
      </c>
      <c r="AQ243" s="64">
        <f>+enero!AQ243+Febrero!AQ243+'Marzo '!AQ243</f>
        <v>0</v>
      </c>
      <c r="AR243" s="64">
        <f>+enero!AR243+Febrero!AR243+'Marzo '!AR243</f>
        <v>0</v>
      </c>
      <c r="AS243" s="64">
        <f>+enero!AS243+Febrero!AS243+'Marzo '!AS243</f>
        <v>0</v>
      </c>
      <c r="AT243" s="531" t="s">
        <v>194</v>
      </c>
      <c r="AU243" s="465"/>
      <c r="AV243" s="454"/>
      <c r="BY243" s="452"/>
      <c r="BZ243" s="452"/>
      <c r="CA243" s="452"/>
      <c r="CB243" s="452"/>
      <c r="CC243" s="452"/>
      <c r="CD243" s="452"/>
      <c r="CE243" s="452"/>
      <c r="CF243" s="452"/>
      <c r="CG243" s="719">
        <v>0</v>
      </c>
      <c r="CH243" s="719">
        <v>0</v>
      </c>
      <c r="CI243" s="719">
        <v>0</v>
      </c>
      <c r="CJ243" s="719"/>
      <c r="CK243" s="719"/>
      <c r="CL243" s="719"/>
      <c r="CM243" s="719"/>
      <c r="CN243" s="719"/>
      <c r="CO243" s="452"/>
    </row>
    <row r="244" spans="1:93" s="451" customFormat="1" ht="23.25" customHeight="1" thickBot="1" x14ac:dyDescent="0.25">
      <c r="A244" s="1333" t="s">
        <v>272</v>
      </c>
      <c r="B244" s="1334"/>
      <c r="C244" s="687">
        <f t="shared" si="37"/>
        <v>1</v>
      </c>
      <c r="D244" s="687">
        <f>SUM(F244+H244)</f>
        <v>1</v>
      </c>
      <c r="E244" s="687">
        <f>SUM(G244+I244)</f>
        <v>0</v>
      </c>
      <c r="F244" s="227">
        <f>+enero!F244+Febrero!F244+'Marzo '!F244</f>
        <v>1</v>
      </c>
      <c r="G244" s="227">
        <f>+enero!G244+Febrero!G244+'Marzo '!G244</f>
        <v>0</v>
      </c>
      <c r="H244" s="227">
        <f>+enero!H244+Febrero!H244+'Marzo '!H244</f>
        <v>0</v>
      </c>
      <c r="I244" s="688">
        <f>+enero!I244+Febrero!I244+'Marzo '!I244</f>
        <v>0</v>
      </c>
      <c r="J244" s="689">
        <f>+enero!J244+Febrero!J244+'Marzo '!J244</f>
        <v>0</v>
      </c>
      <c r="K244" s="690">
        <f>+enero!K244+Febrero!K244+'Marzo '!K244</f>
        <v>0</v>
      </c>
      <c r="L244" s="691">
        <f>+enero!L244+Febrero!L244+'Marzo '!L244</f>
        <v>0</v>
      </c>
      <c r="M244" s="692">
        <f>+enero!M244+Febrero!M244+'Marzo '!M244</f>
        <v>0</v>
      </c>
      <c r="N244" s="691">
        <f>+enero!N244+Febrero!N244+'Marzo '!N244</f>
        <v>0</v>
      </c>
      <c r="O244" s="692">
        <f>+enero!O244+Febrero!O244+'Marzo '!O244</f>
        <v>0</v>
      </c>
      <c r="P244" s="690">
        <f>+enero!P244+Febrero!P244+'Marzo '!P244</f>
        <v>0</v>
      </c>
      <c r="Q244" s="692">
        <f>+enero!Q244+Febrero!Q244+'Marzo '!Q244</f>
        <v>0</v>
      </c>
      <c r="R244" s="690">
        <f>+enero!R244+Febrero!R244+'Marzo '!R244</f>
        <v>0</v>
      </c>
      <c r="S244" s="692">
        <f>+enero!S244+Febrero!S244+'Marzo '!S244</f>
        <v>0</v>
      </c>
      <c r="T244" s="691">
        <f>+enero!T244+Febrero!T244+'Marzo '!T244</f>
        <v>0</v>
      </c>
      <c r="U244" s="692">
        <f>+enero!U244+Febrero!U244+'Marzo '!U244</f>
        <v>0</v>
      </c>
      <c r="V244" s="693">
        <f>+enero!V244+Febrero!V244+'Marzo '!V244</f>
        <v>0</v>
      </c>
      <c r="W244" s="694">
        <f>+enero!W244+Febrero!W244+'Marzo '!W244</f>
        <v>0</v>
      </c>
      <c r="X244" s="693">
        <f>+enero!X244+Febrero!X244+'Marzo '!X244</f>
        <v>0</v>
      </c>
      <c r="Y244" s="694">
        <f>+enero!Y244+Febrero!Y244+'Marzo '!Y244</f>
        <v>0</v>
      </c>
      <c r="Z244" s="691">
        <f>+enero!Z244+Febrero!Z244+'Marzo '!Z244</f>
        <v>0</v>
      </c>
      <c r="AA244" s="692">
        <f>+enero!AA244+Febrero!AA244+'Marzo '!AA244</f>
        <v>0</v>
      </c>
      <c r="AB244" s="691">
        <f>+enero!AB244+Febrero!AB244+'Marzo '!AB244</f>
        <v>0</v>
      </c>
      <c r="AC244" s="692">
        <f>+enero!AC244+Febrero!AC244+'Marzo '!AC244</f>
        <v>0</v>
      </c>
      <c r="AD244" s="691">
        <f>+enero!AD244+Febrero!AD244+'Marzo '!AD244</f>
        <v>0</v>
      </c>
      <c r="AE244" s="692">
        <f>+enero!AE244+Febrero!AE244+'Marzo '!AE244</f>
        <v>0</v>
      </c>
      <c r="AF244" s="691">
        <f>+enero!AF244+Febrero!AF244+'Marzo '!AF244</f>
        <v>0</v>
      </c>
      <c r="AG244" s="692">
        <f>+enero!AG244+Febrero!AG244+'Marzo '!AG244</f>
        <v>0</v>
      </c>
      <c r="AH244" s="691">
        <f>+enero!AH244+Febrero!AH244+'Marzo '!AH244</f>
        <v>0</v>
      </c>
      <c r="AI244" s="692">
        <f>+enero!AI244+Febrero!AI244+'Marzo '!AI244</f>
        <v>0</v>
      </c>
      <c r="AJ244" s="691">
        <f>+enero!AJ244+Febrero!AJ244+'Marzo '!AJ244</f>
        <v>0</v>
      </c>
      <c r="AK244" s="692">
        <f>+enero!AK244+Febrero!AK244+'Marzo '!AK244</f>
        <v>0</v>
      </c>
      <c r="AL244" s="691">
        <f>+enero!AL244+Febrero!AL244+'Marzo '!AL244</f>
        <v>0</v>
      </c>
      <c r="AM244" s="692">
        <f>+enero!AM244+Febrero!AM244+'Marzo '!AM244</f>
        <v>0</v>
      </c>
      <c r="AN244" s="691">
        <f>+enero!AN244+Febrero!AN244+'Marzo '!AN244</f>
        <v>0</v>
      </c>
      <c r="AO244" s="695">
        <f>+enero!AO244+Febrero!AO244+'Marzo '!AO244</f>
        <v>0</v>
      </c>
      <c r="AP244" s="696">
        <f>+enero!AP244+Febrero!AP244+'Marzo '!AP244</f>
        <v>0</v>
      </c>
      <c r="AQ244" s="691">
        <f>+enero!AQ244+Febrero!AQ244+'Marzo '!AQ244</f>
        <v>0</v>
      </c>
      <c r="AR244" s="242">
        <f>+enero!AR244+Febrero!AR244+'Marzo '!AR244</f>
        <v>0</v>
      </c>
      <c r="AS244" s="242">
        <f>+enero!AS244+Febrero!AS244+'Marzo '!AS244</f>
        <v>0</v>
      </c>
      <c r="AT244" s="531" t="s">
        <v>194</v>
      </c>
      <c r="AU244" s="465"/>
      <c r="AV244" s="454"/>
      <c r="BY244" s="452"/>
      <c r="BZ244" s="452"/>
      <c r="CA244" s="452"/>
      <c r="CB244" s="452"/>
      <c r="CC244" s="452"/>
      <c r="CD244" s="452"/>
      <c r="CE244" s="452"/>
      <c r="CF244" s="452"/>
      <c r="CG244" s="719"/>
      <c r="CH244" s="719">
        <v>0</v>
      </c>
      <c r="CI244" s="719"/>
      <c r="CJ244" s="719"/>
      <c r="CK244" s="719"/>
      <c r="CL244" s="719"/>
      <c r="CM244" s="719"/>
      <c r="CN244" s="719"/>
      <c r="CO244" s="452"/>
    </row>
    <row r="245" spans="1:93" s="451" customFormat="1" ht="15" thickTop="1" x14ac:dyDescent="0.2">
      <c r="A245" s="1339" t="s">
        <v>273</v>
      </c>
      <c r="B245" s="59" t="s">
        <v>274</v>
      </c>
      <c r="C245" s="495">
        <f t="shared" si="37"/>
        <v>0</v>
      </c>
      <c r="D245" s="495">
        <f t="shared" ref="D245:E247" si="39">SUM(F245+H245+J245+L245+N245+P245+R245+T245+V245+X245+Z245+AB245+AD245+AF245+AH245+AJ245+AL245+AN245)</f>
        <v>0</v>
      </c>
      <c r="E245" s="495">
        <f t="shared" si="39"/>
        <v>0</v>
      </c>
      <c r="F245" s="233">
        <f>+enero!F245+Febrero!F245+'Marzo '!F245</f>
        <v>0</v>
      </c>
      <c r="G245" s="233">
        <f>+enero!G245+Febrero!G245+'Marzo '!G245</f>
        <v>0</v>
      </c>
      <c r="H245" s="233">
        <f>+enero!H245+Febrero!H245+'Marzo '!H245</f>
        <v>0</v>
      </c>
      <c r="I245" s="233">
        <f>+enero!I245+Febrero!I245+'Marzo '!I245</f>
        <v>0</v>
      </c>
      <c r="J245" s="114">
        <f>+enero!J245+Febrero!J245+'Marzo '!J245</f>
        <v>0</v>
      </c>
      <c r="K245" s="60">
        <f>+enero!K245+Febrero!K245+'Marzo '!K245</f>
        <v>0</v>
      </c>
      <c r="L245" s="233">
        <f>+enero!L245+Febrero!L245+'Marzo '!L245</f>
        <v>0</v>
      </c>
      <c r="M245" s="233">
        <f>+enero!M245+Febrero!M245+'Marzo '!M245</f>
        <v>0</v>
      </c>
      <c r="N245" s="233">
        <f>+enero!N245+Febrero!N245+'Marzo '!N245</f>
        <v>0</v>
      </c>
      <c r="O245" s="233">
        <f>+enero!O245+Febrero!O245+'Marzo '!O245</f>
        <v>0</v>
      </c>
      <c r="P245" s="60">
        <f>+enero!P245+Febrero!P245+'Marzo '!P245</f>
        <v>0</v>
      </c>
      <c r="Q245" s="574">
        <f>+enero!Q245+Febrero!Q245+'Marzo '!Q245</f>
        <v>0</v>
      </c>
      <c r="R245" s="233">
        <f>+enero!R245+Febrero!R245+'Marzo '!R245</f>
        <v>0</v>
      </c>
      <c r="S245" s="233">
        <f>+enero!S245+Febrero!S245+'Marzo '!S245</f>
        <v>0</v>
      </c>
      <c r="T245" s="233">
        <f>+enero!T245+Febrero!T245+'Marzo '!T245</f>
        <v>0</v>
      </c>
      <c r="U245" s="233">
        <f>+enero!U245+Febrero!U245+'Marzo '!U245</f>
        <v>0</v>
      </c>
      <c r="V245" s="233">
        <f>+enero!V245+Febrero!V245+'Marzo '!V245</f>
        <v>0</v>
      </c>
      <c r="W245" s="233">
        <f>+enero!W245+Febrero!W245+'Marzo '!W245</f>
        <v>0</v>
      </c>
      <c r="X245" s="233">
        <f>+enero!X245+Febrero!X245+'Marzo '!X245</f>
        <v>0</v>
      </c>
      <c r="Y245" s="233">
        <f>+enero!Y245+Febrero!Y245+'Marzo '!Y245</f>
        <v>0</v>
      </c>
      <c r="Z245" s="233">
        <f>+enero!Z245+Febrero!Z245+'Marzo '!Z245</f>
        <v>0</v>
      </c>
      <c r="AA245" s="233">
        <f>+enero!AA245+Febrero!AA245+'Marzo '!AA245</f>
        <v>0</v>
      </c>
      <c r="AB245" s="233">
        <f>+enero!AB245+Febrero!AB245+'Marzo '!AB245</f>
        <v>0</v>
      </c>
      <c r="AC245" s="233">
        <f>+enero!AC245+Febrero!AC245+'Marzo '!AC245</f>
        <v>0</v>
      </c>
      <c r="AD245" s="109">
        <f>+enero!AD245+Febrero!AD245+'Marzo '!AD245</f>
        <v>0</v>
      </c>
      <c r="AE245" s="574">
        <f>+enero!AE245+Febrero!AE245+'Marzo '!AE245</f>
        <v>0</v>
      </c>
      <c r="AF245" s="233">
        <f>+enero!AF245+Febrero!AF245+'Marzo '!AF245</f>
        <v>0</v>
      </c>
      <c r="AG245" s="233">
        <f>+enero!AG245+Febrero!AG245+'Marzo '!AG245</f>
        <v>0</v>
      </c>
      <c r="AH245" s="233">
        <f>+enero!AH245+Febrero!AH245+'Marzo '!AH245</f>
        <v>0</v>
      </c>
      <c r="AI245" s="233">
        <f>+enero!AI245+Febrero!AI245+'Marzo '!AI245</f>
        <v>0</v>
      </c>
      <c r="AJ245" s="233">
        <f>+enero!AJ245+Febrero!AJ245+'Marzo '!AJ245</f>
        <v>0</v>
      </c>
      <c r="AK245" s="233">
        <f>+enero!AK245+Febrero!AK245+'Marzo '!AK245</f>
        <v>0</v>
      </c>
      <c r="AL245" s="233">
        <f>+enero!AL245+Febrero!AL245+'Marzo '!AL245</f>
        <v>0</v>
      </c>
      <c r="AM245" s="233">
        <f>+enero!AM245+Febrero!AM245+'Marzo '!AM245</f>
        <v>0</v>
      </c>
      <c r="AN245" s="233">
        <f>+enero!AN245+Febrero!AN245+'Marzo '!AN245</f>
        <v>0</v>
      </c>
      <c r="AO245" s="114">
        <f>+enero!AO245+Febrero!AO245+'Marzo '!AO245</f>
        <v>0</v>
      </c>
      <c r="AP245" s="128">
        <f>+enero!AP245+Febrero!AP245+'Marzo '!AP245</f>
        <v>0</v>
      </c>
      <c r="AQ245" s="60">
        <f>+enero!AQ245+Febrero!AQ245+'Marzo '!AQ245</f>
        <v>0</v>
      </c>
      <c r="AR245" s="60">
        <f>+enero!AR245+Febrero!AR245+'Marzo '!AR245</f>
        <v>0</v>
      </c>
      <c r="AS245" s="60">
        <f>+enero!AS245+Febrero!AS245+'Marzo '!AS245</f>
        <v>0</v>
      </c>
      <c r="AT245" s="531" t="s">
        <v>194</v>
      </c>
      <c r="AU245" s="465"/>
      <c r="AV245" s="459"/>
      <c r="BY245" s="452"/>
      <c r="BZ245" s="452"/>
      <c r="CA245" s="452"/>
      <c r="CB245" s="452"/>
      <c r="CC245" s="452"/>
      <c r="CD245" s="452"/>
      <c r="CE245" s="452"/>
      <c r="CF245" s="452"/>
      <c r="CG245" s="719">
        <v>0</v>
      </c>
      <c r="CH245" s="719">
        <v>0</v>
      </c>
      <c r="CI245" s="719">
        <v>0</v>
      </c>
      <c r="CJ245" s="719"/>
      <c r="CK245" s="719"/>
      <c r="CL245" s="719"/>
      <c r="CM245" s="719"/>
      <c r="CN245" s="719"/>
      <c r="CO245" s="452"/>
    </row>
    <row r="246" spans="1:93" s="451" customFormat="1" x14ac:dyDescent="0.2">
      <c r="A246" s="1339"/>
      <c r="B246" s="56" t="s">
        <v>275</v>
      </c>
      <c r="C246" s="494">
        <f t="shared" si="37"/>
        <v>0</v>
      </c>
      <c r="D246" s="494">
        <f t="shared" si="39"/>
        <v>0</v>
      </c>
      <c r="E246" s="494">
        <f t="shared" si="39"/>
        <v>0</v>
      </c>
      <c r="F246" s="24">
        <f>+enero!F246+Febrero!F246+'Marzo '!F246</f>
        <v>0</v>
      </c>
      <c r="G246" s="24">
        <f>+enero!G246+Febrero!G246+'Marzo '!G246</f>
        <v>0</v>
      </c>
      <c r="H246" s="24">
        <f>+enero!H246+Febrero!H246+'Marzo '!H246</f>
        <v>0</v>
      </c>
      <c r="I246" s="24">
        <f>+enero!I246+Febrero!I246+'Marzo '!I246</f>
        <v>0</v>
      </c>
      <c r="J246" s="85">
        <f>+enero!J246+Febrero!J246+'Marzo '!J246</f>
        <v>0</v>
      </c>
      <c r="K246" s="25">
        <f>+enero!K246+Febrero!K246+'Marzo '!K246</f>
        <v>0</v>
      </c>
      <c r="L246" s="24">
        <f>+enero!L246+Febrero!L246+'Marzo '!L246</f>
        <v>0</v>
      </c>
      <c r="M246" s="24">
        <f>+enero!M246+Febrero!M246+'Marzo '!M246</f>
        <v>0</v>
      </c>
      <c r="N246" s="24">
        <f>+enero!N246+Febrero!N246+'Marzo '!N246</f>
        <v>0</v>
      </c>
      <c r="O246" s="24">
        <f>+enero!O246+Febrero!O246+'Marzo '!O246</f>
        <v>0</v>
      </c>
      <c r="P246" s="25">
        <f>+enero!P246+Febrero!P246+'Marzo '!P246</f>
        <v>0</v>
      </c>
      <c r="Q246" s="680">
        <f>+enero!Q246+Febrero!Q246+'Marzo '!Q246</f>
        <v>0</v>
      </c>
      <c r="R246" s="24">
        <f>+enero!R246+Febrero!R246+'Marzo '!R246</f>
        <v>0</v>
      </c>
      <c r="S246" s="24">
        <f>+enero!S246+Febrero!S246+'Marzo '!S246</f>
        <v>0</v>
      </c>
      <c r="T246" s="24">
        <f>+enero!T246+Febrero!T246+'Marzo '!T246</f>
        <v>0</v>
      </c>
      <c r="U246" s="24">
        <f>+enero!U246+Febrero!U246+'Marzo '!U246</f>
        <v>0</v>
      </c>
      <c r="V246" s="24">
        <f>+enero!V246+Febrero!V246+'Marzo '!V246</f>
        <v>0</v>
      </c>
      <c r="W246" s="24">
        <f>+enero!W246+Febrero!W246+'Marzo '!W246</f>
        <v>0</v>
      </c>
      <c r="X246" s="24">
        <f>+enero!X246+Febrero!X246+'Marzo '!X246</f>
        <v>0</v>
      </c>
      <c r="Y246" s="24">
        <f>+enero!Y246+Febrero!Y246+'Marzo '!Y246</f>
        <v>0</v>
      </c>
      <c r="Z246" s="24">
        <f>+enero!Z246+Febrero!Z246+'Marzo '!Z246</f>
        <v>0</v>
      </c>
      <c r="AA246" s="24">
        <f>+enero!AA246+Febrero!AA246+'Marzo '!AA246</f>
        <v>0</v>
      </c>
      <c r="AB246" s="24">
        <f>+enero!AB246+Febrero!AB246+'Marzo '!AB246</f>
        <v>0</v>
      </c>
      <c r="AC246" s="24">
        <f>+enero!AC246+Febrero!AC246+'Marzo '!AC246</f>
        <v>0</v>
      </c>
      <c r="AD246" s="24">
        <f>+enero!AD246+Febrero!AD246+'Marzo '!AD246</f>
        <v>0</v>
      </c>
      <c r="AE246" s="24">
        <f>+enero!AE246+Febrero!AE246+'Marzo '!AE246</f>
        <v>0</v>
      </c>
      <c r="AF246" s="24">
        <f>+enero!AF246+Febrero!AF246+'Marzo '!AF246</f>
        <v>0</v>
      </c>
      <c r="AG246" s="24">
        <f>+enero!AG246+Febrero!AG246+'Marzo '!AG246</f>
        <v>0</v>
      </c>
      <c r="AH246" s="24">
        <f>+enero!AH246+Febrero!AH246+'Marzo '!AH246</f>
        <v>0</v>
      </c>
      <c r="AI246" s="24">
        <f>+enero!AI246+Febrero!AI246+'Marzo '!AI246</f>
        <v>0</v>
      </c>
      <c r="AJ246" s="24">
        <f>+enero!AJ246+Febrero!AJ246+'Marzo '!AJ246</f>
        <v>0</v>
      </c>
      <c r="AK246" s="24">
        <f>+enero!AK246+Febrero!AK246+'Marzo '!AK246</f>
        <v>0</v>
      </c>
      <c r="AL246" s="24">
        <f>+enero!AL246+Febrero!AL246+'Marzo '!AL246</f>
        <v>0</v>
      </c>
      <c r="AM246" s="24">
        <f>+enero!AM246+Febrero!AM246+'Marzo '!AM246</f>
        <v>0</v>
      </c>
      <c r="AN246" s="24">
        <f>+enero!AN246+Febrero!AN246+'Marzo '!AN246</f>
        <v>0</v>
      </c>
      <c r="AO246" s="85">
        <f>+enero!AO246+Febrero!AO246+'Marzo '!AO246</f>
        <v>0</v>
      </c>
      <c r="AP246" s="161">
        <f>+enero!AP246+Febrero!AP246+'Marzo '!AP246</f>
        <v>0</v>
      </c>
      <c r="AQ246" s="25">
        <f>+enero!AQ246+Febrero!AQ246+'Marzo '!AQ246</f>
        <v>0</v>
      </c>
      <c r="AR246" s="25">
        <f>+enero!AR246+Febrero!AR246+'Marzo '!AR246</f>
        <v>0</v>
      </c>
      <c r="AS246" s="25">
        <f>+enero!AS246+Febrero!AS246+'Marzo '!AS246</f>
        <v>0</v>
      </c>
      <c r="AT246" s="532" t="s">
        <v>194</v>
      </c>
      <c r="AU246" s="465"/>
      <c r="AV246" s="459"/>
      <c r="BY246" s="452"/>
      <c r="BZ246" s="452"/>
      <c r="CA246" s="452"/>
      <c r="CB246" s="452"/>
      <c r="CC246" s="452"/>
      <c r="CD246" s="452"/>
      <c r="CE246" s="452"/>
      <c r="CF246" s="452"/>
      <c r="CG246" s="719">
        <v>0</v>
      </c>
      <c r="CH246" s="719">
        <v>0</v>
      </c>
      <c r="CI246" s="719">
        <v>0</v>
      </c>
      <c r="CJ246" s="719"/>
      <c r="CK246" s="719"/>
      <c r="CL246" s="719"/>
      <c r="CM246" s="719"/>
      <c r="CN246" s="719"/>
      <c r="CO246" s="452"/>
    </row>
    <row r="247" spans="1:93" s="451" customFormat="1" x14ac:dyDescent="0.2">
      <c r="A247" s="1340"/>
      <c r="B247" s="53" t="s">
        <v>276</v>
      </c>
      <c r="C247" s="492">
        <f t="shared" si="37"/>
        <v>0</v>
      </c>
      <c r="D247" s="492">
        <f t="shared" si="39"/>
        <v>0</v>
      </c>
      <c r="E247" s="492">
        <f t="shared" si="39"/>
        <v>0</v>
      </c>
      <c r="F247" s="37">
        <f>+enero!F247+Febrero!F247+'Marzo '!F247</f>
        <v>0</v>
      </c>
      <c r="G247" s="37">
        <f>+enero!G247+Febrero!G247+'Marzo '!G247</f>
        <v>0</v>
      </c>
      <c r="H247" s="37">
        <f>+enero!H247+Febrero!H247+'Marzo '!H247</f>
        <v>0</v>
      </c>
      <c r="I247" s="37">
        <f>+enero!I247+Febrero!I247+'Marzo '!I247</f>
        <v>0</v>
      </c>
      <c r="J247" s="173">
        <f>+enero!J247+Febrero!J247+'Marzo '!J247</f>
        <v>0</v>
      </c>
      <c r="K247" s="38">
        <f>+enero!K247+Febrero!K247+'Marzo '!K247</f>
        <v>0</v>
      </c>
      <c r="L247" s="37">
        <f>+enero!L247+Febrero!L247+'Marzo '!L247</f>
        <v>0</v>
      </c>
      <c r="M247" s="37">
        <f>+enero!M247+Febrero!M247+'Marzo '!M247</f>
        <v>0</v>
      </c>
      <c r="N247" s="37">
        <f>+enero!N247+Febrero!N247+'Marzo '!N247</f>
        <v>0</v>
      </c>
      <c r="O247" s="37">
        <f>+enero!O247+Febrero!O247+'Marzo '!O247</f>
        <v>0</v>
      </c>
      <c r="P247" s="38">
        <f>+enero!P247+Febrero!P247+'Marzo '!P247</f>
        <v>0</v>
      </c>
      <c r="Q247" s="697">
        <f>+enero!Q247+Febrero!Q247+'Marzo '!Q247</f>
        <v>0</v>
      </c>
      <c r="R247" s="37">
        <f>+enero!R247+Febrero!R247+'Marzo '!R247</f>
        <v>0</v>
      </c>
      <c r="S247" s="37">
        <f>+enero!S247+Febrero!S247+'Marzo '!S247</f>
        <v>0</v>
      </c>
      <c r="T247" s="37">
        <f>+enero!T247+Febrero!T247+'Marzo '!T247</f>
        <v>0</v>
      </c>
      <c r="U247" s="37">
        <f>+enero!U247+Febrero!U247+'Marzo '!U247</f>
        <v>0</v>
      </c>
      <c r="V247" s="37">
        <f>+enero!V247+Febrero!V247+'Marzo '!V247</f>
        <v>0</v>
      </c>
      <c r="W247" s="37">
        <f>+enero!W247+Febrero!W247+'Marzo '!W247</f>
        <v>0</v>
      </c>
      <c r="X247" s="37">
        <f>+enero!X247+Febrero!X247+'Marzo '!X247</f>
        <v>0</v>
      </c>
      <c r="Y247" s="37">
        <f>+enero!Y247+Febrero!Y247+'Marzo '!Y247</f>
        <v>0</v>
      </c>
      <c r="Z247" s="37">
        <f>+enero!Z247+Febrero!Z247+'Marzo '!Z247</f>
        <v>0</v>
      </c>
      <c r="AA247" s="37">
        <f>+enero!AA247+Febrero!AA247+'Marzo '!AA247</f>
        <v>0</v>
      </c>
      <c r="AB247" s="37">
        <f>+enero!AB247+Febrero!AB247+'Marzo '!AB247</f>
        <v>0</v>
      </c>
      <c r="AC247" s="37">
        <f>+enero!AC247+Febrero!AC247+'Marzo '!AC247</f>
        <v>0</v>
      </c>
      <c r="AD247" s="37">
        <f>+enero!AD247+Febrero!AD247+'Marzo '!AD247</f>
        <v>0</v>
      </c>
      <c r="AE247" s="37">
        <f>+enero!AE247+Febrero!AE247+'Marzo '!AE247</f>
        <v>0</v>
      </c>
      <c r="AF247" s="37">
        <f>+enero!AF247+Febrero!AF247+'Marzo '!AF247</f>
        <v>0</v>
      </c>
      <c r="AG247" s="37">
        <f>+enero!AG247+Febrero!AG247+'Marzo '!AG247</f>
        <v>0</v>
      </c>
      <c r="AH247" s="37">
        <f>+enero!AH247+Febrero!AH247+'Marzo '!AH247</f>
        <v>0</v>
      </c>
      <c r="AI247" s="37">
        <f>+enero!AI247+Febrero!AI247+'Marzo '!AI247</f>
        <v>0</v>
      </c>
      <c r="AJ247" s="37">
        <f>+enero!AJ247+Febrero!AJ247+'Marzo '!AJ247</f>
        <v>0</v>
      </c>
      <c r="AK247" s="37">
        <f>+enero!AK247+Febrero!AK247+'Marzo '!AK247</f>
        <v>0</v>
      </c>
      <c r="AL247" s="37">
        <f>+enero!AL247+Febrero!AL247+'Marzo '!AL247</f>
        <v>0</v>
      </c>
      <c r="AM247" s="37">
        <f>+enero!AM247+Febrero!AM247+'Marzo '!AM247</f>
        <v>0</v>
      </c>
      <c r="AN247" s="37">
        <f>+enero!AN247+Febrero!AN247+'Marzo '!AN247</f>
        <v>0</v>
      </c>
      <c r="AO247" s="173">
        <f>+enero!AO247+Febrero!AO247+'Marzo '!AO247</f>
        <v>0</v>
      </c>
      <c r="AP247" s="163">
        <f>+enero!AP247+Febrero!AP247+'Marzo '!AP247</f>
        <v>0</v>
      </c>
      <c r="AQ247" s="38">
        <f>+enero!AQ247+Febrero!AQ247+'Marzo '!AQ247</f>
        <v>0</v>
      </c>
      <c r="AR247" s="38">
        <f>+enero!AR247+Febrero!AR247+'Marzo '!AR247</f>
        <v>0</v>
      </c>
      <c r="AS247" s="38">
        <f>+enero!AS247+Febrero!AS247+'Marzo '!AS247</f>
        <v>0</v>
      </c>
      <c r="AT247" s="530" t="s">
        <v>194</v>
      </c>
      <c r="AU247" s="465"/>
      <c r="AV247" s="459"/>
      <c r="BY247" s="452"/>
      <c r="BZ247" s="452"/>
      <c r="CA247" s="452"/>
      <c r="CB247" s="452"/>
      <c r="CC247" s="452"/>
      <c r="CD247" s="452"/>
      <c r="CE247" s="452"/>
      <c r="CF247" s="452"/>
      <c r="CG247" s="719">
        <v>0</v>
      </c>
      <c r="CH247" s="719">
        <v>0</v>
      </c>
      <c r="CI247" s="719">
        <v>0</v>
      </c>
      <c r="CJ247" s="719"/>
      <c r="CK247" s="719"/>
      <c r="CL247" s="719"/>
      <c r="CM247" s="719"/>
      <c r="CN247" s="719"/>
      <c r="CO247" s="452"/>
    </row>
    <row r="248" spans="1:93" s="451" customFormat="1" x14ac:dyDescent="0.2">
      <c r="A248" s="678" t="s">
        <v>277</v>
      </c>
      <c r="B248" s="186"/>
      <c r="C248" s="187"/>
      <c r="D248" s="188"/>
      <c r="E248" s="188"/>
      <c r="F248" s="188"/>
      <c r="G248" s="215"/>
      <c r="H248" s="215"/>
      <c r="I248" s="215"/>
      <c r="J248" s="215"/>
      <c r="K248" s="215"/>
      <c r="L248" s="215"/>
      <c r="M248" s="215"/>
      <c r="N248" s="215"/>
      <c r="O248" s="215"/>
      <c r="P248" s="215"/>
      <c r="Q248" s="215"/>
      <c r="R248" s="215"/>
      <c r="S248" s="215"/>
      <c r="T248" s="191"/>
      <c r="U248" s="190"/>
      <c r="V248" s="190"/>
      <c r="W248" s="19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454"/>
      <c r="AV248" s="459"/>
      <c r="BY248" s="452"/>
      <c r="BZ248" s="452"/>
      <c r="CA248" s="452"/>
      <c r="CB248" s="452"/>
      <c r="CC248" s="452"/>
      <c r="CD248" s="452"/>
      <c r="CE248" s="452"/>
      <c r="CF248" s="452"/>
      <c r="CG248" s="719"/>
      <c r="CH248" s="719"/>
      <c r="CI248" s="719"/>
      <c r="CJ248" s="719"/>
      <c r="CK248" s="719"/>
      <c r="CL248" s="719"/>
      <c r="CM248" s="719"/>
      <c r="CN248" s="719"/>
      <c r="CO248" s="452"/>
    </row>
    <row r="249" spans="1:93" s="451" customFormat="1" x14ac:dyDescent="0.2">
      <c r="A249" s="1250" t="s">
        <v>32</v>
      </c>
      <c r="B249" s="1251"/>
      <c r="C249" s="1273" t="s">
        <v>163</v>
      </c>
      <c r="D249" s="1273"/>
      <c r="E249" s="1273"/>
      <c r="F249" s="1358" t="s">
        <v>152</v>
      </c>
      <c r="G249" s="1359"/>
      <c r="H249" s="1359"/>
      <c r="I249" s="1359"/>
      <c r="J249" s="1359"/>
      <c r="K249" s="1359"/>
      <c r="L249" s="1359"/>
      <c r="M249" s="1359"/>
      <c r="N249" s="1359"/>
      <c r="O249" s="1359"/>
      <c r="P249" s="1359"/>
      <c r="Q249" s="1359"/>
      <c r="R249" s="1359"/>
      <c r="S249" s="1359"/>
      <c r="T249" s="1359"/>
      <c r="U249" s="1359"/>
      <c r="V249" s="1359"/>
      <c r="W249" s="1359"/>
      <c r="X249" s="1359"/>
      <c r="Y249" s="1359"/>
      <c r="Z249" s="1359"/>
      <c r="AA249" s="1359"/>
      <c r="AB249" s="1359"/>
      <c r="AC249" s="1359"/>
      <c r="AD249" s="1359"/>
      <c r="AE249" s="1359"/>
      <c r="AF249" s="1359"/>
      <c r="AG249" s="1363"/>
      <c r="AH249" s="1412" t="s">
        <v>165</v>
      </c>
      <c r="AI249" s="1412" t="s">
        <v>251</v>
      </c>
      <c r="AJ249" s="1374" t="s">
        <v>187</v>
      </c>
      <c r="AK249" s="5"/>
      <c r="AL249" s="459"/>
      <c r="AM249" s="465"/>
      <c r="AN249" s="459"/>
      <c r="AO249" s="459"/>
      <c r="AP249" s="459"/>
      <c r="AQ249" s="459"/>
      <c r="AR249" s="459"/>
      <c r="AS249" s="459"/>
      <c r="AT249" s="459"/>
      <c r="AU249" s="547"/>
      <c r="AV249" s="465"/>
      <c r="BY249" s="452"/>
      <c r="BZ249" s="452"/>
      <c r="CA249" s="452"/>
      <c r="CB249" s="452"/>
      <c r="CC249" s="452"/>
      <c r="CD249" s="452"/>
      <c r="CE249" s="452"/>
      <c r="CF249" s="452"/>
      <c r="CG249" s="719"/>
      <c r="CH249" s="719"/>
      <c r="CI249" s="719"/>
      <c r="CJ249" s="719"/>
      <c r="CK249" s="719"/>
      <c r="CL249" s="719"/>
      <c r="CM249" s="719"/>
      <c r="CN249" s="719"/>
      <c r="CO249" s="452"/>
    </row>
    <row r="250" spans="1:93" s="451" customFormat="1" x14ac:dyDescent="0.2">
      <c r="A250" s="1308"/>
      <c r="B250" s="1309"/>
      <c r="C250" s="1273"/>
      <c r="D250" s="1273"/>
      <c r="E250" s="1273"/>
      <c r="F250" s="1302" t="s">
        <v>57</v>
      </c>
      <c r="G250" s="1303"/>
      <c r="H250" s="1302" t="s">
        <v>8</v>
      </c>
      <c r="I250" s="1303"/>
      <c r="J250" s="1288" t="s">
        <v>59</v>
      </c>
      <c r="K250" s="1289"/>
      <c r="L250" s="1288" t="s">
        <v>60</v>
      </c>
      <c r="M250" s="1289"/>
      <c r="N250" s="1288" t="s">
        <v>61</v>
      </c>
      <c r="O250" s="1289"/>
      <c r="P250" s="1288" t="s">
        <v>62</v>
      </c>
      <c r="Q250" s="1289"/>
      <c r="R250" s="1288" t="s">
        <v>63</v>
      </c>
      <c r="S250" s="1289"/>
      <c r="T250" s="1288" t="s">
        <v>64</v>
      </c>
      <c r="U250" s="1289"/>
      <c r="V250" s="1288" t="s">
        <v>65</v>
      </c>
      <c r="W250" s="1289"/>
      <c r="X250" s="1288" t="s">
        <v>66</v>
      </c>
      <c r="Y250" s="1289"/>
      <c r="Z250" s="1288" t="s">
        <v>67</v>
      </c>
      <c r="AA250" s="1289"/>
      <c r="AB250" s="1288" t="s">
        <v>68</v>
      </c>
      <c r="AC250" s="1289"/>
      <c r="AD250" s="1288" t="s">
        <v>69</v>
      </c>
      <c r="AE250" s="1289"/>
      <c r="AF250" s="1288" t="s">
        <v>70</v>
      </c>
      <c r="AG250" s="1289"/>
      <c r="AH250" s="1456"/>
      <c r="AI250" s="1456"/>
      <c r="AJ250" s="1408"/>
      <c r="AK250" s="679"/>
      <c r="AL250" s="459"/>
      <c r="AM250" s="465"/>
      <c r="AN250" s="459"/>
      <c r="AO250" s="459"/>
      <c r="AP250" s="459"/>
      <c r="AQ250" s="459"/>
      <c r="AR250" s="459"/>
      <c r="AS250" s="459"/>
      <c r="AT250" s="459"/>
      <c r="AU250" s="547"/>
      <c r="AV250" s="458"/>
      <c r="BY250" s="452"/>
      <c r="BZ250" s="452"/>
      <c r="CA250" s="452"/>
      <c r="CB250" s="452"/>
      <c r="CC250" s="452"/>
      <c r="CD250" s="452"/>
      <c r="CE250" s="452"/>
      <c r="CF250" s="452"/>
      <c r="CG250" s="719"/>
      <c r="CH250" s="719"/>
      <c r="CI250" s="719"/>
      <c r="CJ250" s="719"/>
      <c r="CK250" s="719"/>
      <c r="CL250" s="719"/>
      <c r="CM250" s="719"/>
      <c r="CN250" s="719"/>
      <c r="CO250" s="452"/>
    </row>
    <row r="251" spans="1:93" s="451" customFormat="1" x14ac:dyDescent="0.2">
      <c r="A251" s="1252"/>
      <c r="B251" s="1253"/>
      <c r="C251" s="428" t="s">
        <v>149</v>
      </c>
      <c r="D251" s="428" t="s">
        <v>30</v>
      </c>
      <c r="E251" s="422" t="s">
        <v>48</v>
      </c>
      <c r="F251" s="78" t="s">
        <v>159</v>
      </c>
      <c r="G251" s="81" t="s">
        <v>48</v>
      </c>
      <c r="H251" s="78" t="s">
        <v>159</v>
      </c>
      <c r="I251" s="81" t="s">
        <v>48</v>
      </c>
      <c r="J251" s="78" t="s">
        <v>159</v>
      </c>
      <c r="K251" s="81" t="s">
        <v>48</v>
      </c>
      <c r="L251" s="78" t="s">
        <v>159</v>
      </c>
      <c r="M251" s="81" t="s">
        <v>48</v>
      </c>
      <c r="N251" s="78" t="s">
        <v>159</v>
      </c>
      <c r="O251" s="81" t="s">
        <v>48</v>
      </c>
      <c r="P251" s="78" t="s">
        <v>159</v>
      </c>
      <c r="Q251" s="81" t="s">
        <v>48</v>
      </c>
      <c r="R251" s="78" t="s">
        <v>159</v>
      </c>
      <c r="S251" s="81" t="s">
        <v>48</v>
      </c>
      <c r="T251" s="78" t="s">
        <v>159</v>
      </c>
      <c r="U251" s="81" t="s">
        <v>48</v>
      </c>
      <c r="V251" s="78" t="s">
        <v>159</v>
      </c>
      <c r="W251" s="81" t="s">
        <v>48</v>
      </c>
      <c r="X251" s="78" t="s">
        <v>159</v>
      </c>
      <c r="Y251" s="81" t="s">
        <v>48</v>
      </c>
      <c r="Z251" s="78" t="s">
        <v>159</v>
      </c>
      <c r="AA251" s="81" t="s">
        <v>48</v>
      </c>
      <c r="AB251" s="78" t="s">
        <v>159</v>
      </c>
      <c r="AC251" s="81" t="s">
        <v>48</v>
      </c>
      <c r="AD251" s="78" t="s">
        <v>159</v>
      </c>
      <c r="AE251" s="81" t="s">
        <v>48</v>
      </c>
      <c r="AF251" s="78" t="s">
        <v>159</v>
      </c>
      <c r="AG251" s="81" t="s">
        <v>48</v>
      </c>
      <c r="AH251" s="1413"/>
      <c r="AI251" s="1413"/>
      <c r="AJ251" s="1376"/>
      <c r="AK251" s="22"/>
      <c r="AL251" s="465"/>
      <c r="AM251" s="465"/>
      <c r="AN251" s="465"/>
      <c r="AO251" s="465"/>
      <c r="AP251" s="465"/>
      <c r="AQ251" s="465"/>
      <c r="AR251" s="465"/>
      <c r="AS251" s="465"/>
      <c r="AT251" s="465"/>
      <c r="AU251" s="547"/>
      <c r="AV251" s="458"/>
      <c r="BY251" s="452"/>
      <c r="BZ251" s="452"/>
      <c r="CA251" s="452"/>
      <c r="CB251" s="452"/>
      <c r="CC251" s="452"/>
      <c r="CD251" s="452"/>
      <c r="CE251" s="452"/>
      <c r="CF251" s="452"/>
      <c r="CG251" s="719"/>
      <c r="CH251" s="719"/>
      <c r="CI251" s="719"/>
      <c r="CJ251" s="719"/>
      <c r="CK251" s="719"/>
      <c r="CL251" s="719"/>
      <c r="CM251" s="719"/>
      <c r="CN251" s="719"/>
      <c r="CO251" s="452"/>
    </row>
    <row r="252" spans="1:93" s="451" customFormat="1" ht="15" thickBot="1" x14ac:dyDescent="0.25">
      <c r="A252" s="1486" t="s">
        <v>102</v>
      </c>
      <c r="B252" s="1486"/>
      <c r="C252" s="698">
        <f>SUM(D252+E252)</f>
        <v>2</v>
      </c>
      <c r="D252" s="698">
        <f t="shared" ref="D252:E254" si="40">SUM(F252+H252+J252+L252+N252+P252+R252+T252+V252+X252+Z252+AB252+AD252+AF252)</f>
        <v>0</v>
      </c>
      <c r="E252" s="631">
        <f t="shared" si="40"/>
        <v>2</v>
      </c>
      <c r="F252" s="217">
        <f>+enero!F252+Febrero!F252+'Marzo '!F252</f>
        <v>0</v>
      </c>
      <c r="G252" s="217">
        <f>+enero!G252+Febrero!G252+'Marzo '!G252</f>
        <v>1</v>
      </c>
      <c r="H252" s="217">
        <f>+enero!H252+Febrero!H252+'Marzo '!H252</f>
        <v>0</v>
      </c>
      <c r="I252" s="217">
        <f>+enero!I252+Febrero!I252+'Marzo '!I252</f>
        <v>0</v>
      </c>
      <c r="J252" s="217">
        <f>+enero!J252+Febrero!J252+'Marzo '!J252</f>
        <v>0</v>
      </c>
      <c r="K252" s="217">
        <f>+enero!K252+Febrero!K252+'Marzo '!K252</f>
        <v>1</v>
      </c>
      <c r="L252" s="217">
        <f>+enero!L252+Febrero!L252+'Marzo '!L252</f>
        <v>0</v>
      </c>
      <c r="M252" s="217">
        <f>+enero!M252+Febrero!M252+'Marzo '!M252</f>
        <v>0</v>
      </c>
      <c r="N252" s="217">
        <f>+enero!N252+Febrero!N252+'Marzo '!N252</f>
        <v>0</v>
      </c>
      <c r="O252" s="217">
        <f>+enero!O252+Febrero!O252+'Marzo '!O252</f>
        <v>0</v>
      </c>
      <c r="P252" s="217">
        <f>+enero!P252+Febrero!P252+'Marzo '!P252</f>
        <v>0</v>
      </c>
      <c r="Q252" s="217">
        <f>+enero!Q252+Febrero!Q252+'Marzo '!Q252</f>
        <v>0</v>
      </c>
      <c r="R252" s="217">
        <f>+enero!R252+Febrero!R252+'Marzo '!R252</f>
        <v>0</v>
      </c>
      <c r="S252" s="217">
        <f>+enero!S252+Febrero!S252+'Marzo '!S252</f>
        <v>0</v>
      </c>
      <c r="T252" s="217">
        <f>+enero!T252+Febrero!T252+'Marzo '!T252</f>
        <v>0</v>
      </c>
      <c r="U252" s="217">
        <f>+enero!U252+Febrero!U252+'Marzo '!U252</f>
        <v>0</v>
      </c>
      <c r="V252" s="217">
        <f>+enero!V252+Febrero!V252+'Marzo '!V252</f>
        <v>0</v>
      </c>
      <c r="W252" s="217">
        <f>+enero!W252+Febrero!W252+'Marzo '!W252</f>
        <v>0</v>
      </c>
      <c r="X252" s="217">
        <f>+enero!X252+Febrero!X252+'Marzo '!X252</f>
        <v>0</v>
      </c>
      <c r="Y252" s="217">
        <f>+enero!Y252+Febrero!Y252+'Marzo '!Y252</f>
        <v>0</v>
      </c>
      <c r="Z252" s="217">
        <f>+enero!Z252+Febrero!Z252+'Marzo '!Z252</f>
        <v>0</v>
      </c>
      <c r="AA252" s="217">
        <f>+enero!AA252+Febrero!AA252+'Marzo '!AA252</f>
        <v>0</v>
      </c>
      <c r="AB252" s="217">
        <f>+enero!AB252+Febrero!AB252+'Marzo '!AB252</f>
        <v>0</v>
      </c>
      <c r="AC252" s="217">
        <f>+enero!AC252+Febrero!AC252+'Marzo '!AC252</f>
        <v>0</v>
      </c>
      <c r="AD252" s="217">
        <f>+enero!AD252+Febrero!AD252+'Marzo '!AD252</f>
        <v>0</v>
      </c>
      <c r="AE252" s="217">
        <f>+enero!AE252+Febrero!AE252+'Marzo '!AE252</f>
        <v>0</v>
      </c>
      <c r="AF252" s="217">
        <f>+enero!AF252+Febrero!AF252+'Marzo '!AF252</f>
        <v>0</v>
      </c>
      <c r="AG252" s="220">
        <f>+enero!AG252+Febrero!AG252+'Marzo '!AG252</f>
        <v>0</v>
      </c>
      <c r="AH252" s="220">
        <f>+enero!AH252+Febrero!AH252+'Marzo '!AH252</f>
        <v>0</v>
      </c>
      <c r="AI252" s="220">
        <f>+enero!AI252+Febrero!AI252+'Marzo '!AI252</f>
        <v>0</v>
      </c>
      <c r="AJ252" s="699">
        <f>+enero!AJ252+Febrero!AJ252+'Marzo '!AJ252</f>
        <v>0</v>
      </c>
      <c r="AK252" s="531" t="s">
        <v>194</v>
      </c>
      <c r="AL252" s="465"/>
      <c r="AM252" s="465"/>
      <c r="AN252" s="465"/>
      <c r="AO252" s="465"/>
      <c r="AP252" s="465"/>
      <c r="AQ252" s="465"/>
      <c r="AR252" s="700"/>
      <c r="AS252" s="465"/>
      <c r="AT252" s="465"/>
      <c r="AU252" s="541"/>
      <c r="AV252" s="465"/>
      <c r="BY252" s="452"/>
      <c r="BZ252" s="452"/>
      <c r="CA252" s="452"/>
      <c r="CB252" s="452"/>
      <c r="CC252" s="452"/>
      <c r="CD252" s="452"/>
      <c r="CE252" s="452"/>
      <c r="CF252" s="452"/>
      <c r="CG252" s="719"/>
      <c r="CH252" s="719"/>
      <c r="CI252" s="719"/>
      <c r="CJ252" s="719">
        <v>0</v>
      </c>
      <c r="CK252" s="719"/>
      <c r="CL252" s="719"/>
      <c r="CM252" s="719"/>
      <c r="CN252" s="719"/>
      <c r="CO252" s="452"/>
    </row>
    <row r="253" spans="1:93" s="451" customFormat="1" ht="15.75" thickTop="1" thickBot="1" x14ac:dyDescent="0.25">
      <c r="A253" s="1487" t="s">
        <v>166</v>
      </c>
      <c r="B253" s="1487"/>
      <c r="C253" s="701">
        <f>SUM(D253+E253)</f>
        <v>0</v>
      </c>
      <c r="D253" s="701">
        <f t="shared" si="40"/>
        <v>0</v>
      </c>
      <c r="E253" s="702">
        <f t="shared" si="40"/>
        <v>0</v>
      </c>
      <c r="F253" s="238">
        <f>+enero!F253+Febrero!F253+'Marzo '!F253</f>
        <v>0</v>
      </c>
      <c r="G253" s="238">
        <f>+enero!G253+Febrero!G253+'Marzo '!G253</f>
        <v>0</v>
      </c>
      <c r="H253" s="238">
        <f>+enero!H253+Febrero!H253+'Marzo '!H253</f>
        <v>0</v>
      </c>
      <c r="I253" s="238">
        <f>+enero!I253+Febrero!I253+'Marzo '!I253</f>
        <v>0</v>
      </c>
      <c r="J253" s="238">
        <f>+enero!J253+Febrero!J253+'Marzo '!J253</f>
        <v>0</v>
      </c>
      <c r="K253" s="238">
        <f>+enero!K253+Febrero!K253+'Marzo '!K253</f>
        <v>0</v>
      </c>
      <c r="L253" s="238">
        <f>+enero!L253+Febrero!L253+'Marzo '!L253</f>
        <v>0</v>
      </c>
      <c r="M253" s="238">
        <f>+enero!M253+Febrero!M253+'Marzo '!M253</f>
        <v>0</v>
      </c>
      <c r="N253" s="238">
        <f>+enero!N253+Febrero!N253+'Marzo '!N253</f>
        <v>0</v>
      </c>
      <c r="O253" s="238">
        <f>+enero!O253+Febrero!O253+'Marzo '!O253</f>
        <v>0</v>
      </c>
      <c r="P253" s="238">
        <f>+enero!P253+Febrero!P253+'Marzo '!P253</f>
        <v>0</v>
      </c>
      <c r="Q253" s="238">
        <f>+enero!Q253+Febrero!Q253+'Marzo '!Q253</f>
        <v>0</v>
      </c>
      <c r="R253" s="238">
        <f>+enero!R253+Febrero!R253+'Marzo '!R253</f>
        <v>0</v>
      </c>
      <c r="S253" s="238">
        <f>+enero!S253+Febrero!S253+'Marzo '!S253</f>
        <v>0</v>
      </c>
      <c r="T253" s="238">
        <f>+enero!T253+Febrero!T253+'Marzo '!T253</f>
        <v>0</v>
      </c>
      <c r="U253" s="238">
        <f>+enero!U253+Febrero!U253+'Marzo '!U253</f>
        <v>0</v>
      </c>
      <c r="V253" s="238">
        <f>+enero!V253+Febrero!V253+'Marzo '!V253</f>
        <v>0</v>
      </c>
      <c r="W253" s="238">
        <f>+enero!W253+Febrero!W253+'Marzo '!W253</f>
        <v>0</v>
      </c>
      <c r="X253" s="238">
        <f>+enero!X253+Febrero!X253+'Marzo '!X253</f>
        <v>0</v>
      </c>
      <c r="Y253" s="238">
        <f>+enero!Y253+Febrero!Y253+'Marzo '!Y253</f>
        <v>0</v>
      </c>
      <c r="Z253" s="238">
        <f>+enero!Z253+Febrero!Z253+'Marzo '!Z253</f>
        <v>0</v>
      </c>
      <c r="AA253" s="238">
        <f>+enero!AA253+Febrero!AA253+'Marzo '!AA253</f>
        <v>0</v>
      </c>
      <c r="AB253" s="238">
        <f>+enero!AB253+Febrero!AB253+'Marzo '!AB253</f>
        <v>0</v>
      </c>
      <c r="AC253" s="238">
        <f>+enero!AC253+Febrero!AC253+'Marzo '!AC253</f>
        <v>0</v>
      </c>
      <c r="AD253" s="238">
        <f>+enero!AD253+Febrero!AD253+'Marzo '!AD253</f>
        <v>0</v>
      </c>
      <c r="AE253" s="238">
        <f>+enero!AE253+Febrero!AE253+'Marzo '!AE253</f>
        <v>0</v>
      </c>
      <c r="AF253" s="238">
        <f>+enero!AF253+Febrero!AF253+'Marzo '!AF253</f>
        <v>0</v>
      </c>
      <c r="AG253" s="703">
        <f>+enero!AG253+Febrero!AG253+'Marzo '!AG253</f>
        <v>0</v>
      </c>
      <c r="AH253" s="703">
        <f>+enero!AH253+Febrero!AH253+'Marzo '!AH253</f>
        <v>0</v>
      </c>
      <c r="AI253" s="703">
        <f>+enero!AI253+Febrero!AI253+'Marzo '!AI253</f>
        <v>0</v>
      </c>
      <c r="AJ253" s="704">
        <f>+enero!AJ253+Febrero!AJ253+'Marzo '!AJ253</f>
        <v>0</v>
      </c>
      <c r="AK253" s="532" t="s">
        <v>194</v>
      </c>
      <c r="AL253" s="465"/>
      <c r="AM253" s="465"/>
      <c r="AN253" s="465"/>
      <c r="AO253" s="465"/>
      <c r="AP253" s="465"/>
      <c r="AQ253" s="465"/>
      <c r="AR253" s="700"/>
      <c r="AS253" s="465"/>
      <c r="AT253" s="465"/>
      <c r="AU253" s="541"/>
      <c r="AV253" s="465"/>
      <c r="BY253" s="452"/>
      <c r="BZ253" s="452"/>
      <c r="CA253" s="452"/>
      <c r="CB253" s="452"/>
      <c r="CC253" s="452"/>
      <c r="CD253" s="452"/>
      <c r="CE253" s="452"/>
      <c r="CF253" s="452"/>
      <c r="CG253" s="719"/>
      <c r="CH253" s="719"/>
      <c r="CI253" s="719"/>
      <c r="CJ253" s="719">
        <v>0</v>
      </c>
      <c r="CK253" s="719"/>
      <c r="CL253" s="719"/>
      <c r="CM253" s="719"/>
      <c r="CN253" s="719"/>
      <c r="CO253" s="452"/>
    </row>
    <row r="254" spans="1:93" s="451" customFormat="1" ht="15" thickTop="1" x14ac:dyDescent="0.2">
      <c r="A254" s="1488" t="s">
        <v>55</v>
      </c>
      <c r="B254" s="1488"/>
      <c r="C254" s="506">
        <f>SUM(D254+E254)</f>
        <v>3</v>
      </c>
      <c r="D254" s="506">
        <f t="shared" si="40"/>
        <v>0</v>
      </c>
      <c r="E254" s="620">
        <f t="shared" si="40"/>
        <v>3</v>
      </c>
      <c r="F254" s="683">
        <f>+enero!F254+Febrero!F254+'Marzo '!F254</f>
        <v>0</v>
      </c>
      <c r="G254" s="683">
        <f>+enero!G254+Febrero!G254+'Marzo '!G254</f>
        <v>0</v>
      </c>
      <c r="H254" s="683">
        <f>+enero!H254+Febrero!H254+'Marzo '!H254</f>
        <v>0</v>
      </c>
      <c r="I254" s="683">
        <f>+enero!I254+Febrero!I254+'Marzo '!I254</f>
        <v>0</v>
      </c>
      <c r="J254" s="683">
        <f>+enero!J254+Febrero!J254+'Marzo '!J254</f>
        <v>0</v>
      </c>
      <c r="K254" s="683">
        <f>+enero!K254+Febrero!K254+'Marzo '!K254</f>
        <v>0</v>
      </c>
      <c r="L254" s="683">
        <f>+enero!L254+Febrero!L254+'Marzo '!L254</f>
        <v>0</v>
      </c>
      <c r="M254" s="683">
        <f>+enero!M254+Febrero!M254+'Marzo '!M254</f>
        <v>3</v>
      </c>
      <c r="N254" s="683">
        <f>+enero!N254+Febrero!N254+'Marzo '!N254</f>
        <v>0</v>
      </c>
      <c r="O254" s="683">
        <f>+enero!O254+Febrero!O254+'Marzo '!O254</f>
        <v>0</v>
      </c>
      <c r="P254" s="683">
        <f>+enero!P254+Febrero!P254+'Marzo '!P254</f>
        <v>0</v>
      </c>
      <c r="Q254" s="683">
        <f>+enero!Q254+Febrero!Q254+'Marzo '!Q254</f>
        <v>0</v>
      </c>
      <c r="R254" s="683">
        <f>+enero!R254+Febrero!R254+'Marzo '!R254</f>
        <v>0</v>
      </c>
      <c r="S254" s="683">
        <f>+enero!S254+Febrero!S254+'Marzo '!S254</f>
        <v>0</v>
      </c>
      <c r="T254" s="683">
        <f>+enero!T254+Febrero!T254+'Marzo '!T254</f>
        <v>0</v>
      </c>
      <c r="U254" s="683">
        <f>+enero!U254+Febrero!U254+'Marzo '!U254</f>
        <v>0</v>
      </c>
      <c r="V254" s="683">
        <f>+enero!V254+Febrero!V254+'Marzo '!V254</f>
        <v>0</v>
      </c>
      <c r="W254" s="683">
        <f>+enero!W254+Febrero!W254+'Marzo '!W254</f>
        <v>0</v>
      </c>
      <c r="X254" s="683">
        <f>+enero!X254+Febrero!X254+'Marzo '!X254</f>
        <v>0</v>
      </c>
      <c r="Y254" s="683">
        <f>+enero!Y254+Febrero!Y254+'Marzo '!Y254</f>
        <v>0</v>
      </c>
      <c r="Z254" s="683">
        <f>+enero!Z254+Febrero!Z254+'Marzo '!Z254</f>
        <v>0</v>
      </c>
      <c r="AA254" s="683">
        <f>+enero!AA254+Febrero!AA254+'Marzo '!AA254</f>
        <v>0</v>
      </c>
      <c r="AB254" s="683">
        <f>+enero!AB254+Febrero!AB254+'Marzo '!AB254</f>
        <v>0</v>
      </c>
      <c r="AC254" s="683">
        <f>+enero!AC254+Febrero!AC254+'Marzo '!AC254</f>
        <v>0</v>
      </c>
      <c r="AD254" s="683">
        <f>+enero!AD254+Febrero!AD254+'Marzo '!AD254</f>
        <v>0</v>
      </c>
      <c r="AE254" s="683">
        <f>+enero!AE254+Febrero!AE254+'Marzo '!AE254</f>
        <v>0</v>
      </c>
      <c r="AF254" s="683">
        <f>+enero!AF254+Febrero!AF254+'Marzo '!AF254</f>
        <v>0</v>
      </c>
      <c r="AG254" s="64">
        <f>+enero!AG254+Febrero!AG254+'Marzo '!AG254</f>
        <v>0</v>
      </c>
      <c r="AH254" s="64">
        <f>+enero!AH254+Febrero!AH254+'Marzo '!AH254</f>
        <v>0</v>
      </c>
      <c r="AI254" s="64">
        <f>+enero!AI254+Febrero!AI254+'Marzo '!AI254</f>
        <v>0</v>
      </c>
      <c r="AJ254" s="705">
        <f>+enero!AJ254+Febrero!AJ254+'Marzo '!AJ254</f>
        <v>0</v>
      </c>
      <c r="AK254" s="530" t="s">
        <v>194</v>
      </c>
      <c r="AL254" s="465"/>
      <c r="AM254" s="454"/>
      <c r="AN254" s="465"/>
      <c r="AO254" s="465"/>
      <c r="AP254" s="465"/>
      <c r="AQ254" s="465"/>
      <c r="AR254" s="700"/>
      <c r="AS254" s="465"/>
      <c r="AT254" s="465"/>
      <c r="AU254" s="541"/>
      <c r="AV254" s="465"/>
      <c r="BY254" s="452"/>
      <c r="BZ254" s="452"/>
      <c r="CA254" s="452"/>
      <c r="CB254" s="452"/>
      <c r="CC254" s="452"/>
      <c r="CD254" s="452"/>
      <c r="CE254" s="452"/>
      <c r="CF254" s="452"/>
      <c r="CG254" s="719"/>
      <c r="CH254" s="719"/>
      <c r="CI254" s="719"/>
      <c r="CJ254" s="719">
        <v>0</v>
      </c>
      <c r="CK254" s="719"/>
      <c r="CL254" s="719"/>
      <c r="CM254" s="719"/>
      <c r="CN254" s="719"/>
      <c r="CO254" s="452"/>
    </row>
    <row r="255" spans="1:93" s="451" customFormat="1" x14ac:dyDescent="0.2">
      <c r="A255" s="706" t="s">
        <v>278</v>
      </c>
      <c r="B255" s="707"/>
      <c r="C255" s="707"/>
      <c r="D255" s="707"/>
      <c r="E255" s="708"/>
      <c r="F255" s="708"/>
      <c r="G255" s="708"/>
      <c r="H255" s="708"/>
      <c r="I255" s="708"/>
      <c r="J255" s="708"/>
      <c r="K255" s="709"/>
      <c r="L255" s="710"/>
      <c r="M255" s="709"/>
      <c r="N255" s="709"/>
      <c r="O255" s="3"/>
      <c r="P255" s="3"/>
      <c r="Q255" s="3"/>
      <c r="R255" s="3"/>
      <c r="S255" s="3"/>
      <c r="T255" s="3"/>
      <c r="U255" s="3"/>
      <c r="V255" s="3"/>
      <c r="W255" s="3"/>
      <c r="X255" s="3"/>
      <c r="Y255" s="3"/>
      <c r="Z255" s="3"/>
      <c r="AA255" s="3"/>
      <c r="AB255" s="3"/>
      <c r="AC255" s="3"/>
      <c r="AD255" s="3"/>
      <c r="AE255" s="3"/>
      <c r="AF255" s="3"/>
      <c r="AG255" s="3"/>
      <c r="AH255" s="3"/>
      <c r="AI255" s="3"/>
      <c r="AJ255" s="3"/>
      <c r="AK255" s="3"/>
      <c r="AL255" s="10"/>
      <c r="AM255" s="10"/>
      <c r="AN255" s="10"/>
      <c r="AO255" s="10"/>
      <c r="AP255" s="10"/>
      <c r="AQ255" s="10"/>
      <c r="AR255" s="454"/>
      <c r="AS255" s="454"/>
      <c r="AT255" s="454"/>
      <c r="AU255" s="454"/>
      <c r="AV255" s="454"/>
      <c r="BY255" s="452"/>
      <c r="BZ255" s="452"/>
      <c r="CA255" s="452"/>
      <c r="CB255" s="452"/>
      <c r="CC255" s="452"/>
      <c r="CD255" s="452"/>
      <c r="CE255" s="452"/>
      <c r="CF255" s="452"/>
      <c r="CG255" s="452"/>
      <c r="CH255" s="452"/>
      <c r="CI255" s="452"/>
      <c r="CJ255" s="452"/>
      <c r="CK255" s="452"/>
      <c r="CL255" s="452"/>
      <c r="CM255" s="452"/>
      <c r="CN255" s="452"/>
      <c r="CO255" s="452"/>
    </row>
    <row r="256" spans="1:93" s="451" customFormat="1" x14ac:dyDescent="0.2">
      <c r="A256" s="1346" t="s">
        <v>279</v>
      </c>
      <c r="B256" s="1250" t="s">
        <v>280</v>
      </c>
      <c r="C256" s="1285"/>
      <c r="D256" s="1251"/>
      <c r="E256" s="1375" t="s">
        <v>281</v>
      </c>
      <c r="F256" s="1490"/>
      <c r="G256" s="1490"/>
      <c r="H256" s="1490"/>
      <c r="I256" s="1490"/>
      <c r="J256" s="1490"/>
      <c r="K256" s="1490"/>
      <c r="L256" s="1490"/>
      <c r="M256" s="1490"/>
      <c r="N256" s="711"/>
      <c r="O256" s="3"/>
      <c r="P256" s="3"/>
      <c r="Q256" s="3"/>
      <c r="R256" s="3"/>
      <c r="S256" s="3"/>
      <c r="T256" s="3"/>
      <c r="U256" s="3"/>
      <c r="V256" s="3"/>
      <c r="W256" s="3"/>
      <c r="X256" s="3"/>
      <c r="Y256" s="3"/>
      <c r="Z256" s="3"/>
      <c r="AA256" s="3"/>
      <c r="AB256" s="3"/>
      <c r="AC256" s="3"/>
      <c r="AD256" s="3"/>
      <c r="AE256" s="3"/>
      <c r="AF256" s="3"/>
      <c r="AG256" s="3"/>
      <c r="AH256" s="3"/>
      <c r="AI256" s="3"/>
      <c r="AJ256" s="3"/>
      <c r="AK256" s="3"/>
      <c r="AL256" s="10"/>
      <c r="AM256" s="10"/>
      <c r="AN256" s="10"/>
      <c r="AO256" s="10"/>
      <c r="AP256" s="10"/>
      <c r="AQ256" s="10"/>
      <c r="AR256" s="454"/>
      <c r="AS256" s="454"/>
      <c r="AT256" s="454"/>
      <c r="AU256" s="454"/>
      <c r="AV256" s="454"/>
      <c r="BY256" s="452"/>
      <c r="BZ256" s="452"/>
      <c r="CA256" s="452"/>
      <c r="CB256" s="452"/>
      <c r="CC256" s="452"/>
      <c r="CD256" s="452"/>
      <c r="CE256" s="452"/>
      <c r="CF256" s="452"/>
      <c r="CG256" s="452"/>
      <c r="CH256" s="452"/>
      <c r="CI256" s="452"/>
      <c r="CJ256" s="452"/>
      <c r="CK256" s="452"/>
      <c r="CL256" s="452"/>
      <c r="CM256" s="452"/>
      <c r="CN256" s="452"/>
      <c r="CO256" s="452"/>
    </row>
    <row r="257" spans="1:93" s="451" customFormat="1" x14ac:dyDescent="0.2">
      <c r="A257" s="1489"/>
      <c r="B257" s="1252"/>
      <c r="C257" s="1287"/>
      <c r="D257" s="1253"/>
      <c r="E257" s="1302" t="s">
        <v>99</v>
      </c>
      <c r="F257" s="1304"/>
      <c r="G257" s="1479" t="s">
        <v>100</v>
      </c>
      <c r="H257" s="1491"/>
      <c r="I257" s="1302" t="s">
        <v>101</v>
      </c>
      <c r="J257" s="1304"/>
      <c r="K257" s="1302" t="s">
        <v>57</v>
      </c>
      <c r="L257" s="1304"/>
      <c r="M257" s="1302" t="s">
        <v>8</v>
      </c>
      <c r="N257" s="1304"/>
      <c r="O257" s="3"/>
      <c r="P257" s="3"/>
      <c r="Q257" s="3"/>
      <c r="R257" s="3"/>
      <c r="S257" s="3"/>
      <c r="T257" s="3"/>
      <c r="U257" s="3"/>
      <c r="V257" s="3"/>
      <c r="W257" s="3"/>
      <c r="X257" s="3"/>
      <c r="Y257" s="3"/>
      <c r="Z257" s="3"/>
      <c r="AA257" s="3"/>
      <c r="AB257" s="3"/>
      <c r="AC257" s="3"/>
      <c r="AD257" s="3"/>
      <c r="AE257" s="3"/>
      <c r="AF257" s="3"/>
      <c r="AG257" s="3"/>
      <c r="AH257" s="3"/>
      <c r="AI257" s="3"/>
      <c r="AJ257" s="3"/>
      <c r="AK257" s="3"/>
      <c r="AL257" s="10"/>
      <c r="AM257" s="10"/>
      <c r="AN257" s="10"/>
      <c r="AO257" s="10"/>
      <c r="AP257" s="10"/>
      <c r="AQ257" s="10"/>
      <c r="AR257" s="10"/>
      <c r="AS257" s="10"/>
      <c r="AT257" s="10"/>
      <c r="AU257" s="10"/>
      <c r="AV257" s="10"/>
      <c r="BY257" s="452"/>
      <c r="BZ257" s="452"/>
      <c r="CA257" s="452"/>
      <c r="CB257" s="452"/>
      <c r="CC257" s="452"/>
      <c r="CD257" s="452"/>
      <c r="CE257" s="452"/>
      <c r="CF257" s="452"/>
      <c r="CG257" s="452"/>
      <c r="CH257" s="452"/>
      <c r="CI257" s="452"/>
      <c r="CJ257" s="452"/>
      <c r="CK257" s="452"/>
      <c r="CL257" s="452"/>
      <c r="CM257" s="452"/>
      <c r="CN257" s="452"/>
      <c r="CO257" s="452"/>
    </row>
    <row r="258" spans="1:93" s="451" customFormat="1" x14ac:dyDescent="0.2">
      <c r="A258" s="1347"/>
      <c r="B258" s="310" t="s">
        <v>149</v>
      </c>
      <c r="C258" s="422" t="s">
        <v>30</v>
      </c>
      <c r="D258" s="423" t="s">
        <v>48</v>
      </c>
      <c r="E258" s="78" t="s">
        <v>30</v>
      </c>
      <c r="F258" s="444" t="s">
        <v>48</v>
      </c>
      <c r="G258" s="78" t="s">
        <v>30</v>
      </c>
      <c r="H258" s="444" t="s">
        <v>48</v>
      </c>
      <c r="I258" s="78" t="s">
        <v>30</v>
      </c>
      <c r="J258" s="444" t="s">
        <v>48</v>
      </c>
      <c r="K258" s="78" t="s">
        <v>30</v>
      </c>
      <c r="L258" s="444" t="s">
        <v>48</v>
      </c>
      <c r="M258" s="78" t="s">
        <v>30</v>
      </c>
      <c r="N258" s="444" t="s">
        <v>48</v>
      </c>
      <c r="O258" s="519"/>
      <c r="P258" s="3"/>
      <c r="Q258" s="3"/>
      <c r="R258" s="3"/>
      <c r="S258" s="3"/>
      <c r="T258" s="3"/>
      <c r="U258" s="3"/>
      <c r="V258" s="3"/>
      <c r="W258" s="3"/>
      <c r="X258" s="3"/>
      <c r="Y258" s="3"/>
      <c r="Z258" s="3"/>
      <c r="AA258" s="3"/>
      <c r="AB258" s="3"/>
      <c r="AC258" s="3"/>
      <c r="AD258" s="3"/>
      <c r="AE258" s="3"/>
      <c r="AF258" s="3"/>
      <c r="AG258" s="3"/>
      <c r="AH258" s="10"/>
      <c r="AI258" s="3"/>
      <c r="AJ258" s="3"/>
      <c r="AK258" s="3"/>
      <c r="AL258" s="10"/>
      <c r="AM258" s="10"/>
      <c r="AN258" s="10"/>
      <c r="AO258" s="10"/>
      <c r="AP258" s="10"/>
      <c r="AQ258" s="10"/>
      <c r="AR258" s="10"/>
      <c r="AS258" s="10"/>
      <c r="AT258" s="10"/>
      <c r="AU258" s="10"/>
      <c r="AV258" s="10"/>
      <c r="BY258" s="452"/>
      <c r="BZ258" s="452"/>
      <c r="CA258" s="452"/>
      <c r="CB258" s="452"/>
      <c r="CC258" s="452"/>
      <c r="CD258" s="452"/>
      <c r="CE258" s="452"/>
      <c r="CF258" s="452"/>
      <c r="CG258" s="452"/>
      <c r="CH258" s="452"/>
      <c r="CI258" s="452"/>
      <c r="CJ258" s="452"/>
      <c r="CK258" s="452"/>
      <c r="CL258" s="452"/>
      <c r="CM258" s="452"/>
      <c r="CN258" s="452"/>
      <c r="CO258" s="452"/>
    </row>
    <row r="259" spans="1:93" s="451" customFormat="1" x14ac:dyDescent="0.2">
      <c r="A259" s="712" t="s">
        <v>34</v>
      </c>
      <c r="B259" s="713">
        <f>SUM(C259+D259)</f>
        <v>0</v>
      </c>
      <c r="C259" s="714">
        <f>SUM(E259+G259+I259+K259+M259)</f>
        <v>0</v>
      </c>
      <c r="D259" s="715">
        <f>SUM(F259+H259+J259+L259+N259)</f>
        <v>0</v>
      </c>
      <c r="E259" s="82">
        <f>+enero!E259+Febrero!E259+'Marzo '!E259</f>
        <v>0</v>
      </c>
      <c r="F259" s="184">
        <f>+enero!F259+Febrero!F259+'Marzo '!F259</f>
        <v>0</v>
      </c>
      <c r="G259" s="82">
        <f>+enero!G259+Febrero!G259+'Marzo '!G259</f>
        <v>0</v>
      </c>
      <c r="H259" s="184">
        <f>+enero!H259+Febrero!H259+'Marzo '!H259</f>
        <v>0</v>
      </c>
      <c r="I259" s="82">
        <f>+enero!I259+Febrero!I259+'Marzo '!I259</f>
        <v>0</v>
      </c>
      <c r="J259" s="586">
        <f>+enero!J259+Febrero!J259+'Marzo '!J259</f>
        <v>0</v>
      </c>
      <c r="K259" s="82">
        <f>+enero!K259+Febrero!K259+'Marzo '!K259</f>
        <v>0</v>
      </c>
      <c r="L259" s="586">
        <f>+enero!L259+Febrero!L259+'Marzo '!L259</f>
        <v>0</v>
      </c>
      <c r="M259" s="87">
        <f>+enero!M259+Febrero!M259+'Marzo '!M259</f>
        <v>0</v>
      </c>
      <c r="N259" s="586">
        <f>+enero!N259+Febrero!N259+'Marzo '!N259</f>
        <v>0</v>
      </c>
      <c r="O259" s="519"/>
      <c r="P259" s="3"/>
      <c r="Q259" s="3"/>
      <c r="R259" s="3"/>
      <c r="S259" s="3"/>
      <c r="T259" s="3"/>
      <c r="U259" s="3"/>
      <c r="V259" s="3"/>
      <c r="W259" s="3"/>
      <c r="X259" s="3"/>
      <c r="Y259" s="3"/>
      <c r="Z259" s="3"/>
      <c r="AA259" s="3"/>
      <c r="AB259" s="3"/>
      <c r="AC259" s="3"/>
      <c r="AD259" s="3"/>
      <c r="AE259" s="3"/>
      <c r="AF259" s="3"/>
      <c r="AG259" s="3"/>
      <c r="AH259" s="3"/>
      <c r="AI259" s="3"/>
      <c r="AJ259" s="3"/>
      <c r="AK259" s="3"/>
      <c r="AL259" s="10"/>
      <c r="AM259" s="22"/>
      <c r="AN259" s="10"/>
      <c r="AO259" s="10"/>
      <c r="AP259" s="10"/>
      <c r="AQ259" s="10"/>
      <c r="AR259" s="10"/>
      <c r="AS259" s="10"/>
      <c r="AT259" s="10"/>
      <c r="AU259" s="10"/>
      <c r="AV259" s="10"/>
      <c r="BY259" s="452"/>
      <c r="BZ259" s="452"/>
      <c r="CA259" s="452"/>
      <c r="CB259" s="452"/>
      <c r="CC259" s="452"/>
      <c r="CD259" s="452"/>
      <c r="CE259" s="452"/>
      <c r="CF259" s="452"/>
      <c r="CG259" s="452"/>
      <c r="CH259" s="452"/>
      <c r="CI259" s="452"/>
      <c r="CJ259" s="452"/>
      <c r="CK259" s="452"/>
      <c r="CL259" s="452"/>
      <c r="CM259" s="452"/>
      <c r="CN259" s="452"/>
      <c r="CO259" s="452"/>
    </row>
    <row r="260" spans="1:93" s="451" customFormat="1" x14ac:dyDescent="0.2">
      <c r="A260" s="712" t="s">
        <v>77</v>
      </c>
      <c r="B260" s="716">
        <f>SUM(C260+D260)</f>
        <v>0</v>
      </c>
      <c r="C260" s="714">
        <f>SUM(E260+G260+I260+K260+M260)</f>
        <v>0</v>
      </c>
      <c r="D260" s="715">
        <f>SUM(F260+H260+J260+L260+N260)</f>
        <v>0</v>
      </c>
      <c r="E260" s="37">
        <f>+enero!E260+Febrero!E260+'Marzo '!E260</f>
        <v>0</v>
      </c>
      <c r="F260" s="175">
        <f>+enero!F260+Febrero!F260+'Marzo '!F260</f>
        <v>0</v>
      </c>
      <c r="G260" s="37">
        <f>+enero!G260+Febrero!G260+'Marzo '!G260</f>
        <v>0</v>
      </c>
      <c r="H260" s="474">
        <f>+enero!H260+Febrero!H260+'Marzo '!H260</f>
        <v>0</v>
      </c>
      <c r="I260" s="37">
        <f>+enero!I260+Febrero!I260+'Marzo '!I260</f>
        <v>0</v>
      </c>
      <c r="J260" s="175">
        <f>+enero!J260+Febrero!J260+'Marzo '!J260</f>
        <v>0</v>
      </c>
      <c r="K260" s="37">
        <f>+enero!K260+Febrero!K260+'Marzo '!K260</f>
        <v>0</v>
      </c>
      <c r="L260" s="175">
        <f>+enero!L260+Febrero!L260+'Marzo '!L260</f>
        <v>0</v>
      </c>
      <c r="M260" s="717">
        <f>+enero!M260+Febrero!M260+'Marzo '!M260</f>
        <v>0</v>
      </c>
      <c r="N260" s="474">
        <f>+enero!N260+Febrero!N260+'Marzo '!N260</f>
        <v>0</v>
      </c>
      <c r="O260" s="519"/>
      <c r="P260" s="3"/>
      <c r="Q260" s="3"/>
      <c r="R260" s="3"/>
      <c r="S260" s="3"/>
      <c r="T260" s="3"/>
      <c r="U260" s="3"/>
      <c r="V260" s="3"/>
      <c r="W260" s="3"/>
      <c r="X260" s="3"/>
      <c r="Y260" s="3"/>
      <c r="Z260" s="3"/>
      <c r="AA260" s="3"/>
      <c r="AB260" s="3"/>
      <c r="AC260" s="3"/>
      <c r="AD260" s="3"/>
      <c r="AE260" s="3"/>
      <c r="AF260" s="3"/>
      <c r="AG260" s="3"/>
      <c r="AH260" s="3"/>
      <c r="AI260" s="3"/>
      <c r="AJ260" s="3"/>
      <c r="AK260" s="3"/>
      <c r="AL260" s="10"/>
      <c r="AM260" s="10"/>
      <c r="AN260" s="10"/>
      <c r="AO260" s="10"/>
      <c r="AP260" s="10"/>
      <c r="AQ260" s="10"/>
      <c r="AR260" s="10"/>
      <c r="AS260" s="10"/>
      <c r="AT260" s="10"/>
      <c r="AU260" s="10"/>
      <c r="AV260" s="10"/>
      <c r="BY260" s="452"/>
      <c r="BZ260" s="452"/>
      <c r="CA260" s="452"/>
      <c r="CB260" s="452"/>
      <c r="CC260" s="452"/>
      <c r="CD260" s="452"/>
      <c r="CE260" s="452"/>
      <c r="CF260" s="452"/>
      <c r="CG260" s="452"/>
      <c r="CH260" s="452"/>
      <c r="CI260" s="452"/>
      <c r="CJ260" s="452"/>
      <c r="CK260" s="452"/>
      <c r="CL260" s="452"/>
      <c r="CM260" s="452"/>
      <c r="CN260" s="452"/>
      <c r="CO260" s="452"/>
    </row>
    <row r="261" spans="1:93" s="451"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10"/>
      <c r="AM261" s="10"/>
      <c r="AN261" s="10"/>
      <c r="AO261" s="10"/>
      <c r="AP261" s="10"/>
      <c r="AQ261" s="10"/>
      <c r="AR261" s="10"/>
      <c r="AS261" s="10"/>
      <c r="AT261" s="10"/>
      <c r="AU261" s="10"/>
      <c r="AV261" s="10"/>
      <c r="BY261" s="452"/>
      <c r="BZ261" s="452"/>
      <c r="CA261" s="452"/>
      <c r="CB261" s="452"/>
      <c r="CC261" s="452"/>
      <c r="CD261" s="452"/>
      <c r="CE261" s="452"/>
      <c r="CF261" s="452"/>
      <c r="CG261" s="452"/>
      <c r="CH261" s="452"/>
      <c r="CI261" s="452"/>
      <c r="CJ261" s="452"/>
      <c r="CK261" s="452"/>
      <c r="CL261" s="452"/>
      <c r="CM261" s="452"/>
      <c r="CN261" s="452"/>
      <c r="CO261" s="452"/>
    </row>
    <row r="262" spans="1:93" s="451" customFormat="1" x14ac:dyDescent="0.2">
      <c r="BY262" s="452"/>
      <c r="BZ262" s="452"/>
      <c r="CA262" s="452"/>
      <c r="CB262" s="452"/>
      <c r="CC262" s="452"/>
      <c r="CD262" s="452"/>
      <c r="CE262" s="452"/>
      <c r="CF262" s="452"/>
      <c r="CG262" s="452"/>
      <c r="CH262" s="452"/>
      <c r="CI262" s="452"/>
      <c r="CJ262" s="452"/>
      <c r="CK262" s="452"/>
      <c r="CL262" s="452"/>
      <c r="CM262" s="452"/>
      <c r="CN262" s="452"/>
      <c r="CO262" s="452"/>
    </row>
    <row r="263" spans="1:93" s="451" customFormat="1" x14ac:dyDescent="0.2">
      <c r="BY263" s="452"/>
      <c r="BZ263" s="452"/>
      <c r="CA263" s="452"/>
      <c r="CB263" s="452"/>
      <c r="CC263" s="452"/>
      <c r="CD263" s="452"/>
      <c r="CE263" s="452"/>
      <c r="CF263" s="452"/>
      <c r="CG263" s="452"/>
      <c r="CH263" s="452"/>
      <c r="CI263" s="452"/>
      <c r="CJ263" s="452"/>
      <c r="CK263" s="452"/>
      <c r="CL263" s="452"/>
      <c r="CM263" s="452"/>
      <c r="CN263" s="452"/>
      <c r="CO263" s="452"/>
    </row>
    <row r="264" spans="1:93" s="451" customFormat="1" x14ac:dyDescent="0.2">
      <c r="BY264" s="452"/>
      <c r="BZ264" s="452"/>
      <c r="CA264" s="452"/>
      <c r="CB264" s="452"/>
      <c r="CC264" s="452"/>
      <c r="CD264" s="452"/>
      <c r="CE264" s="452"/>
      <c r="CF264" s="452"/>
      <c r="CG264" s="452"/>
      <c r="CH264" s="452"/>
      <c r="CI264" s="452"/>
      <c r="CJ264" s="452"/>
      <c r="CK264" s="452"/>
      <c r="CL264" s="452"/>
      <c r="CM264" s="452"/>
      <c r="CN264" s="452"/>
      <c r="CO264" s="452"/>
    </row>
    <row r="265" spans="1:93" s="451" customFormat="1" x14ac:dyDescent="0.2">
      <c r="BY265" s="452"/>
      <c r="BZ265" s="452"/>
      <c r="CA265" s="452"/>
      <c r="CB265" s="452"/>
      <c r="CC265" s="452"/>
      <c r="CD265" s="452"/>
      <c r="CE265" s="452"/>
      <c r="CF265" s="452"/>
      <c r="CG265" s="452"/>
      <c r="CH265" s="452"/>
      <c r="CI265" s="452"/>
      <c r="CJ265" s="452"/>
      <c r="CK265" s="452"/>
      <c r="CL265" s="452"/>
      <c r="CM265" s="452"/>
      <c r="CN265" s="452"/>
      <c r="CO265" s="452"/>
    </row>
    <row r="266" spans="1:93" s="451" customFormat="1" x14ac:dyDescent="0.2">
      <c r="BY266" s="452"/>
      <c r="BZ266" s="452"/>
      <c r="CA266" s="452"/>
      <c r="CB266" s="452"/>
      <c r="CC266" s="452"/>
      <c r="CD266" s="452"/>
      <c r="CE266" s="452"/>
      <c r="CF266" s="452"/>
      <c r="CG266" s="452"/>
      <c r="CH266" s="452"/>
      <c r="CI266" s="452"/>
      <c r="CJ266" s="452"/>
      <c r="CK266" s="452"/>
      <c r="CL266" s="452"/>
      <c r="CM266" s="452"/>
      <c r="CN266" s="452"/>
      <c r="CO266" s="452"/>
    </row>
    <row r="267" spans="1:93" s="451" customFormat="1" x14ac:dyDescent="0.2">
      <c r="BY267" s="452"/>
      <c r="BZ267" s="452"/>
      <c r="CA267" s="452"/>
      <c r="CB267" s="452"/>
      <c r="CC267" s="452"/>
      <c r="CD267" s="452"/>
      <c r="CE267" s="452"/>
      <c r="CF267" s="452"/>
      <c r="CG267" s="452"/>
      <c r="CH267" s="452"/>
      <c r="CI267" s="452"/>
      <c r="CJ267" s="452"/>
      <c r="CK267" s="452"/>
      <c r="CL267" s="452"/>
      <c r="CM267" s="452"/>
      <c r="CN267" s="452"/>
      <c r="CO267" s="452"/>
    </row>
    <row r="268" spans="1:93" s="451" customFormat="1" x14ac:dyDescent="0.2">
      <c r="BY268" s="452"/>
      <c r="BZ268" s="452"/>
      <c r="CA268" s="452"/>
      <c r="CB268" s="452"/>
      <c r="CC268" s="452"/>
      <c r="CD268" s="452"/>
      <c r="CE268" s="452"/>
      <c r="CF268" s="452"/>
      <c r="CG268" s="452"/>
      <c r="CH268" s="452"/>
      <c r="CI268" s="452"/>
      <c r="CJ268" s="452"/>
      <c r="CK268" s="452"/>
      <c r="CL268" s="452"/>
      <c r="CM268" s="452"/>
      <c r="CN268" s="452"/>
      <c r="CO268" s="452"/>
    </row>
    <row r="269" spans="1:93" s="451" customFormat="1" x14ac:dyDescent="0.2">
      <c r="BY269" s="452"/>
      <c r="BZ269" s="452"/>
      <c r="CA269" s="452"/>
      <c r="CB269" s="452"/>
      <c r="CC269" s="452"/>
      <c r="CD269" s="452"/>
      <c r="CE269" s="452"/>
      <c r="CF269" s="452"/>
      <c r="CG269" s="452"/>
      <c r="CH269" s="452"/>
      <c r="CI269" s="452"/>
      <c r="CJ269" s="452"/>
      <c r="CK269" s="452"/>
      <c r="CL269" s="452"/>
      <c r="CM269" s="452"/>
      <c r="CN269" s="452"/>
      <c r="CO269" s="452"/>
    </row>
    <row r="270" spans="1:93" s="451" customFormat="1" x14ac:dyDescent="0.2">
      <c r="BY270" s="452"/>
      <c r="BZ270" s="452"/>
      <c r="CA270" s="452"/>
      <c r="CB270" s="452"/>
      <c r="CC270" s="452"/>
      <c r="CD270" s="452"/>
      <c r="CE270" s="452"/>
      <c r="CF270" s="452"/>
      <c r="CG270" s="452"/>
      <c r="CH270" s="452"/>
      <c r="CI270" s="452"/>
      <c r="CJ270" s="452"/>
      <c r="CK270" s="452"/>
      <c r="CL270" s="452"/>
      <c r="CM270" s="452"/>
      <c r="CN270" s="452"/>
      <c r="CO270" s="452"/>
    </row>
    <row r="271" spans="1:93" s="451" customFormat="1" x14ac:dyDescent="0.2">
      <c r="BY271" s="452"/>
      <c r="BZ271" s="452"/>
      <c r="CA271" s="452"/>
      <c r="CB271" s="452"/>
      <c r="CC271" s="452"/>
      <c r="CD271" s="452"/>
      <c r="CE271" s="452"/>
      <c r="CF271" s="452"/>
      <c r="CG271" s="452"/>
      <c r="CH271" s="452"/>
      <c r="CI271" s="452"/>
      <c r="CJ271" s="452"/>
      <c r="CK271" s="452"/>
      <c r="CL271" s="452"/>
      <c r="CM271" s="452"/>
      <c r="CN271" s="452"/>
      <c r="CO271" s="452"/>
    </row>
    <row r="272" spans="1:93" s="451" customFormat="1" x14ac:dyDescent="0.2">
      <c r="BY272" s="452"/>
      <c r="BZ272" s="452"/>
      <c r="CA272" s="452"/>
      <c r="CB272" s="452"/>
      <c r="CC272" s="452"/>
      <c r="CD272" s="452"/>
      <c r="CE272" s="452"/>
      <c r="CF272" s="452"/>
      <c r="CG272" s="452"/>
      <c r="CH272" s="452"/>
      <c r="CI272" s="452"/>
      <c r="CJ272" s="452"/>
      <c r="CK272" s="452"/>
      <c r="CL272" s="452"/>
      <c r="CM272" s="452"/>
      <c r="CN272" s="452"/>
      <c r="CO272" s="452"/>
    </row>
    <row r="273" spans="1:93" s="451" customFormat="1" x14ac:dyDescent="0.2">
      <c r="BY273" s="452"/>
      <c r="BZ273" s="452"/>
      <c r="CA273" s="452"/>
      <c r="CB273" s="452"/>
      <c r="CC273" s="452"/>
      <c r="CD273" s="452"/>
      <c r="CE273" s="452"/>
      <c r="CF273" s="452"/>
      <c r="CG273" s="452"/>
      <c r="CH273" s="452"/>
      <c r="CI273" s="452"/>
      <c r="CJ273" s="452"/>
      <c r="CK273" s="452"/>
      <c r="CL273" s="452"/>
      <c r="CM273" s="452"/>
      <c r="CN273" s="452"/>
      <c r="CO273" s="452"/>
    </row>
    <row r="274" spans="1:93" s="451" customFormat="1" x14ac:dyDescent="0.2">
      <c r="BY274" s="452"/>
      <c r="BZ274" s="452"/>
      <c r="CA274" s="452"/>
      <c r="CB274" s="452"/>
      <c r="CC274" s="452"/>
      <c r="CD274" s="452"/>
      <c r="CE274" s="452"/>
      <c r="CF274" s="452"/>
      <c r="CG274" s="452"/>
      <c r="CH274" s="452"/>
      <c r="CI274" s="452"/>
      <c r="CJ274" s="452"/>
      <c r="CK274" s="452"/>
      <c r="CL274" s="452"/>
      <c r="CM274" s="452"/>
      <c r="CN274" s="452"/>
      <c r="CO274" s="452"/>
    </row>
    <row r="275" spans="1:93" s="451" customFormat="1" x14ac:dyDescent="0.2">
      <c r="BY275" s="452"/>
      <c r="BZ275" s="452"/>
      <c r="CA275" s="452"/>
      <c r="CB275" s="452"/>
      <c r="CC275" s="452"/>
      <c r="CD275" s="452"/>
      <c r="CE275" s="452"/>
      <c r="CF275" s="452"/>
      <c r="CG275" s="452"/>
      <c r="CH275" s="452"/>
      <c r="CI275" s="452"/>
      <c r="CJ275" s="452"/>
      <c r="CK275" s="452"/>
      <c r="CL275" s="452"/>
      <c r="CM275" s="452"/>
      <c r="CN275" s="452"/>
      <c r="CO275" s="452"/>
    </row>
    <row r="276" spans="1:93" s="451" customFormat="1" x14ac:dyDescent="0.2">
      <c r="BY276" s="452"/>
      <c r="BZ276" s="452"/>
      <c r="CA276" s="452"/>
      <c r="CB276" s="452"/>
      <c r="CC276" s="452"/>
      <c r="CD276" s="452"/>
      <c r="CE276" s="452"/>
      <c r="CF276" s="452"/>
      <c r="CG276" s="452"/>
      <c r="CH276" s="452"/>
      <c r="CI276" s="452"/>
      <c r="CJ276" s="452"/>
      <c r="CK276" s="452"/>
      <c r="CL276" s="452"/>
      <c r="CM276" s="452"/>
      <c r="CN276" s="452"/>
      <c r="CO276" s="452"/>
    </row>
    <row r="277" spans="1:93" s="451" customFormat="1" x14ac:dyDescent="0.2">
      <c r="BY277" s="452"/>
      <c r="BZ277" s="452"/>
      <c r="CA277" s="452"/>
      <c r="CB277" s="452"/>
      <c r="CC277" s="452"/>
      <c r="CD277" s="452"/>
      <c r="CE277" s="452"/>
      <c r="CF277" s="452"/>
      <c r="CG277" s="452"/>
      <c r="CH277" s="452"/>
      <c r="CI277" s="452"/>
      <c r="CJ277" s="452"/>
      <c r="CK277" s="452"/>
      <c r="CL277" s="452"/>
      <c r="CM277" s="452"/>
      <c r="CN277" s="452"/>
      <c r="CO277" s="452"/>
    </row>
    <row r="278" spans="1:93" s="451" customFormat="1" x14ac:dyDescent="0.2">
      <c r="BY278" s="452"/>
      <c r="BZ278" s="452"/>
      <c r="CA278" s="452"/>
      <c r="CB278" s="452"/>
      <c r="CC278" s="452"/>
      <c r="CD278" s="452"/>
      <c r="CE278" s="452"/>
      <c r="CF278" s="452"/>
      <c r="CG278" s="452"/>
      <c r="CH278" s="452"/>
      <c r="CI278" s="452"/>
      <c r="CJ278" s="452"/>
      <c r="CK278" s="452"/>
      <c r="CL278" s="452"/>
      <c r="CM278" s="452"/>
      <c r="CN278" s="452"/>
      <c r="CO278" s="452"/>
    </row>
    <row r="279" spans="1:93" s="451" customFormat="1" x14ac:dyDescent="0.2">
      <c r="BY279" s="452"/>
      <c r="BZ279" s="452"/>
      <c r="CA279" s="452"/>
      <c r="CB279" s="452"/>
      <c r="CC279" s="452"/>
      <c r="CD279" s="452"/>
      <c r="CE279" s="452"/>
      <c r="CF279" s="452"/>
      <c r="CG279" s="452"/>
      <c r="CH279" s="452"/>
      <c r="CI279" s="452"/>
      <c r="CJ279" s="452"/>
      <c r="CK279" s="452"/>
      <c r="CL279" s="452"/>
      <c r="CM279" s="452"/>
      <c r="CN279" s="452"/>
      <c r="CO279" s="452"/>
    </row>
    <row r="280" spans="1:93" s="451" customFormat="1" x14ac:dyDescent="0.2">
      <c r="BY280" s="452"/>
      <c r="BZ280" s="452"/>
      <c r="CA280" s="452"/>
      <c r="CB280" s="452"/>
      <c r="CC280" s="452"/>
      <c r="CD280" s="452"/>
      <c r="CE280" s="452"/>
      <c r="CF280" s="452"/>
      <c r="CG280" s="452"/>
      <c r="CH280" s="452"/>
      <c r="CI280" s="452"/>
      <c r="CJ280" s="452"/>
      <c r="CK280" s="452"/>
      <c r="CL280" s="452"/>
      <c r="CM280" s="452"/>
      <c r="CN280" s="452"/>
      <c r="CO280" s="452"/>
    </row>
    <row r="281" spans="1:93" s="451" customFormat="1" x14ac:dyDescent="0.2">
      <c r="BY281" s="452"/>
      <c r="BZ281" s="452"/>
      <c r="CA281" s="452"/>
      <c r="CB281" s="452"/>
      <c r="CC281" s="452"/>
      <c r="CD281" s="452"/>
      <c r="CE281" s="452"/>
      <c r="CF281" s="452"/>
      <c r="CG281" s="452"/>
      <c r="CH281" s="452"/>
      <c r="CI281" s="452"/>
      <c r="CJ281" s="452"/>
      <c r="CK281" s="452"/>
      <c r="CL281" s="452"/>
      <c r="CM281" s="452"/>
      <c r="CN281" s="452"/>
      <c r="CO281" s="452"/>
    </row>
    <row r="282" spans="1:93" s="451" customFormat="1" x14ac:dyDescent="0.2">
      <c r="BY282" s="452"/>
      <c r="BZ282" s="452"/>
      <c r="CA282" s="452"/>
      <c r="CB282" s="452"/>
      <c r="CC282" s="452"/>
      <c r="CD282" s="452"/>
      <c r="CE282" s="452"/>
      <c r="CF282" s="452"/>
      <c r="CG282" s="452"/>
      <c r="CH282" s="452"/>
      <c r="CI282" s="452"/>
      <c r="CJ282" s="452"/>
      <c r="CK282" s="452"/>
      <c r="CL282" s="452"/>
      <c r="CM282" s="452"/>
      <c r="CN282" s="452"/>
      <c r="CO282" s="452"/>
    </row>
    <row r="283" spans="1:93" s="451" customFormat="1" x14ac:dyDescent="0.2">
      <c r="BY283" s="452"/>
      <c r="BZ283" s="452"/>
      <c r="CA283" s="452"/>
      <c r="CB283" s="452"/>
      <c r="CC283" s="452"/>
      <c r="CD283" s="452"/>
      <c r="CE283" s="452"/>
      <c r="CF283" s="452"/>
      <c r="CG283" s="452"/>
      <c r="CH283" s="452"/>
      <c r="CI283" s="452"/>
      <c r="CJ283" s="452"/>
      <c r="CK283" s="452"/>
      <c r="CL283" s="452"/>
      <c r="CM283" s="452"/>
      <c r="CN283" s="452"/>
      <c r="CO283" s="452"/>
    </row>
    <row r="284" spans="1:93" s="451" customFormat="1" x14ac:dyDescent="0.2">
      <c r="BY284" s="452"/>
      <c r="BZ284" s="452"/>
      <c r="CA284" s="452"/>
      <c r="CB284" s="452"/>
      <c r="CC284" s="452"/>
      <c r="CD284" s="452"/>
      <c r="CE284" s="452"/>
      <c r="CF284" s="452"/>
      <c r="CG284" s="452"/>
      <c r="CH284" s="452"/>
      <c r="CI284" s="452"/>
      <c r="CJ284" s="452"/>
      <c r="CK284" s="452"/>
      <c r="CL284" s="452"/>
      <c r="CM284" s="452"/>
      <c r="CN284" s="452"/>
      <c r="CO284" s="452"/>
    </row>
    <row r="285" spans="1:93" s="451" customFormat="1" x14ac:dyDescent="0.2">
      <c r="BY285" s="452"/>
      <c r="BZ285" s="452"/>
      <c r="CA285" s="452"/>
      <c r="CB285" s="452"/>
      <c r="CC285" s="452"/>
      <c r="CD285" s="452"/>
      <c r="CE285" s="452"/>
      <c r="CF285" s="452"/>
      <c r="CG285" s="452"/>
      <c r="CH285" s="452"/>
      <c r="CI285" s="452"/>
      <c r="CJ285" s="452"/>
      <c r="CK285" s="452"/>
      <c r="CL285" s="452"/>
      <c r="CM285" s="452"/>
      <c r="CN285" s="452"/>
      <c r="CO285" s="452"/>
    </row>
    <row r="286" spans="1:93" s="451" customFormat="1" x14ac:dyDescent="0.2">
      <c r="BY286" s="452"/>
      <c r="BZ286" s="452"/>
      <c r="CA286" s="452"/>
      <c r="CB286" s="452"/>
      <c r="CC286" s="452"/>
      <c r="CD286" s="452"/>
      <c r="CE286" s="452"/>
      <c r="CF286" s="452"/>
      <c r="CG286" s="452"/>
      <c r="CH286" s="452"/>
      <c r="CI286" s="452"/>
      <c r="CJ286" s="452"/>
      <c r="CK286" s="452"/>
      <c r="CL286" s="452"/>
      <c r="CM286" s="452"/>
      <c r="CN286" s="452"/>
      <c r="CO286" s="452"/>
    </row>
    <row r="287" spans="1:93" s="451" customFormat="1" hidden="1" x14ac:dyDescent="0.2">
      <c r="A287" s="721">
        <f>SUM(C11:C16,C20:C30,C34:C44,B47,C50,C55:C59,C64,C69:C74,C79:C84,C89:C93,C100,C105,C106,C119,C126,C127:C130,D136,D138:D166,D170,D172:D200,C204:C205,C210:C213,C218:C236,C241:C247,C252:C254,B259:B260)</f>
        <v>1214</v>
      </c>
      <c r="B287" s="722">
        <f>SUM(CG8:CN254)</f>
        <v>0</v>
      </c>
      <c r="BY287" s="452"/>
      <c r="BZ287" s="452"/>
      <c r="CA287" s="452"/>
      <c r="CB287" s="452"/>
      <c r="CC287" s="452"/>
      <c r="CD287" s="452"/>
      <c r="CE287" s="452"/>
      <c r="CF287" s="452"/>
      <c r="CG287" s="452"/>
      <c r="CH287" s="452"/>
      <c r="CI287" s="452"/>
      <c r="CJ287" s="452"/>
      <c r="CK287" s="452"/>
      <c r="CL287" s="452"/>
      <c r="CM287" s="452"/>
      <c r="CN287" s="452"/>
      <c r="CO287" s="452"/>
    </row>
    <row r="288" spans="1:93" s="451" customFormat="1" x14ac:dyDescent="0.2">
      <c r="BY288" s="452"/>
      <c r="BZ288" s="452"/>
      <c r="CA288" s="452"/>
      <c r="CB288" s="452"/>
      <c r="CC288" s="452"/>
      <c r="CD288" s="452"/>
      <c r="CE288" s="452"/>
      <c r="CF288" s="452"/>
      <c r="CG288" s="452"/>
      <c r="CH288" s="452"/>
      <c r="CI288" s="452"/>
      <c r="CJ288" s="452"/>
      <c r="CK288" s="452"/>
      <c r="CL288" s="452"/>
      <c r="CM288" s="452"/>
      <c r="CN288" s="452"/>
      <c r="CO288" s="452"/>
    </row>
    <row r="289" spans="77:93" s="451" customFormat="1" x14ac:dyDescent="0.2">
      <c r="BY289" s="452"/>
      <c r="BZ289" s="452"/>
      <c r="CA289" s="452"/>
      <c r="CB289" s="452"/>
      <c r="CC289" s="452"/>
      <c r="CD289" s="452"/>
      <c r="CE289" s="452"/>
      <c r="CF289" s="452"/>
      <c r="CG289" s="452"/>
      <c r="CH289" s="452"/>
      <c r="CI289" s="452"/>
      <c r="CJ289" s="452"/>
      <c r="CK289" s="452"/>
      <c r="CL289" s="452"/>
      <c r="CM289" s="452"/>
      <c r="CN289" s="452"/>
      <c r="CO289" s="452"/>
    </row>
    <row r="290" spans="77:93" s="451" customFormat="1" x14ac:dyDescent="0.2">
      <c r="BY290" s="452"/>
      <c r="BZ290" s="452"/>
      <c r="CA290" s="452"/>
      <c r="CB290" s="452"/>
      <c r="CC290" s="452"/>
      <c r="CD290" s="452"/>
      <c r="CE290" s="452"/>
      <c r="CF290" s="452"/>
      <c r="CG290" s="452"/>
      <c r="CH290" s="452"/>
      <c r="CI290" s="452"/>
      <c r="CJ290" s="452"/>
      <c r="CK290" s="452"/>
      <c r="CL290" s="452"/>
      <c r="CM290" s="452"/>
      <c r="CN290" s="452"/>
      <c r="CO290" s="452"/>
    </row>
    <row r="291" spans="77:93" s="451" customFormat="1" x14ac:dyDescent="0.2">
      <c r="BY291" s="452"/>
      <c r="BZ291" s="452"/>
      <c r="CA291" s="452"/>
      <c r="CB291" s="452"/>
      <c r="CC291" s="452"/>
      <c r="CD291" s="452"/>
      <c r="CE291" s="452"/>
      <c r="CF291" s="452"/>
      <c r="CG291" s="452"/>
      <c r="CH291" s="452"/>
      <c r="CI291" s="452"/>
      <c r="CJ291" s="452"/>
      <c r="CK291" s="452"/>
      <c r="CL291" s="452"/>
      <c r="CM291" s="452"/>
      <c r="CN291" s="452"/>
      <c r="CO291" s="452"/>
    </row>
    <row r="292" spans="77:93" s="451" customFormat="1" x14ac:dyDescent="0.2">
      <c r="BY292" s="452"/>
      <c r="BZ292" s="452"/>
      <c r="CA292" s="452"/>
      <c r="CB292" s="452"/>
      <c r="CC292" s="452"/>
      <c r="CD292" s="452"/>
      <c r="CE292" s="452"/>
      <c r="CF292" s="452"/>
      <c r="CG292" s="452"/>
      <c r="CH292" s="452"/>
      <c r="CI292" s="452"/>
      <c r="CJ292" s="452"/>
      <c r="CK292" s="452"/>
      <c r="CL292" s="452"/>
      <c r="CM292" s="452"/>
      <c r="CN292" s="452"/>
      <c r="CO292" s="452"/>
    </row>
    <row r="293" spans="77:93" s="451" customFormat="1" x14ac:dyDescent="0.2">
      <c r="BY293" s="452"/>
      <c r="BZ293" s="452"/>
      <c r="CA293" s="452"/>
      <c r="CB293" s="452"/>
      <c r="CC293" s="452"/>
      <c r="CD293" s="452"/>
      <c r="CE293" s="452"/>
      <c r="CF293" s="452"/>
      <c r="CG293" s="452"/>
      <c r="CH293" s="452"/>
      <c r="CI293" s="452"/>
      <c r="CJ293" s="452"/>
      <c r="CK293" s="452"/>
      <c r="CL293" s="452"/>
      <c r="CM293" s="452"/>
      <c r="CN293" s="452"/>
      <c r="CO293" s="452"/>
    </row>
    <row r="294" spans="77:93" s="451" customFormat="1" x14ac:dyDescent="0.2">
      <c r="BY294" s="452"/>
      <c r="BZ294" s="452"/>
      <c r="CA294" s="452"/>
      <c r="CB294" s="452"/>
      <c r="CC294" s="452"/>
      <c r="CD294" s="452"/>
      <c r="CE294" s="452"/>
      <c r="CF294" s="452"/>
      <c r="CG294" s="452"/>
      <c r="CH294" s="452"/>
      <c r="CI294" s="452"/>
      <c r="CJ294" s="452"/>
      <c r="CK294" s="452"/>
      <c r="CL294" s="452"/>
      <c r="CM294" s="452"/>
      <c r="CN294" s="452"/>
      <c r="CO294" s="452"/>
    </row>
    <row r="295" spans="77:93" s="451" customFormat="1" x14ac:dyDescent="0.2">
      <c r="BY295" s="452"/>
      <c r="BZ295" s="452"/>
      <c r="CA295" s="452"/>
      <c r="CB295" s="452"/>
      <c r="CC295" s="452"/>
      <c r="CD295" s="452"/>
      <c r="CE295" s="452"/>
      <c r="CF295" s="452"/>
      <c r="CG295" s="452"/>
      <c r="CH295" s="452"/>
      <c r="CI295" s="452"/>
      <c r="CJ295" s="452"/>
      <c r="CK295" s="452"/>
      <c r="CL295" s="452"/>
      <c r="CM295" s="452"/>
      <c r="CN295" s="452"/>
      <c r="CO295" s="452"/>
    </row>
    <row r="296" spans="77:93" s="451" customFormat="1" x14ac:dyDescent="0.2">
      <c r="BY296" s="452"/>
      <c r="BZ296" s="452"/>
      <c r="CA296" s="452"/>
      <c r="CB296" s="452"/>
      <c r="CC296" s="452"/>
      <c r="CD296" s="452"/>
      <c r="CE296" s="452"/>
      <c r="CF296" s="452"/>
      <c r="CG296" s="452"/>
      <c r="CH296" s="452"/>
      <c r="CI296" s="452"/>
      <c r="CJ296" s="452"/>
      <c r="CK296" s="452"/>
      <c r="CL296" s="452"/>
      <c r="CM296" s="452"/>
      <c r="CN296" s="452"/>
      <c r="CO296" s="452"/>
    </row>
    <row r="297" spans="77:93" s="451" customFormat="1" x14ac:dyDescent="0.2">
      <c r="BY297" s="452"/>
      <c r="BZ297" s="452"/>
      <c r="CA297" s="452"/>
      <c r="CB297" s="452"/>
      <c r="CC297" s="452"/>
      <c r="CD297" s="452"/>
      <c r="CE297" s="452"/>
      <c r="CF297" s="452"/>
      <c r="CG297" s="452"/>
      <c r="CH297" s="452"/>
      <c r="CI297" s="452"/>
      <c r="CJ297" s="452"/>
      <c r="CK297" s="452"/>
      <c r="CL297" s="452"/>
      <c r="CM297" s="452"/>
      <c r="CN297" s="452"/>
      <c r="CO297" s="452"/>
    </row>
    <row r="298" spans="77:93" s="451" customFormat="1" x14ac:dyDescent="0.2">
      <c r="BY298" s="452"/>
      <c r="BZ298" s="452"/>
      <c r="CA298" s="452"/>
      <c r="CB298" s="452"/>
      <c r="CC298" s="452"/>
      <c r="CD298" s="452"/>
      <c r="CE298" s="452"/>
      <c r="CF298" s="452"/>
      <c r="CG298" s="452"/>
      <c r="CH298" s="452"/>
      <c r="CI298" s="452"/>
      <c r="CJ298" s="452"/>
      <c r="CK298" s="452"/>
      <c r="CL298" s="452"/>
      <c r="CM298" s="452"/>
      <c r="CN298" s="452"/>
      <c r="CO298" s="452"/>
    </row>
    <row r="299" spans="77:93" s="451" customFormat="1" x14ac:dyDescent="0.2">
      <c r="BY299" s="452"/>
      <c r="BZ299" s="452"/>
      <c r="CA299" s="452"/>
      <c r="CB299" s="452"/>
      <c r="CC299" s="452"/>
      <c r="CD299" s="452"/>
      <c r="CE299" s="452"/>
      <c r="CF299" s="452"/>
      <c r="CG299" s="452"/>
      <c r="CH299" s="452"/>
      <c r="CI299" s="452"/>
      <c r="CJ299" s="452"/>
      <c r="CK299" s="452"/>
      <c r="CL299" s="452"/>
      <c r="CM299" s="452"/>
      <c r="CN299" s="452"/>
      <c r="CO299" s="452"/>
    </row>
    <row r="300" spans="77:93" s="451" customFormat="1" x14ac:dyDescent="0.2">
      <c r="BY300" s="452"/>
      <c r="BZ300" s="452"/>
      <c r="CA300" s="452"/>
      <c r="CB300" s="452"/>
      <c r="CC300" s="452"/>
      <c r="CD300" s="452"/>
      <c r="CE300" s="452"/>
      <c r="CF300" s="452"/>
      <c r="CG300" s="452"/>
      <c r="CH300" s="452"/>
      <c r="CI300" s="452"/>
      <c r="CJ300" s="452"/>
      <c r="CK300" s="452"/>
      <c r="CL300" s="452"/>
      <c r="CM300" s="452"/>
      <c r="CN300" s="452"/>
      <c r="CO300" s="452"/>
    </row>
    <row r="301" spans="77:93" s="451" customFormat="1" x14ac:dyDescent="0.2">
      <c r="BY301" s="452"/>
      <c r="BZ301" s="452"/>
      <c r="CA301" s="452"/>
      <c r="CB301" s="452"/>
      <c r="CC301" s="452"/>
      <c r="CD301" s="452"/>
      <c r="CE301" s="452"/>
      <c r="CF301" s="452"/>
      <c r="CG301" s="452"/>
      <c r="CH301" s="452"/>
      <c r="CI301" s="452"/>
      <c r="CJ301" s="452"/>
      <c r="CK301" s="452"/>
      <c r="CL301" s="452"/>
      <c r="CM301" s="452"/>
      <c r="CN301" s="452"/>
      <c r="CO301" s="452"/>
    </row>
    <row r="302" spans="77:93" s="451" customFormat="1" x14ac:dyDescent="0.2">
      <c r="BY302" s="452"/>
      <c r="BZ302" s="452"/>
      <c r="CA302" s="452"/>
      <c r="CB302" s="452"/>
      <c r="CC302" s="452"/>
      <c r="CD302" s="452"/>
      <c r="CE302" s="452"/>
      <c r="CF302" s="452"/>
      <c r="CG302" s="452"/>
      <c r="CH302" s="452"/>
      <c r="CI302" s="452"/>
      <c r="CJ302" s="452"/>
      <c r="CK302" s="452"/>
      <c r="CL302" s="452"/>
      <c r="CM302" s="452"/>
      <c r="CN302" s="452"/>
      <c r="CO302" s="452"/>
    </row>
    <row r="303" spans="77:93" s="451" customFormat="1" x14ac:dyDescent="0.2">
      <c r="BY303" s="452"/>
      <c r="BZ303" s="452"/>
      <c r="CA303" s="452"/>
      <c r="CB303" s="452"/>
      <c r="CC303" s="452"/>
      <c r="CD303" s="452"/>
      <c r="CE303" s="452"/>
      <c r="CF303" s="452"/>
      <c r="CG303" s="452"/>
      <c r="CH303" s="452"/>
      <c r="CI303" s="452"/>
      <c r="CJ303" s="452"/>
      <c r="CK303" s="452"/>
      <c r="CL303" s="452"/>
      <c r="CM303" s="452"/>
      <c r="CN303" s="452"/>
      <c r="CO303" s="452"/>
    </row>
    <row r="304" spans="77:93" s="451" customFormat="1" x14ac:dyDescent="0.2">
      <c r="BY304" s="452"/>
      <c r="BZ304" s="452"/>
      <c r="CA304" s="452"/>
      <c r="CB304" s="452"/>
      <c r="CC304" s="452"/>
      <c r="CD304" s="452"/>
      <c r="CE304" s="452"/>
      <c r="CF304" s="452"/>
      <c r="CG304" s="452"/>
      <c r="CH304" s="452"/>
      <c r="CI304" s="452"/>
      <c r="CJ304" s="452"/>
      <c r="CK304" s="452"/>
      <c r="CL304" s="452"/>
      <c r="CM304" s="452"/>
      <c r="CN304" s="452"/>
      <c r="CO304" s="452"/>
    </row>
    <row r="305" spans="77:93" s="451" customFormat="1" x14ac:dyDescent="0.2">
      <c r="BY305" s="452"/>
      <c r="BZ305" s="452"/>
      <c r="CA305" s="452"/>
      <c r="CB305" s="452"/>
      <c r="CC305" s="452"/>
      <c r="CD305" s="452"/>
      <c r="CE305" s="452"/>
      <c r="CF305" s="452"/>
      <c r="CG305" s="452"/>
      <c r="CH305" s="452"/>
      <c r="CI305" s="452"/>
      <c r="CJ305" s="452"/>
      <c r="CK305" s="452"/>
      <c r="CL305" s="452"/>
      <c r="CM305" s="452"/>
      <c r="CN305" s="452"/>
      <c r="CO305" s="452"/>
    </row>
    <row r="306" spans="77:93" s="451" customFormat="1" x14ac:dyDescent="0.2">
      <c r="BY306" s="452"/>
      <c r="BZ306" s="452"/>
      <c r="CA306" s="452"/>
      <c r="CB306" s="452"/>
      <c r="CC306" s="452"/>
      <c r="CD306" s="452"/>
      <c r="CE306" s="452"/>
      <c r="CF306" s="452"/>
      <c r="CG306" s="452"/>
      <c r="CH306" s="452"/>
      <c r="CI306" s="452"/>
      <c r="CJ306" s="452"/>
      <c r="CK306" s="452"/>
      <c r="CL306" s="452"/>
      <c r="CM306" s="452"/>
      <c r="CN306" s="452"/>
      <c r="CO306" s="452"/>
    </row>
    <row r="307" spans="77:93" s="451" customFormat="1" x14ac:dyDescent="0.2">
      <c r="BY307" s="452"/>
      <c r="BZ307" s="452"/>
      <c r="CA307" s="452"/>
      <c r="CB307" s="452"/>
      <c r="CC307" s="452"/>
      <c r="CD307" s="452"/>
      <c r="CE307" s="452"/>
      <c r="CF307" s="452"/>
      <c r="CG307" s="452"/>
      <c r="CH307" s="452"/>
      <c r="CI307" s="452"/>
      <c r="CJ307" s="452"/>
      <c r="CK307" s="452"/>
      <c r="CL307" s="452"/>
      <c r="CM307" s="452"/>
      <c r="CN307" s="452"/>
      <c r="CO307" s="452"/>
    </row>
    <row r="308" spans="77:93" s="451" customFormat="1" x14ac:dyDescent="0.2">
      <c r="BY308" s="452"/>
      <c r="BZ308" s="452"/>
      <c r="CA308" s="452"/>
      <c r="CB308" s="452"/>
      <c r="CC308" s="452"/>
      <c r="CD308" s="452"/>
      <c r="CE308" s="452"/>
      <c r="CF308" s="452"/>
      <c r="CG308" s="452"/>
      <c r="CH308" s="452"/>
      <c r="CI308" s="452"/>
      <c r="CJ308" s="452"/>
      <c r="CK308" s="452"/>
      <c r="CL308" s="452"/>
      <c r="CM308" s="452"/>
      <c r="CN308" s="452"/>
      <c r="CO308" s="452"/>
    </row>
    <row r="309" spans="77:93" s="451" customFormat="1" x14ac:dyDescent="0.2">
      <c r="BY309" s="452"/>
      <c r="BZ309" s="452"/>
      <c r="CA309" s="452"/>
      <c r="CB309" s="452"/>
      <c r="CC309" s="452"/>
      <c r="CD309" s="452"/>
      <c r="CE309" s="452"/>
      <c r="CF309" s="452"/>
      <c r="CG309" s="452"/>
      <c r="CH309" s="452"/>
      <c r="CI309" s="452"/>
      <c r="CJ309" s="452"/>
      <c r="CK309" s="452"/>
      <c r="CL309" s="452"/>
      <c r="CM309" s="452"/>
      <c r="CN309" s="452"/>
      <c r="CO309" s="452"/>
    </row>
    <row r="310" spans="77:93" s="451" customFormat="1" x14ac:dyDescent="0.2">
      <c r="BY310" s="452"/>
      <c r="BZ310" s="452"/>
      <c r="CA310" s="452"/>
      <c r="CB310" s="452"/>
      <c r="CC310" s="452"/>
      <c r="CD310" s="452"/>
      <c r="CE310" s="452"/>
      <c r="CF310" s="452"/>
      <c r="CG310" s="452"/>
      <c r="CH310" s="452"/>
      <c r="CI310" s="452"/>
      <c r="CJ310" s="452"/>
      <c r="CK310" s="452"/>
      <c r="CL310" s="452"/>
      <c r="CM310" s="452"/>
      <c r="CN310" s="452"/>
      <c r="CO310" s="452"/>
    </row>
    <row r="321" spans="77:93" s="451" customFormat="1" x14ac:dyDescent="0.2">
      <c r="BY321" s="452"/>
      <c r="BZ321" s="452"/>
      <c r="CA321" s="452"/>
      <c r="CB321" s="452"/>
      <c r="CC321" s="452"/>
      <c r="CD321" s="452"/>
      <c r="CE321" s="452"/>
      <c r="CF321" s="452"/>
      <c r="CG321" s="452"/>
      <c r="CH321" s="452"/>
      <c r="CI321" s="452"/>
      <c r="CJ321" s="452"/>
      <c r="CK321" s="452"/>
      <c r="CL321" s="452"/>
      <c r="CM321" s="452"/>
      <c r="CN321" s="452"/>
      <c r="CO321" s="452"/>
    </row>
    <row r="322" spans="77:93" s="451" customFormat="1" x14ac:dyDescent="0.2">
      <c r="BY322" s="452"/>
      <c r="BZ322" s="452"/>
      <c r="CA322" s="452"/>
      <c r="CB322" s="452"/>
      <c r="CC322" s="452"/>
      <c r="CD322" s="452"/>
      <c r="CE322" s="452"/>
      <c r="CF322" s="452"/>
      <c r="CG322" s="452"/>
      <c r="CH322" s="452"/>
      <c r="CI322" s="452"/>
      <c r="CJ322" s="452"/>
      <c r="CK322" s="452"/>
      <c r="CL322" s="452"/>
      <c r="CM322" s="452"/>
      <c r="CN322" s="452"/>
      <c r="CO322" s="452"/>
    </row>
    <row r="326" spans="77:93" s="451" customFormat="1" x14ac:dyDescent="0.2">
      <c r="BY326" s="452"/>
      <c r="BZ326" s="452"/>
      <c r="CA326" s="452"/>
      <c r="CB326" s="452"/>
      <c r="CC326" s="452"/>
      <c r="CD326" s="452"/>
      <c r="CE326" s="452"/>
      <c r="CF326" s="452"/>
      <c r="CG326" s="452"/>
      <c r="CH326" s="452"/>
      <c r="CI326" s="452"/>
      <c r="CJ326" s="452"/>
      <c r="CK326" s="452"/>
      <c r="CL326" s="452"/>
      <c r="CM326" s="452"/>
      <c r="CN326" s="452"/>
      <c r="CO326" s="452"/>
    </row>
    <row r="327" spans="77:93" s="451" customFormat="1" x14ac:dyDescent="0.2">
      <c r="BY327" s="452"/>
      <c r="BZ327" s="452"/>
      <c r="CA327" s="452"/>
      <c r="CB327" s="452"/>
      <c r="CC327" s="452"/>
      <c r="CD327" s="452"/>
      <c r="CE327" s="452"/>
      <c r="CF327" s="452"/>
      <c r="CG327" s="452"/>
      <c r="CH327" s="452"/>
      <c r="CI327" s="452"/>
      <c r="CJ327" s="452"/>
      <c r="CK327" s="452"/>
      <c r="CL327" s="452"/>
      <c r="CM327" s="452"/>
      <c r="CN327" s="452"/>
      <c r="CO327" s="452"/>
    </row>
    <row r="328" spans="77:93" s="451" customFormat="1" x14ac:dyDescent="0.2">
      <c r="BY328" s="452"/>
      <c r="BZ328" s="452"/>
      <c r="CA328" s="452"/>
      <c r="CB328" s="452"/>
      <c r="CC328" s="452"/>
      <c r="CD328" s="452"/>
      <c r="CE328" s="452"/>
      <c r="CF328" s="452"/>
      <c r="CG328" s="452"/>
      <c r="CH328" s="452"/>
      <c r="CI328" s="452"/>
      <c r="CJ328" s="452"/>
      <c r="CK328" s="452"/>
      <c r="CL328" s="452"/>
      <c r="CM328" s="452"/>
      <c r="CN328" s="452"/>
      <c r="CO328" s="452"/>
    </row>
    <row r="329" spans="77:93" s="451" customFormat="1" x14ac:dyDescent="0.2">
      <c r="BY329" s="452"/>
      <c r="BZ329" s="452"/>
      <c r="CA329" s="452"/>
      <c r="CB329" s="452"/>
      <c r="CC329" s="452"/>
      <c r="CD329" s="452"/>
      <c r="CE329" s="452"/>
      <c r="CF329" s="452"/>
      <c r="CG329" s="452"/>
      <c r="CH329" s="452"/>
      <c r="CI329" s="452"/>
      <c r="CJ329" s="452"/>
      <c r="CK329" s="452"/>
      <c r="CL329" s="452"/>
      <c r="CM329" s="452"/>
      <c r="CN329" s="452"/>
      <c r="CO329" s="452"/>
    </row>
    <row r="331" spans="77:93" s="451" customFormat="1" x14ac:dyDescent="0.2">
      <c r="BY331" s="452"/>
      <c r="BZ331" s="452"/>
      <c r="CA331" s="452"/>
      <c r="CB331" s="452"/>
      <c r="CC331" s="452"/>
      <c r="CD331" s="452"/>
      <c r="CE331" s="452"/>
      <c r="CF331" s="452"/>
      <c r="CG331" s="452"/>
      <c r="CH331" s="452"/>
      <c r="CI331" s="452"/>
      <c r="CJ331" s="452"/>
      <c r="CK331" s="452"/>
      <c r="CL331" s="452"/>
      <c r="CM331" s="452"/>
      <c r="CN331" s="452"/>
      <c r="CO331" s="452"/>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P238:AP240"/>
    <mergeCell ref="A215:B217"/>
    <mergeCell ref="C215:E216"/>
    <mergeCell ref="F215:AM215"/>
    <mergeCell ref="AN215:AP215"/>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Q215:AQ217"/>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AP216:AP217"/>
    <mergeCell ref="AF202:AG202"/>
    <mergeCell ref="AH202:AI202"/>
    <mergeCell ref="AJ202:AK202"/>
    <mergeCell ref="A207:A209"/>
    <mergeCell ref="B207:B209"/>
    <mergeCell ref="F207:AK207"/>
    <mergeCell ref="AL207:AL209"/>
    <mergeCell ref="A210:A211"/>
    <mergeCell ref="A212:A213"/>
    <mergeCell ref="N202:O202"/>
    <mergeCell ref="P202:Q202"/>
    <mergeCell ref="R202:S202"/>
    <mergeCell ref="T202:U202"/>
    <mergeCell ref="V202:W202"/>
    <mergeCell ref="X202:Y202"/>
    <mergeCell ref="Z202:AA202"/>
    <mergeCell ref="AB202:AC202"/>
    <mergeCell ref="AD202:AE202"/>
    <mergeCell ref="F208:G208"/>
    <mergeCell ref="H208:I208"/>
    <mergeCell ref="J208:K208"/>
    <mergeCell ref="L208:M208"/>
    <mergeCell ref="N208:O208"/>
    <mergeCell ref="P208:Q208"/>
    <mergeCell ref="A191:C191"/>
    <mergeCell ref="A192:A194"/>
    <mergeCell ref="B192:C192"/>
    <mergeCell ref="B193:C193"/>
    <mergeCell ref="B194:C194"/>
    <mergeCell ref="A195:C195"/>
    <mergeCell ref="A196:C196"/>
    <mergeCell ref="A197:C197"/>
    <mergeCell ref="A198:C198"/>
    <mergeCell ref="A176:A183"/>
    <mergeCell ref="B182:C182"/>
    <mergeCell ref="B183:C183"/>
    <mergeCell ref="A184:A186"/>
    <mergeCell ref="B184:C184"/>
    <mergeCell ref="B185:C185"/>
    <mergeCell ref="B186:C186"/>
    <mergeCell ref="A187:A190"/>
    <mergeCell ref="B187:C187"/>
    <mergeCell ref="B188:C188"/>
    <mergeCell ref="B189:C189"/>
    <mergeCell ref="B190:C190"/>
    <mergeCell ref="AO168:AQ168"/>
    <mergeCell ref="AR168:AR169"/>
    <mergeCell ref="AS168:AS169"/>
    <mergeCell ref="AT168:AU168"/>
    <mergeCell ref="A170:C170"/>
    <mergeCell ref="A171:C171"/>
    <mergeCell ref="Q168:R168"/>
    <mergeCell ref="S168:T168"/>
    <mergeCell ref="U168:V168"/>
    <mergeCell ref="W168:X168"/>
    <mergeCell ref="Y168:Z168"/>
    <mergeCell ref="AA168:AB168"/>
    <mergeCell ref="AC168:AD168"/>
    <mergeCell ref="AE168:AF168"/>
    <mergeCell ref="AG168:AH168"/>
    <mergeCell ref="D168:F168"/>
    <mergeCell ref="G168:H168"/>
    <mergeCell ref="I168:J168"/>
    <mergeCell ref="K168:L168"/>
    <mergeCell ref="M168:N168"/>
    <mergeCell ref="O168:P168"/>
    <mergeCell ref="AI168:AJ168"/>
    <mergeCell ref="AK168:AL168"/>
    <mergeCell ref="AM168:AN168"/>
    <mergeCell ref="B150:C150"/>
    <mergeCell ref="B151:C151"/>
    <mergeCell ref="B152:C152"/>
    <mergeCell ref="A153:A156"/>
    <mergeCell ref="B153:C153"/>
    <mergeCell ref="B154:C154"/>
    <mergeCell ref="B155:C155"/>
    <mergeCell ref="B156:C156"/>
    <mergeCell ref="A158:A160"/>
    <mergeCell ref="B158:C158"/>
    <mergeCell ref="B159:C159"/>
    <mergeCell ref="B160:C160"/>
    <mergeCell ref="A157:C157"/>
    <mergeCell ref="A150:A152"/>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G134:H134"/>
    <mergeCell ref="I134:J134"/>
    <mergeCell ref="K134:L134"/>
    <mergeCell ref="M134:N134"/>
    <mergeCell ref="U134:V134"/>
    <mergeCell ref="N121:O121"/>
    <mergeCell ref="AO134:AO135"/>
    <mergeCell ref="AP134:AP135"/>
    <mergeCell ref="A121:B122"/>
    <mergeCell ref="C121:E121"/>
    <mergeCell ref="F121:G121"/>
    <mergeCell ref="H121:I121"/>
    <mergeCell ref="J121:K121"/>
    <mergeCell ref="L121:M121"/>
    <mergeCell ref="O134:P134"/>
    <mergeCell ref="Q134:R134"/>
    <mergeCell ref="S134:T134"/>
    <mergeCell ref="A134:C135"/>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Z67:AA67"/>
    <mergeCell ref="AB67:AC67"/>
    <mergeCell ref="AD67:AE67"/>
    <mergeCell ref="AF67:AG67"/>
    <mergeCell ref="A69:B69"/>
    <mergeCell ref="A70:A74"/>
    <mergeCell ref="A76:B78"/>
    <mergeCell ref="C76:E77"/>
    <mergeCell ref="F76:AG76"/>
    <mergeCell ref="AF208:AG208"/>
    <mergeCell ref="AH208:AI208"/>
    <mergeCell ref="AJ208:AK208"/>
    <mergeCell ref="A44:B44"/>
    <mergeCell ref="A50:B50"/>
    <mergeCell ref="A52:B54"/>
    <mergeCell ref="C52:E53"/>
    <mergeCell ref="F52:Q52"/>
    <mergeCell ref="R52:V52"/>
    <mergeCell ref="F53:G53"/>
    <mergeCell ref="H53:I53"/>
    <mergeCell ref="J53:K53"/>
    <mergeCell ref="L53:M53"/>
    <mergeCell ref="N53:O53"/>
    <mergeCell ref="P53:Q53"/>
    <mergeCell ref="R53:S53"/>
    <mergeCell ref="T53:T54"/>
    <mergeCell ref="U53:V53"/>
    <mergeCell ref="A66:B68"/>
    <mergeCell ref="P67:Q67"/>
    <mergeCell ref="R67:S67"/>
    <mergeCell ref="T67:U67"/>
    <mergeCell ref="V67:W67"/>
    <mergeCell ref="X67:Y67"/>
    <mergeCell ref="A199:C199"/>
    <mergeCell ref="A200:C200"/>
    <mergeCell ref="A202:B203"/>
    <mergeCell ref="C202:E202"/>
    <mergeCell ref="F202:G202"/>
    <mergeCell ref="H202:I202"/>
    <mergeCell ref="A161:C161"/>
    <mergeCell ref="A162:C162"/>
    <mergeCell ref="A165:C165"/>
    <mergeCell ref="A166:C166"/>
    <mergeCell ref="B172:C172"/>
    <mergeCell ref="B173:C173"/>
    <mergeCell ref="B176:C176"/>
    <mergeCell ref="B177:C177"/>
    <mergeCell ref="B178:C178"/>
    <mergeCell ref="B179:C179"/>
    <mergeCell ref="B180:C180"/>
    <mergeCell ref="B181:C181"/>
    <mergeCell ref="A172:A173"/>
    <mergeCell ref="A174:C174"/>
    <mergeCell ref="A175:C175"/>
    <mergeCell ref="A163:C163"/>
    <mergeCell ref="A164:C164"/>
    <mergeCell ref="A168:C169"/>
    <mergeCell ref="A100:B100"/>
    <mergeCell ref="A97:A99"/>
    <mergeCell ref="A89:B89"/>
    <mergeCell ref="A86:B88"/>
    <mergeCell ref="C86:E87"/>
    <mergeCell ref="T87:U87"/>
    <mergeCell ref="V87:W87"/>
    <mergeCell ref="X87:Y87"/>
    <mergeCell ref="Z87:AA87"/>
    <mergeCell ref="A90:B90"/>
    <mergeCell ref="A91:A92"/>
    <mergeCell ref="A93:B93"/>
    <mergeCell ref="A95:B96"/>
    <mergeCell ref="C95:E95"/>
    <mergeCell ref="F95:G95"/>
    <mergeCell ref="H95:I95"/>
    <mergeCell ref="J95:K95"/>
    <mergeCell ref="L95:M95"/>
    <mergeCell ref="AH86:AJ86"/>
    <mergeCell ref="F87:G87"/>
    <mergeCell ref="H87:I87"/>
    <mergeCell ref="J87:K87"/>
    <mergeCell ref="L87:M87"/>
    <mergeCell ref="N87:O87"/>
    <mergeCell ref="P87:Q87"/>
    <mergeCell ref="R87:S87"/>
    <mergeCell ref="H108:I108"/>
    <mergeCell ref="J108:K108"/>
    <mergeCell ref="L108:M108"/>
    <mergeCell ref="N108:P108"/>
    <mergeCell ref="AH87:AH88"/>
    <mergeCell ref="AI87:AI88"/>
    <mergeCell ref="AJ87:AJ88"/>
    <mergeCell ref="F108:G108"/>
    <mergeCell ref="Q108:R108"/>
    <mergeCell ref="S108:T108"/>
    <mergeCell ref="U108:V108"/>
    <mergeCell ref="W108:X108"/>
    <mergeCell ref="Y108:Z108"/>
    <mergeCell ref="A244:B244"/>
    <mergeCell ref="A241:B241"/>
    <mergeCell ref="A242:B242"/>
    <mergeCell ref="A243:B243"/>
    <mergeCell ref="A245:A247"/>
    <mergeCell ref="A218:B218"/>
    <mergeCell ref="T208:U208"/>
    <mergeCell ref="C207:E208"/>
    <mergeCell ref="J202:K202"/>
    <mergeCell ref="L202:M202"/>
    <mergeCell ref="A204:A205"/>
    <mergeCell ref="R208:S208"/>
    <mergeCell ref="A219:A227"/>
    <mergeCell ref="A228:A236"/>
    <mergeCell ref="A238:B240"/>
    <mergeCell ref="C238:E239"/>
    <mergeCell ref="F238:AO238"/>
    <mergeCell ref="AL239:AM239"/>
    <mergeCell ref="AN239:AO239"/>
    <mergeCell ref="V208:W208"/>
    <mergeCell ref="X208:Y208"/>
    <mergeCell ref="Z208:AA208"/>
    <mergeCell ref="AB208:AC208"/>
    <mergeCell ref="AD208:AE208"/>
    <mergeCell ref="A105:B105"/>
    <mergeCell ref="A101:A104"/>
    <mergeCell ref="A106:B106"/>
    <mergeCell ref="B146:C146"/>
    <mergeCell ref="B147:C147"/>
    <mergeCell ref="B148:C148"/>
    <mergeCell ref="B138:C138"/>
    <mergeCell ref="B139:C139"/>
    <mergeCell ref="B142:C142"/>
    <mergeCell ref="B143:C143"/>
    <mergeCell ref="B144:C144"/>
    <mergeCell ref="B145:C145"/>
    <mergeCell ref="A123:A126"/>
    <mergeCell ref="A127:A130"/>
    <mergeCell ref="A110:A112"/>
    <mergeCell ref="A114:A117"/>
    <mergeCell ref="A119:B119"/>
    <mergeCell ref="A118:B118"/>
    <mergeCell ref="A113:B113"/>
    <mergeCell ref="A108:B109"/>
    <mergeCell ref="C108:E108"/>
    <mergeCell ref="A79:B79"/>
    <mergeCell ref="A80:A84"/>
    <mergeCell ref="AB87:AC87"/>
    <mergeCell ref="AD87:AE87"/>
    <mergeCell ref="AF87:AG87"/>
    <mergeCell ref="A58:B58"/>
    <mergeCell ref="A59:B59"/>
    <mergeCell ref="A61:B63"/>
    <mergeCell ref="C61:E62"/>
    <mergeCell ref="F61:O61"/>
    <mergeCell ref="F62:G62"/>
    <mergeCell ref="H62:I62"/>
    <mergeCell ref="J62:K62"/>
    <mergeCell ref="L62:M62"/>
    <mergeCell ref="N62:O62"/>
    <mergeCell ref="A64:B64"/>
    <mergeCell ref="F86:AG86"/>
    <mergeCell ref="C66:E67"/>
    <mergeCell ref="F66:AG66"/>
    <mergeCell ref="F67:G67"/>
    <mergeCell ref="H67:I67"/>
    <mergeCell ref="J67:K67"/>
    <mergeCell ref="L67:M67"/>
    <mergeCell ref="N67:O67"/>
    <mergeCell ref="A55:B55"/>
    <mergeCell ref="A56:B56"/>
    <mergeCell ref="A49:B49"/>
    <mergeCell ref="A57:B57"/>
    <mergeCell ref="A34:B34"/>
    <mergeCell ref="A35:B35"/>
    <mergeCell ref="A32:B33"/>
    <mergeCell ref="C32:C33"/>
    <mergeCell ref="D32:L32"/>
    <mergeCell ref="A36:B36"/>
    <mergeCell ref="A37:A41"/>
    <mergeCell ref="A42:A43"/>
    <mergeCell ref="A28:B28"/>
    <mergeCell ref="A29:B29"/>
    <mergeCell ref="A25:B25"/>
    <mergeCell ref="A26:B26"/>
    <mergeCell ref="A27:B27"/>
    <mergeCell ref="A30:B30"/>
    <mergeCell ref="A22:B22"/>
    <mergeCell ref="A23:B23"/>
    <mergeCell ref="A24:B24"/>
    <mergeCell ref="A20:B20"/>
    <mergeCell ref="A21:B21"/>
    <mergeCell ref="A18:B19"/>
    <mergeCell ref="C18:C19"/>
    <mergeCell ref="D18:D19"/>
    <mergeCell ref="E18:E19"/>
    <mergeCell ref="F18:F19"/>
    <mergeCell ref="A12:B12"/>
    <mergeCell ref="A13:B13"/>
    <mergeCell ref="A14:B14"/>
    <mergeCell ref="A15:B15"/>
    <mergeCell ref="A6:P6"/>
    <mergeCell ref="A11:B11"/>
    <mergeCell ref="A9:B10"/>
    <mergeCell ref="C9:C10"/>
    <mergeCell ref="D9:L9"/>
    <mergeCell ref="M9:M10"/>
    <mergeCell ref="N9:N10"/>
    <mergeCell ref="O9:O10"/>
    <mergeCell ref="A16:B16"/>
  </mergeCells>
  <dataValidations count="2">
    <dataValidation type="whole" allowBlank="1" showInputMessage="1" showErrorMessage="1" errorTitle="ERROR" error="Por favor ingrese solo Números." sqref="A113:A1048576 A1:A96 A100:A109 B1:XFD1048576">
      <formula1>0</formula1>
      <formula2>1000000000</formula2>
    </dataValidation>
    <dataValidation allowBlank="1" showInputMessage="1" showErrorMessage="1" errorTitle="ERROR" error="Por favor ingrese solo Números." sqref="A97:A99 A110:A112"/>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14" workbookViewId="0">
      <selection activeCell="A214" sqref="A1:XFD104857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309"/>
      <c r="O10" s="309"/>
      <c r="P10" s="309"/>
      <c r="Q10" s="309"/>
      <c r="R10" s="309"/>
      <c r="S10" s="309"/>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309"/>
      <c r="O11" s="309"/>
      <c r="P11" s="309"/>
      <c r="Q11" s="309"/>
      <c r="R11" s="309"/>
      <c r="S11" s="309"/>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309"/>
      <c r="O12" s="309"/>
      <c r="P12" s="309"/>
      <c r="Q12" s="309"/>
      <c r="R12" s="309"/>
      <c r="S12" s="309"/>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309"/>
      <c r="O13" s="309"/>
      <c r="P13" s="309"/>
      <c r="Q13" s="309"/>
      <c r="R13" s="309"/>
      <c r="S13" s="309"/>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309"/>
      <c r="O14" s="309"/>
      <c r="P14" s="309"/>
      <c r="Q14" s="309"/>
      <c r="R14" s="309"/>
      <c r="S14" s="309"/>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309"/>
      <c r="O15" s="309"/>
      <c r="P15" s="309"/>
      <c r="Q15" s="309"/>
      <c r="R15" s="309"/>
      <c r="S15" s="30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346"/>
      <c r="E32" s="340"/>
      <c r="F32" s="340"/>
      <c r="G32" s="340"/>
      <c r="H32" s="340"/>
      <c r="I32" s="340"/>
      <c r="J32" s="340"/>
      <c r="K32" s="340"/>
      <c r="L32" s="340"/>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353"/>
      <c r="N35" s="353"/>
      <c r="O35" s="353"/>
      <c r="P35" s="353"/>
      <c r="Q35" s="353"/>
      <c r="R35" s="353"/>
      <c r="S35" s="353"/>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33"/>
      <c r="B45" s="346"/>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346"/>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352"/>
      <c r="E59" s="352"/>
      <c r="F59" s="335"/>
      <c r="G59" s="335"/>
      <c r="H59" s="352"/>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351"/>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346"/>
      <c r="D67" s="346"/>
      <c r="E67" s="350"/>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341"/>
      <c r="BA67" s="341"/>
      <c r="BB67" s="341"/>
      <c r="BC67" s="341"/>
      <c r="BD67" s="341"/>
      <c r="BE67" s="341"/>
      <c r="BF67" s="341"/>
      <c r="BG67" s="95"/>
      <c r="BH67" s="341"/>
      <c r="BI67" s="341"/>
      <c r="BJ67" s="341"/>
      <c r="BK67" s="341"/>
      <c r="BL67" s="341"/>
      <c r="BM67" s="341"/>
      <c r="BN67" s="341"/>
      <c r="BO67" s="341"/>
      <c r="BP67" s="341"/>
      <c r="BQ67" s="341"/>
      <c r="BR67" s="341"/>
      <c r="BS67" s="341"/>
      <c r="BT67" s="341"/>
      <c r="BU67" s="341"/>
      <c r="BV67" s="341"/>
      <c r="BW67" s="341"/>
      <c r="BX67" s="341"/>
      <c r="BY67" s="341"/>
      <c r="BZ67" s="341"/>
      <c r="CA67" s="341"/>
      <c r="CB67" s="341"/>
      <c r="CC67" s="341"/>
      <c r="CD67" s="341"/>
      <c r="CE67" s="341"/>
      <c r="CF67" s="341"/>
      <c r="CG67" s="341"/>
      <c r="CH67" s="341"/>
      <c r="CI67" s="341"/>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343"/>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348"/>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348"/>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347"/>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346"/>
      <c r="D77" s="346"/>
      <c r="E77" s="34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343"/>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348"/>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348"/>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347"/>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346"/>
      <c r="D87" s="346"/>
      <c r="E87" s="346"/>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346"/>
      <c r="D95" s="346"/>
      <c r="E95" s="346"/>
      <c r="F95" s="346"/>
      <c r="G95" s="346"/>
      <c r="H95" s="346"/>
      <c r="I95" s="346"/>
      <c r="J95" s="346"/>
      <c r="K95" s="346"/>
      <c r="L95" s="346"/>
      <c r="M95" s="349"/>
      <c r="N95" s="113"/>
      <c r="O95" s="346"/>
      <c r="P95" s="346"/>
      <c r="Q95" s="346"/>
      <c r="R95" s="346"/>
      <c r="S95" s="346"/>
      <c r="T95" s="346"/>
      <c r="U95" s="346"/>
      <c r="V95" s="346"/>
      <c r="W95" s="346"/>
      <c r="X95" s="346"/>
      <c r="Y95" s="346"/>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346"/>
      <c r="D108" s="346"/>
      <c r="E108" s="346"/>
      <c r="F108" s="346"/>
      <c r="G108" s="346"/>
      <c r="H108" s="346"/>
      <c r="I108" s="346"/>
      <c r="J108" s="346"/>
      <c r="K108" s="346"/>
      <c r="L108" s="346"/>
      <c r="M108" s="349"/>
      <c r="N108" s="258"/>
      <c r="O108" s="344"/>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346"/>
      <c r="D121" s="346"/>
      <c r="E121" s="346"/>
      <c r="F121" s="346"/>
      <c r="G121" s="346"/>
      <c r="H121" s="346"/>
      <c r="I121" s="346"/>
      <c r="J121" s="346"/>
      <c r="K121" s="346"/>
      <c r="L121" s="346"/>
      <c r="M121" s="346"/>
      <c r="N121" s="346"/>
      <c r="O121" s="349"/>
      <c r="P121" s="113"/>
      <c r="Q121" s="346"/>
      <c r="R121" s="346"/>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336"/>
      <c r="E127" s="310"/>
      <c r="F127" s="310"/>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338"/>
      <c r="AE127" s="338"/>
      <c r="AF127" s="338"/>
      <c r="AG127" s="338"/>
      <c r="AH127" s="338"/>
      <c r="AI127" s="338"/>
      <c r="AJ127" s="338"/>
      <c r="AK127" s="338"/>
      <c r="AL127" s="338"/>
      <c r="AM127" s="338"/>
      <c r="AN127" s="354"/>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351"/>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336"/>
      <c r="E160" s="310"/>
      <c r="F160" s="310"/>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54"/>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0"/>
      <c r="E163" s="150"/>
      <c r="F163" s="150"/>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339"/>
      <c r="D193" s="339"/>
      <c r="E193" s="346"/>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339"/>
      <c r="D197" s="339"/>
      <c r="E197" s="346"/>
      <c r="F197" s="340"/>
      <c r="G197" s="340"/>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342"/>
      <c r="F201" s="342"/>
      <c r="G201" s="342"/>
      <c r="H201" s="340"/>
      <c r="I201" s="340"/>
      <c r="J201" s="340"/>
      <c r="K201" s="340"/>
      <c r="L201" s="340"/>
      <c r="M201" s="340"/>
      <c r="N201" s="340"/>
      <c r="O201" s="340"/>
      <c r="P201" s="340"/>
      <c r="Q201" s="340"/>
      <c r="R201" s="340"/>
      <c r="S201" s="340"/>
      <c r="T201" s="342"/>
      <c r="U201" s="342"/>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339"/>
      <c r="D209" s="339"/>
      <c r="E209" s="334"/>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35"/>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345"/>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339"/>
      <c r="D224" s="339"/>
      <c r="E224" s="334"/>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339"/>
      <c r="D235" s="339"/>
      <c r="E235" s="334"/>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339"/>
      <c r="D243" s="339"/>
      <c r="E243" s="334"/>
      <c r="F243" s="342"/>
      <c r="G243" s="342"/>
      <c r="H243" s="342"/>
      <c r="I243" s="342"/>
      <c r="J243" s="342"/>
      <c r="K243" s="342"/>
      <c r="L243" s="342"/>
      <c r="M243" s="342"/>
      <c r="N243" s="342"/>
      <c r="O243" s="342"/>
      <c r="P243" s="342"/>
      <c r="Q243" s="342"/>
      <c r="R243" s="342"/>
      <c r="S243" s="342"/>
      <c r="T243" s="342"/>
      <c r="U243" s="342"/>
      <c r="V243" s="342"/>
      <c r="W243" s="342"/>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79:A83"/>
    <mergeCell ref="A41:A42"/>
    <mergeCell ref="M41:S41"/>
    <mergeCell ref="M42:S42"/>
    <mergeCell ref="A13:B13"/>
    <mergeCell ref="A14:B14"/>
    <mergeCell ref="A15:B15"/>
    <mergeCell ref="A17:B18"/>
    <mergeCell ref="C17:C18"/>
    <mergeCell ref="A19:B19"/>
    <mergeCell ref="D19:J19"/>
    <mergeCell ref="A20:B20"/>
    <mergeCell ref="D20:J20"/>
    <mergeCell ref="A21:B21"/>
    <mergeCell ref="D21:J21"/>
    <mergeCell ref="A22:B22"/>
    <mergeCell ref="D22:J22"/>
    <mergeCell ref="A23:B23"/>
    <mergeCell ref="D23:J23"/>
    <mergeCell ref="A28:B28"/>
    <mergeCell ref="D28:J28"/>
    <mergeCell ref="A29:B29"/>
    <mergeCell ref="D29:J29"/>
    <mergeCell ref="M34:S34"/>
    <mergeCell ref="A31:B32"/>
    <mergeCell ref="C31:C32"/>
    <mergeCell ref="D31:L31"/>
    <mergeCell ref="A33:B33"/>
    <mergeCell ref="A34:B34"/>
    <mergeCell ref="A6:P6"/>
    <mergeCell ref="A8:B9"/>
    <mergeCell ref="C8:C9"/>
    <mergeCell ref="D8:L8"/>
    <mergeCell ref="A10:B10"/>
    <mergeCell ref="A11:B11"/>
    <mergeCell ref="A12:B12"/>
    <mergeCell ref="A27:B27"/>
    <mergeCell ref="D27:J27"/>
    <mergeCell ref="A24:B24"/>
    <mergeCell ref="D24:J24"/>
    <mergeCell ref="A25:B25"/>
    <mergeCell ref="D25:J25"/>
    <mergeCell ref="A26:B26"/>
    <mergeCell ref="D26:J26"/>
    <mergeCell ref="A54:B54"/>
    <mergeCell ref="A55:B55"/>
    <mergeCell ref="A35:B35"/>
    <mergeCell ref="A36:A40"/>
    <mergeCell ref="M36:S36"/>
    <mergeCell ref="M37:S37"/>
    <mergeCell ref="M38:S38"/>
    <mergeCell ref="M39:S39"/>
    <mergeCell ref="M40:S40"/>
    <mergeCell ref="A43:B43"/>
    <mergeCell ref="M43:S43"/>
    <mergeCell ref="A48:B48"/>
    <mergeCell ref="A49:B49"/>
    <mergeCell ref="A51:B52"/>
    <mergeCell ref="C51:C52"/>
    <mergeCell ref="D51:I51"/>
    <mergeCell ref="J51:K51"/>
    <mergeCell ref="A53:B53"/>
    <mergeCell ref="A60:B60"/>
    <mergeCell ref="A61:B61"/>
    <mergeCell ref="A62:B62"/>
    <mergeCell ref="A63:B63"/>
    <mergeCell ref="A65:B67"/>
    <mergeCell ref="A56:B56"/>
    <mergeCell ref="A58:B59"/>
    <mergeCell ref="C58:C59"/>
    <mergeCell ref="D58:F58"/>
    <mergeCell ref="C65:E66"/>
    <mergeCell ref="F65:AG65"/>
    <mergeCell ref="F66:G66"/>
    <mergeCell ref="H66:I66"/>
    <mergeCell ref="J66:K66"/>
    <mergeCell ref="L66:M66"/>
    <mergeCell ref="N66:O66"/>
    <mergeCell ref="P66:Q66"/>
    <mergeCell ref="R66:S66"/>
    <mergeCell ref="T66:U66"/>
    <mergeCell ref="V66:W66"/>
    <mergeCell ref="G58:H58"/>
    <mergeCell ref="BR66:BS66"/>
    <mergeCell ref="BT66:BU66"/>
    <mergeCell ref="AZ66:BA66"/>
    <mergeCell ref="BB66:BC66"/>
    <mergeCell ref="BD66:BE66"/>
    <mergeCell ref="BH66:BI66"/>
    <mergeCell ref="BJ66:BK66"/>
    <mergeCell ref="X66:Y66"/>
    <mergeCell ref="Z66:AA66"/>
    <mergeCell ref="AB66:AC66"/>
    <mergeCell ref="AD66:AE66"/>
    <mergeCell ref="AF66:AG66"/>
    <mergeCell ref="CF66:CG66"/>
    <mergeCell ref="CH66:CI66"/>
    <mergeCell ref="A68:B68"/>
    <mergeCell ref="A69:A73"/>
    <mergeCell ref="A75:B77"/>
    <mergeCell ref="C75:E76"/>
    <mergeCell ref="F75:AG75"/>
    <mergeCell ref="AH75:AJ75"/>
    <mergeCell ref="F76:G76"/>
    <mergeCell ref="H76:I76"/>
    <mergeCell ref="J76:K76"/>
    <mergeCell ref="L76:M76"/>
    <mergeCell ref="N76:O76"/>
    <mergeCell ref="P76:Q76"/>
    <mergeCell ref="R76:S76"/>
    <mergeCell ref="T76:U76"/>
    <mergeCell ref="BV66:BW66"/>
    <mergeCell ref="BX66:BY66"/>
    <mergeCell ref="BZ66:CA66"/>
    <mergeCell ref="CB66:CC66"/>
    <mergeCell ref="CD66:CE66"/>
    <mergeCell ref="BL66:BM66"/>
    <mergeCell ref="BN66:BO66"/>
    <mergeCell ref="BP66:BQ66"/>
    <mergeCell ref="AF76:AG76"/>
    <mergeCell ref="AH76:AH77"/>
    <mergeCell ref="AI76:AI77"/>
    <mergeCell ref="AJ76:AJ77"/>
    <mergeCell ref="A78:B78"/>
    <mergeCell ref="V76:W76"/>
    <mergeCell ref="X76:Y76"/>
    <mergeCell ref="Z76:AA76"/>
    <mergeCell ref="AB76:AC76"/>
    <mergeCell ref="AD76:AE76"/>
    <mergeCell ref="AJ86:AJ87"/>
    <mergeCell ref="A85:B87"/>
    <mergeCell ref="C85:E86"/>
    <mergeCell ref="F85:AG85"/>
    <mergeCell ref="AH85:AJ85"/>
    <mergeCell ref="F86:G86"/>
    <mergeCell ref="H86:I86"/>
    <mergeCell ref="J86:K86"/>
    <mergeCell ref="L86:M86"/>
    <mergeCell ref="N86:O86"/>
    <mergeCell ref="P86:Q86"/>
    <mergeCell ref="R86:S86"/>
    <mergeCell ref="T86:U86"/>
    <mergeCell ref="V86:W86"/>
    <mergeCell ref="X86:Y86"/>
    <mergeCell ref="Z86:AA86"/>
    <mergeCell ref="AB86:AC86"/>
    <mergeCell ref="A88:B88"/>
    <mergeCell ref="A89:B89"/>
    <mergeCell ref="A90:A91"/>
    <mergeCell ref="A92:B92"/>
    <mergeCell ref="A94:B95"/>
    <mergeCell ref="AD86:AE86"/>
    <mergeCell ref="AF86:AG86"/>
    <mergeCell ref="AH86:AH87"/>
    <mergeCell ref="AI86:AI87"/>
    <mergeCell ref="A100:B100"/>
    <mergeCell ref="A101:B101"/>
    <mergeCell ref="A102:B102"/>
    <mergeCell ref="A103:B103"/>
    <mergeCell ref="A104:B104"/>
    <mergeCell ref="X94:Y94"/>
    <mergeCell ref="A96:B96"/>
    <mergeCell ref="A97:B97"/>
    <mergeCell ref="A98:B98"/>
    <mergeCell ref="A99:B99"/>
    <mergeCell ref="N94:O94"/>
    <mergeCell ref="P94:Q94"/>
    <mergeCell ref="R94:S94"/>
    <mergeCell ref="T94:U94"/>
    <mergeCell ref="V94:W94"/>
    <mergeCell ref="C94:E94"/>
    <mergeCell ref="F94:G94"/>
    <mergeCell ref="H94:I94"/>
    <mergeCell ref="J94:K94"/>
    <mergeCell ref="L94:M94"/>
    <mergeCell ref="J107:K107"/>
    <mergeCell ref="L107:M107"/>
    <mergeCell ref="N107:P107"/>
    <mergeCell ref="A109:B109"/>
    <mergeCell ref="A110:B110"/>
    <mergeCell ref="A105:B105"/>
    <mergeCell ref="A107:B108"/>
    <mergeCell ref="C107:E107"/>
    <mergeCell ref="F107:G107"/>
    <mergeCell ref="H107:I107"/>
    <mergeCell ref="A116:B116"/>
    <mergeCell ref="A117:B117"/>
    <mergeCell ref="A118:B118"/>
    <mergeCell ref="A120:B121"/>
    <mergeCell ref="C120:E120"/>
    <mergeCell ref="A111:B111"/>
    <mergeCell ref="A112:B112"/>
    <mergeCell ref="A113:B113"/>
    <mergeCell ref="A114:B114"/>
    <mergeCell ref="A115:B115"/>
    <mergeCell ref="P120:R120"/>
    <mergeCell ref="A122:B122"/>
    <mergeCell ref="A123:B123"/>
    <mergeCell ref="A124:B124"/>
    <mergeCell ref="A126:C127"/>
    <mergeCell ref="D126:F126"/>
    <mergeCell ref="G126:H126"/>
    <mergeCell ref="I126:J126"/>
    <mergeCell ref="K126:L126"/>
    <mergeCell ref="M126:N126"/>
    <mergeCell ref="O126:P126"/>
    <mergeCell ref="Q126:R126"/>
    <mergeCell ref="F120:G120"/>
    <mergeCell ref="H120:I120"/>
    <mergeCell ref="J120:K120"/>
    <mergeCell ref="L120:M120"/>
    <mergeCell ref="N120:O120"/>
    <mergeCell ref="CN126:CO126"/>
    <mergeCell ref="AC126:AD126"/>
    <mergeCell ref="AE126:AF126"/>
    <mergeCell ref="AG126:AH126"/>
    <mergeCell ref="AI126:AJ126"/>
    <mergeCell ref="AK126:AL126"/>
    <mergeCell ref="S126:T126"/>
    <mergeCell ref="U126:V126"/>
    <mergeCell ref="W126:X126"/>
    <mergeCell ref="Y126:Z126"/>
    <mergeCell ref="AA126:AB126"/>
    <mergeCell ref="A129:C129"/>
    <mergeCell ref="D129:AR129"/>
    <mergeCell ref="A130:A131"/>
    <mergeCell ref="B130:C130"/>
    <mergeCell ref="B131:C131"/>
    <mergeCell ref="AM126:AN126"/>
    <mergeCell ref="AO126:AO127"/>
    <mergeCell ref="AP126:AP127"/>
    <mergeCell ref="AQ126:AR126"/>
    <mergeCell ref="A132:C132"/>
    <mergeCell ref="A133:C133"/>
    <mergeCell ref="A134:A141"/>
    <mergeCell ref="B134:C134"/>
    <mergeCell ref="B135:C135"/>
    <mergeCell ref="B136:C136"/>
    <mergeCell ref="B137:C137"/>
    <mergeCell ref="B138:C138"/>
    <mergeCell ref="B139:C139"/>
    <mergeCell ref="B140:C140"/>
    <mergeCell ref="B141:C141"/>
    <mergeCell ref="A142:A144"/>
    <mergeCell ref="B142:C142"/>
    <mergeCell ref="B143:C143"/>
    <mergeCell ref="B144:C144"/>
    <mergeCell ref="A145:A148"/>
    <mergeCell ref="B145:C145"/>
    <mergeCell ref="B146:C146"/>
    <mergeCell ref="B147:C147"/>
    <mergeCell ref="B148:C148"/>
    <mergeCell ref="I159:J159"/>
    <mergeCell ref="K159:L159"/>
    <mergeCell ref="M159:N159"/>
    <mergeCell ref="A154:C154"/>
    <mergeCell ref="A155:C155"/>
    <mergeCell ref="A156:C156"/>
    <mergeCell ref="A157:C157"/>
    <mergeCell ref="A159:C160"/>
    <mergeCell ref="A149:C149"/>
    <mergeCell ref="A150:C150"/>
    <mergeCell ref="A151:C151"/>
    <mergeCell ref="A152:C152"/>
    <mergeCell ref="A153:C153"/>
    <mergeCell ref="AS159:AS160"/>
    <mergeCell ref="AT159:AU159"/>
    <mergeCell ref="A161:C161"/>
    <mergeCell ref="A162:C162"/>
    <mergeCell ref="A163:A164"/>
    <mergeCell ref="B163:C163"/>
    <mergeCell ref="B164:C164"/>
    <mergeCell ref="AI159:AJ159"/>
    <mergeCell ref="AK159:AL159"/>
    <mergeCell ref="AM159:AN159"/>
    <mergeCell ref="AO159:AQ159"/>
    <mergeCell ref="AR159:AR160"/>
    <mergeCell ref="Y159:Z159"/>
    <mergeCell ref="AA159:AB159"/>
    <mergeCell ref="AC159:AD159"/>
    <mergeCell ref="AE159:AF159"/>
    <mergeCell ref="AG159:AH159"/>
    <mergeCell ref="O159:P159"/>
    <mergeCell ref="Q159:R159"/>
    <mergeCell ref="S159:T159"/>
    <mergeCell ref="U159:V159"/>
    <mergeCell ref="W159:X159"/>
    <mergeCell ref="D159:F159"/>
    <mergeCell ref="G159:H159"/>
    <mergeCell ref="A165:C165"/>
    <mergeCell ref="A166:C166"/>
    <mergeCell ref="A167:A174"/>
    <mergeCell ref="B167:C167"/>
    <mergeCell ref="B168:C168"/>
    <mergeCell ref="B169:C169"/>
    <mergeCell ref="B170:C170"/>
    <mergeCell ref="B171:C171"/>
    <mergeCell ref="B172:C172"/>
    <mergeCell ref="B173:C173"/>
    <mergeCell ref="B174:C174"/>
    <mergeCell ref="A182:C182"/>
    <mergeCell ref="A183:C183"/>
    <mergeCell ref="A184:C184"/>
    <mergeCell ref="A185:C185"/>
    <mergeCell ref="A186:C186"/>
    <mergeCell ref="A175:A177"/>
    <mergeCell ref="B175:C175"/>
    <mergeCell ref="B176:C176"/>
    <mergeCell ref="B177:C177"/>
    <mergeCell ref="A178:A181"/>
    <mergeCell ref="B178:C178"/>
    <mergeCell ref="B179:C179"/>
    <mergeCell ref="B180:C180"/>
    <mergeCell ref="B181:C181"/>
    <mergeCell ref="V192:W192"/>
    <mergeCell ref="X192:Y192"/>
    <mergeCell ref="F192:G192"/>
    <mergeCell ref="H192:I192"/>
    <mergeCell ref="J192:K192"/>
    <mergeCell ref="L192:M192"/>
    <mergeCell ref="N192:O192"/>
    <mergeCell ref="A187:C187"/>
    <mergeCell ref="A188:C188"/>
    <mergeCell ref="A189:C189"/>
    <mergeCell ref="A190:C190"/>
    <mergeCell ref="A192:B193"/>
    <mergeCell ref="C192:E192"/>
    <mergeCell ref="AJ192:AK192"/>
    <mergeCell ref="A194:B194"/>
    <mergeCell ref="A196:B197"/>
    <mergeCell ref="C196:E196"/>
    <mergeCell ref="F196:G196"/>
    <mergeCell ref="H196:I196"/>
    <mergeCell ref="J196:K196"/>
    <mergeCell ref="L196:M196"/>
    <mergeCell ref="N196:O196"/>
    <mergeCell ref="P196:Q196"/>
    <mergeCell ref="R196:S196"/>
    <mergeCell ref="T196:U196"/>
    <mergeCell ref="V196:W196"/>
    <mergeCell ref="X196:Y196"/>
    <mergeCell ref="Z196:AA196"/>
    <mergeCell ref="AB196:AC196"/>
    <mergeCell ref="Z192:AA192"/>
    <mergeCell ref="AB192:AC192"/>
    <mergeCell ref="AD192:AE192"/>
    <mergeCell ref="AF192:AG192"/>
    <mergeCell ref="AH192:AI192"/>
    <mergeCell ref="P192:Q192"/>
    <mergeCell ref="R192:S192"/>
    <mergeCell ref="T192:U192"/>
    <mergeCell ref="A200:B201"/>
    <mergeCell ref="C200:C201"/>
    <mergeCell ref="D200:S200"/>
    <mergeCell ref="T200:U200"/>
    <mergeCell ref="V200:V201"/>
    <mergeCell ref="AD196:AE196"/>
    <mergeCell ref="AF196:AG196"/>
    <mergeCell ref="AH196:AI196"/>
    <mergeCell ref="AJ196:AK196"/>
    <mergeCell ref="A198:B198"/>
    <mergeCell ref="A202:A203"/>
    <mergeCell ref="A204:A205"/>
    <mergeCell ref="A207:B209"/>
    <mergeCell ref="C207:E208"/>
    <mergeCell ref="F207:AM207"/>
    <mergeCell ref="AD208:AE208"/>
    <mergeCell ref="AF208:AG208"/>
    <mergeCell ref="AH208:AI208"/>
    <mergeCell ref="AJ208:AK208"/>
    <mergeCell ref="AL208:AM208"/>
    <mergeCell ref="AN207:AN209"/>
    <mergeCell ref="AO207:AO209"/>
    <mergeCell ref="AP207:AP209"/>
    <mergeCell ref="AQ207:AQ209"/>
    <mergeCell ref="F208:G208"/>
    <mergeCell ref="H208:I208"/>
    <mergeCell ref="J208:K208"/>
    <mergeCell ref="L208:M208"/>
    <mergeCell ref="N208:O208"/>
    <mergeCell ref="P208:Q208"/>
    <mergeCell ref="R208:S208"/>
    <mergeCell ref="T208:U208"/>
    <mergeCell ref="V208:W208"/>
    <mergeCell ref="X208:Y208"/>
    <mergeCell ref="Z208:AA208"/>
    <mergeCell ref="AB208:AC208"/>
    <mergeCell ref="A216:B216"/>
    <mergeCell ref="A217:B217"/>
    <mergeCell ref="A218:B218"/>
    <mergeCell ref="A219:B219"/>
    <mergeCell ref="A220:B220"/>
    <mergeCell ref="A210:B210"/>
    <mergeCell ref="A211:A212"/>
    <mergeCell ref="A213:B213"/>
    <mergeCell ref="A214:B214"/>
    <mergeCell ref="A215:B215"/>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228:B228"/>
    <mergeCell ref="A229:A231"/>
    <mergeCell ref="A233:B235"/>
    <mergeCell ref="C233:E234"/>
    <mergeCell ref="F233:AG233"/>
    <mergeCell ref="AL223:AM223"/>
    <mergeCell ref="AN223:AO223"/>
    <mergeCell ref="A225:B225"/>
    <mergeCell ref="A226:B226"/>
    <mergeCell ref="A227:B227"/>
    <mergeCell ref="AB223:AC223"/>
    <mergeCell ref="AD223:AE223"/>
    <mergeCell ref="AF223:AG223"/>
    <mergeCell ref="AH223:AI223"/>
    <mergeCell ref="AJ223:AK223"/>
    <mergeCell ref="A222:B224"/>
    <mergeCell ref="C222:E223"/>
    <mergeCell ref="F222:AO222"/>
    <mergeCell ref="A236:B236"/>
    <mergeCell ref="A237:B237"/>
    <mergeCell ref="A238:B238"/>
    <mergeCell ref="A239:B239"/>
    <mergeCell ref="A241:B243"/>
    <mergeCell ref="AH233:AH235"/>
    <mergeCell ref="F234:G234"/>
    <mergeCell ref="H234:I234"/>
    <mergeCell ref="J234:K234"/>
    <mergeCell ref="L234:M234"/>
    <mergeCell ref="N234:O234"/>
    <mergeCell ref="P234:Q234"/>
    <mergeCell ref="R234:S234"/>
    <mergeCell ref="T234:U234"/>
    <mergeCell ref="V234:W234"/>
    <mergeCell ref="X234:Y234"/>
    <mergeCell ref="Z234:AA234"/>
    <mergeCell ref="AB234:AC234"/>
    <mergeCell ref="AD234:AE234"/>
    <mergeCell ref="AF234:AG234"/>
    <mergeCell ref="A244:B244"/>
    <mergeCell ref="A245:B245"/>
    <mergeCell ref="C241:E242"/>
    <mergeCell ref="F241:W241"/>
    <mergeCell ref="F242:G242"/>
    <mergeCell ref="H242:I242"/>
    <mergeCell ref="J242:K242"/>
    <mergeCell ref="L242:M242"/>
    <mergeCell ref="N242:O242"/>
    <mergeCell ref="P242:Q242"/>
    <mergeCell ref="R242:S242"/>
    <mergeCell ref="T242:U242"/>
    <mergeCell ref="V242:W242"/>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226" workbookViewId="0">
      <selection activeCell="A226" sqref="A1:XFD104857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309"/>
      <c r="O10" s="309"/>
      <c r="P10" s="309"/>
      <c r="Q10" s="309"/>
      <c r="R10" s="309"/>
      <c r="S10" s="309"/>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309"/>
      <c r="O11" s="309"/>
      <c r="P11" s="309"/>
      <c r="Q11" s="309"/>
      <c r="R11" s="309"/>
      <c r="S11" s="309"/>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309"/>
      <c r="O12" s="309"/>
      <c r="P12" s="309"/>
      <c r="Q12" s="309"/>
      <c r="R12" s="309"/>
      <c r="S12" s="309"/>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309"/>
      <c r="O13" s="309"/>
      <c r="P13" s="309"/>
      <c r="Q13" s="309"/>
      <c r="R13" s="309"/>
      <c r="S13" s="309"/>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309"/>
      <c r="O14" s="309"/>
      <c r="P14" s="309"/>
      <c r="Q14" s="309"/>
      <c r="R14" s="309"/>
      <c r="S14" s="309"/>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309"/>
      <c r="O15" s="309"/>
      <c r="P15" s="309"/>
      <c r="Q15" s="309"/>
      <c r="R15" s="309"/>
      <c r="S15" s="30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368"/>
      <c r="E32" s="370"/>
      <c r="F32" s="370"/>
      <c r="G32" s="370"/>
      <c r="H32" s="370"/>
      <c r="I32" s="370"/>
      <c r="J32" s="370"/>
      <c r="K32" s="370"/>
      <c r="L32" s="370"/>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359"/>
      <c r="N35" s="359"/>
      <c r="O35" s="359"/>
      <c r="P35" s="359"/>
      <c r="Q35" s="359"/>
      <c r="R35" s="359"/>
      <c r="S35" s="359"/>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66"/>
      <c r="B45" s="368"/>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368"/>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361"/>
      <c r="E59" s="361"/>
      <c r="F59" s="358"/>
      <c r="G59" s="358"/>
      <c r="H59" s="361"/>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365"/>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368"/>
      <c r="D67" s="368"/>
      <c r="E67" s="364"/>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362"/>
      <c r="BA67" s="362"/>
      <c r="BB67" s="362"/>
      <c r="BC67" s="362"/>
      <c r="BD67" s="362"/>
      <c r="BE67" s="362"/>
      <c r="BF67" s="362"/>
      <c r="BG67" s="95"/>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369"/>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357"/>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357"/>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371"/>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368"/>
      <c r="D77" s="368"/>
      <c r="E77" s="368"/>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369"/>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357"/>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357"/>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371"/>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368"/>
      <c r="D87" s="368"/>
      <c r="E87" s="368"/>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368"/>
      <c r="D95" s="368"/>
      <c r="E95" s="368"/>
      <c r="F95" s="368"/>
      <c r="G95" s="368"/>
      <c r="H95" s="368"/>
      <c r="I95" s="368"/>
      <c r="J95" s="368"/>
      <c r="K95" s="368"/>
      <c r="L95" s="368"/>
      <c r="M95" s="363"/>
      <c r="N95" s="113"/>
      <c r="O95" s="368"/>
      <c r="P95" s="368"/>
      <c r="Q95" s="368"/>
      <c r="R95" s="368"/>
      <c r="S95" s="368"/>
      <c r="T95" s="368"/>
      <c r="U95" s="368"/>
      <c r="V95" s="368"/>
      <c r="W95" s="368"/>
      <c r="X95" s="368"/>
      <c r="Y95" s="368"/>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368"/>
      <c r="D108" s="368"/>
      <c r="E108" s="368"/>
      <c r="F108" s="368"/>
      <c r="G108" s="368"/>
      <c r="H108" s="368"/>
      <c r="I108" s="368"/>
      <c r="J108" s="368"/>
      <c r="K108" s="368"/>
      <c r="L108" s="368"/>
      <c r="M108" s="363"/>
      <c r="N108" s="258"/>
      <c r="O108" s="372"/>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368"/>
      <c r="D121" s="368"/>
      <c r="E121" s="368"/>
      <c r="F121" s="368"/>
      <c r="G121" s="368"/>
      <c r="H121" s="368"/>
      <c r="I121" s="368"/>
      <c r="J121" s="368"/>
      <c r="K121" s="368"/>
      <c r="L121" s="368"/>
      <c r="M121" s="368"/>
      <c r="N121" s="368"/>
      <c r="O121" s="363"/>
      <c r="P121" s="113"/>
      <c r="Q121" s="368"/>
      <c r="R121" s="368"/>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376"/>
      <c r="E127" s="310"/>
      <c r="F127" s="310"/>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55"/>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365"/>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376"/>
      <c r="E160" s="310"/>
      <c r="F160" s="310"/>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375"/>
      <c r="AE160" s="375"/>
      <c r="AF160" s="375"/>
      <c r="AG160" s="375"/>
      <c r="AH160" s="375"/>
      <c r="AI160" s="375"/>
      <c r="AJ160" s="375"/>
      <c r="AK160" s="375"/>
      <c r="AL160" s="375"/>
      <c r="AM160" s="375"/>
      <c r="AN160" s="355"/>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0"/>
      <c r="E163" s="150"/>
      <c r="F163" s="150"/>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367"/>
      <c r="D193" s="367"/>
      <c r="E193" s="368"/>
      <c r="F193" s="370"/>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367"/>
      <c r="D197" s="367"/>
      <c r="E197" s="368"/>
      <c r="F197" s="370"/>
      <c r="G197" s="370"/>
      <c r="H197" s="370"/>
      <c r="I197" s="370"/>
      <c r="J197" s="370"/>
      <c r="K197" s="370"/>
      <c r="L197" s="370"/>
      <c r="M197" s="370"/>
      <c r="N197" s="370"/>
      <c r="O197" s="370"/>
      <c r="P197" s="370"/>
      <c r="Q197" s="370"/>
      <c r="R197" s="370"/>
      <c r="S197" s="370"/>
      <c r="T197" s="370"/>
      <c r="U197" s="370"/>
      <c r="V197" s="370"/>
      <c r="W197" s="370"/>
      <c r="X197" s="370"/>
      <c r="Y197" s="370"/>
      <c r="Z197" s="370"/>
      <c r="AA197" s="370"/>
      <c r="AB197" s="370"/>
      <c r="AC197" s="370"/>
      <c r="AD197" s="370"/>
      <c r="AE197" s="370"/>
      <c r="AF197" s="370"/>
      <c r="AG197" s="370"/>
      <c r="AH197" s="370"/>
      <c r="AI197" s="370"/>
      <c r="AJ197" s="370"/>
      <c r="AK197" s="370"/>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374"/>
      <c r="F201" s="374"/>
      <c r="G201" s="374"/>
      <c r="H201" s="370"/>
      <c r="I201" s="370"/>
      <c r="J201" s="370"/>
      <c r="K201" s="370"/>
      <c r="L201" s="370"/>
      <c r="M201" s="370"/>
      <c r="N201" s="370"/>
      <c r="O201" s="370"/>
      <c r="P201" s="370"/>
      <c r="Q201" s="370"/>
      <c r="R201" s="370"/>
      <c r="S201" s="370"/>
      <c r="T201" s="374"/>
      <c r="U201" s="374"/>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367"/>
      <c r="D209" s="367"/>
      <c r="E209" s="360"/>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58"/>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373"/>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367"/>
      <c r="D224" s="367"/>
      <c r="E224" s="360"/>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367"/>
      <c r="D235" s="367"/>
      <c r="E235" s="360"/>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367"/>
      <c r="D243" s="367"/>
      <c r="E243" s="360"/>
      <c r="F243" s="374"/>
      <c r="G243" s="374"/>
      <c r="H243" s="374"/>
      <c r="I243" s="374"/>
      <c r="J243" s="374"/>
      <c r="K243" s="374"/>
      <c r="L243" s="374"/>
      <c r="M243" s="374"/>
      <c r="N243" s="374"/>
      <c r="O243" s="374"/>
      <c r="P243" s="374"/>
      <c r="Q243" s="374"/>
      <c r="R243" s="374"/>
      <c r="S243" s="374"/>
      <c r="T243" s="374"/>
      <c r="U243" s="374"/>
      <c r="V243" s="374"/>
      <c r="W243" s="374"/>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1" workbookViewId="0">
      <selection activeCell="A151" sqref="A1:XFD104857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309"/>
      <c r="O10" s="309"/>
      <c r="P10" s="309"/>
      <c r="Q10" s="309"/>
      <c r="R10" s="309"/>
      <c r="S10" s="309"/>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309"/>
      <c r="O11" s="309"/>
      <c r="P11" s="309"/>
      <c r="Q11" s="309"/>
      <c r="R11" s="309"/>
      <c r="S11" s="309"/>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309"/>
      <c r="O12" s="309"/>
      <c r="P12" s="309"/>
      <c r="Q12" s="309"/>
      <c r="R12" s="309"/>
      <c r="S12" s="309"/>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309"/>
      <c r="O13" s="309"/>
      <c r="P13" s="309"/>
      <c r="Q13" s="309"/>
      <c r="R13" s="309"/>
      <c r="S13" s="309"/>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309"/>
      <c r="O14" s="309"/>
      <c r="P14" s="309"/>
      <c r="Q14" s="309"/>
      <c r="R14" s="309"/>
      <c r="S14" s="309"/>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309"/>
      <c r="O15" s="309"/>
      <c r="P15" s="309"/>
      <c r="Q15" s="309"/>
      <c r="R15" s="309"/>
      <c r="S15" s="30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390"/>
      <c r="E32" s="384"/>
      <c r="F32" s="384"/>
      <c r="G32" s="384"/>
      <c r="H32" s="384"/>
      <c r="I32" s="384"/>
      <c r="J32" s="384"/>
      <c r="K32" s="384"/>
      <c r="L32" s="384"/>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397"/>
      <c r="N35" s="397"/>
      <c r="O35" s="397"/>
      <c r="P35" s="397"/>
      <c r="Q35" s="397"/>
      <c r="R35" s="397"/>
      <c r="S35" s="397"/>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77"/>
      <c r="B45" s="390"/>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390"/>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396"/>
      <c r="E59" s="396"/>
      <c r="F59" s="379"/>
      <c r="G59" s="379"/>
      <c r="H59" s="396"/>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395"/>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390"/>
      <c r="D67" s="390"/>
      <c r="E67" s="394"/>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385"/>
      <c r="BA67" s="385"/>
      <c r="BB67" s="385"/>
      <c r="BC67" s="385"/>
      <c r="BD67" s="385"/>
      <c r="BE67" s="385"/>
      <c r="BF67" s="385"/>
      <c r="BG67" s="9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387"/>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392"/>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392"/>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391"/>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390"/>
      <c r="D77" s="390"/>
      <c r="E77" s="390"/>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387"/>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392"/>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392"/>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391"/>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390"/>
      <c r="D87" s="390"/>
      <c r="E87" s="390"/>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390"/>
      <c r="D95" s="390"/>
      <c r="E95" s="390"/>
      <c r="F95" s="390"/>
      <c r="G95" s="390"/>
      <c r="H95" s="390"/>
      <c r="I95" s="390"/>
      <c r="J95" s="390"/>
      <c r="K95" s="390"/>
      <c r="L95" s="390"/>
      <c r="M95" s="393"/>
      <c r="N95" s="113"/>
      <c r="O95" s="390"/>
      <c r="P95" s="390"/>
      <c r="Q95" s="390"/>
      <c r="R95" s="390"/>
      <c r="S95" s="390"/>
      <c r="T95" s="390"/>
      <c r="U95" s="390"/>
      <c r="V95" s="390"/>
      <c r="W95" s="390"/>
      <c r="X95" s="390"/>
      <c r="Y95" s="390"/>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390"/>
      <c r="D108" s="390"/>
      <c r="E108" s="390"/>
      <c r="F108" s="390"/>
      <c r="G108" s="390"/>
      <c r="H108" s="390"/>
      <c r="I108" s="390"/>
      <c r="J108" s="390"/>
      <c r="K108" s="390"/>
      <c r="L108" s="390"/>
      <c r="M108" s="393"/>
      <c r="N108" s="258"/>
      <c r="O108" s="388"/>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390"/>
      <c r="D121" s="390"/>
      <c r="E121" s="390"/>
      <c r="F121" s="390"/>
      <c r="G121" s="390"/>
      <c r="H121" s="390"/>
      <c r="I121" s="390"/>
      <c r="J121" s="390"/>
      <c r="K121" s="390"/>
      <c r="L121" s="390"/>
      <c r="M121" s="390"/>
      <c r="N121" s="390"/>
      <c r="O121" s="393"/>
      <c r="P121" s="113"/>
      <c r="Q121" s="390"/>
      <c r="R121" s="390"/>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380"/>
      <c r="E127" s="310"/>
      <c r="F127" s="310"/>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98"/>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395"/>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380"/>
      <c r="E160" s="310"/>
      <c r="F160" s="310"/>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98"/>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1"/>
      <c r="E163" s="151"/>
      <c r="F163" s="151"/>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383"/>
      <c r="D193" s="383"/>
      <c r="E193" s="390"/>
      <c r="F193" s="384"/>
      <c r="G193" s="384"/>
      <c r="H193" s="384"/>
      <c r="I193" s="384"/>
      <c r="J193" s="384"/>
      <c r="K193" s="384"/>
      <c r="L193" s="384"/>
      <c r="M193" s="384"/>
      <c r="N193" s="384"/>
      <c r="O193" s="384"/>
      <c r="P193" s="384"/>
      <c r="Q193" s="384"/>
      <c r="R193" s="384"/>
      <c r="S193" s="384"/>
      <c r="T193" s="384"/>
      <c r="U193" s="384"/>
      <c r="V193" s="384"/>
      <c r="W193" s="384"/>
      <c r="X193" s="384"/>
      <c r="Y193" s="384"/>
      <c r="Z193" s="384"/>
      <c r="AA193" s="384"/>
      <c r="AB193" s="384"/>
      <c r="AC193" s="384"/>
      <c r="AD193" s="384"/>
      <c r="AE193" s="384"/>
      <c r="AF193" s="384"/>
      <c r="AG193" s="384"/>
      <c r="AH193" s="384"/>
      <c r="AI193" s="384"/>
      <c r="AJ193" s="384"/>
      <c r="AK193" s="384"/>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383"/>
      <c r="D197" s="383"/>
      <c r="E197" s="390"/>
      <c r="F197" s="384"/>
      <c r="G197" s="384"/>
      <c r="H197" s="384"/>
      <c r="I197" s="384"/>
      <c r="J197" s="384"/>
      <c r="K197" s="384"/>
      <c r="L197" s="384"/>
      <c r="M197" s="384"/>
      <c r="N197" s="384"/>
      <c r="O197" s="384"/>
      <c r="P197" s="384"/>
      <c r="Q197" s="384"/>
      <c r="R197" s="384"/>
      <c r="S197" s="384"/>
      <c r="T197" s="384"/>
      <c r="U197" s="384"/>
      <c r="V197" s="384"/>
      <c r="W197" s="384"/>
      <c r="X197" s="384"/>
      <c r="Y197" s="384"/>
      <c r="Z197" s="384"/>
      <c r="AA197" s="384"/>
      <c r="AB197" s="384"/>
      <c r="AC197" s="384"/>
      <c r="AD197" s="384"/>
      <c r="AE197" s="384"/>
      <c r="AF197" s="384"/>
      <c r="AG197" s="384"/>
      <c r="AH197" s="384"/>
      <c r="AI197" s="384"/>
      <c r="AJ197" s="384"/>
      <c r="AK197" s="384"/>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386"/>
      <c r="F201" s="386"/>
      <c r="G201" s="386"/>
      <c r="H201" s="384"/>
      <c r="I201" s="384"/>
      <c r="J201" s="384"/>
      <c r="K201" s="384"/>
      <c r="L201" s="384"/>
      <c r="M201" s="384"/>
      <c r="N201" s="384"/>
      <c r="O201" s="384"/>
      <c r="P201" s="384"/>
      <c r="Q201" s="384"/>
      <c r="R201" s="384"/>
      <c r="S201" s="384"/>
      <c r="T201" s="386"/>
      <c r="U201" s="386"/>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383"/>
      <c r="D209" s="383"/>
      <c r="E209" s="378"/>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L209" s="396"/>
      <c r="AM209" s="379"/>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389"/>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383"/>
      <c r="D224" s="383"/>
      <c r="E224" s="378"/>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383"/>
      <c r="D235" s="383"/>
      <c r="E235" s="378"/>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383"/>
      <c r="D243" s="383"/>
      <c r="E243" s="378"/>
      <c r="F243" s="386"/>
      <c r="G243" s="386"/>
      <c r="H243" s="386"/>
      <c r="I243" s="386"/>
      <c r="J243" s="386"/>
      <c r="K243" s="386"/>
      <c r="L243" s="386"/>
      <c r="M243" s="386"/>
      <c r="N243" s="386"/>
      <c r="O243" s="386"/>
      <c r="P243" s="386"/>
      <c r="Q243" s="386"/>
      <c r="R243" s="386"/>
      <c r="S243" s="386"/>
      <c r="T243" s="386"/>
      <c r="U243" s="386"/>
      <c r="V243" s="386"/>
      <c r="W243" s="386"/>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WVL1:WVW1048576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D1:O1048576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90" workbookViewId="0">
      <selection activeCell="G206" sqref="G20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309"/>
      <c r="O10" s="309"/>
      <c r="P10" s="309"/>
      <c r="Q10" s="309"/>
      <c r="R10" s="309"/>
      <c r="S10" s="309"/>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309"/>
      <c r="O11" s="309"/>
      <c r="P11" s="309"/>
      <c r="Q11" s="309"/>
      <c r="R11" s="309"/>
      <c r="S11" s="309"/>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309"/>
      <c r="O12" s="309"/>
      <c r="P12" s="309"/>
      <c r="Q12" s="309"/>
      <c r="R12" s="309"/>
      <c r="S12" s="309"/>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309"/>
      <c r="O13" s="309"/>
      <c r="P13" s="309"/>
      <c r="Q13" s="309"/>
      <c r="R13" s="309"/>
      <c r="S13" s="309"/>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309"/>
      <c r="O14" s="309"/>
      <c r="P14" s="309"/>
      <c r="Q14" s="309"/>
      <c r="R14" s="309"/>
      <c r="S14" s="309"/>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309"/>
      <c r="O15" s="309"/>
      <c r="P15" s="309"/>
      <c r="Q15" s="309"/>
      <c r="R15" s="309"/>
      <c r="S15" s="30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412"/>
      <c r="E32" s="414"/>
      <c r="F32" s="414"/>
      <c r="G32" s="414"/>
      <c r="H32" s="414"/>
      <c r="I32" s="414"/>
      <c r="J32" s="414"/>
      <c r="K32" s="414"/>
      <c r="L32" s="414"/>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403"/>
      <c r="N35" s="403"/>
      <c r="O35" s="403"/>
      <c r="P35" s="403"/>
      <c r="Q35" s="403"/>
      <c r="R35" s="403"/>
      <c r="S35" s="403"/>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410"/>
      <c r="B45" s="412"/>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412"/>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405"/>
      <c r="E59" s="405"/>
      <c r="F59" s="402"/>
      <c r="G59" s="402"/>
      <c r="H59" s="405"/>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409"/>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412"/>
      <c r="D67" s="412"/>
      <c r="E67" s="408"/>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406"/>
      <c r="BA67" s="406"/>
      <c r="BB67" s="406"/>
      <c r="BC67" s="406"/>
      <c r="BD67" s="406"/>
      <c r="BE67" s="406"/>
      <c r="BF67" s="406"/>
      <c r="BG67" s="95"/>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413"/>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401"/>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401"/>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415"/>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412"/>
      <c r="D77" s="412"/>
      <c r="E77" s="412"/>
      <c r="F77" s="400"/>
      <c r="G77" s="400"/>
      <c r="H77" s="400"/>
      <c r="I77" s="400"/>
      <c r="J77" s="400"/>
      <c r="K77" s="400"/>
      <c r="L77" s="400"/>
      <c r="M77" s="400"/>
      <c r="N77" s="400"/>
      <c r="O77" s="400"/>
      <c r="P77" s="400"/>
      <c r="Q77" s="400"/>
      <c r="R77" s="400"/>
      <c r="S77" s="400"/>
      <c r="T77" s="400"/>
      <c r="U77" s="400"/>
      <c r="V77" s="400"/>
      <c r="W77" s="400"/>
      <c r="X77" s="400"/>
      <c r="Y77" s="400"/>
      <c r="Z77" s="400"/>
      <c r="AA77" s="400"/>
      <c r="AB77" s="400"/>
      <c r="AC77" s="400"/>
      <c r="AD77" s="400"/>
      <c r="AE77" s="400"/>
      <c r="AF77" s="400"/>
      <c r="AG77" s="400"/>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413"/>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401"/>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401"/>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415"/>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412"/>
      <c r="D87" s="412"/>
      <c r="E87" s="412"/>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412"/>
      <c r="D95" s="412"/>
      <c r="E95" s="412"/>
      <c r="F95" s="412"/>
      <c r="G95" s="412"/>
      <c r="H95" s="412"/>
      <c r="I95" s="412"/>
      <c r="J95" s="412"/>
      <c r="K95" s="412"/>
      <c r="L95" s="412"/>
      <c r="M95" s="407"/>
      <c r="N95" s="113"/>
      <c r="O95" s="412"/>
      <c r="P95" s="412"/>
      <c r="Q95" s="412"/>
      <c r="R95" s="412"/>
      <c r="S95" s="412"/>
      <c r="T95" s="412"/>
      <c r="U95" s="412"/>
      <c r="V95" s="412"/>
      <c r="W95" s="412"/>
      <c r="X95" s="412"/>
      <c r="Y95" s="412"/>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412"/>
      <c r="D108" s="412"/>
      <c r="E108" s="412"/>
      <c r="F108" s="412"/>
      <c r="G108" s="412"/>
      <c r="H108" s="412"/>
      <c r="I108" s="412"/>
      <c r="J108" s="412"/>
      <c r="K108" s="412"/>
      <c r="L108" s="412"/>
      <c r="M108" s="407"/>
      <c r="N108" s="258"/>
      <c r="O108" s="416"/>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412"/>
      <c r="D121" s="412"/>
      <c r="E121" s="412"/>
      <c r="F121" s="412"/>
      <c r="G121" s="412"/>
      <c r="H121" s="412"/>
      <c r="I121" s="412"/>
      <c r="J121" s="412"/>
      <c r="K121" s="412"/>
      <c r="L121" s="412"/>
      <c r="M121" s="412"/>
      <c r="N121" s="412"/>
      <c r="O121" s="407"/>
      <c r="P121" s="113"/>
      <c r="Q121" s="412"/>
      <c r="R121" s="412"/>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420"/>
      <c r="E127" s="310"/>
      <c r="F127" s="310"/>
      <c r="G127" s="419"/>
      <c r="H127" s="419"/>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c r="AJ127" s="419"/>
      <c r="AK127" s="419"/>
      <c r="AL127" s="419"/>
      <c r="AM127" s="419"/>
      <c r="AN127" s="399"/>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409"/>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420"/>
      <c r="E160" s="310"/>
      <c r="F160" s="310"/>
      <c r="G160" s="419"/>
      <c r="H160" s="419"/>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c r="AJ160" s="419"/>
      <c r="AK160" s="419"/>
      <c r="AL160" s="419"/>
      <c r="AM160" s="419"/>
      <c r="AN160" s="399"/>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0"/>
      <c r="E163" s="150"/>
      <c r="F163" s="150"/>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411"/>
      <c r="D193" s="411"/>
      <c r="E193" s="412"/>
      <c r="F193" s="414"/>
      <c r="G193" s="414"/>
      <c r="H193" s="414"/>
      <c r="I193" s="414"/>
      <c r="J193" s="414"/>
      <c r="K193" s="414"/>
      <c r="L193" s="414"/>
      <c r="M193" s="414"/>
      <c r="N193" s="414"/>
      <c r="O193" s="414"/>
      <c r="P193" s="414"/>
      <c r="Q193" s="414"/>
      <c r="R193" s="414"/>
      <c r="S193" s="414"/>
      <c r="T193" s="414"/>
      <c r="U193" s="414"/>
      <c r="V193" s="414"/>
      <c r="W193" s="414"/>
      <c r="X193" s="414"/>
      <c r="Y193" s="414"/>
      <c r="Z193" s="414"/>
      <c r="AA193" s="414"/>
      <c r="AB193" s="414"/>
      <c r="AC193" s="414"/>
      <c r="AD193" s="414"/>
      <c r="AE193" s="414"/>
      <c r="AF193" s="414"/>
      <c r="AG193" s="414"/>
      <c r="AH193" s="414"/>
      <c r="AI193" s="414"/>
      <c r="AJ193" s="414"/>
      <c r="AK193" s="414"/>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411"/>
      <c r="D197" s="411"/>
      <c r="E197" s="412"/>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418"/>
      <c r="F201" s="418"/>
      <c r="G201" s="418"/>
      <c r="H201" s="414"/>
      <c r="I201" s="414"/>
      <c r="J201" s="414"/>
      <c r="K201" s="414"/>
      <c r="L201" s="414"/>
      <c r="M201" s="414"/>
      <c r="N201" s="414"/>
      <c r="O201" s="414"/>
      <c r="P201" s="414"/>
      <c r="Q201" s="414"/>
      <c r="R201" s="414"/>
      <c r="S201" s="414"/>
      <c r="T201" s="418"/>
      <c r="U201" s="418"/>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411"/>
      <c r="D209" s="411"/>
      <c r="E209" s="404"/>
      <c r="F209" s="405"/>
      <c r="G209" s="405"/>
      <c r="H209" s="405"/>
      <c r="I209" s="405"/>
      <c r="J209" s="405"/>
      <c r="K209" s="405"/>
      <c r="L209" s="405"/>
      <c r="M209" s="405"/>
      <c r="N209" s="405"/>
      <c r="O209" s="405"/>
      <c r="P209" s="405"/>
      <c r="Q209" s="405"/>
      <c r="R209" s="405"/>
      <c r="S209" s="405"/>
      <c r="T209" s="405"/>
      <c r="U209" s="405"/>
      <c r="V209" s="405"/>
      <c r="W209" s="405"/>
      <c r="X209" s="405"/>
      <c r="Y209" s="405"/>
      <c r="Z209" s="405"/>
      <c r="AA209" s="405"/>
      <c r="AB209" s="405"/>
      <c r="AC209" s="405"/>
      <c r="AD209" s="405"/>
      <c r="AE209" s="405"/>
      <c r="AF209" s="405"/>
      <c r="AG209" s="405"/>
      <c r="AH209" s="405"/>
      <c r="AI209" s="405"/>
      <c r="AJ209" s="405"/>
      <c r="AK209" s="405"/>
      <c r="AL209" s="405"/>
      <c r="AM209" s="402"/>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417"/>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411"/>
      <c r="D224" s="411"/>
      <c r="E224" s="404"/>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411"/>
      <c r="D235" s="411"/>
      <c r="E235" s="404"/>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411"/>
      <c r="D243" s="411"/>
      <c r="E243" s="404"/>
      <c r="F243" s="418"/>
      <c r="G243" s="418"/>
      <c r="H243" s="418"/>
      <c r="I243" s="418"/>
      <c r="J243" s="418"/>
      <c r="K243" s="418"/>
      <c r="L243" s="418"/>
      <c r="M243" s="418"/>
      <c r="N243" s="418"/>
      <c r="O243" s="418"/>
      <c r="P243" s="418"/>
      <c r="Q243" s="418"/>
      <c r="R243" s="418"/>
      <c r="S243" s="418"/>
      <c r="T243" s="418"/>
      <c r="U243" s="418"/>
      <c r="V243" s="418"/>
      <c r="W243" s="418"/>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12:B12"/>
    <mergeCell ref="A13:B13"/>
    <mergeCell ref="A14:B14"/>
    <mergeCell ref="A15:B15"/>
    <mergeCell ref="A17:B18"/>
    <mergeCell ref="C17:C18"/>
    <mergeCell ref="A6:P6"/>
    <mergeCell ref="A8:B9"/>
    <mergeCell ref="C8:C9"/>
    <mergeCell ref="D8:L8"/>
    <mergeCell ref="A10:B10"/>
    <mergeCell ref="A11:B11"/>
    <mergeCell ref="A22:B22"/>
    <mergeCell ref="D22:J22"/>
    <mergeCell ref="A23:B23"/>
    <mergeCell ref="D23:J23"/>
    <mergeCell ref="A24:B24"/>
    <mergeCell ref="D24:J24"/>
    <mergeCell ref="A19:B19"/>
    <mergeCell ref="D19:J19"/>
    <mergeCell ref="A20:B20"/>
    <mergeCell ref="D20:J20"/>
    <mergeCell ref="A21:B21"/>
    <mergeCell ref="D21:J21"/>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54:B54"/>
    <mergeCell ref="A55:B55"/>
    <mergeCell ref="A56:B56"/>
    <mergeCell ref="A58:B59"/>
    <mergeCell ref="C58:C59"/>
    <mergeCell ref="D58:F58"/>
    <mergeCell ref="A49:B49"/>
    <mergeCell ref="A51:B52"/>
    <mergeCell ref="C51:C52"/>
    <mergeCell ref="D51:I51"/>
    <mergeCell ref="P66:Q66"/>
    <mergeCell ref="R66:S66"/>
    <mergeCell ref="T66:U66"/>
    <mergeCell ref="G58:H58"/>
    <mergeCell ref="A60:B60"/>
    <mergeCell ref="A61:B61"/>
    <mergeCell ref="A62:B62"/>
    <mergeCell ref="A63:B63"/>
    <mergeCell ref="A65:B67"/>
    <mergeCell ref="C65:E66"/>
    <mergeCell ref="F65:AG65"/>
    <mergeCell ref="F66:G66"/>
    <mergeCell ref="H66:I6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79:A83"/>
    <mergeCell ref="A85:B87"/>
    <mergeCell ref="C85:E86"/>
    <mergeCell ref="F85:AG85"/>
    <mergeCell ref="F86:G86"/>
    <mergeCell ref="H86:I86"/>
    <mergeCell ref="J86:K86"/>
    <mergeCell ref="L86:M86"/>
    <mergeCell ref="N86:O86"/>
    <mergeCell ref="AB86:AC86"/>
    <mergeCell ref="AD86:AE86"/>
    <mergeCell ref="AF86:AG86"/>
    <mergeCell ref="A88:B88"/>
    <mergeCell ref="A89:B89"/>
    <mergeCell ref="A90:A91"/>
    <mergeCell ref="P86:Q86"/>
    <mergeCell ref="R86:S86"/>
    <mergeCell ref="T86:U86"/>
    <mergeCell ref="V86:W86"/>
    <mergeCell ref="X86:Y86"/>
    <mergeCell ref="Z86:AA86"/>
    <mergeCell ref="R94:S94"/>
    <mergeCell ref="T94:U94"/>
    <mergeCell ref="V94:W94"/>
    <mergeCell ref="A92:B92"/>
    <mergeCell ref="A94:B95"/>
    <mergeCell ref="C94:E94"/>
    <mergeCell ref="F94:G94"/>
    <mergeCell ref="H94:I94"/>
    <mergeCell ref="J94:K94"/>
    <mergeCell ref="A96:B96"/>
    <mergeCell ref="A97:B97"/>
    <mergeCell ref="A98:B98"/>
    <mergeCell ref="A99:B99"/>
    <mergeCell ref="A100:B100"/>
    <mergeCell ref="A101:B101"/>
    <mergeCell ref="L94:M94"/>
    <mergeCell ref="N94:O94"/>
    <mergeCell ref="P94:Q94"/>
    <mergeCell ref="H107:I107"/>
    <mergeCell ref="J107:K107"/>
    <mergeCell ref="L107:M107"/>
    <mergeCell ref="N107:P107"/>
    <mergeCell ref="A102:B102"/>
    <mergeCell ref="A103:B103"/>
    <mergeCell ref="A104:B104"/>
    <mergeCell ref="A105:B105"/>
    <mergeCell ref="A107:B108"/>
    <mergeCell ref="C107:E107"/>
    <mergeCell ref="A111:B111"/>
    <mergeCell ref="A112:B112"/>
    <mergeCell ref="A113:B113"/>
    <mergeCell ref="A114:B114"/>
    <mergeCell ref="A115:B115"/>
    <mergeCell ref="A116:B116"/>
    <mergeCell ref="A109:B109"/>
    <mergeCell ref="A110:B110"/>
    <mergeCell ref="F107:G107"/>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O159:P159"/>
    <mergeCell ref="Q159:R159"/>
    <mergeCell ref="S159:T159"/>
    <mergeCell ref="U159:V159"/>
    <mergeCell ref="A153:C153"/>
    <mergeCell ref="A154:C154"/>
    <mergeCell ref="A155:C155"/>
    <mergeCell ref="A156:C156"/>
    <mergeCell ref="A157:C157"/>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P120:R120"/>
    <mergeCell ref="A124:B124"/>
    <mergeCell ref="A126:C127"/>
    <mergeCell ref="D126:F126"/>
    <mergeCell ref="G126:H126"/>
    <mergeCell ref="I126:J126"/>
    <mergeCell ref="K126:L126"/>
    <mergeCell ref="M126:N126"/>
    <mergeCell ref="O126:P126"/>
    <mergeCell ref="Q126:R126"/>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T192:U192"/>
    <mergeCell ref="V192:W192"/>
    <mergeCell ref="X192:Y192"/>
    <mergeCell ref="Z192:AA192"/>
    <mergeCell ref="AB192:AC192"/>
    <mergeCell ref="AD192:AE192"/>
    <mergeCell ref="AF192:AG192"/>
    <mergeCell ref="AH192:AI192"/>
    <mergeCell ref="AJ192:AK192"/>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D287"/>
  <sheetViews>
    <sheetView workbookViewId="0">
      <selection activeCell="K252" sqref="K252"/>
    </sheetView>
  </sheetViews>
  <sheetFormatPr baseColWidth="10" defaultRowHeight="14.25" x14ac:dyDescent="0.2"/>
  <cols>
    <col min="1" max="1" width="37.140625" style="451" customWidth="1"/>
    <col min="2" max="2" width="39.42578125" style="451" customWidth="1"/>
    <col min="3" max="4" width="13.5703125" style="451" customWidth="1"/>
    <col min="5" max="17" width="11.42578125" style="451"/>
    <col min="18" max="18" width="12.85546875" style="451" customWidth="1"/>
    <col min="19" max="19" width="11.42578125" style="451"/>
    <col min="20" max="20" width="12.5703125" style="451" customWidth="1"/>
    <col min="21" max="33" width="11.42578125" style="451"/>
    <col min="34" max="34" width="14.140625" style="451" customWidth="1"/>
    <col min="35" max="35" width="18" style="451" customWidth="1"/>
    <col min="36" max="36" width="13" style="451" customWidth="1"/>
    <col min="37" max="41" width="11.42578125" style="451"/>
    <col min="42" max="42" width="12.140625" style="451" customWidth="1"/>
    <col min="43" max="72" width="11.42578125" style="451"/>
    <col min="73" max="73" width="0" style="451" hidden="1" customWidth="1"/>
    <col min="74" max="76" width="39.5703125" style="451" hidden="1" customWidth="1"/>
    <col min="77" max="93" width="39.5703125" style="452" hidden="1" customWidth="1"/>
    <col min="94" max="107" width="39.5703125" style="451" hidden="1" customWidth="1"/>
    <col min="108" max="16384" width="11.42578125" style="451"/>
  </cols>
  <sheetData>
    <row r="1" spans="1:89" x14ac:dyDescent="0.2">
      <c r="A1" s="450" t="s">
        <v>0</v>
      </c>
    </row>
    <row r="2" spans="1:89" x14ac:dyDescent="0.2">
      <c r="A2" s="450" t="str">
        <f>CONCATENATE("COMUNA: ",[2]NOMBRE!B2," - ","( ",[2]NOMBRE!C2,[2]NOMBRE!D2,[2]NOMBRE!E2,[2]NOMBRE!F2,[2]NOMBRE!G2," )")</f>
        <v>COMUNA: Linares - ( 07401 )</v>
      </c>
    </row>
    <row r="3" spans="1:89" x14ac:dyDescent="0.2">
      <c r="A3" s="450" t="str">
        <f>CONCATENATE("ESTABLECIMIENTO/ESTRATEGIA: ",[2]NOMBRE!B3," - ","( ",[2]NOMBRE!C3,[2]NOMBRE!D3,[2]NOMBRE!E3,[2]NOMBRE!F3,[2]NOMBRE!G3,[2]NOMBRE!H3," )")</f>
        <v>ESTABLECIMIENTO/ESTRATEGIA: Hospital Presidente Carlos Ibáñez del Campo - ( 116108 )</v>
      </c>
    </row>
    <row r="4" spans="1:89" x14ac:dyDescent="0.2">
      <c r="A4" s="450" t="str">
        <f>CONCATENATE("MES: ",[2]NOMBRE!B6," - ","( ",[2]NOMBRE!C6,[2]NOMBRE!D6," )")</f>
        <v>MES: ENERO - ( 01 )</v>
      </c>
      <c r="AE4" s="453"/>
      <c r="AF4" s="453"/>
      <c r="AG4" s="453"/>
      <c r="AH4" s="453"/>
      <c r="AI4" s="453"/>
      <c r="AJ4" s="453"/>
      <c r="AK4" s="453"/>
      <c r="AL4" s="453"/>
      <c r="AM4" s="453"/>
      <c r="AN4" s="453"/>
      <c r="AO4" s="453"/>
      <c r="AP4" s="453"/>
      <c r="AQ4" s="453"/>
      <c r="AR4" s="453"/>
      <c r="AS4" s="453"/>
      <c r="AT4" s="453"/>
      <c r="AU4" s="453"/>
      <c r="AV4" s="453"/>
      <c r="AW4" s="453"/>
    </row>
    <row r="5" spans="1:89" x14ac:dyDescent="0.2">
      <c r="A5" s="450" t="str">
        <f>CONCATENATE("AÑO: ",[2]NOMBRE!B7)</f>
        <v>AÑO: 2017</v>
      </c>
      <c r="AE5" s="453"/>
      <c r="AF5" s="453"/>
      <c r="AG5" s="453"/>
      <c r="AH5" s="453"/>
      <c r="AI5" s="453"/>
      <c r="AJ5" s="453"/>
      <c r="AK5" s="453"/>
      <c r="AL5" s="453"/>
      <c r="AM5" s="453"/>
      <c r="AN5" s="453"/>
      <c r="AO5" s="453"/>
      <c r="AP5" s="453"/>
      <c r="AQ5" s="453"/>
      <c r="AR5" s="453"/>
      <c r="AS5" s="453"/>
      <c r="AT5" s="453"/>
      <c r="AU5" s="453"/>
      <c r="AV5" s="453"/>
      <c r="AW5" s="453"/>
    </row>
    <row r="6" spans="1:89" ht="15" x14ac:dyDescent="0.2">
      <c r="A6" s="1230" t="s">
        <v>1</v>
      </c>
      <c r="B6" s="1230"/>
      <c r="C6" s="1230"/>
      <c r="D6" s="1230"/>
      <c r="E6" s="1230"/>
      <c r="F6" s="1230"/>
      <c r="G6" s="1230"/>
      <c r="H6" s="1230"/>
      <c r="I6" s="1230"/>
      <c r="J6" s="1230"/>
      <c r="K6" s="1230"/>
      <c r="L6" s="1230"/>
      <c r="M6" s="1230"/>
      <c r="N6" s="1230"/>
      <c r="O6" s="1230"/>
      <c r="P6" s="1230"/>
      <c r="Q6" s="8"/>
      <c r="R6" s="8"/>
      <c r="S6" s="8"/>
      <c r="T6" s="8"/>
      <c r="U6" s="8"/>
      <c r="V6" s="8"/>
      <c r="W6" s="9"/>
      <c r="X6" s="10"/>
      <c r="Y6" s="10"/>
      <c r="Z6" s="10"/>
      <c r="AA6" s="10"/>
      <c r="AB6" s="10"/>
      <c r="AC6" s="10"/>
      <c r="AD6" s="10"/>
      <c r="AE6" s="454"/>
      <c r="AF6" s="454"/>
      <c r="AG6" s="454"/>
      <c r="AH6" s="454"/>
      <c r="AI6" s="454"/>
      <c r="AJ6" s="454"/>
      <c r="AK6" s="454"/>
      <c r="AL6" s="454"/>
      <c r="AM6" s="454"/>
      <c r="AN6" s="454"/>
      <c r="AO6" s="454"/>
      <c r="AP6" s="454"/>
      <c r="AQ6" s="454"/>
      <c r="AR6" s="454"/>
      <c r="AS6" s="454"/>
      <c r="AT6" s="454"/>
      <c r="AU6" s="454"/>
      <c r="AV6" s="454"/>
      <c r="AW6" s="453"/>
    </row>
    <row r="7" spans="1:89" ht="15" x14ac:dyDescent="0.2">
      <c r="A7" s="449"/>
      <c r="B7" s="449"/>
      <c r="C7" s="449"/>
      <c r="D7" s="449"/>
      <c r="E7" s="449"/>
      <c r="F7" s="449"/>
      <c r="G7" s="449"/>
      <c r="H7" s="449"/>
      <c r="I7" s="449"/>
      <c r="J7" s="449"/>
      <c r="K7" s="449"/>
      <c r="L7" s="449"/>
      <c r="M7" s="449"/>
      <c r="N7" s="449"/>
      <c r="O7" s="449"/>
      <c r="P7" s="449"/>
      <c r="Q7" s="8"/>
      <c r="R7" s="8"/>
      <c r="S7" s="8"/>
      <c r="T7" s="8"/>
      <c r="U7" s="8"/>
      <c r="V7" s="8"/>
      <c r="W7" s="9"/>
      <c r="X7" s="10"/>
      <c r="Y7" s="10"/>
      <c r="Z7" s="10"/>
      <c r="AA7" s="10"/>
      <c r="AB7" s="10"/>
      <c r="AC7" s="10"/>
      <c r="AD7" s="10"/>
      <c r="AE7" s="454"/>
      <c r="AF7" s="454"/>
      <c r="AG7" s="454"/>
      <c r="AH7" s="454"/>
      <c r="AI7" s="454"/>
      <c r="AJ7" s="454"/>
      <c r="AK7" s="454"/>
      <c r="AL7" s="454"/>
      <c r="AM7" s="454"/>
      <c r="AN7" s="454"/>
      <c r="AO7" s="454"/>
      <c r="AP7" s="454"/>
      <c r="AQ7" s="454"/>
      <c r="AR7" s="454"/>
      <c r="AS7" s="454"/>
      <c r="AT7" s="454"/>
      <c r="AU7" s="454"/>
      <c r="AV7" s="454"/>
      <c r="AW7" s="453"/>
    </row>
    <row r="8" spans="1:89" x14ac:dyDescent="0.2">
      <c r="A8" s="12" t="s">
        <v>2</v>
      </c>
      <c r="B8" s="13"/>
      <c r="C8" s="13"/>
      <c r="D8" s="14"/>
      <c r="E8" s="15"/>
      <c r="F8" s="3"/>
      <c r="G8" s="3"/>
      <c r="H8" s="3"/>
      <c r="I8" s="2"/>
      <c r="J8" s="16"/>
      <c r="K8" s="16"/>
      <c r="L8" s="16"/>
      <c r="M8" s="16"/>
      <c r="N8" s="16"/>
      <c r="O8" s="16"/>
      <c r="P8" s="16"/>
      <c r="Q8" s="16"/>
      <c r="R8" s="16"/>
      <c r="S8" s="16"/>
      <c r="T8" s="16"/>
      <c r="U8" s="16"/>
      <c r="V8" s="16"/>
      <c r="W8" s="16"/>
      <c r="X8" s="10"/>
      <c r="Y8" s="10"/>
      <c r="Z8" s="10"/>
      <c r="AA8" s="10"/>
      <c r="AB8" s="10"/>
      <c r="AC8" s="10"/>
      <c r="AD8" s="10"/>
      <c r="AE8" s="454"/>
      <c r="AF8" s="454"/>
      <c r="AG8" s="454"/>
      <c r="AH8" s="454"/>
      <c r="AI8" s="454"/>
      <c r="AJ8" s="454"/>
      <c r="AK8" s="454"/>
      <c r="AL8" s="454"/>
      <c r="AM8" s="454"/>
      <c r="AN8" s="454"/>
      <c r="AO8" s="454"/>
      <c r="AP8" s="454"/>
      <c r="AQ8" s="454"/>
      <c r="AR8" s="454"/>
      <c r="AS8" s="454"/>
      <c r="AT8" s="454"/>
      <c r="AU8" s="454"/>
      <c r="AV8" s="454"/>
      <c r="AW8" s="453"/>
    </row>
    <row r="9" spans="1:89" ht="14.25" customHeight="1" x14ac:dyDescent="0.2">
      <c r="A9" s="1233" t="s">
        <v>3</v>
      </c>
      <c r="B9" s="1234"/>
      <c r="C9" s="1237" t="s">
        <v>4</v>
      </c>
      <c r="D9" s="1239" t="s">
        <v>5</v>
      </c>
      <c r="E9" s="1240"/>
      <c r="F9" s="1240"/>
      <c r="G9" s="1240"/>
      <c r="H9" s="1240"/>
      <c r="I9" s="1240"/>
      <c r="J9" s="1240"/>
      <c r="K9" s="1240"/>
      <c r="L9" s="1241"/>
      <c r="M9" s="1242" t="s">
        <v>185</v>
      </c>
      <c r="N9" s="1242" t="s">
        <v>186</v>
      </c>
      <c r="O9" s="1242" t="s">
        <v>187</v>
      </c>
      <c r="P9" s="2"/>
      <c r="Q9" s="2"/>
      <c r="R9" s="2"/>
      <c r="S9" s="2"/>
      <c r="T9" s="2"/>
      <c r="U9" s="2"/>
      <c r="V9" s="10"/>
      <c r="W9" s="10"/>
      <c r="X9" s="10"/>
      <c r="Y9" s="10"/>
      <c r="Z9" s="10"/>
      <c r="AA9" s="10"/>
      <c r="AB9" s="10"/>
      <c r="AC9" s="10"/>
      <c r="AD9" s="10"/>
      <c r="AE9" s="454"/>
      <c r="AF9" s="454"/>
      <c r="AG9" s="454"/>
      <c r="AH9" s="454"/>
      <c r="AI9" s="454"/>
      <c r="AJ9" s="454"/>
      <c r="AK9" s="454"/>
      <c r="AL9" s="454"/>
      <c r="AM9" s="454"/>
      <c r="AN9" s="454"/>
      <c r="AO9" s="455"/>
      <c r="AP9" s="455"/>
      <c r="AQ9" s="455"/>
      <c r="AR9" s="455"/>
      <c r="AS9" s="455"/>
      <c r="AT9" s="455"/>
      <c r="AU9" s="455"/>
      <c r="AV9" s="455"/>
      <c r="AW9" s="453"/>
    </row>
    <row r="10" spans="1:89" ht="21" x14ac:dyDescent="0.2">
      <c r="A10" s="1235"/>
      <c r="B10" s="1236"/>
      <c r="C10" s="1238"/>
      <c r="D10" s="18" t="s">
        <v>6</v>
      </c>
      <c r="E10" s="19" t="s">
        <v>7</v>
      </c>
      <c r="F10" s="19" t="s">
        <v>8</v>
      </c>
      <c r="G10" s="19" t="s">
        <v>9</v>
      </c>
      <c r="H10" s="19" t="s">
        <v>10</v>
      </c>
      <c r="I10" s="19" t="s">
        <v>11</v>
      </c>
      <c r="J10" s="19" t="s">
        <v>12</v>
      </c>
      <c r="K10" s="19" t="s">
        <v>13</v>
      </c>
      <c r="L10" s="20" t="s">
        <v>188</v>
      </c>
      <c r="M10" s="1243"/>
      <c r="N10" s="1243"/>
      <c r="O10" s="1243"/>
      <c r="P10" s="456"/>
      <c r="Q10" s="457"/>
      <c r="R10" s="457"/>
      <c r="S10" s="457"/>
      <c r="T10" s="457"/>
      <c r="U10" s="2"/>
      <c r="V10" s="3"/>
      <c r="W10" s="3"/>
      <c r="X10" s="3"/>
      <c r="Y10" s="3"/>
      <c r="Z10" s="3"/>
      <c r="AA10" s="3"/>
      <c r="AB10" s="3"/>
      <c r="AC10" s="3"/>
      <c r="AD10" s="3"/>
      <c r="AE10" s="458"/>
      <c r="AF10" s="458"/>
      <c r="AG10" s="458"/>
      <c r="AH10" s="458"/>
      <c r="AI10" s="458"/>
      <c r="AJ10" s="458"/>
      <c r="AK10" s="458"/>
      <c r="AL10" s="458"/>
      <c r="AM10" s="458"/>
      <c r="AN10" s="459"/>
      <c r="AO10" s="459"/>
      <c r="AP10" s="459"/>
      <c r="AQ10" s="459"/>
      <c r="AR10" s="459"/>
      <c r="AS10" s="459"/>
      <c r="AT10" s="459"/>
      <c r="AU10" s="459"/>
      <c r="AV10" s="459"/>
      <c r="AW10" s="453"/>
    </row>
    <row r="11" spans="1:89" x14ac:dyDescent="0.2">
      <c r="A11" s="1231" t="s">
        <v>189</v>
      </c>
      <c r="B11" s="1232"/>
      <c r="C11" s="460">
        <f t="shared" ref="C11:C16" si="0">SUM(D11:L11)</f>
        <v>0</v>
      </c>
      <c r="D11" s="24"/>
      <c r="E11" s="461"/>
      <c r="F11" s="461"/>
      <c r="G11" s="461"/>
      <c r="H11" s="461"/>
      <c r="I11" s="461"/>
      <c r="J11" s="461"/>
      <c r="K11" s="461"/>
      <c r="L11" s="462"/>
      <c r="M11" s="462"/>
      <c r="N11" s="462"/>
      <c r="O11" s="462"/>
      <c r="P11" s="463" t="s">
        <v>190</v>
      </c>
      <c r="Q11" s="309"/>
      <c r="R11" s="309"/>
      <c r="S11" s="309"/>
      <c r="T11" s="464"/>
      <c r="U11" s="3"/>
      <c r="V11" s="3"/>
      <c r="W11" s="3"/>
      <c r="X11" s="3"/>
      <c r="Y11" s="3"/>
      <c r="Z11" s="3"/>
      <c r="AA11" s="3"/>
      <c r="AB11" s="3"/>
      <c r="AC11" s="3"/>
      <c r="AD11" s="3"/>
      <c r="AE11" s="458"/>
      <c r="AF11" s="458"/>
      <c r="AG11" s="458"/>
      <c r="AH11" s="458"/>
      <c r="AI11" s="458"/>
      <c r="AJ11" s="465"/>
      <c r="AK11" s="465"/>
      <c r="AL11" s="465"/>
      <c r="AM11" s="465"/>
      <c r="AN11" s="459"/>
      <c r="AO11" s="459"/>
      <c r="AP11" s="459"/>
      <c r="AQ11" s="459"/>
      <c r="AR11" s="459"/>
      <c r="AS11" s="459"/>
      <c r="AT11" s="459"/>
      <c r="AU11" s="459"/>
      <c r="AV11" s="459"/>
      <c r="AW11" s="453"/>
      <c r="CD11" s="452" t="str">
        <f>IF(C11&gt;=[2]A03!C77,"","Total Gestantes ingresadas a control prenatal debe ser MAYOR o IGUAL que el Total de Evaluaciones a Gestantes de REM A03 Sección B2")</f>
        <v/>
      </c>
      <c r="CH11" s="452">
        <v>0</v>
      </c>
      <c r="CJ11" s="452">
        <v>0</v>
      </c>
    </row>
    <row r="12" spans="1:89" x14ac:dyDescent="0.2">
      <c r="A12" s="1256" t="s">
        <v>15</v>
      </c>
      <c r="B12" s="1256"/>
      <c r="C12" s="466">
        <f t="shared" si="0"/>
        <v>0</v>
      </c>
      <c r="D12" s="31"/>
      <c r="E12" s="467"/>
      <c r="F12" s="467"/>
      <c r="G12" s="467"/>
      <c r="H12" s="467"/>
      <c r="I12" s="467"/>
      <c r="J12" s="467"/>
      <c r="K12" s="467"/>
      <c r="L12" s="468"/>
      <c r="M12" s="468"/>
      <c r="N12" s="468"/>
      <c r="O12" s="468"/>
      <c r="P12" s="463" t="s">
        <v>190</v>
      </c>
      <c r="Q12" s="309"/>
      <c r="R12" s="309"/>
      <c r="S12" s="309"/>
      <c r="T12" s="464"/>
      <c r="U12" s="3"/>
      <c r="V12" s="3"/>
      <c r="W12" s="3"/>
      <c r="X12" s="3"/>
      <c r="Y12" s="3"/>
      <c r="Z12" s="3"/>
      <c r="AA12" s="3"/>
      <c r="AB12" s="3"/>
      <c r="AC12" s="3"/>
      <c r="AD12" s="3"/>
      <c r="AE12" s="458"/>
      <c r="AF12" s="458"/>
      <c r="AG12" s="458"/>
      <c r="AH12" s="458"/>
      <c r="AI12" s="458"/>
      <c r="AJ12" s="465"/>
      <c r="AK12" s="465"/>
      <c r="AL12" s="465"/>
      <c r="AM12" s="465"/>
      <c r="AN12" s="458"/>
      <c r="AO12" s="458"/>
      <c r="AP12" s="465"/>
      <c r="AQ12" s="459"/>
      <c r="AR12" s="459"/>
      <c r="AS12" s="459"/>
      <c r="AT12" s="459"/>
      <c r="AU12" s="459"/>
      <c r="AV12" s="459"/>
      <c r="AW12" s="453"/>
      <c r="CD12" s="452" t="str">
        <f>IF(C11&lt;C12," Total Gestantes debe ser Mayor a primigestas","")</f>
        <v/>
      </c>
      <c r="CH12" s="452">
        <v>0</v>
      </c>
      <c r="CJ12" s="452">
        <v>0</v>
      </c>
      <c r="CK12" s="452">
        <v>0</v>
      </c>
    </row>
    <row r="13" spans="1:89" x14ac:dyDescent="0.2">
      <c r="A13" s="1257" t="s">
        <v>16</v>
      </c>
      <c r="B13" s="1258"/>
      <c r="C13" s="466">
        <f t="shared" si="0"/>
        <v>0</v>
      </c>
      <c r="D13" s="31"/>
      <c r="E13" s="467"/>
      <c r="F13" s="467"/>
      <c r="G13" s="467"/>
      <c r="H13" s="467"/>
      <c r="I13" s="467"/>
      <c r="J13" s="467"/>
      <c r="K13" s="467"/>
      <c r="L13" s="468"/>
      <c r="M13" s="468"/>
      <c r="N13" s="468"/>
      <c r="O13" s="468"/>
      <c r="P13" s="463" t="s">
        <v>190</v>
      </c>
      <c r="Q13" s="309"/>
      <c r="R13" s="309"/>
      <c r="S13" s="309"/>
      <c r="T13" s="464"/>
      <c r="U13" s="3"/>
      <c r="V13" s="3"/>
      <c r="W13" s="3"/>
      <c r="X13" s="3"/>
      <c r="Y13" s="3"/>
      <c r="Z13" s="3"/>
      <c r="AA13" s="3"/>
      <c r="AB13" s="3"/>
      <c r="AC13" s="3"/>
      <c r="AD13" s="3"/>
      <c r="AE13" s="458"/>
      <c r="AF13" s="458"/>
      <c r="AG13" s="458"/>
      <c r="AH13" s="458"/>
      <c r="AI13" s="458"/>
      <c r="AJ13" s="465"/>
      <c r="AK13" s="465"/>
      <c r="AL13" s="465"/>
      <c r="AM13" s="465"/>
      <c r="AN13" s="458"/>
      <c r="AO13" s="458"/>
      <c r="AP13" s="458"/>
      <c r="AQ13" s="459"/>
      <c r="AR13" s="459"/>
      <c r="AS13" s="459"/>
      <c r="AT13" s="459"/>
      <c r="AU13" s="459"/>
      <c r="AV13" s="459"/>
      <c r="AW13" s="453"/>
      <c r="CD13" s="452" t="str">
        <f>IF(C11&lt;C13,"  Total Gestantes debe ser Mayor que Gestantes Ingresadas Antes De Las 14 Semanas","")</f>
        <v/>
      </c>
      <c r="CH13" s="452">
        <v>0</v>
      </c>
      <c r="CJ13" s="452">
        <v>0</v>
      </c>
      <c r="CK13" s="452">
        <v>0</v>
      </c>
    </row>
    <row r="14" spans="1:89" x14ac:dyDescent="0.2">
      <c r="A14" s="1257" t="s">
        <v>17</v>
      </c>
      <c r="B14" s="1258"/>
      <c r="C14" s="466">
        <f t="shared" si="0"/>
        <v>0</v>
      </c>
      <c r="D14" s="31"/>
      <c r="E14" s="467"/>
      <c r="F14" s="467"/>
      <c r="G14" s="467"/>
      <c r="H14" s="467"/>
      <c r="I14" s="467"/>
      <c r="J14" s="467"/>
      <c r="K14" s="467"/>
      <c r="L14" s="468"/>
      <c r="M14" s="468"/>
      <c r="N14" s="468"/>
      <c r="O14" s="468"/>
      <c r="P14" s="463" t="s">
        <v>190</v>
      </c>
      <c r="Q14" s="309"/>
      <c r="R14" s="309"/>
      <c r="S14" s="309"/>
      <c r="T14" s="464"/>
      <c r="U14" s="3"/>
      <c r="V14" s="3"/>
      <c r="W14" s="3"/>
      <c r="X14" s="3"/>
      <c r="Y14" s="3"/>
      <c r="Z14" s="3"/>
      <c r="AA14" s="3"/>
      <c r="AB14" s="3"/>
      <c r="AC14" s="3"/>
      <c r="AD14" s="3"/>
      <c r="AE14" s="458"/>
      <c r="AF14" s="458"/>
      <c r="AG14" s="458"/>
      <c r="AH14" s="458"/>
      <c r="AI14" s="458"/>
      <c r="AJ14" s="458"/>
      <c r="AK14" s="458"/>
      <c r="AL14" s="458"/>
      <c r="AM14" s="458"/>
      <c r="AN14" s="459"/>
      <c r="AO14" s="459"/>
      <c r="AP14" s="459"/>
      <c r="AQ14" s="459"/>
      <c r="AR14" s="459"/>
      <c r="AS14" s="459"/>
      <c r="AT14" s="459"/>
      <c r="AU14" s="459"/>
      <c r="AV14" s="459"/>
      <c r="AW14" s="453"/>
      <c r="CD14" s="452" t="str">
        <f>IF(C11&lt;C14,"  Total Gestantes debe ser Mayor que Gestantes con Eco Antes De Las 20 Semanas","")</f>
        <v/>
      </c>
      <c r="CH14" s="452">
        <v>0</v>
      </c>
      <c r="CJ14" s="452">
        <v>0</v>
      </c>
      <c r="CK14" s="452">
        <v>0</v>
      </c>
    </row>
    <row r="15" spans="1:89" x14ac:dyDescent="0.2">
      <c r="A15" s="1259" t="s">
        <v>18</v>
      </c>
      <c r="B15" s="1260"/>
      <c r="C15" s="469">
        <f t="shared" si="0"/>
        <v>0</v>
      </c>
      <c r="D15" s="34"/>
      <c r="E15" s="470"/>
      <c r="F15" s="470"/>
      <c r="G15" s="470"/>
      <c r="H15" s="470"/>
      <c r="I15" s="470"/>
      <c r="J15" s="470"/>
      <c r="K15" s="470"/>
      <c r="L15" s="471"/>
      <c r="M15" s="471"/>
      <c r="N15" s="471"/>
      <c r="O15" s="471"/>
      <c r="P15" s="463" t="s">
        <v>190</v>
      </c>
      <c r="Q15" s="309"/>
      <c r="R15" s="309"/>
      <c r="S15" s="309"/>
      <c r="T15" s="456"/>
      <c r="U15" s="3"/>
      <c r="V15" s="3"/>
      <c r="W15" s="3"/>
      <c r="X15" s="3"/>
      <c r="Y15" s="3"/>
      <c r="Z15" s="3"/>
      <c r="AA15" s="3"/>
      <c r="AB15" s="3"/>
      <c r="AC15" s="3"/>
      <c r="AD15" s="3"/>
      <c r="AE15" s="458"/>
      <c r="AF15" s="458"/>
      <c r="AG15" s="458"/>
      <c r="AH15" s="458"/>
      <c r="AI15" s="458"/>
      <c r="AJ15" s="458"/>
      <c r="AK15" s="458"/>
      <c r="AL15" s="458"/>
      <c r="AM15" s="458"/>
      <c r="AN15" s="459"/>
      <c r="AO15" s="459"/>
      <c r="AP15" s="459"/>
      <c r="AQ15" s="459"/>
      <c r="AR15" s="459"/>
      <c r="AS15" s="459"/>
      <c r="AT15" s="459"/>
      <c r="AU15" s="459"/>
      <c r="AV15" s="459"/>
      <c r="AW15" s="453"/>
      <c r="CD15" s="452" t="str">
        <f>IF(C11&lt;C15," Total Gestantes debe ser Mayor Que  Gestantes Con Embarazo No Planificado","")</f>
        <v/>
      </c>
      <c r="CH15" s="452">
        <v>0</v>
      </c>
      <c r="CJ15" s="452">
        <v>0</v>
      </c>
      <c r="CK15" s="452">
        <v>0</v>
      </c>
    </row>
    <row r="16" spans="1:89" x14ac:dyDescent="0.2">
      <c r="A16" s="1244" t="s">
        <v>191</v>
      </c>
      <c r="B16" s="1245"/>
      <c r="C16" s="472">
        <f t="shared" si="0"/>
        <v>0</v>
      </c>
      <c r="D16" s="37"/>
      <c r="E16" s="473"/>
      <c r="F16" s="473"/>
      <c r="G16" s="473"/>
      <c r="H16" s="473"/>
      <c r="I16" s="473"/>
      <c r="J16" s="473"/>
      <c r="K16" s="473"/>
      <c r="L16" s="474"/>
      <c r="M16" s="474"/>
      <c r="N16" s="474"/>
      <c r="O16" s="474"/>
      <c r="P16" s="463" t="s">
        <v>190</v>
      </c>
      <c r="Q16" s="309"/>
      <c r="R16" s="309"/>
      <c r="S16" s="309"/>
      <c r="T16" s="3"/>
      <c r="U16" s="3"/>
      <c r="V16" s="3"/>
      <c r="W16" s="3"/>
      <c r="X16" s="3"/>
      <c r="Y16" s="3"/>
      <c r="Z16" s="3"/>
      <c r="AA16" s="3"/>
      <c r="AB16" s="3"/>
      <c r="AC16" s="3"/>
      <c r="AD16" s="3"/>
      <c r="AE16" s="458"/>
      <c r="AF16" s="458"/>
      <c r="AG16" s="458"/>
      <c r="AH16" s="458"/>
      <c r="AI16" s="458"/>
      <c r="AJ16" s="458"/>
      <c r="AK16" s="458"/>
      <c r="AL16" s="458"/>
      <c r="AM16" s="458"/>
      <c r="AN16" s="459"/>
      <c r="AO16" s="459"/>
      <c r="AP16" s="459"/>
      <c r="AQ16" s="459"/>
      <c r="AR16" s="459"/>
      <c r="AS16" s="459"/>
      <c r="AT16" s="459"/>
      <c r="AU16" s="459"/>
      <c r="AV16" s="459"/>
      <c r="AW16" s="453"/>
      <c r="CH16" s="452">
        <v>0</v>
      </c>
      <c r="CJ16" s="452">
        <v>0</v>
      </c>
    </row>
    <row r="17" spans="1:87" x14ac:dyDescent="0.2">
      <c r="A17" s="41" t="s">
        <v>19</v>
      </c>
      <c r="B17" s="42"/>
      <c r="C17" s="42"/>
      <c r="D17" s="42"/>
      <c r="E17" s="41"/>
      <c r="F17" s="41"/>
      <c r="G17" s="41"/>
      <c r="H17" s="42"/>
      <c r="I17" s="42"/>
      <c r="J17" s="42"/>
      <c r="K17" s="42"/>
      <c r="L17" s="42"/>
      <c r="M17" s="42"/>
      <c r="N17" s="42"/>
      <c r="O17" s="3"/>
      <c r="P17" s="3"/>
      <c r="Q17" s="3"/>
      <c r="R17" s="3"/>
      <c r="S17" s="3"/>
      <c r="T17" s="3"/>
      <c r="U17" s="3"/>
      <c r="V17" s="3"/>
      <c r="W17" s="3"/>
      <c r="X17" s="3"/>
      <c r="Y17" s="3"/>
      <c r="Z17" s="3"/>
      <c r="AA17" s="3"/>
      <c r="AB17" s="3"/>
      <c r="AC17" s="3"/>
      <c r="AD17" s="3"/>
      <c r="AE17" s="458"/>
      <c r="AF17" s="458"/>
      <c r="AG17" s="458"/>
      <c r="AH17" s="458"/>
      <c r="AI17" s="458"/>
      <c r="AJ17" s="458"/>
      <c r="AK17" s="458"/>
      <c r="AL17" s="458"/>
      <c r="AM17" s="458"/>
      <c r="AN17" s="458"/>
      <c r="AO17" s="458"/>
      <c r="AP17" s="458"/>
      <c r="AQ17" s="458"/>
      <c r="AR17" s="458"/>
      <c r="AS17" s="458"/>
      <c r="AT17" s="458"/>
      <c r="AU17" s="458"/>
      <c r="AV17" s="458"/>
      <c r="AW17" s="453"/>
    </row>
    <row r="18" spans="1:87" x14ac:dyDescent="0.2">
      <c r="A18" s="1250" t="s">
        <v>20</v>
      </c>
      <c r="B18" s="1251"/>
      <c r="C18" s="1254" t="s">
        <v>21</v>
      </c>
      <c r="D18" s="1242" t="s">
        <v>192</v>
      </c>
      <c r="E18" s="1242" t="s">
        <v>193</v>
      </c>
      <c r="F18" s="1242" t="s">
        <v>187</v>
      </c>
      <c r="G18" s="3"/>
      <c r="H18" s="3"/>
      <c r="I18" s="3"/>
      <c r="J18" s="3"/>
      <c r="K18" s="3"/>
      <c r="L18" s="3"/>
      <c r="M18" s="3"/>
      <c r="N18" s="3"/>
      <c r="O18" s="3"/>
      <c r="P18" s="3"/>
      <c r="Q18" s="3"/>
      <c r="R18" s="3"/>
      <c r="S18" s="3"/>
      <c r="T18" s="3"/>
      <c r="U18" s="3"/>
      <c r="V18" s="3"/>
      <c r="W18" s="3"/>
      <c r="X18" s="3"/>
      <c r="Y18" s="3"/>
      <c r="Z18" s="3"/>
      <c r="AA18" s="3"/>
      <c r="AB18" s="3"/>
      <c r="AC18" s="3"/>
      <c r="AD18" s="3"/>
      <c r="AE18" s="458"/>
      <c r="AF18" s="459"/>
      <c r="AG18" s="459"/>
      <c r="AH18" s="459"/>
      <c r="AI18" s="459"/>
      <c r="AJ18" s="459"/>
      <c r="AK18" s="459"/>
      <c r="AL18" s="459"/>
      <c r="AM18" s="459"/>
      <c r="AN18" s="459"/>
      <c r="AO18" s="459"/>
      <c r="AP18" s="459"/>
      <c r="AQ18" s="459"/>
      <c r="AR18" s="459"/>
      <c r="AS18" s="459"/>
      <c r="AT18" s="459"/>
      <c r="AU18" s="459"/>
      <c r="AV18" s="459"/>
      <c r="AW18" s="453"/>
    </row>
    <row r="19" spans="1:87" ht="18.75" customHeight="1" x14ac:dyDescent="0.2">
      <c r="A19" s="1252"/>
      <c r="B19" s="1253"/>
      <c r="C19" s="1255"/>
      <c r="D19" s="1243"/>
      <c r="E19" s="1243"/>
      <c r="F19" s="1243"/>
      <c r="G19" s="3"/>
      <c r="H19" s="3"/>
      <c r="I19" s="3"/>
      <c r="J19" s="3"/>
      <c r="K19" s="3"/>
      <c r="L19" s="3"/>
      <c r="M19" s="3"/>
      <c r="N19" s="3"/>
      <c r="O19" s="3"/>
      <c r="P19" s="3"/>
      <c r="Q19" s="3"/>
      <c r="R19" s="3"/>
      <c r="S19" s="3"/>
      <c r="T19" s="3"/>
      <c r="U19" s="3"/>
      <c r="V19" s="3"/>
      <c r="W19" s="3"/>
      <c r="X19" s="3"/>
      <c r="Y19" s="3"/>
      <c r="Z19" s="3"/>
      <c r="AA19" s="3"/>
      <c r="AB19" s="3"/>
      <c r="AC19" s="3"/>
      <c r="AD19" s="3"/>
      <c r="AE19" s="458"/>
      <c r="AF19" s="459"/>
      <c r="AG19" s="459"/>
      <c r="AH19" s="459"/>
      <c r="AI19" s="459"/>
      <c r="AJ19" s="459"/>
      <c r="AK19" s="459"/>
      <c r="AL19" s="459"/>
      <c r="AM19" s="459"/>
      <c r="AN19" s="459"/>
      <c r="AO19" s="459"/>
      <c r="AP19" s="459"/>
      <c r="AQ19" s="459"/>
      <c r="AR19" s="459"/>
      <c r="AS19" s="459"/>
      <c r="AT19" s="459"/>
      <c r="AU19" s="459"/>
      <c r="AV19" s="459"/>
      <c r="AW19" s="453"/>
    </row>
    <row r="20" spans="1:87" x14ac:dyDescent="0.2">
      <c r="A20" s="1246" t="s">
        <v>22</v>
      </c>
      <c r="B20" s="1247"/>
      <c r="C20" s="38">
        <v>104</v>
      </c>
      <c r="D20" s="38">
        <v>0</v>
      </c>
      <c r="E20" s="38">
        <v>0</v>
      </c>
      <c r="F20" s="38">
        <v>0</v>
      </c>
      <c r="G20" s="475" t="s">
        <v>194</v>
      </c>
      <c r="H20" s="476"/>
      <c r="I20" s="476"/>
      <c r="J20" s="476"/>
      <c r="K20" s="3"/>
      <c r="L20" s="3"/>
      <c r="M20" s="3"/>
      <c r="N20" s="3"/>
      <c r="O20" s="3"/>
      <c r="P20" s="3"/>
      <c r="Q20" s="3"/>
      <c r="R20" s="3"/>
      <c r="S20" s="3"/>
      <c r="T20" s="3"/>
      <c r="U20" s="3"/>
      <c r="V20" s="3"/>
      <c r="W20" s="3"/>
      <c r="X20" s="3"/>
      <c r="Y20" s="3"/>
      <c r="Z20" s="3"/>
      <c r="AA20" s="3"/>
      <c r="AB20" s="3"/>
      <c r="AC20" s="3"/>
      <c r="AD20" s="3"/>
      <c r="AE20" s="458"/>
      <c r="AF20" s="459"/>
      <c r="AG20" s="459"/>
      <c r="AH20" s="459"/>
      <c r="AI20" s="459"/>
      <c r="AJ20" s="459"/>
      <c r="AK20" s="459"/>
      <c r="AL20" s="459"/>
      <c r="AM20" s="459"/>
      <c r="AN20" s="459"/>
      <c r="AO20" s="459"/>
      <c r="AP20" s="459"/>
      <c r="AQ20" s="459"/>
      <c r="AR20" s="459"/>
      <c r="AS20" s="459"/>
      <c r="AT20" s="459"/>
      <c r="AU20" s="459"/>
      <c r="AV20" s="459"/>
      <c r="AW20" s="453"/>
      <c r="CD20" s="452" t="str">
        <f>IF(AND(SUM(C21:C30)&lt;&gt;0,C20=0),"Debe ingresar el total de gestantes Ingresadas a ARO","")</f>
        <v/>
      </c>
      <c r="CG20" s="452">
        <v>0</v>
      </c>
      <c r="CI20" s="452">
        <v>0</v>
      </c>
    </row>
    <row r="21" spans="1:87" x14ac:dyDescent="0.2">
      <c r="A21" s="1248" t="s">
        <v>195</v>
      </c>
      <c r="B21" s="1249"/>
      <c r="C21" s="60">
        <v>1</v>
      </c>
      <c r="D21" s="60">
        <v>0</v>
      </c>
      <c r="E21" s="60">
        <v>0</v>
      </c>
      <c r="F21" s="60">
        <v>0</v>
      </c>
      <c r="G21" s="475" t="s">
        <v>194</v>
      </c>
      <c r="H21" s="476"/>
      <c r="I21" s="476"/>
      <c r="J21" s="476"/>
      <c r="K21" s="3"/>
      <c r="L21" s="3"/>
      <c r="M21" s="3"/>
      <c r="N21" s="3"/>
      <c r="O21" s="3"/>
      <c r="P21" s="3"/>
      <c r="Q21" s="3"/>
      <c r="R21" s="3"/>
      <c r="S21" s="3"/>
      <c r="T21" s="3"/>
      <c r="U21" s="3"/>
      <c r="V21" s="3"/>
      <c r="W21" s="3"/>
      <c r="X21" s="3"/>
      <c r="Y21" s="3"/>
      <c r="Z21" s="3"/>
      <c r="AA21" s="3"/>
      <c r="AB21" s="3"/>
      <c r="AC21" s="3"/>
      <c r="AD21" s="3"/>
      <c r="AE21" s="458"/>
      <c r="AF21" s="459"/>
      <c r="AG21" s="459"/>
      <c r="AH21" s="459"/>
      <c r="AI21" s="459"/>
      <c r="AJ21" s="459"/>
      <c r="AK21" s="459"/>
      <c r="AL21" s="459"/>
      <c r="AM21" s="459"/>
      <c r="AN21" s="459"/>
      <c r="AO21" s="459"/>
      <c r="AP21" s="459"/>
      <c r="AQ21" s="459"/>
      <c r="AR21" s="459"/>
      <c r="AS21" s="459"/>
      <c r="AT21" s="459"/>
      <c r="AU21" s="459"/>
      <c r="AV21" s="459"/>
      <c r="AW21" s="453"/>
      <c r="CG21" s="452">
        <v>0</v>
      </c>
      <c r="CI21" s="452">
        <v>0</v>
      </c>
    </row>
    <row r="22" spans="1:87" ht="14.25" customHeight="1" x14ac:dyDescent="0.2">
      <c r="A22" s="1257" t="s">
        <v>196</v>
      </c>
      <c r="B22" s="1258"/>
      <c r="C22" s="32">
        <v>6</v>
      </c>
      <c r="D22" s="32">
        <v>0</v>
      </c>
      <c r="E22" s="32">
        <v>0</v>
      </c>
      <c r="F22" s="32">
        <v>0</v>
      </c>
      <c r="G22" s="475" t="s">
        <v>194</v>
      </c>
      <c r="H22" s="476"/>
      <c r="I22" s="476"/>
      <c r="J22" s="476"/>
      <c r="K22" s="3"/>
      <c r="L22" s="3"/>
      <c r="M22" s="3"/>
      <c r="N22" s="3"/>
      <c r="O22" s="3"/>
      <c r="P22" s="3"/>
      <c r="Q22" s="3"/>
      <c r="R22" s="3"/>
      <c r="S22" s="3"/>
      <c r="T22" s="3"/>
      <c r="U22" s="3"/>
      <c r="V22" s="3"/>
      <c r="W22" s="3"/>
      <c r="X22" s="3"/>
      <c r="Y22" s="3"/>
      <c r="Z22" s="3"/>
      <c r="AA22" s="3"/>
      <c r="AB22" s="3"/>
      <c r="AC22" s="3"/>
      <c r="AD22" s="3"/>
      <c r="AE22" s="458"/>
      <c r="AF22" s="459"/>
      <c r="AG22" s="459"/>
      <c r="AH22" s="459"/>
      <c r="AI22" s="459"/>
      <c r="AJ22" s="459"/>
      <c r="AK22" s="459"/>
      <c r="AL22" s="459"/>
      <c r="AM22" s="459"/>
      <c r="AN22" s="459"/>
      <c r="AO22" s="459"/>
      <c r="AP22" s="459"/>
      <c r="AQ22" s="459"/>
      <c r="AR22" s="459"/>
      <c r="AS22" s="459"/>
      <c r="AT22" s="459"/>
      <c r="AU22" s="459"/>
      <c r="AV22" s="459"/>
      <c r="AW22" s="453"/>
      <c r="CG22" s="452">
        <v>0</v>
      </c>
      <c r="CI22" s="452">
        <v>0</v>
      </c>
    </row>
    <row r="23" spans="1:87" ht="14.25" customHeight="1" x14ac:dyDescent="0.2">
      <c r="A23" s="1257" t="s">
        <v>197</v>
      </c>
      <c r="B23" s="1258"/>
      <c r="C23" s="32">
        <v>7</v>
      </c>
      <c r="D23" s="32">
        <v>0</v>
      </c>
      <c r="E23" s="32">
        <v>0</v>
      </c>
      <c r="F23" s="32">
        <v>0</v>
      </c>
      <c r="G23" s="475" t="s">
        <v>194</v>
      </c>
      <c r="H23" s="476"/>
      <c r="I23" s="476"/>
      <c r="J23" s="476"/>
      <c r="K23" s="3"/>
      <c r="L23" s="3"/>
      <c r="M23" s="3"/>
      <c r="N23" s="3"/>
      <c r="O23" s="3"/>
      <c r="P23" s="3"/>
      <c r="Q23" s="3"/>
      <c r="R23" s="3"/>
      <c r="S23" s="3"/>
      <c r="T23" s="3"/>
      <c r="U23" s="3"/>
      <c r="V23" s="3"/>
      <c r="W23" s="3"/>
      <c r="X23" s="3"/>
      <c r="Y23" s="3"/>
      <c r="Z23" s="3"/>
      <c r="AA23" s="3"/>
      <c r="AB23" s="3"/>
      <c r="AC23" s="3"/>
      <c r="AD23" s="3"/>
      <c r="AE23" s="458"/>
      <c r="AF23" s="459"/>
      <c r="AG23" s="459"/>
      <c r="AH23" s="459"/>
      <c r="AI23" s="459"/>
      <c r="AJ23" s="459"/>
      <c r="AK23" s="459"/>
      <c r="AL23" s="459"/>
      <c r="AM23" s="459"/>
      <c r="AN23" s="459"/>
      <c r="AO23" s="459"/>
      <c r="AP23" s="459"/>
      <c r="AQ23" s="459"/>
      <c r="AR23" s="459"/>
      <c r="AS23" s="459"/>
      <c r="AT23" s="459"/>
      <c r="AU23" s="459"/>
      <c r="AV23" s="459"/>
      <c r="AW23" s="453"/>
      <c r="CG23" s="452">
        <v>0</v>
      </c>
      <c r="CI23" s="452">
        <v>0</v>
      </c>
    </row>
    <row r="24" spans="1:87" ht="14.25" customHeight="1" x14ac:dyDescent="0.2">
      <c r="A24" s="1261" t="s">
        <v>198</v>
      </c>
      <c r="B24" s="1262"/>
      <c r="C24" s="32">
        <v>4</v>
      </c>
      <c r="D24" s="32">
        <v>0</v>
      </c>
      <c r="E24" s="32">
        <v>0</v>
      </c>
      <c r="F24" s="32">
        <v>0</v>
      </c>
      <c r="G24" s="475" t="s">
        <v>194</v>
      </c>
      <c r="H24" s="476"/>
      <c r="I24" s="476"/>
      <c r="J24" s="476"/>
      <c r="K24" s="3"/>
      <c r="L24" s="3"/>
      <c r="M24" s="3"/>
      <c r="N24" s="3"/>
      <c r="O24" s="3"/>
      <c r="P24" s="3"/>
      <c r="Q24" s="3"/>
      <c r="R24" s="3"/>
      <c r="S24" s="3"/>
      <c r="T24" s="3"/>
      <c r="U24" s="3"/>
      <c r="V24" s="3"/>
      <c r="W24" s="3"/>
      <c r="X24" s="3"/>
      <c r="Y24" s="3"/>
      <c r="Z24" s="3"/>
      <c r="AA24" s="3"/>
      <c r="AB24" s="3"/>
      <c r="AC24" s="3"/>
      <c r="AD24" s="3"/>
      <c r="AE24" s="458"/>
      <c r="AF24" s="459"/>
      <c r="AG24" s="459"/>
      <c r="AH24" s="459"/>
      <c r="AI24" s="459"/>
      <c r="AJ24" s="459"/>
      <c r="AK24" s="459"/>
      <c r="AL24" s="459"/>
      <c r="AM24" s="459"/>
      <c r="AN24" s="459"/>
      <c r="AO24" s="459"/>
      <c r="AP24" s="459"/>
      <c r="AQ24" s="459"/>
      <c r="AR24" s="459"/>
      <c r="AS24" s="459"/>
      <c r="AT24" s="459"/>
      <c r="AU24" s="459"/>
      <c r="AV24" s="459"/>
      <c r="AW24" s="453"/>
      <c r="CG24" s="452">
        <v>0</v>
      </c>
      <c r="CI24" s="452">
        <v>0</v>
      </c>
    </row>
    <row r="25" spans="1:87" x14ac:dyDescent="0.2">
      <c r="A25" s="1261" t="s">
        <v>23</v>
      </c>
      <c r="B25" s="1262"/>
      <c r="C25" s="32"/>
      <c r="D25" s="32"/>
      <c r="E25" s="32"/>
      <c r="F25" s="32"/>
      <c r="G25" s="475" t="s">
        <v>194</v>
      </c>
      <c r="H25" s="476"/>
      <c r="I25" s="476"/>
      <c r="J25" s="476"/>
      <c r="K25" s="3"/>
      <c r="L25" s="3"/>
      <c r="M25" s="3"/>
      <c r="N25" s="3"/>
      <c r="O25" s="3"/>
      <c r="P25" s="3"/>
      <c r="Q25" s="3"/>
      <c r="R25" s="3"/>
      <c r="S25" s="3"/>
      <c r="T25" s="3"/>
      <c r="U25" s="3"/>
      <c r="V25" s="3"/>
      <c r="W25" s="3"/>
      <c r="X25" s="3"/>
      <c r="Y25" s="3"/>
      <c r="Z25" s="3"/>
      <c r="AA25" s="3"/>
      <c r="AB25" s="3"/>
      <c r="AC25" s="3"/>
      <c r="AD25" s="3"/>
      <c r="AE25" s="458"/>
      <c r="AF25" s="459"/>
      <c r="AG25" s="459"/>
      <c r="AH25" s="459"/>
      <c r="AI25" s="459"/>
      <c r="AJ25" s="459"/>
      <c r="AK25" s="459"/>
      <c r="AL25" s="459"/>
      <c r="AM25" s="459"/>
      <c r="AN25" s="459"/>
      <c r="AO25" s="459"/>
      <c r="AP25" s="459"/>
      <c r="AQ25" s="459"/>
      <c r="AR25" s="459"/>
      <c r="AS25" s="459"/>
      <c r="AT25" s="459"/>
      <c r="AU25" s="459"/>
      <c r="AV25" s="459"/>
      <c r="AW25" s="453"/>
      <c r="CG25" s="452">
        <v>0</v>
      </c>
      <c r="CI25" s="452">
        <v>0</v>
      </c>
    </row>
    <row r="26" spans="1:87" x14ac:dyDescent="0.2">
      <c r="A26" s="1261" t="s">
        <v>24</v>
      </c>
      <c r="B26" s="1262"/>
      <c r="C26" s="32">
        <v>1</v>
      </c>
      <c r="D26" s="32">
        <v>0</v>
      </c>
      <c r="E26" s="32">
        <v>0</v>
      </c>
      <c r="F26" s="32">
        <v>0</v>
      </c>
      <c r="G26" s="475" t="s">
        <v>194</v>
      </c>
      <c r="H26" s="476"/>
      <c r="I26" s="476"/>
      <c r="J26" s="476"/>
      <c r="K26" s="3"/>
      <c r="L26" s="3"/>
      <c r="M26" s="3"/>
      <c r="N26" s="3"/>
      <c r="O26" s="3"/>
      <c r="P26" s="3"/>
      <c r="Q26" s="3"/>
      <c r="R26" s="3"/>
      <c r="S26" s="3"/>
      <c r="T26" s="3"/>
      <c r="U26" s="3"/>
      <c r="V26" s="3"/>
      <c r="W26" s="3"/>
      <c r="X26" s="3"/>
      <c r="Y26" s="3"/>
      <c r="Z26" s="3"/>
      <c r="AA26" s="3"/>
      <c r="AB26" s="3"/>
      <c r="AC26" s="3"/>
      <c r="AD26" s="3"/>
      <c r="AE26" s="458"/>
      <c r="AF26" s="459"/>
      <c r="AG26" s="459"/>
      <c r="AH26" s="459"/>
      <c r="AI26" s="459"/>
      <c r="AJ26" s="459"/>
      <c r="AK26" s="459"/>
      <c r="AL26" s="459"/>
      <c r="AM26" s="459"/>
      <c r="AN26" s="459"/>
      <c r="AO26" s="459"/>
      <c r="AP26" s="459"/>
      <c r="AQ26" s="459"/>
      <c r="AR26" s="459"/>
      <c r="AS26" s="459"/>
      <c r="AT26" s="459"/>
      <c r="AU26" s="459"/>
      <c r="AV26" s="459"/>
      <c r="AW26" s="453"/>
      <c r="CG26" s="452">
        <v>0</v>
      </c>
      <c r="CI26" s="452">
        <v>0</v>
      </c>
    </row>
    <row r="27" spans="1:87" x14ac:dyDescent="0.2">
      <c r="A27" s="1261" t="s">
        <v>199</v>
      </c>
      <c r="B27" s="1262"/>
      <c r="C27" s="32">
        <v>26</v>
      </c>
      <c r="D27" s="32">
        <v>0</v>
      </c>
      <c r="E27" s="32">
        <v>0</v>
      </c>
      <c r="F27" s="32">
        <v>0</v>
      </c>
      <c r="G27" s="475" t="s">
        <v>194</v>
      </c>
      <c r="H27" s="476"/>
      <c r="I27" s="476"/>
      <c r="J27" s="476"/>
      <c r="K27" s="3"/>
      <c r="L27" s="3"/>
      <c r="M27" s="3"/>
      <c r="N27" s="3"/>
      <c r="O27" s="3"/>
      <c r="P27" s="3"/>
      <c r="Q27" s="3"/>
      <c r="R27" s="3"/>
      <c r="S27" s="3"/>
      <c r="T27" s="3"/>
      <c r="U27" s="3"/>
      <c r="V27" s="3"/>
      <c r="W27" s="3"/>
      <c r="X27" s="3"/>
      <c r="Y27" s="3"/>
      <c r="Z27" s="3"/>
      <c r="AA27" s="3"/>
      <c r="AB27" s="3"/>
      <c r="AC27" s="3"/>
      <c r="AD27" s="3"/>
      <c r="AE27" s="458"/>
      <c r="AF27" s="459"/>
      <c r="AG27" s="459"/>
      <c r="AH27" s="459"/>
      <c r="AI27" s="459"/>
      <c r="AJ27" s="459"/>
      <c r="AK27" s="459"/>
      <c r="AL27" s="459"/>
      <c r="AM27" s="459"/>
      <c r="AN27" s="459"/>
      <c r="AO27" s="459"/>
      <c r="AP27" s="459"/>
      <c r="AQ27" s="459"/>
      <c r="AR27" s="459"/>
      <c r="AS27" s="459"/>
      <c r="AT27" s="459"/>
      <c r="AU27" s="459"/>
      <c r="AV27" s="459"/>
      <c r="AW27" s="453"/>
      <c r="CG27" s="452">
        <v>0</v>
      </c>
      <c r="CI27" s="452">
        <v>0</v>
      </c>
    </row>
    <row r="28" spans="1:87" x14ac:dyDescent="0.2">
      <c r="A28" s="1261" t="s">
        <v>200</v>
      </c>
      <c r="B28" s="1262"/>
      <c r="C28" s="32">
        <v>16</v>
      </c>
      <c r="D28" s="32">
        <v>0</v>
      </c>
      <c r="E28" s="32">
        <v>0</v>
      </c>
      <c r="F28" s="32">
        <v>0</v>
      </c>
      <c r="G28" s="475" t="s">
        <v>194</v>
      </c>
      <c r="H28" s="476"/>
      <c r="I28" s="476"/>
      <c r="J28" s="476"/>
      <c r="K28" s="3"/>
      <c r="L28" s="3"/>
      <c r="M28" s="3"/>
      <c r="N28" s="3"/>
      <c r="O28" s="3"/>
      <c r="P28" s="3"/>
      <c r="Q28" s="3"/>
      <c r="R28" s="3"/>
      <c r="S28" s="3"/>
      <c r="T28" s="3"/>
      <c r="U28" s="3"/>
      <c r="V28" s="3"/>
      <c r="W28" s="3"/>
      <c r="X28" s="3"/>
      <c r="Y28" s="3"/>
      <c r="Z28" s="3"/>
      <c r="AA28" s="3"/>
      <c r="AB28" s="3"/>
      <c r="AC28" s="3"/>
      <c r="AD28" s="3"/>
      <c r="AE28" s="458"/>
      <c r="AF28" s="459"/>
      <c r="AG28" s="459"/>
      <c r="AH28" s="459"/>
      <c r="AI28" s="459"/>
      <c r="AJ28" s="459"/>
      <c r="AK28" s="459"/>
      <c r="AL28" s="459"/>
      <c r="AM28" s="459"/>
      <c r="AN28" s="459"/>
      <c r="AO28" s="459"/>
      <c r="AP28" s="459"/>
      <c r="AQ28" s="459"/>
      <c r="AR28" s="459"/>
      <c r="AS28" s="459"/>
      <c r="AT28" s="459"/>
      <c r="AU28" s="459"/>
      <c r="AV28" s="459"/>
      <c r="AW28" s="453"/>
      <c r="CG28" s="452">
        <v>0</v>
      </c>
      <c r="CI28" s="452">
        <v>0</v>
      </c>
    </row>
    <row r="29" spans="1:87" x14ac:dyDescent="0.2">
      <c r="A29" s="1263" t="s">
        <v>201</v>
      </c>
      <c r="B29" s="1264"/>
      <c r="C29" s="32">
        <v>2</v>
      </c>
      <c r="D29" s="32">
        <v>0</v>
      </c>
      <c r="E29" s="32">
        <v>0</v>
      </c>
      <c r="F29" s="32">
        <v>0</v>
      </c>
      <c r="G29" s="475" t="s">
        <v>194</v>
      </c>
      <c r="H29" s="476"/>
      <c r="I29" s="476"/>
      <c r="J29" s="476"/>
      <c r="K29" s="3"/>
      <c r="L29" s="3"/>
      <c r="M29" s="3"/>
      <c r="N29" s="3"/>
      <c r="O29" s="3"/>
      <c r="P29" s="3"/>
      <c r="Q29" s="3"/>
      <c r="R29" s="3"/>
      <c r="S29" s="3"/>
      <c r="T29" s="3"/>
      <c r="U29" s="3"/>
      <c r="V29" s="3"/>
      <c r="W29" s="3"/>
      <c r="X29" s="3"/>
      <c r="Y29" s="3"/>
      <c r="Z29" s="3"/>
      <c r="AA29" s="3"/>
      <c r="AB29" s="3"/>
      <c r="AC29" s="3"/>
      <c r="AD29" s="3"/>
      <c r="AE29" s="458"/>
      <c r="AF29" s="459"/>
      <c r="AG29" s="459"/>
      <c r="AH29" s="459"/>
      <c r="AI29" s="459"/>
      <c r="AJ29" s="459"/>
      <c r="AK29" s="459"/>
      <c r="AL29" s="459"/>
      <c r="AM29" s="459"/>
      <c r="AN29" s="459"/>
      <c r="AO29" s="459"/>
      <c r="AP29" s="459"/>
      <c r="AQ29" s="459"/>
      <c r="AR29" s="459"/>
      <c r="AS29" s="459"/>
      <c r="AT29" s="459"/>
      <c r="AU29" s="459"/>
      <c r="AV29" s="459"/>
      <c r="AW29" s="453"/>
      <c r="CG29" s="452">
        <v>0</v>
      </c>
      <c r="CI29" s="452">
        <v>0</v>
      </c>
    </row>
    <row r="30" spans="1:87" ht="14.25" customHeight="1" x14ac:dyDescent="0.2">
      <c r="A30" s="1265" t="s">
        <v>202</v>
      </c>
      <c r="B30" s="1266"/>
      <c r="C30" s="44">
        <v>41</v>
      </c>
      <c r="D30" s="44">
        <v>0</v>
      </c>
      <c r="E30" s="44">
        <v>0</v>
      </c>
      <c r="F30" s="44">
        <v>0</v>
      </c>
      <c r="G30" s="475" t="s">
        <v>194</v>
      </c>
      <c r="H30" s="476"/>
      <c r="I30" s="476"/>
      <c r="J30" s="476"/>
      <c r="K30" s="3"/>
      <c r="L30" s="3"/>
      <c r="M30" s="3"/>
      <c r="N30" s="3"/>
      <c r="O30" s="3"/>
      <c r="P30" s="3"/>
      <c r="Q30" s="3"/>
      <c r="R30" s="3"/>
      <c r="S30" s="3"/>
      <c r="T30" s="10"/>
      <c r="U30" s="10"/>
      <c r="V30" s="10"/>
      <c r="W30" s="10"/>
      <c r="X30" s="10"/>
      <c r="Y30" s="10"/>
      <c r="Z30" s="10"/>
      <c r="AA30" s="10"/>
      <c r="AB30" s="10"/>
      <c r="AC30" s="10"/>
      <c r="AD30" s="10"/>
      <c r="AE30" s="454"/>
      <c r="AF30" s="454"/>
      <c r="AG30" s="454"/>
      <c r="AH30" s="477"/>
      <c r="AI30" s="454"/>
      <c r="AJ30" s="454"/>
      <c r="AK30" s="454"/>
      <c r="AL30" s="454"/>
      <c r="AM30" s="454"/>
      <c r="AN30" s="454"/>
      <c r="AO30" s="454"/>
      <c r="AP30" s="454"/>
      <c r="AQ30" s="454"/>
      <c r="AR30" s="454"/>
      <c r="AS30" s="454"/>
      <c r="AT30" s="454"/>
      <c r="AU30" s="454"/>
      <c r="AV30" s="454"/>
      <c r="AW30" s="478"/>
      <c r="CG30" s="452">
        <v>0</v>
      </c>
      <c r="CI30" s="452">
        <v>0</v>
      </c>
    </row>
    <row r="31" spans="1:87" x14ac:dyDescent="0.2">
      <c r="A31" s="12" t="s">
        <v>25</v>
      </c>
      <c r="B31" s="45"/>
      <c r="C31" s="46"/>
      <c r="D31" s="47"/>
      <c r="E31" s="48"/>
      <c r="F31" s="49"/>
      <c r="G31" s="2"/>
      <c r="H31" s="2"/>
      <c r="I31" s="2"/>
      <c r="J31" s="2"/>
      <c r="K31" s="2"/>
      <c r="L31" s="2"/>
      <c r="M31" s="2"/>
      <c r="N31" s="2"/>
      <c r="O31" s="2"/>
      <c r="P31" s="2"/>
      <c r="Q31" s="10"/>
      <c r="R31" s="10"/>
      <c r="S31" s="10"/>
      <c r="T31" s="10"/>
      <c r="U31" s="10"/>
      <c r="V31" s="10"/>
      <c r="W31" s="10"/>
      <c r="X31" s="10"/>
      <c r="Y31" s="10"/>
      <c r="Z31" s="10"/>
      <c r="AA31" s="10"/>
      <c r="AB31" s="10"/>
      <c r="AC31" s="10"/>
      <c r="AD31" s="10"/>
      <c r="AE31" s="454"/>
      <c r="AF31" s="454"/>
      <c r="AG31" s="454"/>
      <c r="AH31" s="477"/>
      <c r="AI31" s="454"/>
      <c r="AJ31" s="454"/>
      <c r="AK31" s="454"/>
      <c r="AL31" s="454"/>
      <c r="AM31" s="454"/>
      <c r="AN31" s="454"/>
      <c r="AO31" s="454"/>
      <c r="AP31" s="454"/>
      <c r="AQ31" s="454"/>
      <c r="AR31" s="454"/>
      <c r="AS31" s="454"/>
      <c r="AT31" s="454"/>
      <c r="AU31" s="454"/>
      <c r="AV31" s="454"/>
      <c r="AW31" s="478"/>
    </row>
    <row r="32" spans="1:87" x14ac:dyDescent="0.2">
      <c r="A32" s="1233" t="s">
        <v>26</v>
      </c>
      <c r="B32" s="1234"/>
      <c r="C32" s="1237" t="s">
        <v>4</v>
      </c>
      <c r="D32" s="1239" t="s">
        <v>5</v>
      </c>
      <c r="E32" s="1240"/>
      <c r="F32" s="1240"/>
      <c r="G32" s="1240"/>
      <c r="H32" s="1240"/>
      <c r="I32" s="1240"/>
      <c r="J32" s="1240"/>
      <c r="K32" s="1240"/>
      <c r="L32" s="1241"/>
      <c r="M32" s="2"/>
      <c r="N32" s="2"/>
      <c r="O32" s="2"/>
      <c r="P32" s="2"/>
      <c r="Q32" s="2"/>
      <c r="R32" s="10"/>
      <c r="S32" s="10"/>
      <c r="T32" s="10"/>
      <c r="U32" s="10"/>
      <c r="V32" s="10"/>
      <c r="W32" s="10"/>
      <c r="X32" s="10"/>
      <c r="Y32" s="10"/>
      <c r="Z32" s="10"/>
      <c r="AA32" s="10"/>
      <c r="AB32" s="10"/>
      <c r="AC32" s="10"/>
      <c r="AD32" s="10"/>
      <c r="AE32" s="454"/>
      <c r="AF32" s="454"/>
      <c r="AG32" s="454"/>
      <c r="AH32" s="477"/>
      <c r="AI32" s="454"/>
      <c r="AJ32" s="454"/>
      <c r="AK32" s="455"/>
      <c r="AL32" s="455"/>
      <c r="AM32" s="455"/>
      <c r="AN32" s="455"/>
      <c r="AO32" s="455"/>
      <c r="AP32" s="455"/>
      <c r="AQ32" s="455"/>
      <c r="AR32" s="455"/>
      <c r="AS32" s="455"/>
      <c r="AT32" s="455"/>
      <c r="AU32" s="455"/>
      <c r="AV32" s="455"/>
      <c r="AW32" s="478"/>
    </row>
    <row r="33" spans="1:49" ht="21" x14ac:dyDescent="0.2">
      <c r="A33" s="1235"/>
      <c r="B33" s="1236"/>
      <c r="C33" s="1238"/>
      <c r="D33" s="435" t="s">
        <v>6</v>
      </c>
      <c r="E33" s="429" t="s">
        <v>7</v>
      </c>
      <c r="F33" s="429" t="s">
        <v>8</v>
      </c>
      <c r="G33" s="429" t="s">
        <v>9</v>
      </c>
      <c r="H33" s="429" t="s">
        <v>10</v>
      </c>
      <c r="I33" s="429" t="s">
        <v>11</v>
      </c>
      <c r="J33" s="429" t="s">
        <v>12</v>
      </c>
      <c r="K33" s="429" t="s">
        <v>13</v>
      </c>
      <c r="L33" s="429" t="s">
        <v>188</v>
      </c>
      <c r="M33" s="479"/>
      <c r="N33" s="480"/>
      <c r="O33" s="456"/>
      <c r="P33" s="457"/>
      <c r="Q33" s="481"/>
      <c r="R33" s="481"/>
      <c r="S33" s="457"/>
      <c r="T33" s="480"/>
      <c r="U33" s="456"/>
      <c r="V33" s="2"/>
      <c r="W33" s="2"/>
      <c r="X33" s="3"/>
      <c r="Y33" s="3"/>
      <c r="Z33" s="3"/>
      <c r="AA33" s="3"/>
      <c r="AB33" s="3"/>
      <c r="AC33" s="3"/>
      <c r="AD33" s="3"/>
      <c r="AE33" s="458"/>
      <c r="AF33" s="458"/>
      <c r="AG33" s="458"/>
      <c r="AH33" s="482"/>
      <c r="AI33" s="458"/>
      <c r="AJ33" s="458"/>
      <c r="AK33" s="458"/>
      <c r="AL33" s="458"/>
      <c r="AM33" s="458"/>
      <c r="AN33" s="458"/>
      <c r="AO33" s="458"/>
      <c r="AP33" s="459"/>
      <c r="AQ33" s="459"/>
      <c r="AR33" s="459"/>
      <c r="AS33" s="459"/>
      <c r="AT33" s="459"/>
      <c r="AU33" s="459"/>
      <c r="AV33" s="459"/>
      <c r="AW33" s="478"/>
    </row>
    <row r="34" spans="1:49" x14ac:dyDescent="0.2">
      <c r="A34" s="1273" t="s">
        <v>27</v>
      </c>
      <c r="B34" s="1273"/>
      <c r="C34" s="483">
        <f t="shared" ref="C34:C44" si="1">SUM(D34:L34)</f>
        <v>0</v>
      </c>
      <c r="D34" s="483">
        <f t="shared" ref="D34:L34" si="2">SUM(D35:D43)</f>
        <v>0</v>
      </c>
      <c r="E34" s="483">
        <f t="shared" si="2"/>
        <v>0</v>
      </c>
      <c r="F34" s="483">
        <f t="shared" si="2"/>
        <v>0</v>
      </c>
      <c r="G34" s="483">
        <f t="shared" si="2"/>
        <v>0</v>
      </c>
      <c r="H34" s="483">
        <f t="shared" si="2"/>
        <v>0</v>
      </c>
      <c r="I34" s="483">
        <f t="shared" si="2"/>
        <v>0</v>
      </c>
      <c r="J34" s="483">
        <f t="shared" si="2"/>
        <v>0</v>
      </c>
      <c r="K34" s="483">
        <f t="shared" si="2"/>
        <v>0</v>
      </c>
      <c r="L34" s="483">
        <f t="shared" si="2"/>
        <v>0</v>
      </c>
      <c r="M34" s="484"/>
      <c r="N34" s="485"/>
      <c r="O34" s="485"/>
      <c r="P34" s="486"/>
      <c r="Q34" s="487"/>
      <c r="R34" s="487"/>
      <c r="S34" s="486"/>
      <c r="T34" s="488"/>
      <c r="U34" s="488"/>
      <c r="V34" s="2"/>
      <c r="W34" s="2"/>
      <c r="X34" s="3"/>
      <c r="Y34" s="3"/>
      <c r="Z34" s="3"/>
      <c r="AA34" s="3"/>
      <c r="AB34" s="3"/>
      <c r="AC34" s="3"/>
      <c r="AD34" s="3"/>
      <c r="AE34" s="3"/>
      <c r="AF34" s="3"/>
      <c r="AG34" s="3"/>
      <c r="AH34" s="3"/>
      <c r="AI34" s="458"/>
      <c r="AJ34" s="458"/>
      <c r="AK34" s="458"/>
      <c r="AL34" s="458"/>
      <c r="AM34" s="458"/>
      <c r="AN34" s="458"/>
      <c r="AO34" s="458"/>
      <c r="AP34" s="459"/>
      <c r="AQ34" s="459"/>
      <c r="AR34" s="459"/>
      <c r="AS34" s="459"/>
      <c r="AT34" s="459"/>
      <c r="AU34" s="459"/>
      <c r="AV34" s="459"/>
    </row>
    <row r="35" spans="1:49" x14ac:dyDescent="0.2">
      <c r="A35" s="1274" t="s">
        <v>203</v>
      </c>
      <c r="B35" s="1275"/>
      <c r="C35" s="489">
        <f t="shared" si="1"/>
        <v>0</v>
      </c>
      <c r="D35" s="25"/>
      <c r="E35" s="25"/>
      <c r="F35" s="25"/>
      <c r="G35" s="25"/>
      <c r="H35" s="25"/>
      <c r="I35" s="25"/>
      <c r="J35" s="25"/>
      <c r="K35" s="25"/>
      <c r="L35" s="25"/>
      <c r="M35" s="490"/>
      <c r="N35" s="491"/>
      <c r="O35" s="491"/>
      <c r="P35" s="491"/>
      <c r="Q35" s="491"/>
      <c r="R35" s="491"/>
      <c r="S35" s="491"/>
      <c r="T35" s="3"/>
      <c r="U35" s="3"/>
      <c r="V35" s="3"/>
      <c r="W35" s="3"/>
      <c r="X35" s="3"/>
      <c r="Y35" s="3"/>
      <c r="Z35" s="3"/>
      <c r="AA35" s="3"/>
      <c r="AB35" s="3"/>
      <c r="AC35" s="3"/>
      <c r="AD35" s="3"/>
      <c r="AE35" s="3"/>
      <c r="AF35" s="3"/>
      <c r="AG35" s="3"/>
      <c r="AH35" s="3"/>
      <c r="AI35" s="458"/>
      <c r="AJ35" s="459"/>
      <c r="AK35" s="459"/>
      <c r="AL35" s="459"/>
      <c r="AM35" s="459"/>
      <c r="AN35" s="459"/>
      <c r="AO35" s="459"/>
      <c r="AP35" s="459"/>
      <c r="AQ35" s="459"/>
      <c r="AR35" s="459"/>
      <c r="AS35" s="459"/>
      <c r="AT35" s="459"/>
      <c r="AU35" s="459"/>
      <c r="AV35" s="459"/>
    </row>
    <row r="36" spans="1:49" x14ac:dyDescent="0.2">
      <c r="A36" s="1276" t="s">
        <v>204</v>
      </c>
      <c r="B36" s="1277"/>
      <c r="C36" s="492">
        <f t="shared" si="1"/>
        <v>0</v>
      </c>
      <c r="D36" s="44"/>
      <c r="E36" s="44"/>
      <c r="F36" s="44"/>
      <c r="G36" s="44"/>
      <c r="H36" s="44"/>
      <c r="I36" s="44"/>
      <c r="J36" s="44"/>
      <c r="K36" s="44"/>
      <c r="L36" s="44"/>
      <c r="M36" s="493"/>
      <c r="N36" s="447"/>
      <c r="O36" s="447"/>
      <c r="P36" s="447"/>
      <c r="Q36" s="447"/>
      <c r="R36" s="447"/>
      <c r="S36" s="447"/>
      <c r="T36" s="3"/>
      <c r="U36" s="3"/>
      <c r="V36" s="3"/>
      <c r="W36" s="3"/>
      <c r="X36" s="3"/>
      <c r="Y36" s="3"/>
      <c r="Z36" s="3"/>
      <c r="AA36" s="3"/>
      <c r="AB36" s="3"/>
      <c r="AC36" s="3"/>
      <c r="AD36" s="3"/>
      <c r="AE36" s="3"/>
      <c r="AF36" s="3"/>
      <c r="AG36" s="3"/>
      <c r="AH36" s="3"/>
      <c r="AI36" s="458"/>
      <c r="AJ36" s="459"/>
      <c r="AK36" s="459"/>
      <c r="AL36" s="459"/>
      <c r="AM36" s="459"/>
      <c r="AN36" s="459"/>
      <c r="AO36" s="459"/>
      <c r="AP36" s="459"/>
      <c r="AQ36" s="459"/>
      <c r="AR36" s="459"/>
      <c r="AS36" s="459"/>
      <c r="AT36" s="459"/>
      <c r="AU36" s="459"/>
      <c r="AV36" s="459"/>
    </row>
    <row r="37" spans="1:49" x14ac:dyDescent="0.2">
      <c r="A37" s="1278" t="s">
        <v>28</v>
      </c>
      <c r="B37" s="54" t="s">
        <v>205</v>
      </c>
      <c r="C37" s="489">
        <f t="shared" si="1"/>
        <v>0</v>
      </c>
      <c r="D37" s="25"/>
      <c r="E37" s="25"/>
      <c r="F37" s="25"/>
      <c r="G37" s="25"/>
      <c r="H37" s="25"/>
      <c r="I37" s="25"/>
      <c r="J37" s="25"/>
      <c r="K37" s="25"/>
      <c r="L37" s="25"/>
      <c r="M37" s="490"/>
      <c r="N37" s="491"/>
      <c r="O37" s="491"/>
      <c r="P37" s="491"/>
      <c r="Q37" s="491"/>
      <c r="R37" s="491"/>
      <c r="S37" s="491"/>
      <c r="T37" s="3"/>
      <c r="U37" s="3"/>
      <c r="V37" s="3"/>
      <c r="W37" s="3"/>
      <c r="X37" s="3"/>
      <c r="Y37" s="3"/>
      <c r="Z37" s="3"/>
      <c r="AA37" s="3"/>
      <c r="AB37" s="3"/>
      <c r="AC37" s="3"/>
      <c r="AD37" s="3"/>
      <c r="AE37" s="3"/>
      <c r="AF37" s="3"/>
      <c r="AG37" s="3"/>
      <c r="AH37" s="3"/>
      <c r="AI37" s="458"/>
      <c r="AJ37" s="459"/>
      <c r="AK37" s="459"/>
      <c r="AL37" s="459"/>
      <c r="AM37" s="459"/>
      <c r="AN37" s="459"/>
      <c r="AO37" s="459"/>
      <c r="AP37" s="459"/>
      <c r="AQ37" s="459"/>
      <c r="AR37" s="459"/>
      <c r="AS37" s="459"/>
      <c r="AT37" s="459"/>
      <c r="AU37" s="459"/>
      <c r="AV37" s="459"/>
    </row>
    <row r="38" spans="1:49" x14ac:dyDescent="0.2">
      <c r="A38" s="1279"/>
      <c r="B38" s="55" t="s">
        <v>206</v>
      </c>
      <c r="C38" s="494">
        <f t="shared" si="1"/>
        <v>0</v>
      </c>
      <c r="D38" s="32"/>
      <c r="E38" s="32"/>
      <c r="F38" s="32"/>
      <c r="G38" s="32"/>
      <c r="H38" s="32"/>
      <c r="I38" s="32"/>
      <c r="J38" s="32"/>
      <c r="K38" s="32"/>
      <c r="L38" s="32"/>
      <c r="M38" s="490"/>
      <c r="N38" s="491"/>
      <c r="O38" s="491"/>
      <c r="P38" s="491"/>
      <c r="Q38" s="491"/>
      <c r="R38" s="491"/>
      <c r="S38" s="491"/>
      <c r="T38" s="3"/>
      <c r="U38" s="3"/>
      <c r="V38" s="3"/>
      <c r="W38" s="3"/>
      <c r="X38" s="3"/>
      <c r="Y38" s="3"/>
      <c r="Z38" s="3"/>
      <c r="AA38" s="3"/>
      <c r="AB38" s="3"/>
      <c r="AC38" s="3"/>
      <c r="AD38" s="3"/>
      <c r="AE38" s="3"/>
      <c r="AF38" s="3"/>
      <c r="AG38" s="3"/>
      <c r="AH38" s="3"/>
      <c r="AI38" s="458"/>
      <c r="AJ38" s="459"/>
      <c r="AK38" s="459"/>
      <c r="AL38" s="459"/>
      <c r="AM38" s="459"/>
      <c r="AN38" s="459"/>
      <c r="AO38" s="459"/>
      <c r="AP38" s="459"/>
      <c r="AQ38" s="459"/>
      <c r="AR38" s="459"/>
      <c r="AS38" s="459"/>
      <c r="AT38" s="459"/>
      <c r="AU38" s="459"/>
      <c r="AV38" s="459"/>
    </row>
    <row r="39" spans="1:49" x14ac:dyDescent="0.2">
      <c r="A39" s="1279"/>
      <c r="B39" s="55" t="s">
        <v>207</v>
      </c>
      <c r="C39" s="494">
        <f t="shared" si="1"/>
        <v>0</v>
      </c>
      <c r="D39" s="32"/>
      <c r="E39" s="32"/>
      <c r="F39" s="32"/>
      <c r="G39" s="32"/>
      <c r="H39" s="32"/>
      <c r="I39" s="32"/>
      <c r="J39" s="32"/>
      <c r="K39" s="32"/>
      <c r="L39" s="32"/>
      <c r="M39" s="490"/>
      <c r="N39" s="491"/>
      <c r="O39" s="491"/>
      <c r="P39" s="491"/>
      <c r="Q39" s="491"/>
      <c r="R39" s="491"/>
      <c r="S39" s="491"/>
      <c r="T39" s="3"/>
      <c r="U39" s="3"/>
      <c r="V39" s="3"/>
      <c r="W39" s="3"/>
      <c r="X39" s="3"/>
      <c r="Y39" s="3"/>
      <c r="Z39" s="3"/>
      <c r="AA39" s="3"/>
      <c r="AB39" s="3"/>
      <c r="AC39" s="3"/>
      <c r="AD39" s="3"/>
      <c r="AE39" s="3"/>
      <c r="AF39" s="3"/>
      <c r="AG39" s="3"/>
      <c r="AH39" s="3"/>
      <c r="AI39" s="458"/>
      <c r="AJ39" s="459"/>
      <c r="AK39" s="459"/>
      <c r="AL39" s="459"/>
      <c r="AM39" s="459"/>
      <c r="AN39" s="459"/>
      <c r="AO39" s="459"/>
      <c r="AP39" s="459"/>
      <c r="AQ39" s="459"/>
      <c r="AR39" s="459"/>
      <c r="AS39" s="459"/>
      <c r="AT39" s="459"/>
      <c r="AU39" s="459"/>
      <c r="AV39" s="459"/>
    </row>
    <row r="40" spans="1:49" x14ac:dyDescent="0.2">
      <c r="A40" s="1279"/>
      <c r="B40" s="55" t="s">
        <v>208</v>
      </c>
      <c r="C40" s="494">
        <f t="shared" si="1"/>
        <v>0</v>
      </c>
      <c r="D40" s="32"/>
      <c r="E40" s="32"/>
      <c r="F40" s="32"/>
      <c r="G40" s="32"/>
      <c r="H40" s="32"/>
      <c r="I40" s="32"/>
      <c r="J40" s="32"/>
      <c r="K40" s="32"/>
      <c r="L40" s="32"/>
      <c r="M40" s="490"/>
      <c r="N40" s="491"/>
      <c r="O40" s="491"/>
      <c r="P40" s="491"/>
      <c r="Q40" s="491"/>
      <c r="R40" s="491"/>
      <c r="S40" s="491"/>
      <c r="T40" s="3"/>
      <c r="U40" s="3"/>
      <c r="V40" s="3"/>
      <c r="W40" s="3"/>
      <c r="X40" s="3"/>
      <c r="Y40" s="3"/>
      <c r="Z40" s="3"/>
      <c r="AA40" s="3"/>
      <c r="AB40" s="3"/>
      <c r="AC40" s="3"/>
      <c r="AD40" s="3"/>
      <c r="AE40" s="3"/>
      <c r="AF40" s="3"/>
      <c r="AG40" s="3"/>
      <c r="AH40" s="3"/>
      <c r="AI40" s="458"/>
      <c r="AJ40" s="459"/>
      <c r="AK40" s="459"/>
      <c r="AL40" s="459"/>
      <c r="AM40" s="459"/>
      <c r="AN40" s="459"/>
      <c r="AO40" s="459"/>
      <c r="AP40" s="459"/>
      <c r="AQ40" s="459"/>
      <c r="AR40" s="459"/>
      <c r="AS40" s="459"/>
      <c r="AT40" s="459"/>
      <c r="AU40" s="459"/>
      <c r="AV40" s="459"/>
    </row>
    <row r="41" spans="1:49" x14ac:dyDescent="0.2">
      <c r="A41" s="1280"/>
      <c r="B41" s="57" t="s">
        <v>209</v>
      </c>
      <c r="C41" s="492">
        <f t="shared" si="1"/>
        <v>0</v>
      </c>
      <c r="D41" s="44"/>
      <c r="E41" s="44"/>
      <c r="F41" s="44"/>
      <c r="G41" s="44"/>
      <c r="H41" s="44"/>
      <c r="I41" s="44"/>
      <c r="J41" s="44"/>
      <c r="K41" s="44"/>
      <c r="L41" s="44"/>
      <c r="M41" s="490"/>
      <c r="N41" s="491"/>
      <c r="O41" s="491"/>
      <c r="P41" s="491"/>
      <c r="Q41" s="491"/>
      <c r="R41" s="491"/>
      <c r="S41" s="491"/>
      <c r="T41" s="3"/>
      <c r="U41" s="3"/>
      <c r="V41" s="3"/>
      <c r="W41" s="3"/>
      <c r="X41" s="3"/>
      <c r="Y41" s="3"/>
      <c r="Z41" s="3"/>
      <c r="AA41" s="3"/>
      <c r="AB41" s="3"/>
      <c r="AC41" s="3"/>
      <c r="AD41" s="3"/>
      <c r="AE41" s="3"/>
      <c r="AF41" s="3"/>
      <c r="AG41" s="3"/>
      <c r="AH41" s="3"/>
      <c r="AI41" s="458"/>
      <c r="AJ41" s="459"/>
      <c r="AK41" s="459"/>
      <c r="AL41" s="459"/>
      <c r="AM41" s="459"/>
      <c r="AN41" s="459"/>
      <c r="AO41" s="459"/>
      <c r="AP41" s="459"/>
      <c r="AQ41" s="459"/>
      <c r="AR41" s="459"/>
      <c r="AS41" s="459"/>
      <c r="AT41" s="459"/>
      <c r="AU41" s="459"/>
      <c r="AV41" s="459"/>
    </row>
    <row r="42" spans="1:49" x14ac:dyDescent="0.2">
      <c r="A42" s="1281" t="s">
        <v>29</v>
      </c>
      <c r="B42" s="58" t="s">
        <v>210</v>
      </c>
      <c r="C42" s="495">
        <f t="shared" si="1"/>
        <v>0</v>
      </c>
      <c r="D42" s="60"/>
      <c r="E42" s="60"/>
      <c r="F42" s="60"/>
      <c r="G42" s="60"/>
      <c r="H42" s="60"/>
      <c r="I42" s="60"/>
      <c r="J42" s="60"/>
      <c r="K42" s="60"/>
      <c r="L42" s="60"/>
      <c r="M42" s="490"/>
      <c r="N42" s="491"/>
      <c r="O42" s="491"/>
      <c r="P42" s="491"/>
      <c r="Q42" s="491"/>
      <c r="R42" s="491"/>
      <c r="S42" s="491"/>
      <c r="T42" s="3"/>
      <c r="U42" s="3"/>
      <c r="V42" s="3"/>
      <c r="W42" s="3"/>
      <c r="X42" s="3"/>
      <c r="Y42" s="3"/>
      <c r="Z42" s="3"/>
      <c r="AA42" s="3"/>
      <c r="AB42" s="3"/>
      <c r="AC42" s="3"/>
      <c r="AD42" s="3"/>
      <c r="AE42" s="3"/>
      <c r="AF42" s="3"/>
      <c r="AG42" s="3"/>
      <c r="AH42" s="3"/>
      <c r="AI42" s="458"/>
      <c r="AJ42" s="459"/>
      <c r="AK42" s="459"/>
      <c r="AL42" s="459"/>
      <c r="AM42" s="459"/>
      <c r="AN42" s="459"/>
      <c r="AO42" s="459"/>
      <c r="AP42" s="459"/>
      <c r="AQ42" s="459"/>
      <c r="AR42" s="459"/>
      <c r="AS42" s="459"/>
      <c r="AT42" s="459"/>
      <c r="AU42" s="459"/>
      <c r="AV42" s="459"/>
    </row>
    <row r="43" spans="1:49" ht="15" thickBot="1" x14ac:dyDescent="0.25">
      <c r="A43" s="1282"/>
      <c r="B43" s="61" t="s">
        <v>211</v>
      </c>
      <c r="C43" s="496">
        <f t="shared" si="1"/>
        <v>0</v>
      </c>
      <c r="D43" s="35"/>
      <c r="E43" s="35"/>
      <c r="F43" s="35"/>
      <c r="G43" s="35"/>
      <c r="H43" s="35"/>
      <c r="I43" s="35"/>
      <c r="J43" s="35"/>
      <c r="K43" s="35"/>
      <c r="L43" s="35"/>
      <c r="M43" s="490"/>
      <c r="N43" s="491"/>
      <c r="O43" s="491"/>
      <c r="P43" s="491"/>
      <c r="Q43" s="491"/>
      <c r="R43" s="491"/>
      <c r="S43" s="491"/>
      <c r="T43" s="3"/>
      <c r="U43" s="3"/>
      <c r="V43" s="3"/>
      <c r="W43" s="3"/>
      <c r="X43" s="3"/>
      <c r="Y43" s="3"/>
      <c r="Z43" s="3"/>
      <c r="AA43" s="3"/>
      <c r="AB43" s="3"/>
      <c r="AC43" s="3"/>
      <c r="AD43" s="3"/>
      <c r="AE43" s="3"/>
      <c r="AF43" s="3"/>
      <c r="AG43" s="3"/>
      <c r="AH43" s="3"/>
      <c r="AI43" s="458"/>
      <c r="AJ43" s="459"/>
      <c r="AK43" s="459"/>
      <c r="AL43" s="459"/>
      <c r="AM43" s="459"/>
      <c r="AN43" s="459"/>
      <c r="AO43" s="459"/>
      <c r="AP43" s="459"/>
      <c r="AQ43" s="459"/>
      <c r="AR43" s="459"/>
      <c r="AS43" s="459"/>
      <c r="AT43" s="459"/>
      <c r="AU43" s="459"/>
      <c r="AV43" s="459"/>
    </row>
    <row r="44" spans="1:49" ht="15" thickTop="1" x14ac:dyDescent="0.2">
      <c r="A44" s="1405" t="s">
        <v>212</v>
      </c>
      <c r="B44" s="1406"/>
      <c r="C44" s="497">
        <f t="shared" si="1"/>
        <v>0</v>
      </c>
      <c r="D44" s="64"/>
      <c r="E44" s="64"/>
      <c r="F44" s="64"/>
      <c r="G44" s="64"/>
      <c r="H44" s="64"/>
      <c r="I44" s="64"/>
      <c r="J44" s="64"/>
      <c r="K44" s="64"/>
      <c r="L44" s="64"/>
      <c r="M44" s="490"/>
      <c r="N44" s="491"/>
      <c r="O44" s="491"/>
      <c r="P44" s="491"/>
      <c r="Q44" s="491"/>
      <c r="R44" s="491"/>
      <c r="S44" s="491"/>
      <c r="T44" s="3"/>
      <c r="U44" s="3"/>
      <c r="V44" s="3"/>
      <c r="W44" s="3"/>
      <c r="X44" s="3"/>
      <c r="Y44" s="3"/>
      <c r="Z44" s="3"/>
      <c r="AA44" s="3"/>
      <c r="AB44" s="3"/>
      <c r="AC44" s="3"/>
      <c r="AD44" s="3"/>
      <c r="AE44" s="3"/>
      <c r="AF44" s="3"/>
      <c r="AG44" s="3"/>
      <c r="AH44" s="3"/>
      <c r="AI44" s="458"/>
      <c r="AJ44" s="459"/>
      <c r="AK44" s="459"/>
      <c r="AL44" s="459"/>
      <c r="AM44" s="459"/>
      <c r="AN44" s="459"/>
      <c r="AO44" s="459"/>
      <c r="AP44" s="459"/>
      <c r="AQ44" s="459"/>
      <c r="AR44" s="459"/>
      <c r="AS44" s="459"/>
      <c r="AT44" s="459"/>
      <c r="AU44" s="459"/>
      <c r="AV44" s="459"/>
    </row>
    <row r="45" spans="1:49" x14ac:dyDescent="0.2">
      <c r="A45" s="65" t="s">
        <v>31</v>
      </c>
      <c r="B45" s="39"/>
      <c r="C45" s="39"/>
      <c r="D45" s="39"/>
      <c r="E45" s="39"/>
      <c r="F45" s="39"/>
      <c r="G45" s="39"/>
      <c r="H45" s="16"/>
      <c r="I45" s="39"/>
      <c r="J45" s="39"/>
      <c r="K45" s="39"/>
      <c r="L45" s="39"/>
      <c r="M45" s="39"/>
      <c r="N45" s="39"/>
      <c r="O45" s="39"/>
      <c r="P45" s="39"/>
      <c r="Q45" s="39"/>
      <c r="R45" s="39"/>
      <c r="S45" s="2"/>
      <c r="T45" s="2"/>
      <c r="U45" s="39"/>
      <c r="V45" s="39"/>
      <c r="W45" s="39"/>
      <c r="X45" s="10"/>
      <c r="Y45" s="10"/>
      <c r="Z45" s="10"/>
      <c r="AA45" s="10"/>
      <c r="AB45" s="10"/>
      <c r="AC45" s="10"/>
      <c r="AD45" s="10"/>
      <c r="AE45" s="10"/>
      <c r="AF45" s="10"/>
      <c r="AG45" s="10"/>
      <c r="AH45" s="10"/>
      <c r="AI45" s="454"/>
      <c r="AJ45" s="454"/>
      <c r="AK45" s="454"/>
      <c r="AL45" s="454"/>
      <c r="AM45" s="454"/>
      <c r="AN45" s="454"/>
      <c r="AO45" s="454"/>
      <c r="AP45" s="454"/>
      <c r="AQ45" s="454"/>
      <c r="AR45" s="454"/>
      <c r="AS45" s="454"/>
      <c r="AT45" s="454"/>
      <c r="AU45" s="454"/>
      <c r="AV45" s="454"/>
    </row>
    <row r="46" spans="1:49" x14ac:dyDescent="0.2">
      <c r="A46" s="421" t="s">
        <v>32</v>
      </c>
      <c r="B46" s="435" t="s">
        <v>33</v>
      </c>
      <c r="C46" s="66"/>
      <c r="D46" s="66"/>
      <c r="E46" s="66"/>
      <c r="F46" s="66"/>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454"/>
      <c r="AJ46" s="454"/>
      <c r="AK46" s="454"/>
      <c r="AL46" s="454"/>
      <c r="AM46" s="454"/>
      <c r="AN46" s="454"/>
      <c r="AO46" s="454"/>
      <c r="AP46" s="454"/>
      <c r="AQ46" s="454"/>
      <c r="AR46" s="454"/>
      <c r="AS46" s="454"/>
      <c r="AT46" s="454"/>
      <c r="AU46" s="454"/>
      <c r="AV46" s="454"/>
    </row>
    <row r="47" spans="1:49" x14ac:dyDescent="0.2">
      <c r="A47" s="67" t="s">
        <v>34</v>
      </c>
      <c r="B47" s="38"/>
      <c r="C47" s="498"/>
      <c r="D47" s="3"/>
      <c r="E47" s="3"/>
      <c r="F47" s="3"/>
      <c r="G47" s="3"/>
      <c r="H47" s="3"/>
      <c r="I47" s="3"/>
      <c r="J47" s="3"/>
      <c r="K47" s="3"/>
      <c r="L47" s="3"/>
      <c r="M47" s="3"/>
      <c r="N47" s="3"/>
      <c r="O47" s="3"/>
      <c r="P47" s="3"/>
      <c r="Q47" s="3"/>
      <c r="R47" s="3"/>
      <c r="S47" s="2"/>
      <c r="T47" s="2"/>
      <c r="U47" s="3"/>
      <c r="V47" s="3"/>
      <c r="W47" s="3"/>
      <c r="X47" s="10"/>
      <c r="Y47" s="10"/>
      <c r="Z47" s="10"/>
      <c r="AA47" s="10"/>
      <c r="AB47" s="10"/>
      <c r="AC47" s="10"/>
      <c r="AD47" s="10"/>
      <c r="AE47" s="10"/>
      <c r="AF47" s="10"/>
      <c r="AG47" s="10"/>
      <c r="AH47" s="10"/>
      <c r="AI47" s="454"/>
      <c r="AJ47" s="454"/>
      <c r="AK47" s="454"/>
      <c r="AL47" s="454"/>
      <c r="AM47" s="454"/>
      <c r="AN47" s="454"/>
      <c r="AO47" s="499"/>
      <c r="AP47" s="499"/>
      <c r="AQ47" s="499"/>
      <c r="AR47" s="499"/>
      <c r="AS47" s="499"/>
      <c r="AT47" s="499"/>
      <c r="AU47" s="499"/>
      <c r="AV47" s="499"/>
    </row>
    <row r="48" spans="1:49" x14ac:dyDescent="0.2">
      <c r="A48" s="69" t="s">
        <v>35</v>
      </c>
      <c r="B48" s="70"/>
      <c r="C48" s="71"/>
      <c r="D48" s="71"/>
      <c r="E48" s="71"/>
      <c r="F48" s="16"/>
      <c r="G48" s="39"/>
      <c r="H48" s="39"/>
      <c r="I48" s="16"/>
      <c r="J48" s="16"/>
      <c r="K48" s="16"/>
      <c r="L48" s="16"/>
      <c r="M48" s="16"/>
      <c r="N48" s="16"/>
      <c r="O48" s="16"/>
      <c r="P48" s="16"/>
      <c r="Q48" s="16"/>
      <c r="R48" s="16"/>
      <c r="S48" s="16"/>
      <c r="T48" s="16"/>
      <c r="U48" s="16"/>
      <c r="V48" s="16"/>
      <c r="W48" s="16"/>
      <c r="X48" s="10"/>
      <c r="Y48" s="10"/>
      <c r="Z48" s="10"/>
      <c r="AA48" s="10"/>
      <c r="AB48" s="10"/>
      <c r="AC48" s="10"/>
      <c r="AD48" s="10"/>
      <c r="AE48" s="10"/>
      <c r="AF48" s="10"/>
      <c r="AG48" s="10"/>
      <c r="AH48" s="10"/>
      <c r="AI48" s="10"/>
      <c r="AJ48" s="10"/>
      <c r="AK48" s="10"/>
      <c r="AL48" s="10"/>
      <c r="AM48" s="10"/>
      <c r="AN48" s="10"/>
      <c r="AO48" s="454"/>
      <c r="AP48" s="454"/>
      <c r="AQ48" s="454"/>
      <c r="AR48" s="454"/>
      <c r="AS48" s="454"/>
      <c r="AT48" s="454"/>
      <c r="AU48" s="454"/>
      <c r="AV48" s="454"/>
      <c r="AW48" s="453"/>
    </row>
    <row r="49" spans="1:79" x14ac:dyDescent="0.2">
      <c r="A49" s="1271" t="s">
        <v>36</v>
      </c>
      <c r="B49" s="1272"/>
      <c r="C49" s="435" t="s">
        <v>33</v>
      </c>
      <c r="D49" s="18" t="s">
        <v>37</v>
      </c>
      <c r="E49" s="72" t="s">
        <v>38</v>
      </c>
      <c r="F49" s="15"/>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L49" s="3"/>
      <c r="AM49" s="3"/>
      <c r="AN49" s="3"/>
      <c r="AO49" s="458"/>
      <c r="AP49" s="458"/>
      <c r="AQ49" s="458"/>
      <c r="AR49" s="458"/>
      <c r="AS49" s="458"/>
      <c r="AT49" s="458"/>
      <c r="AU49" s="458"/>
      <c r="AV49" s="458"/>
      <c r="AW49" s="453"/>
    </row>
    <row r="50" spans="1:79" x14ac:dyDescent="0.2">
      <c r="A50" s="1283" t="s">
        <v>39</v>
      </c>
      <c r="B50" s="1284"/>
      <c r="C50" s="483">
        <f>SUM(D50:E50)</f>
        <v>0</v>
      </c>
      <c r="D50" s="37"/>
      <c r="E50" s="38"/>
      <c r="F50" s="500"/>
      <c r="G50" s="2"/>
      <c r="H50" s="3"/>
      <c r="I50" s="2"/>
      <c r="J50" s="2"/>
      <c r="K50" s="2"/>
      <c r="L50" s="2"/>
      <c r="M50" s="2"/>
      <c r="N50" s="2"/>
      <c r="O50" s="2"/>
      <c r="P50" s="2"/>
      <c r="Q50" s="2"/>
      <c r="R50" s="2"/>
      <c r="S50" s="2"/>
      <c r="T50" s="2"/>
      <c r="U50" s="2"/>
      <c r="V50" s="2"/>
      <c r="W50" s="2"/>
      <c r="X50" s="3"/>
      <c r="Y50" s="3"/>
      <c r="Z50" s="3"/>
      <c r="AA50" s="3"/>
      <c r="AB50" s="3"/>
      <c r="AC50" s="3"/>
      <c r="AD50" s="3"/>
      <c r="AE50" s="3"/>
      <c r="AF50" s="3"/>
      <c r="AG50" s="3"/>
      <c r="AH50" s="3"/>
      <c r="AI50" s="3"/>
      <c r="AJ50" s="3"/>
      <c r="AK50" s="3"/>
      <c r="AL50" s="22"/>
      <c r="AM50" s="22"/>
      <c r="AN50" s="22"/>
      <c r="AO50" s="465"/>
      <c r="AP50" s="465"/>
      <c r="AQ50" s="458"/>
      <c r="AR50" s="458"/>
      <c r="AS50" s="458"/>
      <c r="AT50" s="458"/>
      <c r="AU50" s="458"/>
      <c r="AV50" s="458"/>
      <c r="AW50" s="453"/>
      <c r="CA50" s="452" t="str">
        <f>IF(AND(([2]A01!$C18+[2]A01!$C19+[2]A01!$C20+[2]A01!$C21+[2]A01!$F31+[2]A01!$F32+[2]A01!$F33)&lt;&gt;0,D50=0,E50=""),"Observacion : En A01 existen contoles no ingresados, Revisar","")</f>
        <v/>
      </c>
    </row>
    <row r="51" spans="1:79" x14ac:dyDescent="0.2">
      <c r="A51" s="69" t="s">
        <v>213</v>
      </c>
      <c r="B51" s="71"/>
      <c r="C51" s="71"/>
      <c r="D51" s="71"/>
      <c r="E51" s="71"/>
      <c r="F51" s="16"/>
      <c r="G51" s="40"/>
      <c r="H51" s="39"/>
      <c r="I51" s="16"/>
      <c r="J51" s="16"/>
      <c r="K51" s="16"/>
      <c r="L51" s="16"/>
      <c r="M51" s="16"/>
      <c r="N51" s="16"/>
      <c r="O51" s="16"/>
      <c r="P51" s="16"/>
      <c r="Q51" s="16"/>
      <c r="R51" s="16"/>
      <c r="S51" s="16"/>
      <c r="T51" s="16"/>
      <c r="U51" s="16"/>
      <c r="V51" s="16"/>
      <c r="W51" s="16"/>
      <c r="X51" s="10"/>
      <c r="Y51" s="10"/>
      <c r="Z51" s="10"/>
      <c r="AA51" s="10"/>
      <c r="AB51" s="10"/>
      <c r="AC51" s="10"/>
      <c r="AD51" s="10"/>
      <c r="AE51" s="10"/>
      <c r="AF51" s="10"/>
      <c r="AG51" s="10"/>
      <c r="AH51" s="10"/>
      <c r="AI51" s="10"/>
      <c r="AJ51" s="10"/>
      <c r="AK51" s="10"/>
      <c r="AL51" s="10"/>
      <c r="AM51" s="10"/>
      <c r="AN51" s="10"/>
      <c r="AO51" s="454"/>
      <c r="AP51" s="454"/>
      <c r="AQ51" s="454"/>
      <c r="AR51" s="454"/>
      <c r="AS51" s="454"/>
      <c r="AT51" s="454"/>
      <c r="AU51" s="454"/>
      <c r="AV51" s="454"/>
      <c r="AW51" s="453"/>
    </row>
    <row r="52" spans="1:79" ht="14.25" customHeight="1" x14ac:dyDescent="0.2">
      <c r="A52" s="1373" t="s">
        <v>40</v>
      </c>
      <c r="B52" s="1374"/>
      <c r="C52" s="1250" t="s">
        <v>41</v>
      </c>
      <c r="D52" s="1285"/>
      <c r="E52" s="1251"/>
      <c r="F52" s="1303" t="s">
        <v>34</v>
      </c>
      <c r="G52" s="1303"/>
      <c r="H52" s="1303"/>
      <c r="I52" s="1303"/>
      <c r="J52" s="1303"/>
      <c r="K52" s="1303"/>
      <c r="L52" s="1303"/>
      <c r="M52" s="1303"/>
      <c r="N52" s="1303"/>
      <c r="O52" s="1303"/>
      <c r="P52" s="1303"/>
      <c r="Q52" s="1304"/>
      <c r="R52" s="1409" t="s">
        <v>214</v>
      </c>
      <c r="S52" s="1410"/>
      <c r="T52" s="1410"/>
      <c r="U52" s="1410"/>
      <c r="V52" s="1411"/>
      <c r="W52" s="74"/>
      <c r="X52" s="74"/>
      <c r="Y52" s="74"/>
      <c r="Z52" s="74"/>
      <c r="AA52" s="74"/>
      <c r="AB52" s="74"/>
      <c r="AC52" s="74"/>
      <c r="AD52" s="74"/>
      <c r="AE52" s="74"/>
      <c r="AF52" s="74"/>
      <c r="AG52" s="74"/>
      <c r="AH52" s="74"/>
      <c r="AI52" s="74"/>
      <c r="AJ52" s="74"/>
      <c r="AK52" s="74"/>
      <c r="AL52" s="74"/>
      <c r="AM52" s="74"/>
      <c r="AN52" s="74"/>
      <c r="AO52" s="501"/>
      <c r="AP52" s="501"/>
      <c r="AQ52" s="501"/>
      <c r="AR52" s="502"/>
      <c r="AS52" s="502"/>
      <c r="AT52" s="502"/>
      <c r="AU52" s="502"/>
      <c r="AV52" s="502"/>
      <c r="AW52" s="453"/>
    </row>
    <row r="53" spans="1:79" ht="22.5" customHeight="1" x14ac:dyDescent="0.2">
      <c r="A53" s="1407"/>
      <c r="B53" s="1408"/>
      <c r="C53" s="1252"/>
      <c r="D53" s="1287"/>
      <c r="E53" s="1253"/>
      <c r="F53" s="1302" t="s">
        <v>42</v>
      </c>
      <c r="G53" s="1304"/>
      <c r="H53" s="1302" t="s">
        <v>43</v>
      </c>
      <c r="I53" s="1304"/>
      <c r="J53" s="1302" t="s">
        <v>44</v>
      </c>
      <c r="K53" s="1304"/>
      <c r="L53" s="1302" t="s">
        <v>45</v>
      </c>
      <c r="M53" s="1304"/>
      <c r="N53" s="1302" t="s">
        <v>46</v>
      </c>
      <c r="O53" s="1304"/>
      <c r="P53" s="1302" t="s">
        <v>47</v>
      </c>
      <c r="Q53" s="1304"/>
      <c r="R53" s="1302" t="s">
        <v>53</v>
      </c>
      <c r="S53" s="1304"/>
      <c r="T53" s="1412" t="s">
        <v>215</v>
      </c>
      <c r="U53" s="1302" t="s">
        <v>54</v>
      </c>
      <c r="V53" s="1304"/>
      <c r="W53" s="74"/>
      <c r="X53" s="74"/>
      <c r="Y53" s="74"/>
      <c r="Z53" s="74"/>
      <c r="AA53" s="74"/>
      <c r="AB53" s="74"/>
      <c r="AC53" s="74"/>
      <c r="AD53" s="74"/>
      <c r="AE53" s="74"/>
      <c r="AF53" s="74"/>
      <c r="AG53" s="74"/>
      <c r="AH53" s="74"/>
      <c r="AI53" s="74"/>
      <c r="AJ53" s="74"/>
      <c r="AK53" s="74"/>
      <c r="AL53" s="74"/>
      <c r="AM53" s="74"/>
      <c r="AN53" s="74"/>
      <c r="AO53" s="501"/>
      <c r="AP53" s="501"/>
      <c r="AQ53" s="501"/>
      <c r="AR53" s="502"/>
      <c r="AS53" s="502"/>
      <c r="AT53" s="502"/>
      <c r="AU53" s="502"/>
      <c r="AV53" s="502"/>
      <c r="AW53" s="453"/>
    </row>
    <row r="54" spans="1:79" ht="31.5" x14ac:dyDescent="0.2">
      <c r="A54" s="1375"/>
      <c r="B54" s="1376"/>
      <c r="C54" s="445" t="s">
        <v>149</v>
      </c>
      <c r="D54" s="446" t="s">
        <v>30</v>
      </c>
      <c r="E54" s="437" t="s">
        <v>48</v>
      </c>
      <c r="F54" s="503" t="s">
        <v>30</v>
      </c>
      <c r="G54" s="444" t="s">
        <v>48</v>
      </c>
      <c r="H54" s="503" t="s">
        <v>30</v>
      </c>
      <c r="I54" s="444" t="s">
        <v>48</v>
      </c>
      <c r="J54" s="503" t="s">
        <v>30</v>
      </c>
      <c r="K54" s="444" t="s">
        <v>48</v>
      </c>
      <c r="L54" s="503" t="s">
        <v>30</v>
      </c>
      <c r="M54" s="444" t="s">
        <v>48</v>
      </c>
      <c r="N54" s="503" t="s">
        <v>30</v>
      </c>
      <c r="O54" s="444" t="s">
        <v>48</v>
      </c>
      <c r="P54" s="503" t="s">
        <v>30</v>
      </c>
      <c r="Q54" s="444" t="s">
        <v>48</v>
      </c>
      <c r="R54" s="446" t="s">
        <v>216</v>
      </c>
      <c r="S54" s="446" t="s">
        <v>217</v>
      </c>
      <c r="T54" s="1413"/>
      <c r="U54" s="424" t="s">
        <v>218</v>
      </c>
      <c r="V54" s="446" t="s">
        <v>219</v>
      </c>
      <c r="W54" s="74"/>
      <c r="X54" s="74"/>
      <c r="Y54" s="74"/>
      <c r="Z54" s="74"/>
      <c r="AA54" s="74"/>
      <c r="AB54" s="74"/>
      <c r="AC54" s="74"/>
      <c r="AD54" s="74"/>
      <c r="AE54" s="74"/>
      <c r="AF54" s="74"/>
      <c r="AG54" s="74"/>
      <c r="AH54" s="74"/>
      <c r="AI54" s="74"/>
      <c r="AJ54" s="74"/>
      <c r="AK54" s="74"/>
      <c r="AL54" s="74"/>
      <c r="AM54" s="74"/>
      <c r="AN54" s="74"/>
      <c r="AO54" s="501"/>
      <c r="AP54" s="501"/>
      <c r="AQ54" s="501"/>
      <c r="AR54" s="502"/>
      <c r="AS54" s="502"/>
      <c r="AT54" s="502"/>
      <c r="AU54" s="502"/>
      <c r="AV54" s="502"/>
      <c r="AW54" s="453"/>
    </row>
    <row r="55" spans="1:79" x14ac:dyDescent="0.2">
      <c r="A55" s="1267" t="s">
        <v>49</v>
      </c>
      <c r="B55" s="1268"/>
      <c r="C55" s="489">
        <f>SUM(D55:E55)</f>
        <v>0</v>
      </c>
      <c r="D55" s="489">
        <f t="shared" ref="D55:E59" si="3">SUM(F55+H55+J55+L55+N55+P55)</f>
        <v>0</v>
      </c>
      <c r="E55" s="489">
        <f t="shared" si="3"/>
        <v>0</v>
      </c>
      <c r="F55" s="24"/>
      <c r="G55" s="183"/>
      <c r="H55" s="24"/>
      <c r="I55" s="183"/>
      <c r="J55" s="24"/>
      <c r="K55" s="183"/>
      <c r="L55" s="24"/>
      <c r="M55" s="183"/>
      <c r="N55" s="24"/>
      <c r="O55" s="183"/>
      <c r="P55" s="24"/>
      <c r="Q55" s="183"/>
      <c r="R55" s="24"/>
      <c r="S55" s="24"/>
      <c r="T55" s="85"/>
      <c r="U55" s="85"/>
      <c r="V55" s="25"/>
      <c r="W55" s="504"/>
      <c r="X55" s="74"/>
      <c r="Y55" s="74"/>
      <c r="Z55" s="74"/>
      <c r="AA55" s="74"/>
      <c r="AB55" s="74"/>
      <c r="AC55" s="74"/>
      <c r="AD55" s="3"/>
      <c r="AE55" s="3"/>
      <c r="AF55" s="3"/>
      <c r="AG55" s="3"/>
      <c r="AH55" s="74"/>
      <c r="AI55" s="74"/>
      <c r="AJ55" s="3"/>
      <c r="AK55" s="74"/>
      <c r="AL55" s="74"/>
      <c r="AM55" s="74"/>
      <c r="AN55" s="74"/>
      <c r="AO55" s="501"/>
      <c r="AP55" s="501"/>
      <c r="AQ55" s="501"/>
      <c r="AR55" s="502"/>
      <c r="AS55" s="502"/>
      <c r="AT55" s="502"/>
      <c r="AU55" s="502"/>
      <c r="AV55" s="502"/>
      <c r="AW55" s="453"/>
    </row>
    <row r="56" spans="1:79" x14ac:dyDescent="0.2">
      <c r="A56" s="1269" t="s">
        <v>50</v>
      </c>
      <c r="B56" s="1270"/>
      <c r="C56" s="494">
        <f>SUM(D56:E56)</f>
        <v>0</v>
      </c>
      <c r="D56" s="494">
        <f t="shared" si="3"/>
        <v>0</v>
      </c>
      <c r="E56" s="494">
        <f t="shared" si="3"/>
        <v>0</v>
      </c>
      <c r="F56" s="31"/>
      <c r="G56" s="178"/>
      <c r="H56" s="31"/>
      <c r="I56" s="178"/>
      <c r="J56" s="31"/>
      <c r="K56" s="178"/>
      <c r="L56" s="31"/>
      <c r="M56" s="178"/>
      <c r="N56" s="31"/>
      <c r="O56" s="178"/>
      <c r="P56" s="31"/>
      <c r="Q56" s="178"/>
      <c r="R56" s="31"/>
      <c r="S56" s="31"/>
      <c r="T56" s="86"/>
      <c r="U56" s="86"/>
      <c r="V56" s="32"/>
      <c r="W56" s="504"/>
      <c r="X56" s="74"/>
      <c r="Y56" s="74"/>
      <c r="Z56" s="74"/>
      <c r="AA56" s="74"/>
      <c r="AB56" s="74"/>
      <c r="AC56" s="74"/>
      <c r="AD56" s="3"/>
      <c r="AE56" s="3"/>
      <c r="AF56" s="3"/>
      <c r="AG56" s="3"/>
      <c r="AH56" s="74"/>
      <c r="AI56" s="74"/>
      <c r="AJ56" s="3"/>
      <c r="AK56" s="74"/>
      <c r="AL56" s="74"/>
      <c r="AM56" s="74"/>
      <c r="AN56" s="74"/>
      <c r="AO56" s="501"/>
      <c r="AP56" s="501"/>
      <c r="AQ56" s="501"/>
      <c r="AR56" s="502"/>
      <c r="AS56" s="502"/>
      <c r="AT56" s="502"/>
      <c r="AU56" s="502"/>
      <c r="AV56" s="502"/>
      <c r="AW56" s="453"/>
    </row>
    <row r="57" spans="1:79" x14ac:dyDescent="0.2">
      <c r="A57" s="1269" t="s">
        <v>51</v>
      </c>
      <c r="B57" s="1270"/>
      <c r="C57" s="494">
        <f>SUM(D57:E57)</f>
        <v>0</v>
      </c>
      <c r="D57" s="494">
        <f t="shared" si="3"/>
        <v>0</v>
      </c>
      <c r="E57" s="494">
        <f t="shared" si="3"/>
        <v>0</v>
      </c>
      <c r="F57" s="31"/>
      <c r="G57" s="178"/>
      <c r="H57" s="31"/>
      <c r="I57" s="178"/>
      <c r="J57" s="31"/>
      <c r="K57" s="178"/>
      <c r="L57" s="31"/>
      <c r="M57" s="178"/>
      <c r="N57" s="31"/>
      <c r="O57" s="178"/>
      <c r="P57" s="31"/>
      <c r="Q57" s="178"/>
      <c r="R57" s="31"/>
      <c r="S57" s="31"/>
      <c r="T57" s="86"/>
      <c r="U57" s="86"/>
      <c r="V57" s="32"/>
      <c r="W57" s="504"/>
      <c r="X57" s="74"/>
      <c r="Y57" s="74"/>
      <c r="Z57" s="74"/>
      <c r="AA57" s="74"/>
      <c r="AB57" s="74"/>
      <c r="AC57" s="74"/>
      <c r="AD57" s="3"/>
      <c r="AE57" s="3"/>
      <c r="AF57" s="3"/>
      <c r="AG57" s="3"/>
      <c r="AH57" s="74"/>
      <c r="AI57" s="74"/>
      <c r="AJ57" s="3"/>
      <c r="AK57" s="74"/>
      <c r="AL57" s="74"/>
      <c r="AM57" s="74"/>
      <c r="AN57" s="74"/>
      <c r="AO57" s="501"/>
      <c r="AP57" s="501"/>
      <c r="AQ57" s="501"/>
      <c r="AR57" s="502"/>
      <c r="AS57" s="502"/>
      <c r="AT57" s="502"/>
      <c r="AU57" s="502"/>
      <c r="AV57" s="502"/>
      <c r="AW57" s="453"/>
    </row>
    <row r="58" spans="1:79" ht="15" customHeight="1" x14ac:dyDescent="0.2">
      <c r="A58" s="1290" t="s">
        <v>220</v>
      </c>
      <c r="B58" s="1291"/>
      <c r="C58" s="505">
        <f>SUM(D58:E58)</f>
        <v>0</v>
      </c>
      <c r="D58" s="505">
        <f t="shared" si="3"/>
        <v>0</v>
      </c>
      <c r="E58" s="505">
        <f t="shared" si="3"/>
        <v>0</v>
      </c>
      <c r="F58" s="34"/>
      <c r="G58" s="179"/>
      <c r="H58" s="34"/>
      <c r="I58" s="179"/>
      <c r="J58" s="34"/>
      <c r="K58" s="179"/>
      <c r="L58" s="34"/>
      <c r="M58" s="179"/>
      <c r="N58" s="34"/>
      <c r="O58" s="179"/>
      <c r="P58" s="34"/>
      <c r="Q58" s="179"/>
      <c r="R58" s="34"/>
      <c r="S58" s="34"/>
      <c r="T58" s="159"/>
      <c r="U58" s="148"/>
      <c r="V58" s="147"/>
      <c r="W58" s="504"/>
      <c r="X58" s="74"/>
      <c r="Y58" s="74"/>
      <c r="Z58" s="74"/>
      <c r="AA58" s="74"/>
      <c r="AB58" s="74"/>
      <c r="AC58" s="74"/>
      <c r="AD58" s="3"/>
      <c r="AE58" s="3"/>
      <c r="AF58" s="3"/>
      <c r="AG58" s="3"/>
      <c r="AH58" s="74"/>
      <c r="AI58" s="74"/>
      <c r="AJ58" s="3"/>
      <c r="AK58" s="74"/>
      <c r="AL58" s="74"/>
      <c r="AM58" s="74"/>
      <c r="AN58" s="74"/>
      <c r="AO58" s="501"/>
      <c r="AP58" s="501"/>
      <c r="AQ58" s="501"/>
      <c r="AR58" s="502"/>
      <c r="AS58" s="502"/>
      <c r="AT58" s="502"/>
      <c r="AU58" s="502"/>
      <c r="AV58" s="502"/>
      <c r="AW58" s="453"/>
    </row>
    <row r="59" spans="1:79" x14ac:dyDescent="0.2">
      <c r="A59" s="1292" t="s">
        <v>52</v>
      </c>
      <c r="B59" s="1293"/>
      <c r="C59" s="506">
        <f>SUM(D59:E59)</f>
        <v>0</v>
      </c>
      <c r="D59" s="506">
        <f t="shared" si="3"/>
        <v>0</v>
      </c>
      <c r="E59" s="506">
        <f t="shared" si="3"/>
        <v>0</v>
      </c>
      <c r="F59" s="82"/>
      <c r="G59" s="184"/>
      <c r="H59" s="82"/>
      <c r="I59" s="184"/>
      <c r="J59" s="82"/>
      <c r="K59" s="184"/>
      <c r="L59" s="82"/>
      <c r="M59" s="184"/>
      <c r="N59" s="82"/>
      <c r="O59" s="184"/>
      <c r="P59" s="82"/>
      <c r="Q59" s="184"/>
      <c r="R59" s="82"/>
      <c r="S59" s="82"/>
      <c r="T59" s="87"/>
      <c r="U59" s="88"/>
      <c r="V59" s="88"/>
      <c r="W59" s="504"/>
      <c r="X59" s="74"/>
      <c r="Y59" s="74"/>
      <c r="Z59" s="74"/>
      <c r="AA59" s="74"/>
      <c r="AB59" s="74"/>
      <c r="AC59" s="74"/>
      <c r="AD59" s="3"/>
      <c r="AE59" s="3"/>
      <c r="AF59" s="3"/>
      <c r="AG59" s="3"/>
      <c r="AH59" s="74"/>
      <c r="AI59" s="74"/>
      <c r="AJ59" s="3"/>
      <c r="AK59" s="74"/>
      <c r="AL59" s="74"/>
      <c r="AM59" s="74"/>
      <c r="AN59" s="74"/>
      <c r="AO59" s="501"/>
      <c r="AP59" s="501"/>
      <c r="AQ59" s="501"/>
      <c r="AR59" s="502"/>
      <c r="AS59" s="502"/>
      <c r="AT59" s="502"/>
      <c r="AU59" s="502"/>
      <c r="AV59" s="502"/>
      <c r="AW59" s="453"/>
    </row>
    <row r="60" spans="1:79" x14ac:dyDescent="0.2">
      <c r="A60" s="507" t="s">
        <v>221</v>
      </c>
      <c r="B60" s="74"/>
      <c r="C60" s="74"/>
      <c r="D60" s="74"/>
      <c r="E60" s="74"/>
      <c r="F60" s="74"/>
      <c r="G60" s="3"/>
      <c r="H60" s="3"/>
      <c r="I60" s="3"/>
      <c r="J60" s="3"/>
      <c r="K60" s="74"/>
      <c r="L60" s="74"/>
      <c r="M60" s="3"/>
      <c r="N60" s="74"/>
      <c r="O60" s="74"/>
      <c r="P60" s="74"/>
      <c r="Q60" s="74"/>
      <c r="R60" s="508"/>
      <c r="S60" s="508"/>
      <c r="T60" s="508"/>
      <c r="U60" s="509"/>
      <c r="V60" s="509"/>
      <c r="W60" s="509"/>
      <c r="X60" s="509"/>
      <c r="Y60" s="509"/>
      <c r="Z60" s="453"/>
    </row>
    <row r="61" spans="1:79" ht="15" customHeight="1" x14ac:dyDescent="0.2">
      <c r="A61" s="1233" t="s">
        <v>222</v>
      </c>
      <c r="B61" s="1234"/>
      <c r="C61" s="1296" t="s">
        <v>33</v>
      </c>
      <c r="D61" s="1297"/>
      <c r="E61" s="1298"/>
      <c r="F61" s="1302" t="s">
        <v>223</v>
      </c>
      <c r="G61" s="1303"/>
      <c r="H61" s="1303"/>
      <c r="I61" s="1303"/>
      <c r="J61" s="1303"/>
      <c r="K61" s="1303"/>
      <c r="L61" s="1303"/>
      <c r="M61" s="1303"/>
      <c r="N61" s="1303"/>
      <c r="O61" s="1303"/>
      <c r="P61" s="510"/>
      <c r="Q61" s="74"/>
      <c r="R61" s="508"/>
      <c r="S61" s="508"/>
      <c r="T61" s="508"/>
      <c r="U61" s="509"/>
      <c r="V61" s="509"/>
      <c r="W61" s="509"/>
      <c r="X61" s="509"/>
      <c r="Y61" s="509"/>
      <c r="Z61" s="453"/>
    </row>
    <row r="62" spans="1:79" x14ac:dyDescent="0.2">
      <c r="A62" s="1294"/>
      <c r="B62" s="1295"/>
      <c r="C62" s="1299"/>
      <c r="D62" s="1300"/>
      <c r="E62" s="1301"/>
      <c r="F62" s="1288" t="s">
        <v>224</v>
      </c>
      <c r="G62" s="1289"/>
      <c r="H62" s="1288" t="s">
        <v>225</v>
      </c>
      <c r="I62" s="1289"/>
      <c r="J62" s="1288" t="s">
        <v>226</v>
      </c>
      <c r="K62" s="1289"/>
      <c r="L62" s="1288" t="s">
        <v>227</v>
      </c>
      <c r="M62" s="1289"/>
      <c r="N62" s="1271" t="s">
        <v>8</v>
      </c>
      <c r="O62" s="1272"/>
      <c r="P62" s="74"/>
      <c r="Q62" s="74"/>
      <c r="R62" s="508"/>
      <c r="S62" s="508"/>
      <c r="T62" s="508"/>
      <c r="U62" s="509"/>
      <c r="V62" s="509"/>
      <c r="W62" s="509"/>
      <c r="X62" s="509"/>
      <c r="Y62" s="509"/>
      <c r="Z62" s="453"/>
    </row>
    <row r="63" spans="1:79" x14ac:dyDescent="0.2">
      <c r="A63" s="1235"/>
      <c r="B63" s="1236"/>
      <c r="C63" s="434" t="s">
        <v>149</v>
      </c>
      <c r="D63" s="446" t="s">
        <v>30</v>
      </c>
      <c r="E63" s="446" t="s">
        <v>48</v>
      </c>
      <c r="F63" s="446" t="s">
        <v>30</v>
      </c>
      <c r="G63" s="446" t="s">
        <v>48</v>
      </c>
      <c r="H63" s="446" t="s">
        <v>30</v>
      </c>
      <c r="I63" s="446" t="s">
        <v>48</v>
      </c>
      <c r="J63" s="446" t="s">
        <v>30</v>
      </c>
      <c r="K63" s="446" t="s">
        <v>48</v>
      </c>
      <c r="L63" s="446" t="s">
        <v>30</v>
      </c>
      <c r="M63" s="446" t="s">
        <v>48</v>
      </c>
      <c r="N63" s="446" t="s">
        <v>30</v>
      </c>
      <c r="O63" s="446" t="s">
        <v>48</v>
      </c>
      <c r="P63" s="511"/>
      <c r="Q63" s="74"/>
      <c r="R63" s="508"/>
      <c r="S63" s="508"/>
      <c r="T63" s="508"/>
      <c r="U63" s="509"/>
      <c r="V63" s="509"/>
      <c r="W63" s="509"/>
      <c r="X63" s="509"/>
      <c r="Y63" s="509"/>
      <c r="Z63" s="453"/>
    </row>
    <row r="64" spans="1:79" ht="15" customHeight="1" x14ac:dyDescent="0.2">
      <c r="A64" s="1302" t="s">
        <v>34</v>
      </c>
      <c r="B64" s="1304"/>
      <c r="C64" s="512">
        <f>SUM(D64:E64)</f>
        <v>0</v>
      </c>
      <c r="D64" s="513">
        <f>SUM(F64+H64+J64+L64+N64)</f>
        <v>0</v>
      </c>
      <c r="E64" s="514">
        <f>SUM(G64+I64+K64+M64+O64)</f>
        <v>0</v>
      </c>
      <c r="F64" s="37"/>
      <c r="G64" s="175"/>
      <c r="H64" s="37"/>
      <c r="I64" s="175"/>
      <c r="J64" s="37"/>
      <c r="K64" s="474"/>
      <c r="L64" s="37"/>
      <c r="M64" s="474"/>
      <c r="N64" s="37"/>
      <c r="O64" s="474"/>
      <c r="P64" s="511"/>
      <c r="Q64" s="74"/>
      <c r="R64" s="508"/>
      <c r="S64" s="508"/>
      <c r="T64" s="508"/>
      <c r="U64" s="509"/>
      <c r="V64" s="509"/>
      <c r="W64" s="509"/>
      <c r="X64" s="509"/>
      <c r="Y64" s="509"/>
      <c r="Z64" s="453"/>
    </row>
    <row r="65" spans="1:85" x14ac:dyDescent="0.2">
      <c r="A65" s="65" t="s">
        <v>56</v>
      </c>
      <c r="B65" s="515"/>
      <c r="C65" s="65"/>
      <c r="D65" s="65"/>
      <c r="E65" s="65"/>
      <c r="F65" s="65"/>
      <c r="G65" s="65"/>
      <c r="H65" s="90"/>
      <c r="I65" s="91"/>
      <c r="J65" s="91"/>
      <c r="K65" s="92"/>
      <c r="L65" s="92"/>
      <c r="M65" s="92"/>
      <c r="N65" s="92"/>
      <c r="O65" s="92"/>
      <c r="P65" s="91"/>
      <c r="Q65" s="91"/>
      <c r="R65" s="91"/>
      <c r="S65" s="91"/>
      <c r="T65" s="74"/>
      <c r="U65" s="74"/>
      <c r="V65" s="74"/>
      <c r="W65" s="74"/>
      <c r="X65" s="3"/>
      <c r="Y65" s="3"/>
      <c r="Z65" s="3"/>
      <c r="AA65" s="3"/>
      <c r="AB65" s="74"/>
      <c r="AC65" s="74"/>
      <c r="AD65" s="3"/>
      <c r="AE65" s="74"/>
      <c r="AF65" s="74"/>
      <c r="AG65" s="74"/>
      <c r="AH65" s="43"/>
      <c r="AI65" s="74"/>
      <c r="AJ65" s="74"/>
      <c r="AK65" s="74"/>
      <c r="AL65" s="75"/>
      <c r="AM65" s="516"/>
      <c r="AN65" s="517"/>
      <c r="AO65" s="509"/>
      <c r="AP65" s="509"/>
      <c r="AQ65" s="509"/>
      <c r="AR65" s="509"/>
      <c r="AS65" s="509"/>
      <c r="AT65" s="509"/>
      <c r="AU65" s="509"/>
      <c r="AV65" s="509"/>
      <c r="AW65" s="453"/>
    </row>
    <row r="66" spans="1:85" ht="14.25" customHeight="1" x14ac:dyDescent="0.2">
      <c r="A66" s="1250" t="s">
        <v>32</v>
      </c>
      <c r="B66" s="1251"/>
      <c r="C66" s="1250" t="s">
        <v>33</v>
      </c>
      <c r="D66" s="1285"/>
      <c r="E66" s="1251"/>
      <c r="F66" s="1305" t="s">
        <v>34</v>
      </c>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7"/>
      <c r="AH66" s="518"/>
      <c r="AI66" s="3"/>
      <c r="AJ66" s="3"/>
      <c r="AK66" s="3"/>
      <c r="AL66" s="458"/>
      <c r="AM66" s="458"/>
      <c r="AN66" s="458"/>
      <c r="AO66" s="458"/>
      <c r="AP66" s="458"/>
      <c r="AQ66" s="458"/>
      <c r="AR66" s="458"/>
      <c r="AS66" s="458"/>
      <c r="AT66" s="458"/>
      <c r="AU66" s="478"/>
    </row>
    <row r="67" spans="1:85" x14ac:dyDescent="0.2">
      <c r="A67" s="1308"/>
      <c r="B67" s="1309"/>
      <c r="C67" s="1308"/>
      <c r="D67" s="1286"/>
      <c r="E67" s="1309"/>
      <c r="F67" s="1273" t="s">
        <v>57</v>
      </c>
      <c r="G67" s="1273"/>
      <c r="H67" s="1273" t="s">
        <v>58</v>
      </c>
      <c r="I67" s="1273"/>
      <c r="J67" s="1273" t="s">
        <v>59</v>
      </c>
      <c r="K67" s="1273"/>
      <c r="L67" s="1273" t="s">
        <v>60</v>
      </c>
      <c r="M67" s="1273"/>
      <c r="N67" s="1273" t="s">
        <v>61</v>
      </c>
      <c r="O67" s="1273"/>
      <c r="P67" s="1273" t="s">
        <v>62</v>
      </c>
      <c r="Q67" s="1273"/>
      <c r="R67" s="1273" t="s">
        <v>63</v>
      </c>
      <c r="S67" s="1273"/>
      <c r="T67" s="1273" t="s">
        <v>64</v>
      </c>
      <c r="U67" s="1273"/>
      <c r="V67" s="1273" t="s">
        <v>65</v>
      </c>
      <c r="W67" s="1273"/>
      <c r="X67" s="1273" t="s">
        <v>66</v>
      </c>
      <c r="Y67" s="1273"/>
      <c r="Z67" s="1288" t="s">
        <v>67</v>
      </c>
      <c r="AA67" s="1289"/>
      <c r="AB67" s="1288" t="s">
        <v>68</v>
      </c>
      <c r="AC67" s="1289"/>
      <c r="AD67" s="1288" t="s">
        <v>69</v>
      </c>
      <c r="AE67" s="1289"/>
      <c r="AF67" s="1288" t="s">
        <v>70</v>
      </c>
      <c r="AG67" s="1289"/>
      <c r="AH67" s="3"/>
      <c r="AI67" s="3"/>
      <c r="AJ67" s="3"/>
      <c r="AK67" s="3"/>
      <c r="AL67" s="458"/>
      <c r="AM67" s="458"/>
      <c r="AN67" s="458"/>
      <c r="AO67" s="458"/>
      <c r="AP67" s="458"/>
      <c r="AQ67" s="458"/>
      <c r="AR67" s="458"/>
      <c r="AS67" s="458"/>
      <c r="AT67" s="458"/>
      <c r="AU67" s="478"/>
    </row>
    <row r="68" spans="1:85" x14ac:dyDescent="0.2">
      <c r="A68" s="1299"/>
      <c r="B68" s="1301"/>
      <c r="C68" s="435" t="s">
        <v>149</v>
      </c>
      <c r="D68" s="435" t="s">
        <v>30</v>
      </c>
      <c r="E68" s="442" t="s">
        <v>48</v>
      </c>
      <c r="F68" s="96" t="s">
        <v>30</v>
      </c>
      <c r="G68" s="97" t="s">
        <v>48</v>
      </c>
      <c r="H68" s="96" t="s">
        <v>30</v>
      </c>
      <c r="I68" s="97" t="s">
        <v>48</v>
      </c>
      <c r="J68" s="96" t="s">
        <v>30</v>
      </c>
      <c r="K68" s="97" t="s">
        <v>48</v>
      </c>
      <c r="L68" s="96" t="s">
        <v>30</v>
      </c>
      <c r="M68" s="97" t="s">
        <v>48</v>
      </c>
      <c r="N68" s="96" t="s">
        <v>30</v>
      </c>
      <c r="O68" s="97" t="s">
        <v>48</v>
      </c>
      <c r="P68" s="96" t="s">
        <v>30</v>
      </c>
      <c r="Q68" s="97" t="s">
        <v>48</v>
      </c>
      <c r="R68" s="96" t="s">
        <v>30</v>
      </c>
      <c r="S68" s="97" t="s">
        <v>48</v>
      </c>
      <c r="T68" s="96" t="s">
        <v>30</v>
      </c>
      <c r="U68" s="97" t="s">
        <v>48</v>
      </c>
      <c r="V68" s="96" t="s">
        <v>30</v>
      </c>
      <c r="W68" s="97" t="s">
        <v>48</v>
      </c>
      <c r="X68" s="96" t="s">
        <v>30</v>
      </c>
      <c r="Y68" s="97" t="s">
        <v>48</v>
      </c>
      <c r="Z68" s="96" t="s">
        <v>30</v>
      </c>
      <c r="AA68" s="97" t="s">
        <v>48</v>
      </c>
      <c r="AB68" s="96" t="s">
        <v>30</v>
      </c>
      <c r="AC68" s="97" t="s">
        <v>48</v>
      </c>
      <c r="AD68" s="96" t="s">
        <v>30</v>
      </c>
      <c r="AE68" s="97" t="s">
        <v>48</v>
      </c>
      <c r="AF68" s="96" t="s">
        <v>30</v>
      </c>
      <c r="AG68" s="97" t="s">
        <v>48</v>
      </c>
      <c r="AH68" s="519"/>
      <c r="AI68" s="3"/>
      <c r="AJ68" s="3"/>
      <c r="AK68" s="3"/>
      <c r="AL68" s="458"/>
      <c r="AM68" s="458"/>
      <c r="AN68" s="458"/>
      <c r="AO68" s="458"/>
      <c r="AP68" s="458"/>
      <c r="AQ68" s="458"/>
      <c r="AR68" s="458"/>
      <c r="AS68" s="458"/>
      <c r="AT68" s="458"/>
      <c r="AU68" s="478"/>
    </row>
    <row r="69" spans="1:85" x14ac:dyDescent="0.2">
      <c r="A69" s="1283" t="s">
        <v>71</v>
      </c>
      <c r="B69" s="1284"/>
      <c r="C69" s="483">
        <f t="shared" ref="C69:C74" si="4">SUM(D69:E69)</f>
        <v>0</v>
      </c>
      <c r="D69" s="483">
        <f t="shared" ref="D69:E74" si="5">SUM(F69+H69+J69+L69+N69+P69+R69+T69+V69+X69+Z69+AB69+AD69+AF69)</f>
        <v>0</v>
      </c>
      <c r="E69" s="520">
        <f t="shared" si="5"/>
        <v>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5"/>
      <c r="AH69" s="521"/>
      <c r="AI69" s="93"/>
      <c r="AJ69" s="3"/>
      <c r="AK69" s="22"/>
      <c r="AL69" s="465"/>
      <c r="AM69" s="465"/>
      <c r="AN69" s="465"/>
      <c r="AO69" s="465"/>
      <c r="AP69" s="465"/>
      <c r="AQ69" s="465"/>
      <c r="AR69" s="465"/>
      <c r="AS69" s="465"/>
      <c r="AT69" s="465"/>
      <c r="AU69" s="478"/>
    </row>
    <row r="70" spans="1:85" x14ac:dyDescent="0.2">
      <c r="A70" s="1285" t="s">
        <v>72</v>
      </c>
      <c r="B70" s="430" t="s">
        <v>73</v>
      </c>
      <c r="C70" s="489">
        <f t="shared" si="4"/>
        <v>0</v>
      </c>
      <c r="D70" s="489">
        <f t="shared" si="5"/>
        <v>0</v>
      </c>
      <c r="E70" s="489">
        <f t="shared" si="5"/>
        <v>0</v>
      </c>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521"/>
      <c r="AI70" s="3"/>
      <c r="AJ70" s="22"/>
      <c r="AK70" s="522"/>
      <c r="AL70" s="465"/>
      <c r="AM70" s="465"/>
      <c r="AN70" s="465"/>
      <c r="AO70" s="465"/>
      <c r="AP70" s="465"/>
      <c r="AQ70" s="465"/>
      <c r="AR70" s="465"/>
      <c r="AS70" s="465"/>
      <c r="AT70" s="465"/>
      <c r="AU70" s="478"/>
    </row>
    <row r="71" spans="1:85" x14ac:dyDescent="0.2">
      <c r="A71" s="1286"/>
      <c r="B71" s="439" t="s">
        <v>74</v>
      </c>
      <c r="C71" s="494">
        <f t="shared" si="4"/>
        <v>11</v>
      </c>
      <c r="D71" s="494">
        <f t="shared" si="5"/>
        <v>4</v>
      </c>
      <c r="E71" s="494">
        <f t="shared" si="5"/>
        <v>7</v>
      </c>
      <c r="F71" s="32"/>
      <c r="G71" s="32"/>
      <c r="H71" s="32"/>
      <c r="I71" s="32"/>
      <c r="J71" s="32"/>
      <c r="K71" s="32"/>
      <c r="L71" s="32"/>
      <c r="M71" s="32"/>
      <c r="N71" s="32"/>
      <c r="O71" s="32"/>
      <c r="P71" s="32">
        <v>1</v>
      </c>
      <c r="Q71" s="32"/>
      <c r="R71" s="32"/>
      <c r="S71" s="32">
        <v>1</v>
      </c>
      <c r="T71" s="32"/>
      <c r="U71" s="32"/>
      <c r="V71" s="32">
        <v>2</v>
      </c>
      <c r="W71" s="32">
        <v>1</v>
      </c>
      <c r="X71" s="32"/>
      <c r="Y71" s="32">
        <v>3</v>
      </c>
      <c r="Z71" s="32"/>
      <c r="AA71" s="32"/>
      <c r="AB71" s="32">
        <v>1</v>
      </c>
      <c r="AC71" s="32">
        <v>1</v>
      </c>
      <c r="AD71" s="32"/>
      <c r="AE71" s="32">
        <v>1</v>
      </c>
      <c r="AF71" s="32"/>
      <c r="AG71" s="32"/>
      <c r="AH71" s="523"/>
      <c r="AI71" s="3"/>
      <c r="AJ71" s="524"/>
      <c r="AK71" s="465"/>
      <c r="AL71" s="465"/>
      <c r="AM71" s="465"/>
      <c r="AN71" s="465"/>
      <c r="AO71" s="465"/>
      <c r="AP71" s="465"/>
      <c r="AQ71" s="465"/>
      <c r="AR71" s="465"/>
      <c r="AS71" s="465"/>
      <c r="AT71" s="465"/>
      <c r="AU71" s="478"/>
    </row>
    <row r="72" spans="1:85" x14ac:dyDescent="0.2">
      <c r="A72" s="1286"/>
      <c r="B72" s="439" t="s">
        <v>228</v>
      </c>
      <c r="C72" s="494">
        <f t="shared" si="4"/>
        <v>0</v>
      </c>
      <c r="D72" s="494">
        <f t="shared" si="5"/>
        <v>0</v>
      </c>
      <c r="E72" s="494">
        <f t="shared" si="5"/>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521"/>
      <c r="AI72" s="3"/>
      <c r="AJ72" s="525"/>
      <c r="AK72" s="22"/>
      <c r="AL72" s="465"/>
      <c r="AM72" s="465"/>
      <c r="AN72" s="465"/>
      <c r="AO72" s="465"/>
      <c r="AP72" s="465"/>
      <c r="AQ72" s="465"/>
      <c r="AR72" s="465"/>
      <c r="AS72" s="465"/>
      <c r="AT72" s="465"/>
      <c r="AU72" s="478"/>
    </row>
    <row r="73" spans="1:85" ht="26.25" customHeight="1" x14ac:dyDescent="0.2">
      <c r="A73" s="1286"/>
      <c r="B73" s="102" t="s">
        <v>229</v>
      </c>
      <c r="C73" s="494">
        <f t="shared" si="4"/>
        <v>0</v>
      </c>
      <c r="D73" s="494">
        <f t="shared" si="5"/>
        <v>0</v>
      </c>
      <c r="E73" s="494">
        <f t="shared" si="5"/>
        <v>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521"/>
      <c r="AI73" s="3"/>
      <c r="AJ73" s="526"/>
      <c r="AK73" s="522"/>
      <c r="AL73" s="465"/>
      <c r="AM73" s="465"/>
      <c r="AN73" s="465"/>
      <c r="AO73" s="465"/>
      <c r="AP73" s="465"/>
      <c r="AQ73" s="465"/>
      <c r="AR73" s="465"/>
      <c r="AS73" s="465"/>
      <c r="AT73" s="465"/>
      <c r="AU73" s="478"/>
    </row>
    <row r="74" spans="1:85" x14ac:dyDescent="0.2">
      <c r="A74" s="1287"/>
      <c r="B74" s="436" t="s">
        <v>75</v>
      </c>
      <c r="C74" s="492">
        <f t="shared" si="4"/>
        <v>0</v>
      </c>
      <c r="D74" s="492">
        <f t="shared" si="5"/>
        <v>0</v>
      </c>
      <c r="E74" s="492">
        <f t="shared" si="5"/>
        <v>0</v>
      </c>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521"/>
      <c r="AI74" s="3"/>
      <c r="AJ74" s="525"/>
      <c r="AK74" s="525"/>
      <c r="AL74" s="465"/>
      <c r="AM74" s="465"/>
      <c r="AN74" s="465"/>
      <c r="AO74" s="465"/>
      <c r="AP74" s="465"/>
      <c r="AQ74" s="465"/>
      <c r="AR74" s="465"/>
      <c r="AS74" s="465"/>
      <c r="AT74" s="465"/>
      <c r="AU74" s="478"/>
    </row>
    <row r="75" spans="1:85" x14ac:dyDescent="0.2">
      <c r="A75" s="65" t="s">
        <v>76</v>
      </c>
      <c r="B75" s="65"/>
      <c r="C75" s="65"/>
      <c r="D75" s="65"/>
      <c r="E75" s="65"/>
      <c r="F75" s="103"/>
      <c r="G75" s="65"/>
      <c r="H75" s="90"/>
      <c r="I75" s="91"/>
      <c r="J75" s="90"/>
      <c r="K75" s="91"/>
      <c r="L75" s="90"/>
      <c r="M75" s="91"/>
      <c r="N75" s="90"/>
      <c r="O75" s="91"/>
      <c r="P75" s="90"/>
      <c r="Q75" s="91"/>
      <c r="R75" s="90"/>
      <c r="S75" s="91"/>
      <c r="T75" s="90"/>
      <c r="U75" s="91"/>
      <c r="V75" s="91"/>
      <c r="W75" s="92"/>
      <c r="X75" s="92"/>
      <c r="Y75" s="92"/>
      <c r="Z75" s="92"/>
      <c r="AA75" s="92"/>
      <c r="AB75" s="91"/>
      <c r="AC75" s="91"/>
      <c r="AD75" s="91"/>
      <c r="AE75" s="91"/>
      <c r="AF75" s="91"/>
      <c r="AG75" s="91"/>
      <c r="AH75" s="93"/>
      <c r="AI75" s="93"/>
      <c r="AJ75" s="10"/>
      <c r="AK75" s="244"/>
      <c r="AL75" s="10"/>
      <c r="AM75" s="10"/>
      <c r="AN75" s="454"/>
      <c r="AO75" s="454"/>
      <c r="AP75" s="454"/>
      <c r="AQ75" s="454"/>
      <c r="AR75" s="454"/>
      <c r="AS75" s="454"/>
      <c r="AT75" s="454"/>
      <c r="AU75" s="454"/>
      <c r="AV75" s="454"/>
      <c r="AW75" s="478"/>
    </row>
    <row r="76" spans="1:85" ht="14.25" customHeight="1" x14ac:dyDescent="0.2">
      <c r="A76" s="1250" t="s">
        <v>32</v>
      </c>
      <c r="B76" s="1251"/>
      <c r="C76" s="1242" t="s">
        <v>33</v>
      </c>
      <c r="D76" s="1242"/>
      <c r="E76" s="1242"/>
      <c r="F76" s="1381" t="s">
        <v>77</v>
      </c>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62" t="s">
        <v>230</v>
      </c>
      <c r="AI76" s="1362"/>
      <c r="AJ76" s="1362"/>
      <c r="AK76" s="527"/>
      <c r="AL76" s="465"/>
      <c r="AM76" s="465"/>
      <c r="AN76" s="465"/>
      <c r="AO76" s="465"/>
      <c r="AP76" s="465"/>
      <c r="AQ76" s="465"/>
      <c r="AR76" s="465"/>
      <c r="AS76" s="465"/>
      <c r="AT76" s="465"/>
      <c r="AU76" s="478"/>
    </row>
    <row r="77" spans="1:85" ht="14.25" customHeight="1" x14ac:dyDescent="0.2">
      <c r="A77" s="1308"/>
      <c r="B77" s="1309"/>
      <c r="C77" s="1414"/>
      <c r="D77" s="1414"/>
      <c r="E77" s="1414"/>
      <c r="F77" s="1273" t="s">
        <v>57</v>
      </c>
      <c r="G77" s="1273"/>
      <c r="H77" s="1273" t="s">
        <v>58</v>
      </c>
      <c r="I77" s="1273"/>
      <c r="J77" s="1415" t="s">
        <v>59</v>
      </c>
      <c r="K77" s="1415"/>
      <c r="L77" s="1415" t="s">
        <v>60</v>
      </c>
      <c r="M77" s="1415"/>
      <c r="N77" s="1415" t="s">
        <v>61</v>
      </c>
      <c r="O77" s="1415"/>
      <c r="P77" s="1415" t="s">
        <v>62</v>
      </c>
      <c r="Q77" s="1415"/>
      <c r="R77" s="1273" t="s">
        <v>63</v>
      </c>
      <c r="S77" s="1273"/>
      <c r="T77" s="1415" t="s">
        <v>64</v>
      </c>
      <c r="U77" s="1415"/>
      <c r="V77" s="1415" t="s">
        <v>65</v>
      </c>
      <c r="W77" s="1415"/>
      <c r="X77" s="1415" t="s">
        <v>66</v>
      </c>
      <c r="Y77" s="1415"/>
      <c r="Z77" s="1415" t="s">
        <v>67</v>
      </c>
      <c r="AA77" s="1415"/>
      <c r="AB77" s="1415" t="s">
        <v>68</v>
      </c>
      <c r="AC77" s="1415"/>
      <c r="AD77" s="1415" t="s">
        <v>69</v>
      </c>
      <c r="AE77" s="1415"/>
      <c r="AF77" s="1415" t="s">
        <v>70</v>
      </c>
      <c r="AG77" s="1415"/>
      <c r="AH77" s="1237" t="s">
        <v>231</v>
      </c>
      <c r="AI77" s="1237" t="s">
        <v>232</v>
      </c>
      <c r="AJ77" s="1237" t="s">
        <v>233</v>
      </c>
      <c r="AK77" s="528"/>
      <c r="AL77" s="465"/>
      <c r="AM77" s="465"/>
      <c r="AN77" s="465"/>
      <c r="AO77" s="465"/>
      <c r="AP77" s="465"/>
      <c r="AQ77" s="465"/>
      <c r="AR77" s="465"/>
      <c r="AS77" s="465"/>
      <c r="AT77" s="465"/>
      <c r="AU77" s="478"/>
    </row>
    <row r="78" spans="1:85" x14ac:dyDescent="0.2">
      <c r="A78" s="1299"/>
      <c r="B78" s="1301"/>
      <c r="C78" s="435" t="s">
        <v>149</v>
      </c>
      <c r="D78" s="435" t="s">
        <v>30</v>
      </c>
      <c r="E78" s="435" t="s">
        <v>48</v>
      </c>
      <c r="F78" s="425" t="s">
        <v>30</v>
      </c>
      <c r="G78" s="425" t="s">
        <v>48</v>
      </c>
      <c r="H78" s="425" t="s">
        <v>30</v>
      </c>
      <c r="I78" s="425" t="s">
        <v>48</v>
      </c>
      <c r="J78" s="425" t="s">
        <v>30</v>
      </c>
      <c r="K78" s="425" t="s">
        <v>48</v>
      </c>
      <c r="L78" s="425" t="s">
        <v>30</v>
      </c>
      <c r="M78" s="425" t="s">
        <v>48</v>
      </c>
      <c r="N78" s="425" t="s">
        <v>30</v>
      </c>
      <c r="O78" s="425" t="s">
        <v>48</v>
      </c>
      <c r="P78" s="425" t="s">
        <v>30</v>
      </c>
      <c r="Q78" s="425" t="s">
        <v>48</v>
      </c>
      <c r="R78" s="425" t="s">
        <v>30</v>
      </c>
      <c r="S78" s="425" t="s">
        <v>48</v>
      </c>
      <c r="T78" s="425" t="s">
        <v>30</v>
      </c>
      <c r="U78" s="425" t="s">
        <v>48</v>
      </c>
      <c r="V78" s="425" t="s">
        <v>30</v>
      </c>
      <c r="W78" s="425" t="s">
        <v>48</v>
      </c>
      <c r="X78" s="425" t="s">
        <v>30</v>
      </c>
      <c r="Y78" s="425" t="s">
        <v>48</v>
      </c>
      <c r="Z78" s="425" t="s">
        <v>30</v>
      </c>
      <c r="AA78" s="425" t="s">
        <v>48</v>
      </c>
      <c r="AB78" s="425" t="s">
        <v>30</v>
      </c>
      <c r="AC78" s="425" t="s">
        <v>48</v>
      </c>
      <c r="AD78" s="425" t="s">
        <v>30</v>
      </c>
      <c r="AE78" s="425" t="s">
        <v>48</v>
      </c>
      <c r="AF78" s="425" t="s">
        <v>30</v>
      </c>
      <c r="AG78" s="425" t="s">
        <v>48</v>
      </c>
      <c r="AH78" s="1238"/>
      <c r="AI78" s="1238"/>
      <c r="AJ78" s="1238"/>
      <c r="AK78" s="529"/>
      <c r="AL78" s="465"/>
      <c r="AM78" s="465"/>
      <c r="AN78" s="465"/>
      <c r="AO78" s="465"/>
      <c r="AP78" s="465"/>
      <c r="AQ78" s="465"/>
      <c r="AR78" s="465"/>
      <c r="AS78" s="465"/>
      <c r="AT78" s="465"/>
      <c r="AU78" s="478"/>
    </row>
    <row r="79" spans="1:85" x14ac:dyDescent="0.2">
      <c r="A79" s="1283" t="s">
        <v>80</v>
      </c>
      <c r="B79" s="1284"/>
      <c r="C79" s="483">
        <f t="shared" ref="C79:C84" si="6">SUM(D79:E79)</f>
        <v>0</v>
      </c>
      <c r="D79" s="483">
        <f t="shared" ref="D79:E84" si="7">SUM(F79+H79+J79+L79+N79+P79+R79+T79+V79+X79+Z79+AB79+AD79+AF79)</f>
        <v>0</v>
      </c>
      <c r="E79" s="483">
        <f t="shared" si="7"/>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530"/>
      <c r="AL79" s="465"/>
      <c r="AM79" s="465"/>
      <c r="AN79" s="465"/>
      <c r="AO79" s="465"/>
      <c r="AP79" s="465"/>
      <c r="AQ79" s="465"/>
      <c r="AR79" s="465"/>
      <c r="AS79" s="465"/>
      <c r="AT79" s="465"/>
      <c r="CG79" s="452">
        <v>0</v>
      </c>
    </row>
    <row r="80" spans="1:85" x14ac:dyDescent="0.2">
      <c r="A80" s="1285" t="s">
        <v>72</v>
      </c>
      <c r="B80" s="430" t="s">
        <v>73</v>
      </c>
      <c r="C80" s="489">
        <f t="shared" si="6"/>
        <v>0</v>
      </c>
      <c r="D80" s="489">
        <f t="shared" si="7"/>
        <v>0</v>
      </c>
      <c r="E80" s="489">
        <f t="shared" si="7"/>
        <v>0</v>
      </c>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531"/>
      <c r="AL80" s="465"/>
      <c r="AM80" s="465"/>
      <c r="AN80" s="465"/>
      <c r="AO80" s="465"/>
      <c r="AP80" s="465"/>
      <c r="AQ80" s="465"/>
      <c r="AR80" s="465"/>
      <c r="AS80" s="465"/>
      <c r="AT80" s="465"/>
      <c r="CG80" s="452">
        <v>0</v>
      </c>
    </row>
    <row r="81" spans="1:85" x14ac:dyDescent="0.2">
      <c r="A81" s="1286"/>
      <c r="B81" s="439" t="s">
        <v>74</v>
      </c>
      <c r="C81" s="494">
        <f t="shared" si="6"/>
        <v>2</v>
      </c>
      <c r="D81" s="494">
        <f t="shared" si="7"/>
        <v>1</v>
      </c>
      <c r="E81" s="494">
        <f t="shared" si="7"/>
        <v>1</v>
      </c>
      <c r="F81" s="32"/>
      <c r="G81" s="32"/>
      <c r="H81" s="32"/>
      <c r="I81" s="32"/>
      <c r="J81" s="32"/>
      <c r="K81" s="32"/>
      <c r="L81" s="32"/>
      <c r="M81" s="32"/>
      <c r="N81" s="32"/>
      <c r="O81" s="32"/>
      <c r="P81" s="32"/>
      <c r="Q81" s="32"/>
      <c r="R81" s="32"/>
      <c r="S81" s="32"/>
      <c r="T81" s="32"/>
      <c r="U81" s="32"/>
      <c r="V81" s="32"/>
      <c r="W81" s="32"/>
      <c r="X81" s="32"/>
      <c r="Y81" s="32"/>
      <c r="Z81" s="32">
        <v>1</v>
      </c>
      <c r="AA81" s="32"/>
      <c r="AB81" s="32"/>
      <c r="AC81" s="32">
        <v>1</v>
      </c>
      <c r="AD81" s="32"/>
      <c r="AE81" s="32"/>
      <c r="AF81" s="32"/>
      <c r="AG81" s="32"/>
      <c r="AH81" s="32"/>
      <c r="AI81" s="32"/>
      <c r="AJ81" s="32"/>
      <c r="AK81" s="532"/>
      <c r="AL81" s="465"/>
      <c r="AM81" s="465"/>
      <c r="AN81" s="465"/>
      <c r="AO81" s="465"/>
      <c r="AP81" s="465"/>
      <c r="AQ81" s="465"/>
      <c r="AR81" s="465"/>
      <c r="AS81" s="465"/>
      <c r="AT81" s="465"/>
      <c r="CG81" s="452">
        <v>0</v>
      </c>
    </row>
    <row r="82" spans="1:85" x14ac:dyDescent="0.2">
      <c r="A82" s="1286"/>
      <c r="B82" s="439" t="s">
        <v>228</v>
      </c>
      <c r="C82" s="494">
        <f t="shared" si="6"/>
        <v>0</v>
      </c>
      <c r="D82" s="494">
        <f t="shared" si="7"/>
        <v>0</v>
      </c>
      <c r="E82" s="494">
        <f t="shared" si="7"/>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532"/>
      <c r="AL82" s="465"/>
      <c r="AM82" s="465"/>
      <c r="AN82" s="465"/>
      <c r="AO82" s="465"/>
      <c r="AP82" s="465"/>
      <c r="AQ82" s="465"/>
      <c r="AR82" s="465"/>
      <c r="AS82" s="465"/>
      <c r="AT82" s="465"/>
      <c r="CG82" s="452">
        <v>0</v>
      </c>
    </row>
    <row r="83" spans="1:85" ht="30" customHeight="1" x14ac:dyDescent="0.2">
      <c r="A83" s="1286"/>
      <c r="B83" s="102" t="s">
        <v>229</v>
      </c>
      <c r="C83" s="494">
        <f t="shared" si="6"/>
        <v>0</v>
      </c>
      <c r="D83" s="494">
        <f t="shared" si="7"/>
        <v>0</v>
      </c>
      <c r="E83" s="494">
        <f t="shared" si="7"/>
        <v>0</v>
      </c>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530"/>
      <c r="AL83" s="465"/>
      <c r="AM83" s="465"/>
      <c r="AN83" s="465"/>
      <c r="AO83" s="465"/>
      <c r="AP83" s="465"/>
      <c r="AQ83" s="465"/>
      <c r="AR83" s="465"/>
      <c r="AS83" s="465"/>
      <c r="AT83" s="465"/>
      <c r="CG83" s="452">
        <v>0</v>
      </c>
    </row>
    <row r="84" spans="1:85" x14ac:dyDescent="0.2">
      <c r="A84" s="1287"/>
      <c r="B84" s="436" t="s">
        <v>75</v>
      </c>
      <c r="C84" s="492">
        <f t="shared" si="6"/>
        <v>0</v>
      </c>
      <c r="D84" s="492">
        <f t="shared" si="7"/>
        <v>0</v>
      </c>
      <c r="E84" s="492">
        <f t="shared" si="7"/>
        <v>0</v>
      </c>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531"/>
      <c r="AL84" s="465"/>
      <c r="AM84" s="465"/>
      <c r="AN84" s="465"/>
      <c r="AO84" s="465"/>
      <c r="AP84" s="465"/>
      <c r="AQ84" s="465"/>
      <c r="AR84" s="465"/>
      <c r="AS84" s="465"/>
      <c r="AT84" s="465"/>
      <c r="CG84" s="452">
        <v>0</v>
      </c>
    </row>
    <row r="85" spans="1:85" x14ac:dyDescent="0.2">
      <c r="A85" s="65" t="s">
        <v>81</v>
      </c>
      <c r="B85" s="65"/>
      <c r="C85" s="65"/>
      <c r="D85" s="65"/>
      <c r="E85" s="65"/>
      <c r="F85" s="65"/>
      <c r="G85" s="65"/>
      <c r="H85" s="90"/>
      <c r="I85" s="91"/>
      <c r="J85" s="91"/>
      <c r="K85" s="92"/>
      <c r="L85" s="105"/>
      <c r="M85" s="105"/>
      <c r="N85" s="105"/>
      <c r="O85" s="105"/>
      <c r="P85" s="105"/>
      <c r="Q85" s="105"/>
      <c r="R85" s="105"/>
      <c r="S85" s="105"/>
      <c r="T85" s="105"/>
      <c r="U85" s="105"/>
      <c r="V85" s="105"/>
      <c r="W85" s="93"/>
      <c r="X85" s="10"/>
      <c r="Y85" s="10"/>
      <c r="Z85" s="10"/>
      <c r="AA85" s="10"/>
      <c r="AB85" s="10"/>
      <c r="AC85" s="10"/>
      <c r="AD85" s="10"/>
      <c r="AE85" s="10"/>
      <c r="AF85" s="10"/>
      <c r="AG85" s="10"/>
      <c r="AH85" s="10"/>
      <c r="AI85" s="10"/>
      <c r="AJ85" s="10"/>
      <c r="AK85" s="10"/>
      <c r="AL85" s="10"/>
      <c r="AM85" s="10"/>
      <c r="AN85" s="454"/>
      <c r="AO85" s="454"/>
      <c r="AP85" s="454"/>
      <c r="AQ85" s="454"/>
      <c r="AR85" s="454"/>
      <c r="AS85" s="454"/>
      <c r="AT85" s="454"/>
      <c r="AU85" s="499"/>
      <c r="AV85" s="499"/>
    </row>
    <row r="86" spans="1:85" ht="14.25" customHeight="1" x14ac:dyDescent="0.2">
      <c r="A86" s="1285" t="s">
        <v>32</v>
      </c>
      <c r="B86" s="1285"/>
      <c r="C86" s="1250" t="s">
        <v>33</v>
      </c>
      <c r="D86" s="1285"/>
      <c r="E86" s="1251"/>
      <c r="F86" s="1305" t="s">
        <v>34</v>
      </c>
      <c r="G86" s="1306"/>
      <c r="H86" s="1306"/>
      <c r="I86" s="1306"/>
      <c r="J86" s="1306"/>
      <c r="K86" s="1306"/>
      <c r="L86" s="1306"/>
      <c r="M86" s="1306"/>
      <c r="N86" s="1306"/>
      <c r="O86" s="1306"/>
      <c r="P86" s="1306"/>
      <c r="Q86" s="1306"/>
      <c r="R86" s="1306"/>
      <c r="S86" s="1306"/>
      <c r="T86" s="1306"/>
      <c r="U86" s="1306"/>
      <c r="V86" s="1306"/>
      <c r="W86" s="1306"/>
      <c r="X86" s="1306"/>
      <c r="Y86" s="1306"/>
      <c r="Z86" s="1306"/>
      <c r="AA86" s="1306"/>
      <c r="AB86" s="1306"/>
      <c r="AC86" s="1306"/>
      <c r="AD86" s="1306"/>
      <c r="AE86" s="1306"/>
      <c r="AF86" s="1306"/>
      <c r="AG86" s="1307"/>
      <c r="AH86" s="1362" t="s">
        <v>230</v>
      </c>
      <c r="AI86" s="1362"/>
      <c r="AJ86" s="1362"/>
      <c r="AK86" s="10"/>
      <c r="AL86" s="454"/>
      <c r="AM86" s="454"/>
      <c r="AN86" s="454"/>
      <c r="AO86" s="454"/>
      <c r="AP86" s="454"/>
      <c r="AQ86" s="454"/>
      <c r="AR86" s="477"/>
      <c r="AS86" s="454"/>
      <c r="AT86" s="533"/>
      <c r="AU86" s="453"/>
    </row>
    <row r="87" spans="1:85" ht="14.25" customHeight="1" x14ac:dyDescent="0.2">
      <c r="A87" s="1286"/>
      <c r="B87" s="1286"/>
      <c r="C87" s="1308"/>
      <c r="D87" s="1286"/>
      <c r="E87" s="1309"/>
      <c r="F87" s="1358" t="s">
        <v>82</v>
      </c>
      <c r="G87" s="1363"/>
      <c r="H87" s="1358" t="s">
        <v>58</v>
      </c>
      <c r="I87" s="1363"/>
      <c r="J87" s="1358" t="s">
        <v>59</v>
      </c>
      <c r="K87" s="1363"/>
      <c r="L87" s="1358" t="s">
        <v>60</v>
      </c>
      <c r="M87" s="1363"/>
      <c r="N87" s="1358" t="s">
        <v>61</v>
      </c>
      <c r="O87" s="1363"/>
      <c r="P87" s="1358" t="s">
        <v>62</v>
      </c>
      <c r="Q87" s="1363"/>
      <c r="R87" s="1358" t="s">
        <v>63</v>
      </c>
      <c r="S87" s="1363"/>
      <c r="T87" s="1358" t="s">
        <v>64</v>
      </c>
      <c r="U87" s="1363"/>
      <c r="V87" s="1358" t="s">
        <v>65</v>
      </c>
      <c r="W87" s="1363"/>
      <c r="X87" s="1358" t="s">
        <v>66</v>
      </c>
      <c r="Y87" s="1363"/>
      <c r="Z87" s="1288" t="s">
        <v>67</v>
      </c>
      <c r="AA87" s="1289"/>
      <c r="AB87" s="1288" t="s">
        <v>68</v>
      </c>
      <c r="AC87" s="1289"/>
      <c r="AD87" s="1288" t="s">
        <v>69</v>
      </c>
      <c r="AE87" s="1289"/>
      <c r="AF87" s="1288" t="s">
        <v>70</v>
      </c>
      <c r="AG87" s="1289"/>
      <c r="AH87" s="1237" t="s">
        <v>234</v>
      </c>
      <c r="AI87" s="1237" t="s">
        <v>235</v>
      </c>
      <c r="AJ87" s="1237" t="s">
        <v>233</v>
      </c>
      <c r="AK87" s="519"/>
      <c r="AL87" s="458"/>
      <c r="AM87" s="458"/>
      <c r="AN87" s="458"/>
      <c r="AO87" s="458"/>
      <c r="AP87" s="458"/>
      <c r="AQ87" s="458"/>
      <c r="AR87" s="482"/>
      <c r="AS87" s="458"/>
      <c r="AT87" s="465"/>
      <c r="AU87" s="453"/>
    </row>
    <row r="88" spans="1:85" x14ac:dyDescent="0.2">
      <c r="A88" s="1287"/>
      <c r="B88" s="1287"/>
      <c r="C88" s="435" t="s">
        <v>149</v>
      </c>
      <c r="D88" s="435" t="s">
        <v>30</v>
      </c>
      <c r="E88" s="435" t="s">
        <v>48</v>
      </c>
      <c r="F88" s="425" t="s">
        <v>30</v>
      </c>
      <c r="G88" s="425" t="s">
        <v>48</v>
      </c>
      <c r="H88" s="425" t="s">
        <v>30</v>
      </c>
      <c r="I88" s="425" t="s">
        <v>48</v>
      </c>
      <c r="J88" s="425" t="s">
        <v>30</v>
      </c>
      <c r="K88" s="425" t="s">
        <v>48</v>
      </c>
      <c r="L88" s="425" t="s">
        <v>30</v>
      </c>
      <c r="M88" s="425" t="s">
        <v>48</v>
      </c>
      <c r="N88" s="425" t="s">
        <v>30</v>
      </c>
      <c r="O88" s="425" t="s">
        <v>48</v>
      </c>
      <c r="P88" s="425" t="s">
        <v>30</v>
      </c>
      <c r="Q88" s="425" t="s">
        <v>48</v>
      </c>
      <c r="R88" s="425" t="s">
        <v>30</v>
      </c>
      <c r="S88" s="425" t="s">
        <v>48</v>
      </c>
      <c r="T88" s="425" t="s">
        <v>30</v>
      </c>
      <c r="U88" s="425" t="s">
        <v>48</v>
      </c>
      <c r="V88" s="425" t="s">
        <v>30</v>
      </c>
      <c r="W88" s="425" t="s">
        <v>48</v>
      </c>
      <c r="X88" s="425" t="s">
        <v>30</v>
      </c>
      <c r="Y88" s="425" t="s">
        <v>48</v>
      </c>
      <c r="Z88" s="425" t="s">
        <v>30</v>
      </c>
      <c r="AA88" s="425" t="s">
        <v>48</v>
      </c>
      <c r="AB88" s="425" t="s">
        <v>30</v>
      </c>
      <c r="AC88" s="425" t="s">
        <v>48</v>
      </c>
      <c r="AD88" s="425" t="s">
        <v>30</v>
      </c>
      <c r="AE88" s="425" t="s">
        <v>48</v>
      </c>
      <c r="AF88" s="425" t="s">
        <v>30</v>
      </c>
      <c r="AG88" s="425" t="s">
        <v>48</v>
      </c>
      <c r="AH88" s="1238"/>
      <c r="AI88" s="1238"/>
      <c r="AJ88" s="1238"/>
      <c r="AK88" s="519"/>
      <c r="AL88" s="3"/>
      <c r="AM88" s="3"/>
      <c r="AN88" s="3"/>
      <c r="AO88" s="3"/>
      <c r="AP88" s="3"/>
      <c r="AQ88" s="3"/>
      <c r="AR88" s="3"/>
      <c r="AS88" s="458"/>
      <c r="AT88" s="465"/>
      <c r="AU88" s="453"/>
    </row>
    <row r="89" spans="1:85" x14ac:dyDescent="0.2">
      <c r="A89" s="1365" t="s">
        <v>83</v>
      </c>
      <c r="B89" s="1366"/>
      <c r="C89" s="489">
        <f>SUM(D89:E89)</f>
        <v>0</v>
      </c>
      <c r="D89" s="489">
        <f t="shared" ref="D89:E92" si="8">SUM(F89+H89+J89+L89+N89+P89+R89+T89+V89+X89+Z89+AB89+AD89+AF89)</f>
        <v>0</v>
      </c>
      <c r="E89" s="489">
        <f t="shared" si="8"/>
        <v>0</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519"/>
      <c r="AL89" s="3"/>
      <c r="AM89" s="3"/>
      <c r="AN89" s="3"/>
      <c r="AO89" s="3"/>
      <c r="AP89" s="3"/>
      <c r="AQ89" s="3"/>
      <c r="AR89" s="3"/>
      <c r="AS89" s="458"/>
      <c r="AT89" s="465"/>
      <c r="AU89" s="453"/>
    </row>
    <row r="90" spans="1:85" x14ac:dyDescent="0.2">
      <c r="A90" s="1367" t="s">
        <v>84</v>
      </c>
      <c r="B90" s="1368"/>
      <c r="C90" s="496">
        <f>SUM(D90:E90)</f>
        <v>0</v>
      </c>
      <c r="D90" s="496">
        <f t="shared" si="8"/>
        <v>0</v>
      </c>
      <c r="E90" s="496">
        <f t="shared" si="8"/>
        <v>0</v>
      </c>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519"/>
      <c r="AL90" s="3"/>
      <c r="AM90" s="3"/>
      <c r="AN90" s="3"/>
      <c r="AO90" s="3"/>
      <c r="AP90" s="3"/>
      <c r="AQ90" s="3"/>
      <c r="AR90" s="3"/>
      <c r="AS90" s="458"/>
      <c r="AT90" s="465"/>
      <c r="AU90" s="453"/>
    </row>
    <row r="91" spans="1:85" x14ac:dyDescent="0.2">
      <c r="A91" s="1369" t="s">
        <v>236</v>
      </c>
      <c r="B91" s="106" t="s">
        <v>85</v>
      </c>
      <c r="C91" s="489">
        <f>SUM(D91:E91)</f>
        <v>0</v>
      </c>
      <c r="D91" s="489">
        <f t="shared" si="8"/>
        <v>0</v>
      </c>
      <c r="E91" s="489">
        <f t="shared" si="8"/>
        <v>0</v>
      </c>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519"/>
      <c r="AL91" s="3"/>
      <c r="AM91" s="3"/>
      <c r="AN91" s="3"/>
      <c r="AO91" s="3"/>
      <c r="AP91" s="3"/>
      <c r="AQ91" s="3"/>
      <c r="AR91" s="3"/>
      <c r="AS91" s="458"/>
      <c r="AT91" s="465"/>
      <c r="AU91" s="453"/>
    </row>
    <row r="92" spans="1:85" x14ac:dyDescent="0.2">
      <c r="A92" s="1370"/>
      <c r="B92" s="107" t="s">
        <v>86</v>
      </c>
      <c r="C92" s="492">
        <f>SUM(D92:E92)</f>
        <v>0</v>
      </c>
      <c r="D92" s="492">
        <f t="shared" si="8"/>
        <v>0</v>
      </c>
      <c r="E92" s="492">
        <f t="shared" si="8"/>
        <v>0</v>
      </c>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519"/>
      <c r="AL92" s="3"/>
      <c r="AM92" s="3"/>
      <c r="AN92" s="3"/>
      <c r="AO92" s="3"/>
      <c r="AP92" s="3"/>
      <c r="AQ92" s="3"/>
      <c r="AR92" s="3"/>
      <c r="AS92" s="534"/>
      <c r="AT92" s="522"/>
      <c r="AU92" s="453"/>
    </row>
    <row r="93" spans="1:85" x14ac:dyDescent="0.2">
      <c r="A93" s="1371" t="s">
        <v>87</v>
      </c>
      <c r="B93" s="1372"/>
      <c r="C93" s="506">
        <f>SUM(D93:E93)</f>
        <v>0</v>
      </c>
      <c r="D93" s="506">
        <f>SUM(F93+H93+J93+L93+N93+P93+R93+T93+V89+X93+Z93+AB93+AD93+AF93)</f>
        <v>0</v>
      </c>
      <c r="E93" s="506">
        <f>SUM(G93+I93+K93+M93+O93+Q93+S93+U93+W93+Y93+AA93+AC93+AE93+AG93)</f>
        <v>0</v>
      </c>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535"/>
      <c r="AL93" s="534"/>
      <c r="AM93" s="458"/>
      <c r="AN93" s="458"/>
      <c r="AO93" s="458"/>
      <c r="AP93" s="459"/>
      <c r="AQ93" s="459"/>
      <c r="AR93" s="458"/>
      <c r="AS93" s="458"/>
      <c r="AT93" s="458"/>
      <c r="AU93" s="478"/>
      <c r="CA93" s="452" t="str">
        <f>IF(C93&gt;C91+C92,"Los Ingresos de pacientes dependientes severos con escaras DEBEN estar incluidos en los Ingresos de pacientes dependientes severos Oncológicos o No Oncológicos","")</f>
        <v/>
      </c>
    </row>
    <row r="94" spans="1:85" x14ac:dyDescent="0.2">
      <c r="A94" s="69" t="s">
        <v>237</v>
      </c>
      <c r="B94" s="69"/>
      <c r="C94" s="69"/>
      <c r="D94" s="69"/>
      <c r="E94" s="69"/>
      <c r="F94" s="65"/>
      <c r="G94" s="65"/>
      <c r="H94" s="90"/>
      <c r="I94" s="91"/>
      <c r="J94" s="91"/>
      <c r="K94" s="91"/>
      <c r="L94" s="91"/>
      <c r="M94" s="91"/>
      <c r="N94" s="91"/>
      <c r="O94" s="91"/>
      <c r="P94" s="91"/>
      <c r="Q94" s="91"/>
      <c r="R94" s="91"/>
      <c r="S94" s="91"/>
      <c r="T94" s="91"/>
      <c r="U94" s="91"/>
      <c r="V94" s="91"/>
      <c r="W94" s="91"/>
      <c r="X94" s="10"/>
      <c r="Y94" s="10"/>
      <c r="Z94" s="10"/>
      <c r="AA94" s="10"/>
      <c r="AB94" s="10"/>
      <c r="AC94" s="10"/>
      <c r="AD94" s="10"/>
      <c r="AE94" s="10"/>
      <c r="AF94" s="10"/>
      <c r="AG94" s="10"/>
      <c r="AH94" s="10"/>
      <c r="AI94" s="10"/>
      <c r="AJ94" s="10"/>
      <c r="AK94" s="10"/>
      <c r="AL94" s="536"/>
      <c r="AM94" s="17"/>
      <c r="AN94" s="533"/>
      <c r="AO94" s="533"/>
      <c r="AP94" s="533"/>
      <c r="AQ94" s="533"/>
      <c r="AR94" s="533"/>
      <c r="AS94" s="533"/>
      <c r="AT94" s="533"/>
      <c r="AU94" s="533"/>
      <c r="AV94" s="533"/>
      <c r="AW94" s="478"/>
    </row>
    <row r="95" spans="1:85" ht="14.25" customHeight="1" x14ac:dyDescent="0.2">
      <c r="A95" s="1373" t="s">
        <v>3</v>
      </c>
      <c r="B95" s="1374"/>
      <c r="C95" s="1288" t="s">
        <v>33</v>
      </c>
      <c r="D95" s="1361"/>
      <c r="E95" s="1289"/>
      <c r="F95" s="1288" t="s">
        <v>67</v>
      </c>
      <c r="G95" s="1289"/>
      <c r="H95" s="1288" t="s">
        <v>68</v>
      </c>
      <c r="I95" s="1289"/>
      <c r="J95" s="1288" t="s">
        <v>69</v>
      </c>
      <c r="K95" s="1289"/>
      <c r="L95" s="1288" t="s">
        <v>70</v>
      </c>
      <c r="M95" s="1289"/>
      <c r="N95" s="537"/>
      <c r="O95" s="538"/>
      <c r="P95" s="243"/>
      <c r="Q95" s="539"/>
      <c r="R95" s="539"/>
      <c r="S95" s="540"/>
      <c r="T95" s="465"/>
      <c r="U95" s="522"/>
      <c r="V95" s="465"/>
      <c r="W95" s="465"/>
      <c r="X95" s="465"/>
      <c r="Y95" s="465"/>
      <c r="Z95" s="533"/>
      <c r="AA95" s="533"/>
      <c r="AB95" s="453"/>
      <c r="AC95" s="453"/>
      <c r="AD95" s="478"/>
    </row>
    <row r="96" spans="1:85" x14ac:dyDescent="0.2">
      <c r="A96" s="1375"/>
      <c r="B96" s="1376"/>
      <c r="C96" s="435" t="s">
        <v>149</v>
      </c>
      <c r="D96" s="435" t="s">
        <v>30</v>
      </c>
      <c r="E96" s="435" t="s">
        <v>48</v>
      </c>
      <c r="F96" s="435" t="s">
        <v>30</v>
      </c>
      <c r="G96" s="435" t="s">
        <v>48</v>
      </c>
      <c r="H96" s="435" t="s">
        <v>30</v>
      </c>
      <c r="I96" s="435" t="s">
        <v>48</v>
      </c>
      <c r="J96" s="435" t="s">
        <v>30</v>
      </c>
      <c r="K96" s="435" t="s">
        <v>48</v>
      </c>
      <c r="L96" s="435" t="s">
        <v>30</v>
      </c>
      <c r="M96" s="435" t="s">
        <v>48</v>
      </c>
      <c r="N96" s="529"/>
      <c r="O96" s="465"/>
      <c r="P96" s="465"/>
      <c r="Q96" s="465"/>
      <c r="R96" s="465"/>
      <c r="S96" s="465"/>
      <c r="T96" s="465"/>
      <c r="U96" s="465"/>
      <c r="V96" s="541"/>
      <c r="W96" s="465"/>
      <c r="X96" s="465"/>
      <c r="Y96" s="465"/>
      <c r="Z96" s="533"/>
      <c r="AA96" s="533"/>
      <c r="AB96" s="453"/>
      <c r="AC96" s="453"/>
      <c r="AD96" s="478"/>
    </row>
    <row r="97" spans="1:46" x14ac:dyDescent="0.2">
      <c r="A97" s="1330" t="s">
        <v>238</v>
      </c>
      <c r="B97" s="542" t="s">
        <v>88</v>
      </c>
      <c r="C97" s="489">
        <f>SUM(D97:E97)</f>
        <v>0</v>
      </c>
      <c r="D97" s="489">
        <f t="shared" ref="D97:E99" si="9">SUM(F97+H97+J97+L97)</f>
        <v>0</v>
      </c>
      <c r="E97" s="489">
        <f t="shared" si="9"/>
        <v>0</v>
      </c>
      <c r="F97" s="60"/>
      <c r="G97" s="60"/>
      <c r="H97" s="60"/>
      <c r="I97" s="60"/>
      <c r="J97" s="60"/>
      <c r="K97" s="60"/>
      <c r="L97" s="60"/>
      <c r="M97" s="60"/>
      <c r="N97" s="529"/>
      <c r="O97" s="465"/>
      <c r="P97" s="465"/>
      <c r="Q97" s="465"/>
      <c r="R97" s="465"/>
      <c r="S97" s="465"/>
      <c r="T97" s="465"/>
      <c r="U97" s="465"/>
      <c r="V97" s="541"/>
      <c r="W97" s="465"/>
      <c r="X97" s="465"/>
      <c r="Y97" s="465"/>
      <c r="Z97" s="533"/>
      <c r="AA97" s="533"/>
      <c r="AB97" s="453"/>
      <c r="AC97" s="453"/>
    </row>
    <row r="98" spans="1:46" x14ac:dyDescent="0.2">
      <c r="A98" s="1331"/>
      <c r="B98" s="431" t="s">
        <v>89</v>
      </c>
      <c r="C98" s="494">
        <f>SUM(D98:E98)</f>
        <v>0</v>
      </c>
      <c r="D98" s="494">
        <f t="shared" si="9"/>
        <v>0</v>
      </c>
      <c r="E98" s="494">
        <f t="shared" si="9"/>
        <v>0</v>
      </c>
      <c r="F98" s="60"/>
      <c r="G98" s="60"/>
      <c r="H98" s="60"/>
      <c r="I98" s="60"/>
      <c r="J98" s="60"/>
      <c r="K98" s="60"/>
      <c r="L98" s="60"/>
      <c r="M98" s="60"/>
      <c r="N98" s="529"/>
      <c r="O98" s="465"/>
      <c r="P98" s="465"/>
      <c r="Q98" s="465"/>
      <c r="R98" s="465"/>
      <c r="S98" s="465"/>
      <c r="T98" s="465"/>
      <c r="U98" s="465"/>
      <c r="V98" s="541"/>
      <c r="W98" s="465"/>
      <c r="X98" s="465"/>
      <c r="Y98" s="465"/>
      <c r="Z98" s="533"/>
      <c r="AA98" s="533"/>
      <c r="AB98" s="453"/>
      <c r="AC98" s="453"/>
    </row>
    <row r="99" spans="1:46" x14ac:dyDescent="0.2">
      <c r="A99" s="1332"/>
      <c r="B99" s="438" t="s">
        <v>90</v>
      </c>
      <c r="C99" s="496">
        <f>SUM(D99:E99)</f>
        <v>0</v>
      </c>
      <c r="D99" s="496">
        <f t="shared" si="9"/>
        <v>0</v>
      </c>
      <c r="E99" s="496">
        <f t="shared" si="9"/>
        <v>0</v>
      </c>
      <c r="F99" s="60"/>
      <c r="G99" s="60"/>
      <c r="H99" s="60"/>
      <c r="I99" s="60"/>
      <c r="J99" s="60"/>
      <c r="K99" s="60"/>
      <c r="L99" s="60"/>
      <c r="M99" s="60"/>
      <c r="N99" s="529"/>
      <c r="O99" s="465"/>
      <c r="P99" s="465"/>
      <c r="Q99" s="465"/>
      <c r="R99" s="465"/>
      <c r="S99" s="465"/>
      <c r="T99" s="465"/>
      <c r="U99" s="465"/>
      <c r="V99" s="541"/>
      <c r="W99" s="465"/>
      <c r="X99" s="465"/>
      <c r="Y99" s="465"/>
      <c r="Z99" s="533"/>
      <c r="AA99" s="533"/>
      <c r="AB99" s="453"/>
      <c r="AC99" s="453"/>
    </row>
    <row r="100" spans="1:46" x14ac:dyDescent="0.2">
      <c r="A100" s="1310" t="s">
        <v>91</v>
      </c>
      <c r="B100" s="1310"/>
      <c r="C100" s="483">
        <f t="shared" ref="C100:M100" si="10">SUM(C97:C99)</f>
        <v>0</v>
      </c>
      <c r="D100" s="483">
        <f t="shared" si="10"/>
        <v>0</v>
      </c>
      <c r="E100" s="483">
        <f t="shared" si="10"/>
        <v>0</v>
      </c>
      <c r="F100" s="483">
        <f t="shared" si="10"/>
        <v>0</v>
      </c>
      <c r="G100" s="483">
        <f t="shared" si="10"/>
        <v>0</v>
      </c>
      <c r="H100" s="483">
        <f t="shared" si="10"/>
        <v>0</v>
      </c>
      <c r="I100" s="483">
        <f t="shared" si="10"/>
        <v>0</v>
      </c>
      <c r="J100" s="483">
        <f t="shared" si="10"/>
        <v>0</v>
      </c>
      <c r="K100" s="483">
        <f t="shared" si="10"/>
        <v>0</v>
      </c>
      <c r="L100" s="483">
        <f t="shared" si="10"/>
        <v>0</v>
      </c>
      <c r="M100" s="483">
        <f t="shared" si="10"/>
        <v>0</v>
      </c>
      <c r="N100" s="529"/>
      <c r="O100" s="465"/>
      <c r="P100" s="465"/>
      <c r="Q100" s="465"/>
      <c r="R100" s="465"/>
      <c r="S100" s="465"/>
      <c r="T100" s="465"/>
      <c r="U100" s="465"/>
      <c r="V100" s="541"/>
      <c r="W100" s="465"/>
      <c r="X100" s="465"/>
      <c r="Y100" s="465"/>
      <c r="Z100" s="533"/>
      <c r="AA100" s="533"/>
      <c r="AB100" s="453"/>
      <c r="AC100" s="453"/>
    </row>
    <row r="101" spans="1:46" x14ac:dyDescent="0.2">
      <c r="A101" s="1311" t="s">
        <v>239</v>
      </c>
      <c r="B101" s="432" t="s">
        <v>92</v>
      </c>
      <c r="C101" s="495">
        <f>SUM(D101:E101)</f>
        <v>0</v>
      </c>
      <c r="D101" s="495">
        <f t="shared" ref="D101:E104" si="11">SUM(F101+H101+J101+L101)</f>
        <v>0</v>
      </c>
      <c r="E101" s="495">
        <f t="shared" si="11"/>
        <v>0</v>
      </c>
      <c r="F101" s="60"/>
      <c r="G101" s="60"/>
      <c r="H101" s="60"/>
      <c r="I101" s="60"/>
      <c r="J101" s="60"/>
      <c r="K101" s="60"/>
      <c r="L101" s="60"/>
      <c r="M101" s="60"/>
      <c r="N101" s="529"/>
      <c r="O101" s="465"/>
      <c r="P101" s="465"/>
      <c r="Q101" s="465"/>
      <c r="R101" s="465"/>
      <c r="S101" s="465"/>
      <c r="T101" s="465"/>
      <c r="U101" s="465"/>
      <c r="V101" s="541"/>
      <c r="W101" s="465"/>
      <c r="X101" s="533"/>
      <c r="Y101" s="533"/>
      <c r="Z101" s="533"/>
      <c r="AA101" s="533"/>
      <c r="AB101" s="453"/>
      <c r="AC101" s="453"/>
    </row>
    <row r="102" spans="1:46" x14ac:dyDescent="0.2">
      <c r="A102" s="1312"/>
      <c r="B102" s="431" t="s">
        <v>93</v>
      </c>
      <c r="C102" s="494">
        <f>SUM(D102:E102)</f>
        <v>0</v>
      </c>
      <c r="D102" s="494">
        <f t="shared" si="11"/>
        <v>0</v>
      </c>
      <c r="E102" s="494">
        <f t="shared" si="11"/>
        <v>0</v>
      </c>
      <c r="F102" s="32"/>
      <c r="G102" s="32"/>
      <c r="H102" s="32"/>
      <c r="I102" s="32"/>
      <c r="J102" s="32"/>
      <c r="K102" s="32"/>
      <c r="L102" s="32"/>
      <c r="M102" s="32"/>
      <c r="N102" s="543"/>
      <c r="O102" s="2"/>
      <c r="P102" s="2"/>
      <c r="Q102" s="2"/>
      <c r="R102" s="2"/>
      <c r="S102" s="3"/>
      <c r="T102" s="3"/>
      <c r="U102" s="541"/>
      <c r="V102" s="465"/>
      <c r="W102" s="465"/>
      <c r="X102" s="465"/>
      <c r="Y102" s="465"/>
      <c r="Z102" s="465"/>
      <c r="AA102" s="465"/>
      <c r="AB102" s="465"/>
      <c r="AC102" s="465"/>
      <c r="AD102" s="465"/>
      <c r="AE102" s="465"/>
      <c r="AF102" s="465"/>
      <c r="AG102" s="465"/>
      <c r="AH102" s="541"/>
      <c r="AI102" s="465"/>
      <c r="AJ102" s="533"/>
      <c r="AK102" s="533"/>
      <c r="AL102" s="533"/>
      <c r="AM102" s="533"/>
      <c r="AN102" s="453"/>
      <c r="AO102" s="453"/>
    </row>
    <row r="103" spans="1:46" x14ac:dyDescent="0.2">
      <c r="A103" s="1312"/>
      <c r="B103" s="431" t="s">
        <v>94</v>
      </c>
      <c r="C103" s="494">
        <f>SUM(D103:E103)</f>
        <v>0</v>
      </c>
      <c r="D103" s="494">
        <f t="shared" si="11"/>
        <v>0</v>
      </c>
      <c r="E103" s="494">
        <f t="shared" si="11"/>
        <v>0</v>
      </c>
      <c r="F103" s="32"/>
      <c r="G103" s="32"/>
      <c r="H103" s="32"/>
      <c r="I103" s="32"/>
      <c r="J103" s="32"/>
      <c r="K103" s="32"/>
      <c r="L103" s="32"/>
      <c r="M103" s="32"/>
      <c r="N103" s="543"/>
      <c r="O103" s="2"/>
      <c r="P103" s="2"/>
      <c r="Q103" s="2"/>
      <c r="R103" s="2"/>
      <c r="S103" s="3"/>
      <c r="T103" s="3"/>
      <c r="U103" s="541"/>
      <c r="V103" s="465"/>
      <c r="W103" s="465"/>
      <c r="X103" s="465"/>
      <c r="Y103" s="465"/>
      <c r="Z103" s="465"/>
      <c r="AA103" s="465"/>
      <c r="AB103" s="465"/>
      <c r="AC103" s="465"/>
      <c r="AD103" s="465"/>
      <c r="AE103" s="465"/>
      <c r="AF103" s="465"/>
      <c r="AG103" s="465"/>
      <c r="AH103" s="541"/>
      <c r="AI103" s="465"/>
      <c r="AJ103" s="533"/>
      <c r="AK103" s="533"/>
      <c r="AL103" s="533"/>
      <c r="AM103" s="533"/>
      <c r="AN103" s="453"/>
      <c r="AO103" s="453"/>
    </row>
    <row r="104" spans="1:46" x14ac:dyDescent="0.2">
      <c r="A104" s="1313"/>
      <c r="B104" s="544" t="s">
        <v>95</v>
      </c>
      <c r="C104" s="496">
        <f>SUM(D104:E104)</f>
        <v>0</v>
      </c>
      <c r="D104" s="496">
        <f t="shared" si="11"/>
        <v>0</v>
      </c>
      <c r="E104" s="496">
        <f t="shared" si="11"/>
        <v>0</v>
      </c>
      <c r="F104" s="35"/>
      <c r="G104" s="35"/>
      <c r="H104" s="35"/>
      <c r="I104" s="35"/>
      <c r="J104" s="35"/>
      <c r="K104" s="35"/>
      <c r="L104" s="35"/>
      <c r="M104" s="35"/>
      <c r="N104" s="543"/>
      <c r="O104" s="2"/>
      <c r="P104" s="2"/>
      <c r="Q104" s="2"/>
      <c r="R104" s="2"/>
      <c r="S104" s="3"/>
      <c r="T104" s="3"/>
      <c r="U104" s="22"/>
      <c r="V104" s="465"/>
      <c r="W104" s="465"/>
      <c r="X104" s="465"/>
      <c r="Y104" s="465"/>
      <c r="Z104" s="465"/>
      <c r="AA104" s="465"/>
      <c r="AB104" s="465"/>
      <c r="AC104" s="465"/>
      <c r="AD104" s="465"/>
      <c r="AE104" s="465"/>
      <c r="AF104" s="465"/>
      <c r="AG104" s="465"/>
      <c r="AH104" s="541"/>
      <c r="AI104" s="465"/>
      <c r="AJ104" s="533"/>
      <c r="AK104" s="533"/>
      <c r="AL104" s="533"/>
      <c r="AM104" s="533"/>
      <c r="AN104" s="453"/>
      <c r="AO104" s="453"/>
    </row>
    <row r="105" spans="1:46" x14ac:dyDescent="0.2">
      <c r="A105" s="1310" t="s">
        <v>91</v>
      </c>
      <c r="B105" s="1310"/>
      <c r="C105" s="483">
        <f t="shared" ref="C105:M105" si="12">SUM(C101:C104)</f>
        <v>0</v>
      </c>
      <c r="D105" s="483">
        <f t="shared" si="12"/>
        <v>0</v>
      </c>
      <c r="E105" s="483">
        <f t="shared" si="12"/>
        <v>0</v>
      </c>
      <c r="F105" s="483">
        <f t="shared" si="12"/>
        <v>0</v>
      </c>
      <c r="G105" s="483">
        <f t="shared" si="12"/>
        <v>0</v>
      </c>
      <c r="H105" s="483">
        <f t="shared" si="12"/>
        <v>0</v>
      </c>
      <c r="I105" s="483">
        <f t="shared" si="12"/>
        <v>0</v>
      </c>
      <c r="J105" s="483">
        <f t="shared" si="12"/>
        <v>0</v>
      </c>
      <c r="K105" s="483">
        <f t="shared" si="12"/>
        <v>0</v>
      </c>
      <c r="L105" s="483">
        <f t="shared" si="12"/>
        <v>0</v>
      </c>
      <c r="M105" s="483">
        <f t="shared" si="12"/>
        <v>0</v>
      </c>
      <c r="N105" s="543"/>
      <c r="O105" s="2"/>
      <c r="P105" s="2"/>
      <c r="Q105" s="2"/>
      <c r="R105" s="2"/>
      <c r="S105" s="3"/>
      <c r="T105" s="3"/>
      <c r="U105" s="525"/>
      <c r="V105" s="465"/>
      <c r="W105" s="465"/>
      <c r="X105" s="465"/>
      <c r="Y105" s="465"/>
      <c r="Z105" s="465"/>
      <c r="AA105" s="465"/>
      <c r="AB105" s="465"/>
      <c r="AC105" s="465"/>
      <c r="AD105" s="465"/>
      <c r="AE105" s="465"/>
      <c r="AF105" s="465"/>
      <c r="AG105" s="465"/>
      <c r="AH105" s="541"/>
      <c r="AI105" s="465"/>
      <c r="AJ105" s="533"/>
      <c r="AK105" s="533"/>
      <c r="AL105" s="533"/>
      <c r="AM105" s="533"/>
      <c r="AN105" s="453"/>
      <c r="AO105" s="453"/>
    </row>
    <row r="106" spans="1:46" x14ac:dyDescent="0.2">
      <c r="A106" s="1314" t="s">
        <v>96</v>
      </c>
      <c r="B106" s="1314"/>
      <c r="C106" s="506">
        <f t="shared" ref="C106:M106" si="13">SUM(C100+C105)</f>
        <v>0</v>
      </c>
      <c r="D106" s="506">
        <f t="shared" si="13"/>
        <v>0</v>
      </c>
      <c r="E106" s="506">
        <f t="shared" si="13"/>
        <v>0</v>
      </c>
      <c r="F106" s="506">
        <f t="shared" si="13"/>
        <v>0</v>
      </c>
      <c r="G106" s="506">
        <f t="shared" si="13"/>
        <v>0</v>
      </c>
      <c r="H106" s="506">
        <f t="shared" si="13"/>
        <v>0</v>
      </c>
      <c r="I106" s="506">
        <f t="shared" si="13"/>
        <v>0</v>
      </c>
      <c r="J106" s="506">
        <f t="shared" si="13"/>
        <v>0</v>
      </c>
      <c r="K106" s="506">
        <f t="shared" si="13"/>
        <v>0</v>
      </c>
      <c r="L106" s="506">
        <f t="shared" si="13"/>
        <v>0</v>
      </c>
      <c r="M106" s="506">
        <f t="shared" si="13"/>
        <v>0</v>
      </c>
      <c r="N106" s="452"/>
      <c r="O106" s="2"/>
      <c r="P106" s="2"/>
      <c r="Q106" s="2"/>
      <c r="R106" s="2"/>
      <c r="S106" s="3"/>
      <c r="T106" s="3"/>
      <c r="U106" s="525"/>
      <c r="V106" s="465"/>
      <c r="W106" s="465"/>
      <c r="X106" s="465"/>
      <c r="Y106" s="465"/>
      <c r="Z106" s="465"/>
      <c r="AA106" s="465"/>
      <c r="AB106" s="465"/>
      <c r="AC106" s="465"/>
      <c r="AD106" s="465"/>
      <c r="AE106" s="465"/>
      <c r="AF106" s="465"/>
      <c r="AG106" s="465"/>
      <c r="AH106" s="541"/>
      <c r="AI106" s="465"/>
      <c r="AJ106" s="533"/>
      <c r="AK106" s="533"/>
      <c r="AL106" s="533"/>
      <c r="AM106" s="533"/>
      <c r="AN106" s="453"/>
      <c r="AO106" s="453"/>
    </row>
    <row r="107" spans="1:46" x14ac:dyDescent="0.2">
      <c r="A107" s="69" t="s">
        <v>240</v>
      </c>
      <c r="B107" s="69"/>
      <c r="C107" s="69"/>
      <c r="D107" s="17"/>
      <c r="E107" s="116"/>
      <c r="F107" s="116"/>
      <c r="G107" s="117"/>
      <c r="H107" s="117"/>
      <c r="I107" s="90"/>
      <c r="J107" s="91"/>
      <c r="K107" s="91"/>
      <c r="L107" s="91"/>
      <c r="M107" s="91"/>
      <c r="N107" s="91"/>
      <c r="O107" s="91"/>
      <c r="P107" s="91"/>
      <c r="Q107" s="91"/>
      <c r="R107" s="91"/>
      <c r="S107" s="10"/>
      <c r="T107" s="545"/>
      <c r="U107" s="10"/>
      <c r="V107" s="10"/>
      <c r="W107" s="10"/>
      <c r="X107" s="454"/>
      <c r="Y107" s="454"/>
      <c r="Z107" s="454"/>
      <c r="AA107" s="454"/>
      <c r="AB107" s="454"/>
      <c r="AC107" s="454"/>
      <c r="AD107" s="454"/>
      <c r="AE107" s="454"/>
      <c r="AF107" s="454"/>
      <c r="AG107" s="533"/>
      <c r="AH107" s="533"/>
      <c r="AI107" s="533"/>
      <c r="AJ107" s="546"/>
      <c r="AK107" s="533"/>
      <c r="AL107" s="533"/>
      <c r="AM107" s="533"/>
      <c r="AN107" s="533"/>
      <c r="AO107" s="533"/>
      <c r="AP107" s="533"/>
      <c r="AQ107" s="533"/>
    </row>
    <row r="108" spans="1:46" ht="14.25" customHeight="1" x14ac:dyDescent="0.2">
      <c r="A108" s="1373" t="s">
        <v>3</v>
      </c>
      <c r="B108" s="1374"/>
      <c r="C108" s="1288" t="s">
        <v>33</v>
      </c>
      <c r="D108" s="1361"/>
      <c r="E108" s="1289"/>
      <c r="F108" s="1288" t="s">
        <v>67</v>
      </c>
      <c r="G108" s="1289"/>
      <c r="H108" s="1288" t="s">
        <v>68</v>
      </c>
      <c r="I108" s="1289"/>
      <c r="J108" s="1288" t="s">
        <v>69</v>
      </c>
      <c r="K108" s="1289"/>
      <c r="L108" s="1288" t="s">
        <v>70</v>
      </c>
      <c r="M108" s="1361"/>
      <c r="N108" s="1364" t="s">
        <v>230</v>
      </c>
      <c r="O108" s="1361"/>
      <c r="P108" s="1289"/>
      <c r="Q108" s="1416"/>
      <c r="R108" s="1417"/>
      <c r="S108" s="1418"/>
      <c r="T108" s="1418"/>
      <c r="U108" s="1418"/>
      <c r="V108" s="1418"/>
      <c r="W108" s="1418"/>
      <c r="X108" s="1418"/>
      <c r="Y108" s="1418"/>
      <c r="Z108" s="1418"/>
      <c r="AA108" s="541"/>
      <c r="AB108" s="465"/>
      <c r="AC108" s="465"/>
      <c r="AD108" s="465"/>
      <c r="AE108" s="533"/>
      <c r="AF108" s="533"/>
      <c r="AG108" s="533"/>
      <c r="AH108" s="533"/>
      <c r="AI108" s="458"/>
      <c r="AJ108" s="458"/>
      <c r="AK108" s="458"/>
      <c r="AL108" s="458"/>
      <c r="AM108" s="547"/>
      <c r="AN108" s="459"/>
      <c r="AO108" s="459"/>
      <c r="AP108" s="459"/>
      <c r="AQ108" s="459"/>
      <c r="AR108" s="459"/>
      <c r="AS108" s="459"/>
      <c r="AT108" s="459"/>
    </row>
    <row r="109" spans="1:46" ht="21" x14ac:dyDescent="0.2">
      <c r="A109" s="1375"/>
      <c r="B109" s="1376"/>
      <c r="C109" s="435" t="s">
        <v>149</v>
      </c>
      <c r="D109" s="435" t="s">
        <v>30</v>
      </c>
      <c r="E109" s="435" t="s">
        <v>48</v>
      </c>
      <c r="F109" s="435" t="s">
        <v>30</v>
      </c>
      <c r="G109" s="435" t="s">
        <v>48</v>
      </c>
      <c r="H109" s="435" t="s">
        <v>30</v>
      </c>
      <c r="I109" s="435" t="s">
        <v>48</v>
      </c>
      <c r="J109" s="435" t="s">
        <v>30</v>
      </c>
      <c r="K109" s="435" t="s">
        <v>48</v>
      </c>
      <c r="L109" s="435" t="s">
        <v>30</v>
      </c>
      <c r="M109" s="441" t="s">
        <v>48</v>
      </c>
      <c r="N109" s="548" t="s">
        <v>231</v>
      </c>
      <c r="O109" s="421" t="s">
        <v>232</v>
      </c>
      <c r="P109" s="428" t="s">
        <v>233</v>
      </c>
      <c r="Q109" s="549"/>
      <c r="R109" s="550"/>
      <c r="S109" s="550"/>
      <c r="T109" s="550"/>
      <c r="U109" s="550"/>
      <c r="V109" s="550"/>
      <c r="W109" s="550"/>
      <c r="X109" s="550"/>
      <c r="Y109" s="550"/>
      <c r="Z109" s="550"/>
      <c r="AA109" s="541"/>
      <c r="AB109" s="465"/>
      <c r="AC109" s="465"/>
      <c r="AD109" s="465"/>
      <c r="AE109" s="533"/>
      <c r="AF109" s="533"/>
      <c r="AG109" s="533"/>
      <c r="AH109" s="533"/>
      <c r="AI109" s="458"/>
      <c r="AJ109" s="458"/>
      <c r="AK109" s="458"/>
      <c r="AL109" s="458"/>
      <c r="AM109" s="547"/>
      <c r="AN109" s="459"/>
      <c r="AO109" s="459"/>
      <c r="AP109" s="459"/>
      <c r="AQ109" s="459"/>
      <c r="AR109" s="459"/>
      <c r="AS109" s="459"/>
      <c r="AT109" s="459"/>
    </row>
    <row r="110" spans="1:46" x14ac:dyDescent="0.2">
      <c r="A110" s="1330" t="s">
        <v>238</v>
      </c>
      <c r="B110" s="542" t="s">
        <v>88</v>
      </c>
      <c r="C110" s="551">
        <f>SUM(D110:E110)</f>
        <v>0</v>
      </c>
      <c r="D110" s="552">
        <f t="shared" ref="D110:E112" si="14">SUM(F110+H110+J110+L110)</f>
        <v>0</v>
      </c>
      <c r="E110" s="552">
        <f t="shared" si="14"/>
        <v>0</v>
      </c>
      <c r="F110" s="25"/>
      <c r="G110" s="25"/>
      <c r="H110" s="25"/>
      <c r="I110" s="25"/>
      <c r="J110" s="25"/>
      <c r="K110" s="25"/>
      <c r="L110" s="25"/>
      <c r="M110" s="85"/>
      <c r="N110" s="161"/>
      <c r="O110" s="85"/>
      <c r="P110" s="25"/>
      <c r="Q110" s="553"/>
      <c r="R110" s="554"/>
      <c r="S110" s="554"/>
      <c r="T110" s="554"/>
      <c r="U110" s="554"/>
      <c r="V110" s="554"/>
      <c r="W110" s="554"/>
      <c r="X110" s="554"/>
      <c r="Y110" s="554"/>
      <c r="Z110" s="554"/>
      <c r="AA110" s="541"/>
      <c r="AB110" s="465"/>
      <c r="AC110" s="465"/>
      <c r="AD110" s="465"/>
      <c r="AE110" s="533"/>
      <c r="AF110" s="533"/>
      <c r="AG110" s="533"/>
      <c r="AH110" s="533"/>
      <c r="AI110" s="458"/>
      <c r="AJ110" s="458"/>
      <c r="AK110" s="458"/>
      <c r="AL110" s="458"/>
      <c r="AM110" s="458"/>
      <c r="AN110" s="459"/>
      <c r="AO110" s="459"/>
      <c r="AP110" s="465"/>
      <c r="AQ110" s="459"/>
      <c r="AR110" s="459"/>
      <c r="AS110" s="459"/>
      <c r="AT110" s="459"/>
    </row>
    <row r="111" spans="1:46" x14ac:dyDescent="0.2">
      <c r="A111" s="1331"/>
      <c r="B111" s="431" t="s">
        <v>89</v>
      </c>
      <c r="C111" s="555">
        <f>SUM(D111:E111)</f>
        <v>0</v>
      </c>
      <c r="D111" s="555">
        <f t="shared" si="14"/>
        <v>0</v>
      </c>
      <c r="E111" s="555">
        <f t="shared" si="14"/>
        <v>0</v>
      </c>
      <c r="F111" s="32"/>
      <c r="G111" s="32"/>
      <c r="H111" s="32"/>
      <c r="I111" s="32"/>
      <c r="J111" s="32"/>
      <c r="K111" s="32"/>
      <c r="L111" s="32"/>
      <c r="M111" s="86"/>
      <c r="N111" s="129"/>
      <c r="O111" s="86"/>
      <c r="P111" s="32"/>
      <c r="Q111" s="553"/>
      <c r="R111" s="556"/>
      <c r="S111" s="554"/>
      <c r="T111" s="554"/>
      <c r="U111" s="554"/>
      <c r="V111" s="554"/>
      <c r="W111" s="554"/>
      <c r="X111" s="554"/>
      <c r="Y111" s="554"/>
      <c r="Z111" s="557"/>
      <c r="AA111" s="525"/>
      <c r="AB111" s="522"/>
      <c r="AC111" s="522"/>
      <c r="AD111" s="522"/>
      <c r="AE111" s="558"/>
      <c r="AF111" s="558"/>
      <c r="AG111" s="558"/>
      <c r="AH111" s="558"/>
      <c r="AI111" s="534"/>
      <c r="AJ111" s="534"/>
      <c r="AK111" s="534"/>
      <c r="AL111" s="534"/>
      <c r="AM111" s="458"/>
      <c r="AN111" s="459"/>
      <c r="AO111" s="459"/>
      <c r="AP111" s="465"/>
      <c r="AQ111" s="459"/>
      <c r="AR111" s="459"/>
      <c r="AS111" s="459"/>
      <c r="AT111" s="459"/>
    </row>
    <row r="112" spans="1:46" x14ac:dyDescent="0.2">
      <c r="A112" s="1332"/>
      <c r="B112" s="438" t="s">
        <v>90</v>
      </c>
      <c r="C112" s="559">
        <f>SUM(D112:E112)</f>
        <v>0</v>
      </c>
      <c r="D112" s="559">
        <f t="shared" si="14"/>
        <v>0</v>
      </c>
      <c r="E112" s="559">
        <f t="shared" si="14"/>
        <v>0</v>
      </c>
      <c r="F112" s="35"/>
      <c r="G112" s="35"/>
      <c r="H112" s="35"/>
      <c r="I112" s="35"/>
      <c r="J112" s="35"/>
      <c r="K112" s="35"/>
      <c r="L112" s="35"/>
      <c r="M112" s="159"/>
      <c r="N112" s="130"/>
      <c r="O112" s="159"/>
      <c r="P112" s="35"/>
      <c r="Q112" s="553"/>
      <c r="R112" s="556"/>
      <c r="S112" s="554"/>
      <c r="T112" s="554"/>
      <c r="U112" s="554"/>
      <c r="V112" s="554"/>
      <c r="W112" s="554"/>
      <c r="X112" s="554"/>
      <c r="Y112" s="560"/>
      <c r="Z112" s="554"/>
      <c r="AA112" s="465"/>
      <c r="AB112" s="465"/>
      <c r="AC112" s="465"/>
      <c r="AD112" s="465"/>
      <c r="AE112" s="533"/>
      <c r="AF112" s="533"/>
      <c r="AG112" s="533"/>
      <c r="AH112" s="533"/>
      <c r="AI112" s="458"/>
      <c r="AJ112" s="458"/>
      <c r="AK112" s="458"/>
      <c r="AL112" s="458"/>
      <c r="AM112" s="458"/>
      <c r="AN112" s="459"/>
      <c r="AO112" s="459"/>
      <c r="AP112" s="465"/>
      <c r="AQ112" s="459"/>
      <c r="AR112" s="459"/>
      <c r="AS112" s="459"/>
      <c r="AT112" s="459"/>
    </row>
    <row r="113" spans="1:5464" x14ac:dyDescent="0.2">
      <c r="A113" s="1310" t="s">
        <v>91</v>
      </c>
      <c r="B113" s="1310"/>
      <c r="C113" s="561">
        <f t="shared" ref="C113:P113" si="15">SUM(C110:C112)</f>
        <v>0</v>
      </c>
      <c r="D113" s="561">
        <f t="shared" si="15"/>
        <v>0</v>
      </c>
      <c r="E113" s="561">
        <f t="shared" si="15"/>
        <v>0</v>
      </c>
      <c r="F113" s="561">
        <f t="shared" si="15"/>
        <v>0</v>
      </c>
      <c r="G113" s="561">
        <f t="shared" si="15"/>
        <v>0</v>
      </c>
      <c r="H113" s="561">
        <f t="shared" si="15"/>
        <v>0</v>
      </c>
      <c r="I113" s="561">
        <f t="shared" si="15"/>
        <v>0</v>
      </c>
      <c r="J113" s="561">
        <f t="shared" si="15"/>
        <v>0</v>
      </c>
      <c r="K113" s="561">
        <f t="shared" si="15"/>
        <v>0</v>
      </c>
      <c r="L113" s="561">
        <f t="shared" si="15"/>
        <v>0</v>
      </c>
      <c r="M113" s="562">
        <f t="shared" si="15"/>
        <v>0</v>
      </c>
      <c r="N113" s="563">
        <f t="shared" si="15"/>
        <v>0</v>
      </c>
      <c r="O113" s="562">
        <f t="shared" si="15"/>
        <v>0</v>
      </c>
      <c r="P113" s="561">
        <f t="shared" si="15"/>
        <v>0</v>
      </c>
      <c r="Q113" s="553"/>
      <c r="R113" s="556"/>
      <c r="S113" s="556"/>
      <c r="T113" s="556"/>
      <c r="U113" s="556"/>
      <c r="V113" s="556"/>
      <c r="W113" s="556"/>
      <c r="X113" s="556"/>
      <c r="Y113" s="564"/>
      <c r="Z113" s="556"/>
      <c r="AA113" s="465"/>
      <c r="AB113" s="465"/>
      <c r="AC113" s="465"/>
      <c r="AD113" s="465"/>
      <c r="AE113" s="533"/>
      <c r="AF113" s="533"/>
      <c r="AG113" s="533"/>
      <c r="AH113" s="533"/>
      <c r="AI113" s="458"/>
      <c r="AJ113" s="458"/>
      <c r="AK113" s="458"/>
      <c r="AL113" s="458"/>
      <c r="AM113" s="458"/>
      <c r="AN113" s="459"/>
      <c r="AO113" s="459"/>
      <c r="AP113" s="465"/>
      <c r="AQ113" s="459"/>
      <c r="AR113" s="459"/>
      <c r="AS113" s="459"/>
      <c r="AT113" s="459"/>
      <c r="CG113" s="452">
        <v>0</v>
      </c>
    </row>
    <row r="114" spans="1:5464" x14ac:dyDescent="0.2">
      <c r="A114" s="1311" t="s">
        <v>239</v>
      </c>
      <c r="B114" s="432" t="s">
        <v>92</v>
      </c>
      <c r="C114" s="565">
        <f>SUM(D114:E114)</f>
        <v>0</v>
      </c>
      <c r="D114" s="565">
        <f t="shared" ref="D114:E117" si="16">SUM(F114+H114+J114+L114)</f>
        <v>0</v>
      </c>
      <c r="E114" s="565">
        <f t="shared" si="16"/>
        <v>0</v>
      </c>
      <c r="F114" s="60"/>
      <c r="G114" s="60"/>
      <c r="H114" s="60"/>
      <c r="I114" s="60"/>
      <c r="J114" s="60"/>
      <c r="K114" s="60"/>
      <c r="L114" s="60"/>
      <c r="M114" s="114"/>
      <c r="N114" s="128"/>
      <c r="O114" s="114"/>
      <c r="P114" s="60"/>
      <c r="Q114" s="566"/>
      <c r="R114" s="458"/>
      <c r="S114" s="458"/>
      <c r="T114" s="458"/>
      <c r="U114" s="458"/>
      <c r="V114" s="458"/>
      <c r="W114" s="458"/>
      <c r="X114" s="458"/>
      <c r="Y114" s="482"/>
      <c r="Z114" s="458"/>
      <c r="AA114" s="458"/>
      <c r="AB114" s="465"/>
      <c r="AC114" s="465"/>
      <c r="AD114" s="465"/>
      <c r="AE114" s="465"/>
      <c r="AF114" s="465"/>
      <c r="AG114" s="465"/>
      <c r="AH114" s="465"/>
      <c r="AI114" s="465"/>
      <c r="AJ114" s="465"/>
      <c r="AK114" s="465"/>
      <c r="AL114" s="465"/>
      <c r="AM114" s="465"/>
      <c r="AN114" s="465"/>
      <c r="AO114" s="533"/>
      <c r="AP114" s="533"/>
      <c r="AQ114" s="533"/>
      <c r="AR114" s="533"/>
      <c r="AS114" s="458"/>
      <c r="AT114" s="458"/>
    </row>
    <row r="115" spans="1:5464" x14ac:dyDescent="0.2">
      <c r="A115" s="1312"/>
      <c r="B115" s="431" t="s">
        <v>93</v>
      </c>
      <c r="C115" s="555">
        <f>SUM(D115:E115)</f>
        <v>0</v>
      </c>
      <c r="D115" s="555">
        <f t="shared" si="16"/>
        <v>0</v>
      </c>
      <c r="E115" s="555">
        <f t="shared" si="16"/>
        <v>0</v>
      </c>
      <c r="F115" s="32"/>
      <c r="G115" s="32"/>
      <c r="H115" s="32"/>
      <c r="I115" s="32"/>
      <c r="J115" s="32"/>
      <c r="K115" s="32"/>
      <c r="L115" s="32"/>
      <c r="M115" s="86"/>
      <c r="N115" s="129"/>
      <c r="O115" s="86"/>
      <c r="P115" s="32"/>
      <c r="Q115" s="535"/>
      <c r="R115" s="3"/>
      <c r="S115" s="3"/>
      <c r="T115" s="3"/>
      <c r="U115" s="3"/>
      <c r="V115" s="3"/>
      <c r="W115" s="3"/>
      <c r="X115" s="3"/>
      <c r="Y115" s="3"/>
      <c r="Z115" s="458"/>
      <c r="AA115" s="458"/>
      <c r="AB115" s="465"/>
      <c r="AC115" s="465"/>
      <c r="AD115" s="465"/>
      <c r="AE115" s="465"/>
      <c r="AF115" s="465"/>
      <c r="AG115" s="465"/>
      <c r="AH115" s="465"/>
      <c r="AI115" s="465"/>
      <c r="AJ115" s="465"/>
      <c r="AK115" s="465"/>
      <c r="AL115" s="465"/>
      <c r="AM115" s="465"/>
      <c r="AN115" s="465"/>
      <c r="AO115" s="533"/>
      <c r="AP115" s="533"/>
      <c r="AQ115" s="533"/>
      <c r="AR115" s="533"/>
      <c r="AS115" s="458"/>
      <c r="AT115" s="458"/>
    </row>
    <row r="116" spans="1:5464" x14ac:dyDescent="0.2">
      <c r="A116" s="1312"/>
      <c r="B116" s="431" t="s">
        <v>94</v>
      </c>
      <c r="C116" s="555">
        <f>SUM(D116:E116)</f>
        <v>0</v>
      </c>
      <c r="D116" s="555">
        <f t="shared" si="16"/>
        <v>0</v>
      </c>
      <c r="E116" s="555">
        <f t="shared" si="16"/>
        <v>0</v>
      </c>
      <c r="F116" s="32"/>
      <c r="G116" s="32"/>
      <c r="H116" s="32"/>
      <c r="I116" s="32"/>
      <c r="J116" s="32"/>
      <c r="K116" s="32"/>
      <c r="L116" s="32"/>
      <c r="M116" s="86"/>
      <c r="N116" s="129"/>
      <c r="O116" s="86"/>
      <c r="P116" s="32"/>
      <c r="Q116" s="535"/>
      <c r="R116" s="3"/>
      <c r="S116" s="3"/>
      <c r="T116" s="3"/>
      <c r="U116" s="3"/>
      <c r="V116" s="3"/>
      <c r="W116" s="3"/>
      <c r="X116" s="3"/>
      <c r="Y116" s="3"/>
      <c r="Z116" s="458"/>
      <c r="AA116" s="458"/>
      <c r="AB116" s="465"/>
      <c r="AC116" s="465"/>
      <c r="AD116" s="465"/>
      <c r="AE116" s="465"/>
      <c r="AF116" s="465"/>
      <c r="AG116" s="465"/>
      <c r="AH116" s="465"/>
      <c r="AI116" s="465"/>
      <c r="AJ116" s="465"/>
      <c r="AK116" s="465"/>
      <c r="AL116" s="465"/>
      <c r="AM116" s="465"/>
      <c r="AN116" s="465"/>
      <c r="AO116" s="533"/>
      <c r="AP116" s="533"/>
      <c r="AQ116" s="533"/>
      <c r="AR116" s="533"/>
      <c r="AS116" s="458"/>
      <c r="AT116" s="458"/>
    </row>
    <row r="117" spans="1:5464" x14ac:dyDescent="0.2">
      <c r="A117" s="1313"/>
      <c r="B117" s="544" t="s">
        <v>95</v>
      </c>
      <c r="C117" s="559">
        <f>SUM(D117:E117)</f>
        <v>0</v>
      </c>
      <c r="D117" s="559">
        <f t="shared" si="16"/>
        <v>0</v>
      </c>
      <c r="E117" s="559">
        <f t="shared" si="16"/>
        <v>0</v>
      </c>
      <c r="F117" s="35"/>
      <c r="G117" s="35"/>
      <c r="H117" s="35"/>
      <c r="I117" s="35"/>
      <c r="J117" s="35"/>
      <c r="K117" s="35"/>
      <c r="L117" s="35"/>
      <c r="M117" s="159"/>
      <c r="N117" s="130"/>
      <c r="O117" s="159"/>
      <c r="P117" s="35"/>
      <c r="Q117" s="535"/>
      <c r="R117" s="3"/>
      <c r="S117" s="3"/>
      <c r="T117" s="3"/>
      <c r="U117" s="3"/>
      <c r="V117" s="3"/>
      <c r="W117" s="3"/>
      <c r="X117" s="3"/>
      <c r="Y117" s="3"/>
      <c r="Z117" s="458"/>
      <c r="AA117" s="458"/>
      <c r="AB117" s="465"/>
      <c r="AC117" s="465"/>
      <c r="AD117" s="465"/>
      <c r="AE117" s="465"/>
      <c r="AF117" s="465"/>
      <c r="AG117" s="465"/>
      <c r="AH117" s="465"/>
      <c r="AI117" s="465"/>
      <c r="AJ117" s="465"/>
      <c r="AK117" s="465"/>
      <c r="AL117" s="465"/>
      <c r="AM117" s="465"/>
      <c r="AN117" s="465"/>
      <c r="AO117" s="533"/>
      <c r="AP117" s="533"/>
      <c r="AQ117" s="533"/>
      <c r="AR117" s="533"/>
      <c r="AS117" s="458"/>
      <c r="AT117" s="458"/>
    </row>
    <row r="118" spans="1:5464" x14ac:dyDescent="0.2">
      <c r="A118" s="1310" t="s">
        <v>91</v>
      </c>
      <c r="B118" s="1310"/>
      <c r="C118" s="561">
        <f t="shared" ref="C118:P118" si="17">SUM(C114:C117)</f>
        <v>0</v>
      </c>
      <c r="D118" s="561">
        <f t="shared" si="17"/>
        <v>0</v>
      </c>
      <c r="E118" s="561">
        <f t="shared" si="17"/>
        <v>0</v>
      </c>
      <c r="F118" s="561">
        <f t="shared" si="17"/>
        <v>0</v>
      </c>
      <c r="G118" s="561">
        <f t="shared" si="17"/>
        <v>0</v>
      </c>
      <c r="H118" s="561">
        <f t="shared" si="17"/>
        <v>0</v>
      </c>
      <c r="I118" s="561">
        <f t="shared" si="17"/>
        <v>0</v>
      </c>
      <c r="J118" s="561">
        <f t="shared" si="17"/>
        <v>0</v>
      </c>
      <c r="K118" s="561">
        <f t="shared" si="17"/>
        <v>0</v>
      </c>
      <c r="L118" s="561">
        <f t="shared" si="17"/>
        <v>0</v>
      </c>
      <c r="M118" s="562">
        <f t="shared" si="17"/>
        <v>0</v>
      </c>
      <c r="N118" s="563">
        <f t="shared" si="17"/>
        <v>0</v>
      </c>
      <c r="O118" s="562">
        <f t="shared" si="17"/>
        <v>0</v>
      </c>
      <c r="P118" s="561">
        <f t="shared" si="17"/>
        <v>0</v>
      </c>
      <c r="Q118" s="535"/>
      <c r="R118" s="3"/>
      <c r="S118" s="3"/>
      <c r="T118" s="3"/>
      <c r="U118" s="3"/>
      <c r="V118" s="3"/>
      <c r="W118" s="3"/>
      <c r="X118" s="3"/>
      <c r="Y118" s="3"/>
      <c r="Z118" s="458"/>
      <c r="AA118" s="458"/>
      <c r="AB118" s="465"/>
      <c r="AC118" s="465"/>
      <c r="AD118" s="465"/>
      <c r="AE118" s="465"/>
      <c r="AF118" s="465"/>
      <c r="AG118" s="465"/>
      <c r="AH118" s="465"/>
      <c r="AI118" s="465"/>
      <c r="AJ118" s="465"/>
      <c r="AK118" s="465"/>
      <c r="AL118" s="465"/>
      <c r="AM118" s="465"/>
      <c r="AN118" s="465"/>
      <c r="AO118" s="533"/>
      <c r="AP118" s="533"/>
      <c r="AQ118" s="533"/>
      <c r="AR118" s="533"/>
      <c r="AS118" s="458"/>
      <c r="AT118" s="458"/>
      <c r="CG118" s="452">
        <v>0</v>
      </c>
    </row>
    <row r="119" spans="1:5464" x14ac:dyDescent="0.2">
      <c r="A119" s="1314" t="s">
        <v>96</v>
      </c>
      <c r="B119" s="1314"/>
      <c r="C119" s="567">
        <f t="shared" ref="C119:P119" si="18">SUM(C113+C118)</f>
        <v>0</v>
      </c>
      <c r="D119" s="567">
        <f t="shared" si="18"/>
        <v>0</v>
      </c>
      <c r="E119" s="567">
        <f t="shared" si="18"/>
        <v>0</v>
      </c>
      <c r="F119" s="567">
        <f t="shared" si="18"/>
        <v>0</v>
      </c>
      <c r="G119" s="567">
        <f t="shared" si="18"/>
        <v>0</v>
      </c>
      <c r="H119" s="567">
        <f t="shared" si="18"/>
        <v>0</v>
      </c>
      <c r="I119" s="567">
        <f t="shared" si="18"/>
        <v>0</v>
      </c>
      <c r="J119" s="567">
        <f t="shared" si="18"/>
        <v>0</v>
      </c>
      <c r="K119" s="567">
        <f t="shared" si="18"/>
        <v>0</v>
      </c>
      <c r="L119" s="567">
        <f t="shared" si="18"/>
        <v>0</v>
      </c>
      <c r="M119" s="568">
        <f t="shared" si="18"/>
        <v>0</v>
      </c>
      <c r="N119" s="569">
        <f t="shared" si="18"/>
        <v>0</v>
      </c>
      <c r="O119" s="568">
        <f t="shared" si="18"/>
        <v>0</v>
      </c>
      <c r="P119" s="567">
        <f t="shared" si="18"/>
        <v>0</v>
      </c>
      <c r="Q119" s="535"/>
      <c r="R119" s="3"/>
      <c r="S119" s="3"/>
      <c r="T119" s="3"/>
      <c r="U119" s="3"/>
      <c r="V119" s="3"/>
      <c r="W119" s="3"/>
      <c r="X119" s="3"/>
      <c r="Y119" s="3"/>
      <c r="Z119" s="458"/>
      <c r="AA119" s="458"/>
      <c r="AB119" s="465"/>
      <c r="AC119" s="465"/>
      <c r="AD119" s="465"/>
      <c r="AE119" s="465"/>
      <c r="AF119" s="465"/>
      <c r="AG119" s="465"/>
      <c r="AH119" s="465"/>
      <c r="AI119" s="465"/>
      <c r="AJ119" s="465"/>
      <c r="AK119" s="465"/>
      <c r="AL119" s="465"/>
      <c r="AM119" s="465"/>
      <c r="AN119" s="465"/>
      <c r="AO119" s="465"/>
      <c r="AP119" s="465"/>
      <c r="AQ119" s="459"/>
      <c r="AR119" s="459"/>
      <c r="AS119" s="459"/>
      <c r="AT119" s="459"/>
    </row>
    <row r="120" spans="1:5464" x14ac:dyDescent="0.2">
      <c r="A120" s="69" t="s">
        <v>241</v>
      </c>
      <c r="B120" s="69"/>
      <c r="C120" s="69"/>
      <c r="D120" s="17"/>
      <c r="E120" s="116"/>
      <c r="F120" s="116"/>
      <c r="G120" s="117"/>
      <c r="H120" s="117"/>
      <c r="I120" s="90"/>
      <c r="J120" s="91"/>
      <c r="K120" s="91"/>
      <c r="L120" s="91"/>
      <c r="M120" s="91"/>
      <c r="N120" s="134"/>
      <c r="O120" s="26"/>
      <c r="P120" s="3"/>
      <c r="Q120" s="3"/>
      <c r="R120" s="3"/>
      <c r="S120" s="3"/>
      <c r="T120" s="3"/>
      <c r="U120" s="3"/>
      <c r="V120" s="3"/>
      <c r="W120" s="3"/>
      <c r="X120" s="3"/>
      <c r="Y120" s="3"/>
      <c r="Z120" s="3"/>
      <c r="AA120" s="3"/>
      <c r="AB120" s="458"/>
      <c r="AC120" s="458"/>
      <c r="AD120" s="465"/>
      <c r="AE120" s="465"/>
      <c r="AF120" s="465"/>
      <c r="AG120" s="465"/>
      <c r="AH120" s="465"/>
      <c r="AI120" s="465"/>
      <c r="AJ120" s="465"/>
      <c r="AK120" s="465"/>
      <c r="AL120" s="465"/>
      <c r="AM120" s="465"/>
      <c r="AN120" s="465"/>
      <c r="AO120" s="465"/>
      <c r="AP120" s="465"/>
      <c r="AQ120" s="465"/>
      <c r="AR120" s="465"/>
      <c r="AS120" s="459"/>
      <c r="AT120" s="459"/>
      <c r="AU120" s="459"/>
      <c r="AV120" s="459"/>
    </row>
    <row r="121" spans="1:5464" ht="14.25" customHeight="1" x14ac:dyDescent="0.2">
      <c r="A121" s="1373" t="s">
        <v>3</v>
      </c>
      <c r="B121" s="1374"/>
      <c r="C121" s="1361" t="s">
        <v>33</v>
      </c>
      <c r="D121" s="1361"/>
      <c r="E121" s="1289"/>
      <c r="F121" s="1288" t="s">
        <v>66</v>
      </c>
      <c r="G121" s="1289"/>
      <c r="H121" s="1288" t="s">
        <v>67</v>
      </c>
      <c r="I121" s="1289"/>
      <c r="J121" s="1288" t="s">
        <v>68</v>
      </c>
      <c r="K121" s="1289"/>
      <c r="L121" s="1288" t="s">
        <v>69</v>
      </c>
      <c r="M121" s="1289"/>
      <c r="N121" s="1288" t="s">
        <v>70</v>
      </c>
      <c r="O121" s="1289"/>
      <c r="P121" s="3"/>
      <c r="Q121" s="3"/>
      <c r="R121" s="3"/>
      <c r="S121" s="3"/>
      <c r="T121" s="3"/>
      <c r="U121" s="3"/>
      <c r="V121" s="3"/>
      <c r="W121" s="458"/>
      <c r="X121" s="458"/>
      <c r="Y121" s="465"/>
      <c r="Z121" s="465"/>
      <c r="AA121" s="465"/>
      <c r="AB121" s="465"/>
      <c r="AC121" s="465"/>
      <c r="AD121" s="465"/>
      <c r="AE121" s="465"/>
      <c r="AF121" s="465"/>
      <c r="AG121" s="465"/>
      <c r="AH121" s="465"/>
      <c r="AI121" s="465"/>
      <c r="AJ121" s="465"/>
      <c r="AK121" s="465"/>
      <c r="AL121" s="465"/>
      <c r="AM121" s="465"/>
      <c r="AN121" s="459"/>
      <c r="AO121" s="459"/>
      <c r="AP121" s="459"/>
      <c r="AQ121" s="459"/>
    </row>
    <row r="122" spans="1:5464" ht="19.5" customHeight="1" x14ac:dyDescent="0.2">
      <c r="A122" s="1375"/>
      <c r="B122" s="1376"/>
      <c r="C122" s="435" t="s">
        <v>149</v>
      </c>
      <c r="D122" s="435" t="s">
        <v>30</v>
      </c>
      <c r="E122" s="442" t="s">
        <v>48</v>
      </c>
      <c r="F122" s="18" t="s">
        <v>30</v>
      </c>
      <c r="G122" s="442" t="s">
        <v>48</v>
      </c>
      <c r="H122" s="18" t="s">
        <v>30</v>
      </c>
      <c r="I122" s="442" t="s">
        <v>48</v>
      </c>
      <c r="J122" s="18" t="s">
        <v>30</v>
      </c>
      <c r="K122" s="442" t="s">
        <v>48</v>
      </c>
      <c r="L122" s="18" t="s">
        <v>30</v>
      </c>
      <c r="M122" s="442" t="s">
        <v>48</v>
      </c>
      <c r="N122" s="570" t="s">
        <v>30</v>
      </c>
      <c r="O122" s="72" t="s">
        <v>48</v>
      </c>
      <c r="P122" s="519"/>
      <c r="Q122" s="3"/>
      <c r="R122" s="3"/>
      <c r="S122" s="3"/>
      <c r="T122" s="3"/>
      <c r="U122" s="3"/>
      <c r="V122" s="3"/>
      <c r="W122" s="458"/>
      <c r="X122" s="458"/>
      <c r="Y122" s="465"/>
      <c r="Z122" s="465"/>
      <c r="AA122" s="465"/>
      <c r="AB122" s="465"/>
      <c r="AC122" s="465"/>
      <c r="AD122" s="465"/>
      <c r="AE122" s="465"/>
      <c r="AF122" s="465"/>
      <c r="AG122" s="465"/>
      <c r="AH122" s="465"/>
      <c r="AI122" s="465"/>
      <c r="AJ122" s="465"/>
      <c r="AK122" s="465"/>
      <c r="AL122" s="465"/>
      <c r="AM122" s="465"/>
      <c r="AN122" s="459"/>
      <c r="AO122" s="459"/>
      <c r="AP122" s="459"/>
      <c r="AQ122" s="459"/>
    </row>
    <row r="123" spans="1:5464" x14ac:dyDescent="0.2">
      <c r="A123" s="1234" t="s">
        <v>242</v>
      </c>
      <c r="B123" s="571" t="s">
        <v>88</v>
      </c>
      <c r="C123" s="572">
        <f>SUM(D123+E123)</f>
        <v>0</v>
      </c>
      <c r="D123" s="572">
        <f>SUM(F123+H123+J123+L123+N123)</f>
        <v>0</v>
      </c>
      <c r="E123" s="573">
        <f>SUM(G123+I123+K123+M123+O123)</f>
        <v>0</v>
      </c>
      <c r="F123" s="24"/>
      <c r="G123" s="183"/>
      <c r="H123" s="24"/>
      <c r="I123" s="181"/>
      <c r="J123" s="233"/>
      <c r="K123" s="181"/>
      <c r="L123" s="233"/>
      <c r="M123" s="181"/>
      <c r="N123" s="574"/>
      <c r="O123" s="462"/>
      <c r="P123" s="519"/>
      <c r="Q123" s="3"/>
      <c r="R123" s="3"/>
      <c r="S123" s="3"/>
      <c r="T123" s="3"/>
      <c r="U123" s="3"/>
      <c r="V123" s="3"/>
      <c r="W123" s="458"/>
      <c r="X123" s="458"/>
      <c r="Y123" s="465"/>
      <c r="Z123" s="465"/>
      <c r="AA123" s="465"/>
      <c r="AB123" s="465"/>
      <c r="AC123" s="465"/>
      <c r="AD123" s="465"/>
      <c r="AE123" s="465"/>
      <c r="AF123" s="465"/>
      <c r="AG123" s="465"/>
      <c r="AH123" s="465"/>
      <c r="AI123" s="465"/>
      <c r="AJ123" s="465"/>
      <c r="AK123" s="465"/>
      <c r="AL123" s="465"/>
      <c r="AM123" s="465"/>
      <c r="AN123" s="459"/>
      <c r="AO123" s="459"/>
      <c r="AP123" s="459"/>
      <c r="AQ123" s="459"/>
    </row>
    <row r="124" spans="1:5464" x14ac:dyDescent="0.2">
      <c r="A124" s="1295"/>
      <c r="B124" s="575" t="s">
        <v>89</v>
      </c>
      <c r="C124" s="576">
        <f>SUM(D124+E124)</f>
        <v>0</v>
      </c>
      <c r="D124" s="576">
        <f>SUM(H124+J124+L124+N124)</f>
        <v>0</v>
      </c>
      <c r="E124" s="577">
        <f>SUM(I124+K124+M124+O124)</f>
        <v>0</v>
      </c>
      <c r="F124" s="578"/>
      <c r="G124" s="182"/>
      <c r="H124" s="233"/>
      <c r="I124" s="181"/>
      <c r="J124" s="233"/>
      <c r="K124" s="181"/>
      <c r="L124" s="233"/>
      <c r="M124" s="181"/>
      <c r="N124" s="574"/>
      <c r="O124" s="579"/>
      <c r="P124" s="519"/>
      <c r="Q124" s="3"/>
      <c r="R124" s="3"/>
      <c r="S124" s="3"/>
      <c r="T124" s="3"/>
      <c r="U124" s="3"/>
      <c r="V124" s="3"/>
      <c r="W124" s="458"/>
      <c r="X124" s="458"/>
      <c r="Y124" s="465"/>
      <c r="Z124" s="465"/>
      <c r="AA124" s="465"/>
      <c r="AB124" s="465"/>
      <c r="AC124" s="465"/>
      <c r="AD124" s="465"/>
      <c r="AE124" s="465"/>
      <c r="AF124" s="465"/>
      <c r="AG124" s="465"/>
      <c r="AH124" s="465"/>
      <c r="AI124" s="465"/>
      <c r="AJ124" s="465"/>
      <c r="AK124" s="465"/>
      <c r="AL124" s="465"/>
      <c r="AM124" s="465"/>
      <c r="AN124" s="459"/>
      <c r="AO124" s="459"/>
      <c r="AP124" s="459"/>
      <c r="AQ124" s="580"/>
      <c r="AR124" s="453"/>
      <c r="AS124" s="453"/>
      <c r="AT124" s="453"/>
      <c r="AU124" s="453"/>
      <c r="AV124" s="453"/>
      <c r="AW124" s="453"/>
      <c r="AX124" s="453"/>
      <c r="AY124" s="453"/>
      <c r="AZ124" s="453"/>
      <c r="BA124" s="453"/>
      <c r="BB124" s="453"/>
      <c r="BC124" s="453"/>
    </row>
    <row r="125" spans="1:5464" x14ac:dyDescent="0.2">
      <c r="A125" s="1295"/>
      <c r="B125" s="581" t="s">
        <v>90</v>
      </c>
      <c r="C125" s="582">
        <f>SUM(D125+E125)</f>
        <v>0</v>
      </c>
      <c r="D125" s="582">
        <f>SUM(H125+J125+L125+N125)</f>
        <v>0</v>
      </c>
      <c r="E125" s="583">
        <f>SUM(I125+K125+M125+O125)</f>
        <v>0</v>
      </c>
      <c r="F125" s="584"/>
      <c r="G125" s="185"/>
      <c r="H125" s="82"/>
      <c r="I125" s="184"/>
      <c r="J125" s="82"/>
      <c r="K125" s="184"/>
      <c r="L125" s="82"/>
      <c r="M125" s="184"/>
      <c r="N125" s="585"/>
      <c r="O125" s="586"/>
      <c r="P125" s="519"/>
      <c r="Q125" s="3"/>
      <c r="R125" s="3"/>
      <c r="S125" s="3"/>
      <c r="T125" s="3"/>
      <c r="U125" s="3"/>
      <c r="V125" s="3"/>
      <c r="W125" s="458"/>
      <c r="X125" s="458"/>
      <c r="Y125" s="465"/>
      <c r="Z125" s="465"/>
      <c r="AA125" s="465"/>
      <c r="AB125" s="465"/>
      <c r="AC125" s="465"/>
      <c r="AD125" s="465"/>
      <c r="AE125" s="465"/>
      <c r="AF125" s="465"/>
      <c r="AG125" s="465"/>
      <c r="AH125" s="465"/>
      <c r="AI125" s="465"/>
      <c r="AJ125" s="465"/>
      <c r="AK125" s="465"/>
      <c r="AL125" s="465"/>
      <c r="AM125" s="465"/>
      <c r="AN125" s="459"/>
      <c r="AO125" s="459"/>
      <c r="AP125" s="459"/>
      <c r="AQ125" s="587"/>
      <c r="AR125" s="453"/>
      <c r="AS125" s="453"/>
      <c r="AT125" s="453"/>
      <c r="AU125" s="453"/>
      <c r="AV125" s="453"/>
      <c r="AW125" s="453"/>
      <c r="AX125" s="453"/>
      <c r="AY125" s="453"/>
      <c r="AZ125" s="453"/>
      <c r="BA125" s="453"/>
      <c r="BB125" s="453"/>
      <c r="BC125" s="453"/>
    </row>
    <row r="126" spans="1:5464" s="599" customFormat="1" ht="15" thickBot="1" x14ac:dyDescent="0.25">
      <c r="A126" s="1328"/>
      <c r="B126" s="588" t="s">
        <v>243</v>
      </c>
      <c r="C126" s="589">
        <f t="shared" ref="C126:O126" si="19">SUM(C123:C125)</f>
        <v>0</v>
      </c>
      <c r="D126" s="589">
        <f t="shared" si="19"/>
        <v>0</v>
      </c>
      <c r="E126" s="590">
        <f t="shared" si="19"/>
        <v>0</v>
      </c>
      <c r="F126" s="591">
        <f t="shared" si="19"/>
        <v>0</v>
      </c>
      <c r="G126" s="592">
        <f t="shared" si="19"/>
        <v>0</v>
      </c>
      <c r="H126" s="591">
        <f t="shared" si="19"/>
        <v>0</v>
      </c>
      <c r="I126" s="592">
        <f t="shared" si="19"/>
        <v>0</v>
      </c>
      <c r="J126" s="591">
        <f t="shared" si="19"/>
        <v>0</v>
      </c>
      <c r="K126" s="592">
        <f t="shared" si="19"/>
        <v>0</v>
      </c>
      <c r="L126" s="591">
        <f t="shared" si="19"/>
        <v>0</v>
      </c>
      <c r="M126" s="592">
        <f t="shared" si="19"/>
        <v>0</v>
      </c>
      <c r="N126" s="593">
        <f t="shared" si="19"/>
        <v>0</v>
      </c>
      <c r="O126" s="594">
        <f t="shared" si="19"/>
        <v>0</v>
      </c>
      <c r="P126" s="595"/>
      <c r="Q126" s="459"/>
      <c r="R126" s="459"/>
      <c r="S126" s="459"/>
      <c r="T126" s="459"/>
      <c r="U126" s="459"/>
      <c r="V126" s="459"/>
      <c r="W126" s="459"/>
      <c r="X126" s="459"/>
      <c r="Y126" s="459"/>
      <c r="Z126" s="459"/>
      <c r="AA126" s="459"/>
      <c r="AB126" s="459"/>
      <c r="AC126" s="459"/>
      <c r="AD126" s="459"/>
      <c r="AE126" s="459"/>
      <c r="AF126" s="459"/>
      <c r="AG126" s="459"/>
      <c r="AH126" s="459"/>
      <c r="AI126" s="596"/>
      <c r="AJ126" s="597"/>
      <c r="AK126" s="597"/>
      <c r="AL126" s="597"/>
      <c r="AM126" s="597"/>
      <c r="AN126" s="597"/>
      <c r="AO126" s="597"/>
      <c r="AP126" s="597"/>
      <c r="AQ126" s="597"/>
      <c r="AR126" s="597"/>
      <c r="AS126" s="597"/>
      <c r="AT126" s="597"/>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7"/>
      <c r="BQ126" s="597"/>
      <c r="BR126" s="597"/>
      <c r="BS126" s="597"/>
      <c r="BT126" s="597"/>
      <c r="BU126" s="597"/>
      <c r="BV126" s="597"/>
      <c r="BW126" s="597"/>
      <c r="BX126" s="597"/>
      <c r="BY126" s="598"/>
      <c r="BZ126" s="598"/>
      <c r="CA126" s="598"/>
      <c r="CB126" s="598"/>
      <c r="CC126" s="598"/>
      <c r="CD126" s="598"/>
      <c r="CE126" s="598"/>
      <c r="CF126" s="598"/>
      <c r="CG126" s="598"/>
      <c r="CH126" s="598"/>
      <c r="CI126" s="598"/>
      <c r="CJ126" s="598"/>
      <c r="CK126" s="598"/>
      <c r="CL126" s="598"/>
      <c r="CM126" s="598"/>
      <c r="CN126" s="598"/>
      <c r="CO126" s="598"/>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7"/>
      <c r="DL126" s="597"/>
      <c r="DM126" s="597"/>
      <c r="DN126" s="597"/>
      <c r="DO126" s="597"/>
      <c r="DP126" s="597"/>
      <c r="DQ126" s="597"/>
      <c r="DR126" s="597"/>
      <c r="DS126" s="597"/>
      <c r="DT126" s="597"/>
      <c r="DU126" s="597"/>
      <c r="DV126" s="597"/>
      <c r="DW126" s="597"/>
      <c r="DX126" s="597"/>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7"/>
      <c r="EU126" s="597"/>
      <c r="EV126" s="597"/>
      <c r="EW126" s="597"/>
      <c r="EX126" s="597"/>
      <c r="EY126" s="597"/>
      <c r="EZ126" s="597"/>
      <c r="FA126" s="597"/>
      <c r="FB126" s="597"/>
      <c r="FC126" s="597"/>
      <c r="FD126" s="597"/>
      <c r="FE126" s="597"/>
      <c r="FF126" s="597"/>
      <c r="FG126" s="597"/>
      <c r="FH126" s="597"/>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GJ126" s="597"/>
      <c r="GK126" s="597"/>
      <c r="GL126" s="597"/>
      <c r="GM126" s="597"/>
      <c r="GN126" s="597"/>
      <c r="GO126" s="597"/>
      <c r="GP126" s="597"/>
      <c r="GQ126" s="597"/>
      <c r="GR126" s="597"/>
      <c r="GS126" s="597"/>
      <c r="GT126" s="597"/>
      <c r="GU126" s="597"/>
      <c r="GV126" s="597"/>
      <c r="GW126" s="597"/>
      <c r="GX126" s="597"/>
      <c r="GY126" s="597"/>
      <c r="GZ126" s="597"/>
      <c r="HA126" s="597"/>
      <c r="HB126" s="597"/>
      <c r="HC126" s="597"/>
      <c r="HD126" s="597"/>
      <c r="HE126" s="597"/>
      <c r="HF126" s="597"/>
      <c r="HG126" s="597"/>
      <c r="HH126" s="597"/>
      <c r="HI126" s="597"/>
      <c r="HJ126" s="597"/>
      <c r="HK126" s="597"/>
      <c r="HL126" s="597"/>
      <c r="HM126" s="597"/>
      <c r="HN126" s="597"/>
      <c r="HO126" s="597"/>
      <c r="HP126" s="597"/>
      <c r="HQ126" s="597"/>
      <c r="HR126" s="597"/>
      <c r="HS126" s="597"/>
      <c r="HT126" s="597"/>
      <c r="HU126" s="597"/>
      <c r="HV126" s="597"/>
      <c r="HW126" s="597"/>
      <c r="HX126" s="597"/>
      <c r="HY126" s="597"/>
      <c r="HZ126" s="597"/>
      <c r="IA126" s="597"/>
      <c r="IB126" s="597"/>
      <c r="IC126" s="597"/>
      <c r="ID126" s="597"/>
      <c r="IE126" s="597"/>
      <c r="IF126" s="597"/>
      <c r="IG126" s="597"/>
      <c r="IH126" s="597"/>
      <c r="II126" s="597"/>
      <c r="IJ126" s="597"/>
      <c r="IK126" s="597"/>
      <c r="IL126" s="597"/>
      <c r="IM126" s="597"/>
      <c r="IN126" s="597"/>
      <c r="IO126" s="597"/>
      <c r="IP126" s="597"/>
      <c r="IQ126" s="597"/>
      <c r="IR126" s="597"/>
      <c r="IS126" s="597"/>
      <c r="IT126" s="597"/>
      <c r="IU126" s="597"/>
      <c r="IV126" s="597"/>
      <c r="IW126" s="597"/>
      <c r="IX126" s="597"/>
      <c r="IY126" s="597"/>
      <c r="IZ126" s="597"/>
      <c r="JA126" s="597"/>
      <c r="JB126" s="597"/>
      <c r="JC126" s="597"/>
      <c r="JD126" s="597"/>
      <c r="JE126" s="597"/>
      <c r="JF126" s="597"/>
      <c r="JG126" s="597"/>
      <c r="JH126" s="597"/>
      <c r="JI126" s="597"/>
      <c r="JJ126" s="597"/>
      <c r="JK126" s="597"/>
      <c r="JL126" s="597"/>
      <c r="JM126" s="597"/>
      <c r="JN126" s="597"/>
      <c r="JO126" s="597"/>
      <c r="JP126" s="597"/>
      <c r="JQ126" s="597"/>
      <c r="JR126" s="597"/>
      <c r="JS126" s="597"/>
      <c r="JT126" s="597"/>
      <c r="JU126" s="597"/>
      <c r="JV126" s="597"/>
      <c r="JW126" s="597"/>
      <c r="JX126" s="597"/>
      <c r="JY126" s="597"/>
      <c r="JZ126" s="597"/>
      <c r="KA126" s="597"/>
      <c r="KB126" s="597"/>
      <c r="KC126" s="597"/>
      <c r="KD126" s="597"/>
      <c r="KE126" s="597"/>
      <c r="KF126" s="597"/>
      <c r="KG126" s="597"/>
      <c r="KH126" s="597"/>
      <c r="KI126" s="597"/>
      <c r="KJ126" s="597"/>
      <c r="KK126" s="597"/>
      <c r="KL126" s="597"/>
      <c r="KM126" s="597"/>
      <c r="KN126" s="597"/>
      <c r="KO126" s="597"/>
      <c r="KP126" s="597"/>
      <c r="KQ126" s="597"/>
      <c r="KR126" s="597"/>
      <c r="KS126" s="597"/>
      <c r="KT126" s="597"/>
      <c r="KU126" s="597"/>
      <c r="KV126" s="597"/>
      <c r="KW126" s="597"/>
      <c r="KX126" s="597"/>
      <c r="KY126" s="597"/>
      <c r="KZ126" s="597"/>
      <c r="LA126" s="597"/>
      <c r="LB126" s="597"/>
      <c r="LC126" s="597"/>
      <c r="LD126" s="597"/>
      <c r="LE126" s="597"/>
      <c r="LF126" s="597"/>
      <c r="LG126" s="597"/>
      <c r="LH126" s="597"/>
      <c r="LI126" s="597"/>
      <c r="LJ126" s="597"/>
      <c r="LK126" s="597"/>
      <c r="LL126" s="597"/>
      <c r="LM126" s="597"/>
      <c r="LN126" s="597"/>
      <c r="LO126" s="597"/>
      <c r="LP126" s="597"/>
      <c r="LQ126" s="597"/>
      <c r="LR126" s="597"/>
      <c r="LS126" s="597"/>
      <c r="LT126" s="597"/>
      <c r="LU126" s="597"/>
      <c r="LV126" s="597"/>
      <c r="LW126" s="597"/>
      <c r="LX126" s="597"/>
      <c r="LY126" s="597"/>
      <c r="LZ126" s="597"/>
      <c r="MA126" s="597"/>
      <c r="MB126" s="597"/>
      <c r="MC126" s="597"/>
      <c r="MD126" s="597"/>
      <c r="ME126" s="597"/>
      <c r="MF126" s="597"/>
      <c r="MG126" s="597"/>
      <c r="MH126" s="597"/>
      <c r="MI126" s="597"/>
      <c r="MJ126" s="597"/>
      <c r="MK126" s="597"/>
      <c r="ML126" s="597"/>
      <c r="MM126" s="597"/>
      <c r="MN126" s="597"/>
      <c r="MO126" s="597"/>
      <c r="MP126" s="597"/>
      <c r="MQ126" s="597"/>
      <c r="MR126" s="597"/>
      <c r="MS126" s="597"/>
      <c r="MT126" s="597"/>
      <c r="MU126" s="597"/>
      <c r="MV126" s="597"/>
      <c r="MW126" s="597"/>
      <c r="MX126" s="597"/>
      <c r="MY126" s="597"/>
      <c r="MZ126" s="597"/>
      <c r="NA126" s="597"/>
      <c r="NB126" s="597"/>
      <c r="NC126" s="597"/>
      <c r="ND126" s="597"/>
      <c r="NE126" s="597"/>
      <c r="NF126" s="597"/>
      <c r="NG126" s="597"/>
      <c r="NH126" s="597"/>
      <c r="NI126" s="597"/>
      <c r="NJ126" s="597"/>
      <c r="NK126" s="597"/>
      <c r="NL126" s="597"/>
      <c r="NM126" s="597"/>
      <c r="NN126" s="597"/>
      <c r="NO126" s="597"/>
      <c r="NP126" s="597"/>
      <c r="NQ126" s="597"/>
      <c r="NR126" s="597"/>
      <c r="NS126" s="597"/>
      <c r="NT126" s="597"/>
      <c r="NU126" s="597"/>
      <c r="NV126" s="597"/>
      <c r="NW126" s="597"/>
      <c r="NX126" s="597"/>
      <c r="NY126" s="597"/>
      <c r="NZ126" s="597"/>
      <c r="OA126" s="597"/>
      <c r="OB126" s="597"/>
      <c r="OC126" s="597"/>
      <c r="OD126" s="597"/>
      <c r="OE126" s="597"/>
      <c r="OF126" s="597"/>
      <c r="OG126" s="597"/>
      <c r="OH126" s="597"/>
      <c r="OI126" s="597"/>
      <c r="OJ126" s="597"/>
      <c r="OK126" s="597"/>
      <c r="OL126" s="597"/>
      <c r="OM126" s="597"/>
      <c r="ON126" s="597"/>
      <c r="OO126" s="597"/>
      <c r="OP126" s="597"/>
      <c r="OQ126" s="597"/>
      <c r="OR126" s="597"/>
      <c r="OS126" s="597"/>
      <c r="OT126" s="597"/>
      <c r="OU126" s="597"/>
      <c r="OV126" s="597"/>
      <c r="OW126" s="597"/>
      <c r="OX126" s="597"/>
      <c r="OY126" s="597"/>
      <c r="OZ126" s="597"/>
      <c r="PA126" s="597"/>
      <c r="PB126" s="597"/>
      <c r="PC126" s="597"/>
      <c r="PD126" s="597"/>
      <c r="PE126" s="597"/>
      <c r="PF126" s="597"/>
      <c r="PG126" s="597"/>
      <c r="PH126" s="597"/>
      <c r="PI126" s="597"/>
      <c r="PJ126" s="597"/>
      <c r="PK126" s="597"/>
      <c r="PL126" s="597"/>
      <c r="PM126" s="597"/>
      <c r="PN126" s="597"/>
      <c r="PO126" s="597"/>
      <c r="PP126" s="597"/>
      <c r="PQ126" s="597"/>
      <c r="PR126" s="597"/>
      <c r="PS126" s="597"/>
      <c r="PT126" s="597"/>
      <c r="PU126" s="597"/>
      <c r="PV126" s="597"/>
      <c r="PW126" s="597"/>
      <c r="PX126" s="597"/>
      <c r="PY126" s="597"/>
      <c r="PZ126" s="597"/>
      <c r="QA126" s="597"/>
      <c r="QB126" s="597"/>
      <c r="QC126" s="597"/>
      <c r="QD126" s="597"/>
      <c r="QE126" s="597"/>
      <c r="QF126" s="597"/>
      <c r="QG126" s="597"/>
      <c r="QH126" s="597"/>
      <c r="QI126" s="597"/>
      <c r="QJ126" s="597"/>
      <c r="QK126" s="597"/>
      <c r="QL126" s="597"/>
      <c r="QM126" s="597"/>
      <c r="QN126" s="597"/>
      <c r="QO126" s="597"/>
      <c r="QP126" s="597"/>
      <c r="QQ126" s="597"/>
      <c r="QR126" s="597"/>
      <c r="QS126" s="597"/>
      <c r="QT126" s="597"/>
      <c r="QU126" s="597"/>
      <c r="QV126" s="597"/>
      <c r="QW126" s="597"/>
      <c r="QX126" s="597"/>
      <c r="QY126" s="597"/>
      <c r="QZ126" s="597"/>
      <c r="RA126" s="597"/>
      <c r="RB126" s="597"/>
      <c r="RC126" s="597"/>
      <c r="RD126" s="597"/>
      <c r="RE126" s="597"/>
      <c r="RF126" s="597"/>
      <c r="RG126" s="597"/>
      <c r="RH126" s="597"/>
      <c r="RI126" s="597"/>
      <c r="RJ126" s="597"/>
      <c r="RK126" s="597"/>
      <c r="RL126" s="597"/>
      <c r="RM126" s="597"/>
      <c r="RN126" s="597"/>
      <c r="RO126" s="597"/>
      <c r="RP126" s="597"/>
      <c r="RQ126" s="597"/>
      <c r="RR126" s="597"/>
      <c r="RS126" s="597"/>
      <c r="RT126" s="597"/>
      <c r="RU126" s="597"/>
      <c r="RV126" s="597"/>
      <c r="RW126" s="597"/>
      <c r="RX126" s="597"/>
      <c r="RY126" s="597"/>
      <c r="RZ126" s="597"/>
      <c r="SA126" s="597"/>
      <c r="SB126" s="597"/>
      <c r="SC126" s="597"/>
      <c r="SD126" s="597"/>
      <c r="SE126" s="597"/>
      <c r="SF126" s="597"/>
      <c r="SG126" s="597"/>
      <c r="SH126" s="597"/>
      <c r="SI126" s="597"/>
      <c r="SJ126" s="597"/>
      <c r="SK126" s="597"/>
      <c r="SL126" s="597"/>
      <c r="SM126" s="597"/>
      <c r="SN126" s="597"/>
      <c r="SO126" s="597"/>
      <c r="SP126" s="597"/>
      <c r="SQ126" s="597"/>
      <c r="SR126" s="597"/>
      <c r="SS126" s="597"/>
      <c r="ST126" s="597"/>
      <c r="SU126" s="597"/>
      <c r="SV126" s="597"/>
      <c r="SW126" s="597"/>
      <c r="SX126" s="597"/>
      <c r="SY126" s="597"/>
      <c r="SZ126" s="597"/>
      <c r="TA126" s="597"/>
      <c r="TB126" s="597"/>
      <c r="TC126" s="597"/>
      <c r="TD126" s="597"/>
      <c r="TE126" s="597"/>
      <c r="TF126" s="597"/>
      <c r="TG126" s="597"/>
      <c r="TH126" s="597"/>
      <c r="TI126" s="597"/>
      <c r="TJ126" s="597"/>
      <c r="TK126" s="597"/>
      <c r="TL126" s="597"/>
      <c r="TM126" s="597"/>
      <c r="TN126" s="597"/>
      <c r="TO126" s="597"/>
      <c r="TP126" s="597"/>
      <c r="TQ126" s="597"/>
      <c r="TR126" s="597"/>
      <c r="TS126" s="597"/>
      <c r="TT126" s="597"/>
      <c r="TU126" s="597"/>
      <c r="TV126" s="597"/>
      <c r="TW126" s="597"/>
      <c r="TX126" s="597"/>
      <c r="TY126" s="597"/>
      <c r="TZ126" s="597"/>
      <c r="UA126" s="597"/>
      <c r="UB126" s="597"/>
      <c r="UC126" s="597"/>
      <c r="UD126" s="597"/>
      <c r="UE126" s="597"/>
      <c r="UF126" s="597"/>
      <c r="UG126" s="597"/>
      <c r="UH126" s="597"/>
      <c r="UI126" s="597"/>
      <c r="UJ126" s="597"/>
      <c r="UK126" s="597"/>
      <c r="UL126" s="597"/>
      <c r="UM126" s="597"/>
      <c r="UN126" s="597"/>
      <c r="UO126" s="597"/>
      <c r="UP126" s="597"/>
      <c r="UQ126" s="597"/>
      <c r="UR126" s="597"/>
      <c r="US126" s="597"/>
      <c r="UT126" s="597"/>
      <c r="UU126" s="597"/>
      <c r="UV126" s="597"/>
      <c r="UW126" s="597"/>
      <c r="UX126" s="597"/>
      <c r="UY126" s="597"/>
      <c r="UZ126" s="597"/>
      <c r="VA126" s="597"/>
      <c r="VB126" s="597"/>
      <c r="VC126" s="597"/>
      <c r="VD126" s="597"/>
      <c r="VE126" s="597"/>
      <c r="VF126" s="597"/>
      <c r="VG126" s="597"/>
      <c r="VH126" s="597"/>
      <c r="VI126" s="597"/>
      <c r="VJ126" s="597"/>
      <c r="VK126" s="597"/>
      <c r="VL126" s="597"/>
      <c r="VM126" s="597"/>
      <c r="VN126" s="597"/>
      <c r="VO126" s="597"/>
      <c r="VP126" s="597"/>
      <c r="VQ126" s="597"/>
      <c r="VR126" s="597"/>
      <c r="VS126" s="597"/>
      <c r="VT126" s="597"/>
      <c r="VU126" s="597"/>
      <c r="VV126" s="597"/>
      <c r="VW126" s="597"/>
      <c r="VX126" s="597"/>
      <c r="VY126" s="597"/>
      <c r="VZ126" s="597"/>
      <c r="WA126" s="597"/>
      <c r="WB126" s="597"/>
      <c r="WC126" s="597"/>
      <c r="WD126" s="597"/>
      <c r="WE126" s="597"/>
      <c r="WF126" s="597"/>
      <c r="WG126" s="597"/>
      <c r="WH126" s="597"/>
      <c r="WI126" s="597"/>
      <c r="WJ126" s="597"/>
      <c r="WK126" s="597"/>
      <c r="WL126" s="597"/>
      <c r="WM126" s="597"/>
      <c r="WN126" s="597"/>
      <c r="WO126" s="597"/>
      <c r="WP126" s="597"/>
      <c r="WQ126" s="597"/>
      <c r="WR126" s="597"/>
      <c r="WS126" s="597"/>
      <c r="WT126" s="597"/>
      <c r="WU126" s="597"/>
      <c r="WV126" s="597"/>
      <c r="WW126" s="597"/>
      <c r="WX126" s="597"/>
      <c r="WY126" s="597"/>
      <c r="WZ126" s="597"/>
      <c r="XA126" s="597"/>
      <c r="XB126" s="597"/>
      <c r="XC126" s="597"/>
      <c r="XD126" s="597"/>
      <c r="XE126" s="597"/>
      <c r="XF126" s="597"/>
      <c r="XG126" s="597"/>
      <c r="XH126" s="597"/>
      <c r="XI126" s="597"/>
      <c r="XJ126" s="597"/>
      <c r="XK126" s="597"/>
      <c r="XL126" s="597"/>
      <c r="XM126" s="597"/>
      <c r="XN126" s="597"/>
      <c r="XO126" s="597"/>
      <c r="XP126" s="597"/>
      <c r="XQ126" s="597"/>
      <c r="XR126" s="597"/>
      <c r="XS126" s="597"/>
      <c r="XT126" s="597"/>
      <c r="XU126" s="597"/>
      <c r="XV126" s="597"/>
      <c r="XW126" s="597"/>
      <c r="XX126" s="597"/>
      <c r="XY126" s="597"/>
      <c r="XZ126" s="597"/>
      <c r="YA126" s="597"/>
      <c r="YB126" s="597"/>
      <c r="YC126" s="597"/>
      <c r="YD126" s="597"/>
      <c r="YE126" s="597"/>
      <c r="YF126" s="597"/>
      <c r="YG126" s="597"/>
      <c r="YH126" s="597"/>
      <c r="YI126" s="597"/>
      <c r="YJ126" s="597"/>
      <c r="YK126" s="597"/>
      <c r="YL126" s="597"/>
      <c r="YM126" s="597"/>
      <c r="YN126" s="597"/>
      <c r="YO126" s="597"/>
      <c r="YP126" s="597"/>
      <c r="YQ126" s="597"/>
      <c r="YR126" s="597"/>
      <c r="YS126" s="597"/>
      <c r="YT126" s="597"/>
      <c r="YU126" s="597"/>
      <c r="YV126" s="597"/>
      <c r="YW126" s="597"/>
      <c r="YX126" s="597"/>
      <c r="YY126" s="597"/>
      <c r="YZ126" s="597"/>
      <c r="ZA126" s="597"/>
      <c r="ZB126" s="597"/>
      <c r="ZC126" s="597"/>
      <c r="ZD126" s="597"/>
      <c r="ZE126" s="597"/>
      <c r="ZF126" s="597"/>
      <c r="ZG126" s="597"/>
      <c r="ZH126" s="597"/>
      <c r="ZI126" s="597"/>
      <c r="ZJ126" s="597"/>
      <c r="ZK126" s="597"/>
      <c r="ZL126" s="597"/>
      <c r="ZM126" s="597"/>
      <c r="ZN126" s="597"/>
      <c r="ZO126" s="597"/>
      <c r="ZP126" s="597"/>
      <c r="ZQ126" s="597"/>
      <c r="ZR126" s="597"/>
      <c r="ZS126" s="597"/>
      <c r="ZT126" s="597"/>
      <c r="ZU126" s="597"/>
      <c r="ZV126" s="597"/>
      <c r="ZW126" s="597"/>
      <c r="ZX126" s="597"/>
      <c r="ZY126" s="597"/>
      <c r="ZZ126" s="597"/>
      <c r="AAA126" s="597"/>
      <c r="AAB126" s="597"/>
      <c r="AAC126" s="597"/>
      <c r="AAD126" s="597"/>
      <c r="AAE126" s="597"/>
      <c r="AAF126" s="597"/>
      <c r="AAG126" s="597"/>
      <c r="AAH126" s="597"/>
      <c r="AAI126" s="597"/>
      <c r="AAJ126" s="597"/>
      <c r="AAK126" s="597"/>
      <c r="AAL126" s="597"/>
      <c r="AAM126" s="597"/>
      <c r="AAN126" s="597"/>
      <c r="AAO126" s="597"/>
      <c r="AAP126" s="597"/>
      <c r="AAQ126" s="597"/>
      <c r="AAR126" s="597"/>
      <c r="AAS126" s="597"/>
      <c r="AAT126" s="597"/>
      <c r="AAU126" s="597"/>
      <c r="AAV126" s="597"/>
      <c r="AAW126" s="597"/>
      <c r="AAX126" s="597"/>
      <c r="AAY126" s="597"/>
      <c r="AAZ126" s="597"/>
      <c r="ABA126" s="597"/>
      <c r="ABB126" s="597"/>
      <c r="ABC126" s="597"/>
      <c r="ABD126" s="597"/>
      <c r="ABE126" s="597"/>
      <c r="ABF126" s="597"/>
      <c r="ABG126" s="597"/>
      <c r="ABH126" s="597"/>
      <c r="ABI126" s="597"/>
      <c r="ABJ126" s="597"/>
      <c r="ABK126" s="597"/>
      <c r="ABL126" s="597"/>
      <c r="ABM126" s="597"/>
      <c r="ABN126" s="597"/>
      <c r="ABO126" s="597"/>
      <c r="ABP126" s="597"/>
      <c r="ABQ126" s="597"/>
      <c r="ABR126" s="597"/>
      <c r="ABS126" s="597"/>
      <c r="ABT126" s="597"/>
      <c r="ABU126" s="597"/>
      <c r="ABV126" s="597"/>
      <c r="ABW126" s="597"/>
      <c r="ABX126" s="597"/>
      <c r="ABY126" s="597"/>
      <c r="ABZ126" s="597"/>
      <c r="ACA126" s="597"/>
      <c r="ACB126" s="597"/>
      <c r="ACC126" s="597"/>
      <c r="ACD126" s="597"/>
      <c r="ACE126" s="597"/>
      <c r="ACF126" s="597"/>
      <c r="ACG126" s="597"/>
      <c r="ACH126" s="597"/>
      <c r="ACI126" s="597"/>
      <c r="ACJ126" s="597"/>
      <c r="ACK126" s="597"/>
      <c r="ACL126" s="597"/>
      <c r="ACM126" s="597"/>
      <c r="ACN126" s="597"/>
      <c r="ACO126" s="597"/>
      <c r="ACP126" s="597"/>
      <c r="ACQ126" s="597"/>
      <c r="ACR126" s="597"/>
      <c r="ACS126" s="597"/>
      <c r="ACT126" s="597"/>
      <c r="ACU126" s="597"/>
      <c r="ACV126" s="597"/>
      <c r="ACW126" s="597"/>
      <c r="ACX126" s="597"/>
      <c r="ACY126" s="597"/>
      <c r="ACZ126" s="597"/>
      <c r="ADA126" s="597"/>
      <c r="ADB126" s="597"/>
      <c r="ADC126" s="597"/>
      <c r="ADD126" s="597"/>
      <c r="ADE126" s="597"/>
      <c r="ADF126" s="597"/>
      <c r="ADG126" s="597"/>
      <c r="ADH126" s="597"/>
      <c r="ADI126" s="597"/>
      <c r="ADJ126" s="597"/>
      <c r="ADK126" s="597"/>
      <c r="ADL126" s="597"/>
      <c r="ADM126" s="597"/>
      <c r="ADN126" s="597"/>
      <c r="ADO126" s="597"/>
      <c r="ADP126" s="597"/>
      <c r="ADQ126" s="597"/>
      <c r="ADR126" s="597"/>
      <c r="ADS126" s="597"/>
      <c r="ADT126" s="597"/>
      <c r="ADU126" s="597"/>
      <c r="ADV126" s="597"/>
      <c r="ADW126" s="597"/>
      <c r="ADX126" s="597"/>
      <c r="ADY126" s="597"/>
      <c r="ADZ126" s="597"/>
      <c r="AEA126" s="597"/>
      <c r="AEB126" s="597"/>
      <c r="AEC126" s="597"/>
      <c r="AED126" s="597"/>
      <c r="AEE126" s="597"/>
      <c r="AEF126" s="597"/>
      <c r="AEG126" s="597"/>
      <c r="AEH126" s="597"/>
      <c r="AEI126" s="597"/>
      <c r="AEJ126" s="597"/>
      <c r="AEK126" s="597"/>
      <c r="AEL126" s="597"/>
      <c r="AEM126" s="597"/>
      <c r="AEN126" s="597"/>
      <c r="AEO126" s="597"/>
      <c r="AEP126" s="597"/>
      <c r="AEQ126" s="597"/>
      <c r="AER126" s="597"/>
      <c r="AES126" s="597"/>
      <c r="AET126" s="597"/>
      <c r="AEU126" s="597"/>
      <c r="AEV126" s="597"/>
      <c r="AEW126" s="597"/>
      <c r="AEX126" s="597"/>
      <c r="AEY126" s="597"/>
      <c r="AEZ126" s="597"/>
      <c r="AFA126" s="597"/>
      <c r="AFB126" s="597"/>
      <c r="AFC126" s="597"/>
      <c r="AFD126" s="597"/>
      <c r="AFE126" s="597"/>
      <c r="AFF126" s="597"/>
      <c r="AFG126" s="597"/>
      <c r="AFH126" s="597"/>
      <c r="AFI126" s="597"/>
      <c r="AFJ126" s="597"/>
      <c r="AFK126" s="597"/>
      <c r="AFL126" s="597"/>
      <c r="AFM126" s="597"/>
      <c r="AFN126" s="597"/>
      <c r="AFO126" s="597"/>
      <c r="AFP126" s="597"/>
      <c r="AFQ126" s="597"/>
      <c r="AFR126" s="597"/>
      <c r="AFS126" s="597"/>
      <c r="AFT126" s="597"/>
      <c r="AFU126" s="597"/>
      <c r="AFV126" s="597"/>
      <c r="AFW126" s="597"/>
      <c r="AFX126" s="597"/>
      <c r="AFY126" s="597"/>
      <c r="AFZ126" s="597"/>
      <c r="AGA126" s="597"/>
      <c r="AGB126" s="597"/>
      <c r="AGC126" s="597"/>
      <c r="AGD126" s="597"/>
      <c r="AGE126" s="597"/>
      <c r="AGF126" s="597"/>
      <c r="AGG126" s="597"/>
      <c r="AGH126" s="597"/>
      <c r="AGI126" s="597"/>
      <c r="AGJ126" s="597"/>
      <c r="AGK126" s="597"/>
      <c r="AGL126" s="597"/>
      <c r="AGM126" s="597"/>
      <c r="AGN126" s="597"/>
      <c r="AGO126" s="597"/>
      <c r="AGP126" s="597"/>
      <c r="AGQ126" s="597"/>
      <c r="AGR126" s="597"/>
      <c r="AGS126" s="597"/>
      <c r="AGT126" s="597"/>
      <c r="AGU126" s="597"/>
      <c r="AGV126" s="597"/>
      <c r="AGW126" s="597"/>
      <c r="AGX126" s="597"/>
      <c r="AGY126" s="597"/>
      <c r="AGZ126" s="597"/>
      <c r="AHA126" s="597"/>
      <c r="AHB126" s="597"/>
      <c r="AHC126" s="597"/>
      <c r="AHD126" s="597"/>
      <c r="AHE126" s="597"/>
      <c r="AHF126" s="597"/>
      <c r="AHG126" s="597"/>
      <c r="AHH126" s="597"/>
      <c r="AHI126" s="597"/>
      <c r="AHJ126" s="597"/>
      <c r="AHK126" s="597"/>
      <c r="AHL126" s="597"/>
      <c r="AHM126" s="597"/>
      <c r="AHN126" s="597"/>
      <c r="AHO126" s="597"/>
      <c r="AHP126" s="597"/>
      <c r="AHQ126" s="597"/>
      <c r="AHR126" s="597"/>
      <c r="AHS126" s="597"/>
      <c r="AHT126" s="597"/>
      <c r="AHU126" s="597"/>
      <c r="AHV126" s="597"/>
      <c r="AHW126" s="597"/>
      <c r="AHX126" s="597"/>
      <c r="AHY126" s="597"/>
      <c r="AHZ126" s="597"/>
      <c r="AIA126" s="597"/>
      <c r="AIB126" s="597"/>
      <c r="AIC126" s="597"/>
      <c r="AID126" s="597"/>
      <c r="AIE126" s="597"/>
      <c r="AIF126" s="597"/>
      <c r="AIG126" s="597"/>
      <c r="AIH126" s="597"/>
      <c r="AII126" s="597"/>
      <c r="AIJ126" s="597"/>
      <c r="AIK126" s="597"/>
      <c r="AIL126" s="597"/>
      <c r="AIM126" s="597"/>
      <c r="AIN126" s="597"/>
      <c r="AIO126" s="597"/>
      <c r="AIP126" s="597"/>
      <c r="AIQ126" s="597"/>
      <c r="AIR126" s="597"/>
      <c r="AIS126" s="597"/>
      <c r="AIT126" s="597"/>
      <c r="AIU126" s="597"/>
      <c r="AIV126" s="597"/>
      <c r="AIW126" s="597"/>
      <c r="AIX126" s="597"/>
      <c r="AIY126" s="597"/>
      <c r="AIZ126" s="597"/>
      <c r="AJA126" s="597"/>
      <c r="AJB126" s="597"/>
      <c r="AJC126" s="597"/>
      <c r="AJD126" s="597"/>
      <c r="AJE126" s="597"/>
      <c r="AJF126" s="597"/>
      <c r="AJG126" s="597"/>
      <c r="AJH126" s="597"/>
      <c r="AJI126" s="597"/>
      <c r="AJJ126" s="597"/>
      <c r="AJK126" s="597"/>
      <c r="AJL126" s="597"/>
      <c r="AJM126" s="597"/>
      <c r="AJN126" s="597"/>
      <c r="AJO126" s="597"/>
      <c r="AJP126" s="597"/>
      <c r="AJQ126" s="597"/>
      <c r="AJR126" s="597"/>
      <c r="AJS126" s="597"/>
      <c r="AJT126" s="597"/>
      <c r="AJU126" s="597"/>
      <c r="AJV126" s="597"/>
      <c r="AJW126" s="597"/>
      <c r="AJX126" s="597"/>
      <c r="AJY126" s="597"/>
      <c r="AJZ126" s="597"/>
      <c r="AKA126" s="597"/>
      <c r="AKB126" s="597"/>
      <c r="AKC126" s="597"/>
      <c r="AKD126" s="597"/>
      <c r="AKE126" s="597"/>
      <c r="AKF126" s="597"/>
      <c r="AKG126" s="597"/>
      <c r="AKH126" s="597"/>
      <c r="AKI126" s="597"/>
      <c r="AKJ126" s="597"/>
      <c r="AKK126" s="597"/>
      <c r="AKL126" s="597"/>
      <c r="AKM126" s="597"/>
      <c r="AKN126" s="597"/>
      <c r="AKO126" s="597"/>
      <c r="AKP126" s="597"/>
      <c r="AKQ126" s="597"/>
      <c r="AKR126" s="597"/>
      <c r="AKS126" s="597"/>
      <c r="AKT126" s="597"/>
      <c r="AKU126" s="597"/>
      <c r="AKV126" s="597"/>
      <c r="AKW126" s="597"/>
      <c r="AKX126" s="597"/>
      <c r="AKY126" s="597"/>
      <c r="AKZ126" s="597"/>
      <c r="ALA126" s="597"/>
      <c r="ALB126" s="597"/>
      <c r="ALC126" s="597"/>
      <c r="ALD126" s="597"/>
      <c r="ALE126" s="597"/>
      <c r="ALF126" s="597"/>
      <c r="ALG126" s="597"/>
      <c r="ALH126" s="597"/>
      <c r="ALI126" s="597"/>
      <c r="ALJ126" s="597"/>
      <c r="ALK126" s="597"/>
      <c r="ALL126" s="597"/>
      <c r="ALM126" s="597"/>
      <c r="ALN126" s="597"/>
      <c r="ALO126" s="597"/>
      <c r="ALP126" s="597"/>
      <c r="ALQ126" s="597"/>
      <c r="ALR126" s="597"/>
      <c r="ALS126" s="597"/>
      <c r="ALT126" s="597"/>
      <c r="ALU126" s="597"/>
      <c r="ALV126" s="597"/>
      <c r="ALW126" s="597"/>
      <c r="ALX126" s="597"/>
      <c r="ALY126" s="597"/>
      <c r="ALZ126" s="597"/>
      <c r="AMA126" s="597"/>
      <c r="AMB126" s="597"/>
      <c r="AMC126" s="597"/>
      <c r="AMD126" s="597"/>
      <c r="AME126" s="597"/>
      <c r="AMF126" s="597"/>
      <c r="AMG126" s="597"/>
      <c r="AMH126" s="597"/>
      <c r="AMI126" s="597"/>
      <c r="AMJ126" s="597"/>
      <c r="AMK126" s="597"/>
      <c r="AML126" s="597"/>
      <c r="AMM126" s="597"/>
      <c r="AMN126" s="597"/>
      <c r="AMO126" s="597"/>
      <c r="AMP126" s="597"/>
      <c r="AMQ126" s="597"/>
      <c r="AMR126" s="597"/>
      <c r="AMS126" s="597"/>
      <c r="AMT126" s="597"/>
      <c r="AMU126" s="597"/>
      <c r="AMV126" s="597"/>
      <c r="AMW126" s="597"/>
      <c r="AMX126" s="597"/>
      <c r="AMY126" s="597"/>
      <c r="AMZ126" s="597"/>
      <c r="ANA126" s="597"/>
      <c r="ANB126" s="597"/>
      <c r="ANC126" s="597"/>
      <c r="AND126" s="597"/>
      <c r="ANE126" s="597"/>
      <c r="ANF126" s="597"/>
      <c r="ANG126" s="597"/>
      <c r="ANH126" s="597"/>
      <c r="ANI126" s="597"/>
      <c r="ANJ126" s="597"/>
      <c r="ANK126" s="597"/>
      <c r="ANL126" s="597"/>
      <c r="ANM126" s="597"/>
      <c r="ANN126" s="597"/>
      <c r="ANO126" s="597"/>
      <c r="ANP126" s="597"/>
      <c r="ANQ126" s="597"/>
      <c r="ANR126" s="597"/>
      <c r="ANS126" s="597"/>
      <c r="ANT126" s="597"/>
      <c r="ANU126" s="597"/>
      <c r="ANV126" s="597"/>
      <c r="ANW126" s="597"/>
      <c r="ANX126" s="597"/>
      <c r="ANY126" s="597"/>
      <c r="ANZ126" s="597"/>
      <c r="AOA126" s="597"/>
      <c r="AOB126" s="597"/>
      <c r="AOC126" s="597"/>
      <c r="AOD126" s="597"/>
      <c r="AOE126" s="597"/>
      <c r="AOF126" s="597"/>
      <c r="AOG126" s="597"/>
      <c r="AOH126" s="597"/>
      <c r="AOI126" s="597"/>
      <c r="AOJ126" s="597"/>
      <c r="AOK126" s="597"/>
      <c r="AOL126" s="597"/>
      <c r="AOM126" s="597"/>
      <c r="AON126" s="597"/>
      <c r="AOO126" s="597"/>
      <c r="AOP126" s="597"/>
      <c r="AOQ126" s="597"/>
      <c r="AOR126" s="597"/>
      <c r="AOS126" s="597"/>
      <c r="AOT126" s="597"/>
      <c r="AOU126" s="597"/>
      <c r="AOV126" s="597"/>
      <c r="AOW126" s="597"/>
      <c r="AOX126" s="597"/>
      <c r="AOY126" s="597"/>
      <c r="AOZ126" s="597"/>
      <c r="APA126" s="597"/>
      <c r="APB126" s="597"/>
      <c r="APC126" s="597"/>
      <c r="APD126" s="597"/>
      <c r="APE126" s="597"/>
      <c r="APF126" s="597"/>
      <c r="APG126" s="597"/>
      <c r="APH126" s="597"/>
      <c r="API126" s="597"/>
      <c r="APJ126" s="597"/>
      <c r="APK126" s="597"/>
      <c r="APL126" s="597"/>
      <c r="APM126" s="597"/>
      <c r="APN126" s="597"/>
      <c r="APO126" s="597"/>
      <c r="APP126" s="597"/>
      <c r="APQ126" s="597"/>
      <c r="APR126" s="597"/>
      <c r="APS126" s="597"/>
      <c r="APT126" s="597"/>
      <c r="APU126" s="597"/>
      <c r="APV126" s="597"/>
      <c r="APW126" s="597"/>
      <c r="APX126" s="597"/>
      <c r="APY126" s="597"/>
      <c r="APZ126" s="597"/>
      <c r="AQA126" s="597"/>
      <c r="AQB126" s="597"/>
      <c r="AQC126" s="597"/>
      <c r="AQD126" s="597"/>
      <c r="AQE126" s="597"/>
      <c r="AQF126" s="597"/>
      <c r="AQG126" s="597"/>
      <c r="AQH126" s="597"/>
      <c r="AQI126" s="597"/>
      <c r="AQJ126" s="597"/>
      <c r="AQK126" s="597"/>
      <c r="AQL126" s="597"/>
      <c r="AQM126" s="597"/>
      <c r="AQN126" s="597"/>
      <c r="AQO126" s="597"/>
      <c r="AQP126" s="597"/>
      <c r="AQQ126" s="597"/>
      <c r="AQR126" s="597"/>
      <c r="AQS126" s="597"/>
      <c r="AQT126" s="597"/>
      <c r="AQU126" s="597"/>
      <c r="AQV126" s="597"/>
      <c r="AQW126" s="597"/>
      <c r="AQX126" s="597"/>
      <c r="AQY126" s="597"/>
      <c r="AQZ126" s="597"/>
      <c r="ARA126" s="597"/>
      <c r="ARB126" s="597"/>
      <c r="ARC126" s="597"/>
      <c r="ARD126" s="597"/>
      <c r="ARE126" s="597"/>
      <c r="ARF126" s="597"/>
      <c r="ARG126" s="597"/>
      <c r="ARH126" s="597"/>
      <c r="ARI126" s="597"/>
      <c r="ARJ126" s="597"/>
      <c r="ARK126" s="597"/>
      <c r="ARL126" s="597"/>
      <c r="ARM126" s="597"/>
      <c r="ARN126" s="597"/>
      <c r="ARO126" s="597"/>
      <c r="ARP126" s="597"/>
      <c r="ARQ126" s="597"/>
      <c r="ARR126" s="597"/>
      <c r="ARS126" s="597"/>
      <c r="ART126" s="597"/>
      <c r="ARU126" s="597"/>
      <c r="ARV126" s="597"/>
      <c r="ARW126" s="597"/>
      <c r="ARX126" s="597"/>
      <c r="ARY126" s="597"/>
      <c r="ARZ126" s="597"/>
      <c r="ASA126" s="597"/>
      <c r="ASB126" s="597"/>
      <c r="ASC126" s="597"/>
      <c r="ASD126" s="597"/>
      <c r="ASE126" s="597"/>
      <c r="ASF126" s="597"/>
      <c r="ASG126" s="597"/>
      <c r="ASH126" s="597"/>
      <c r="ASI126" s="597"/>
      <c r="ASJ126" s="597"/>
      <c r="ASK126" s="597"/>
      <c r="ASL126" s="597"/>
      <c r="ASM126" s="597"/>
      <c r="ASN126" s="597"/>
      <c r="ASO126" s="597"/>
      <c r="ASP126" s="597"/>
      <c r="ASQ126" s="597"/>
      <c r="ASR126" s="597"/>
      <c r="ASS126" s="597"/>
      <c r="AST126" s="597"/>
      <c r="ASU126" s="597"/>
      <c r="ASV126" s="597"/>
      <c r="ASW126" s="597"/>
      <c r="ASX126" s="597"/>
      <c r="ASY126" s="597"/>
      <c r="ASZ126" s="597"/>
      <c r="ATA126" s="597"/>
      <c r="ATB126" s="597"/>
      <c r="ATC126" s="597"/>
      <c r="ATD126" s="597"/>
      <c r="ATE126" s="597"/>
      <c r="ATF126" s="597"/>
      <c r="ATG126" s="597"/>
      <c r="ATH126" s="597"/>
      <c r="ATI126" s="597"/>
      <c r="ATJ126" s="597"/>
      <c r="ATK126" s="597"/>
      <c r="ATL126" s="597"/>
      <c r="ATM126" s="597"/>
      <c r="ATN126" s="597"/>
      <c r="ATO126" s="597"/>
      <c r="ATP126" s="597"/>
      <c r="ATQ126" s="597"/>
      <c r="ATR126" s="597"/>
      <c r="ATS126" s="597"/>
      <c r="ATT126" s="597"/>
      <c r="ATU126" s="597"/>
      <c r="ATV126" s="597"/>
      <c r="ATW126" s="597"/>
      <c r="ATX126" s="597"/>
      <c r="ATY126" s="597"/>
      <c r="ATZ126" s="597"/>
      <c r="AUA126" s="597"/>
      <c r="AUB126" s="597"/>
      <c r="AUC126" s="597"/>
      <c r="AUD126" s="597"/>
      <c r="AUE126" s="597"/>
      <c r="AUF126" s="597"/>
      <c r="AUG126" s="597"/>
      <c r="AUH126" s="597"/>
      <c r="AUI126" s="597"/>
      <c r="AUJ126" s="597"/>
      <c r="AUK126" s="597"/>
      <c r="AUL126" s="597"/>
      <c r="AUM126" s="597"/>
      <c r="AUN126" s="597"/>
      <c r="AUO126" s="597"/>
      <c r="AUP126" s="597"/>
      <c r="AUQ126" s="597"/>
      <c r="AUR126" s="597"/>
      <c r="AUS126" s="597"/>
      <c r="AUT126" s="597"/>
      <c r="AUU126" s="597"/>
      <c r="AUV126" s="597"/>
      <c r="AUW126" s="597"/>
      <c r="AUX126" s="597"/>
      <c r="AUY126" s="597"/>
      <c r="AUZ126" s="597"/>
      <c r="AVA126" s="597"/>
      <c r="AVB126" s="597"/>
      <c r="AVC126" s="597"/>
      <c r="AVD126" s="597"/>
      <c r="AVE126" s="597"/>
      <c r="AVF126" s="597"/>
      <c r="AVG126" s="597"/>
      <c r="AVH126" s="597"/>
      <c r="AVI126" s="597"/>
      <c r="AVJ126" s="597"/>
      <c r="AVK126" s="597"/>
      <c r="AVL126" s="597"/>
      <c r="AVM126" s="597"/>
      <c r="AVN126" s="597"/>
      <c r="AVO126" s="597"/>
      <c r="AVP126" s="597"/>
      <c r="AVQ126" s="597"/>
      <c r="AVR126" s="597"/>
      <c r="AVS126" s="597"/>
      <c r="AVT126" s="597"/>
      <c r="AVU126" s="597"/>
      <c r="AVV126" s="597"/>
      <c r="AVW126" s="597"/>
      <c r="AVX126" s="597"/>
      <c r="AVY126" s="597"/>
      <c r="AVZ126" s="597"/>
      <c r="AWA126" s="597"/>
      <c r="AWB126" s="597"/>
      <c r="AWC126" s="597"/>
      <c r="AWD126" s="597"/>
      <c r="AWE126" s="597"/>
      <c r="AWF126" s="597"/>
      <c r="AWG126" s="597"/>
      <c r="AWH126" s="597"/>
      <c r="AWI126" s="597"/>
      <c r="AWJ126" s="597"/>
      <c r="AWK126" s="597"/>
      <c r="AWL126" s="597"/>
      <c r="AWM126" s="597"/>
      <c r="AWN126" s="597"/>
      <c r="AWO126" s="597"/>
      <c r="AWP126" s="597"/>
      <c r="AWQ126" s="597"/>
      <c r="AWR126" s="597"/>
      <c r="AWS126" s="597"/>
      <c r="AWT126" s="597"/>
      <c r="AWU126" s="597"/>
      <c r="AWV126" s="597"/>
      <c r="AWW126" s="597"/>
      <c r="AWX126" s="597"/>
      <c r="AWY126" s="597"/>
      <c r="AWZ126" s="597"/>
      <c r="AXA126" s="597"/>
      <c r="AXB126" s="597"/>
      <c r="AXC126" s="597"/>
      <c r="AXD126" s="597"/>
      <c r="AXE126" s="597"/>
      <c r="AXF126" s="597"/>
      <c r="AXG126" s="597"/>
      <c r="AXH126" s="597"/>
      <c r="AXI126" s="597"/>
      <c r="AXJ126" s="597"/>
      <c r="AXK126" s="597"/>
      <c r="AXL126" s="597"/>
      <c r="AXM126" s="597"/>
      <c r="AXN126" s="597"/>
      <c r="AXO126" s="597"/>
      <c r="AXP126" s="597"/>
      <c r="AXQ126" s="597"/>
      <c r="AXR126" s="597"/>
      <c r="AXS126" s="597"/>
      <c r="AXT126" s="597"/>
      <c r="AXU126" s="597"/>
      <c r="AXV126" s="597"/>
      <c r="AXW126" s="597"/>
      <c r="AXX126" s="597"/>
      <c r="AXY126" s="597"/>
      <c r="AXZ126" s="597"/>
      <c r="AYA126" s="597"/>
      <c r="AYB126" s="597"/>
      <c r="AYC126" s="597"/>
      <c r="AYD126" s="597"/>
      <c r="AYE126" s="597"/>
      <c r="AYF126" s="597"/>
      <c r="AYG126" s="597"/>
      <c r="AYH126" s="597"/>
      <c r="AYI126" s="597"/>
      <c r="AYJ126" s="597"/>
      <c r="AYK126" s="597"/>
      <c r="AYL126" s="597"/>
      <c r="AYM126" s="597"/>
      <c r="AYN126" s="597"/>
      <c r="AYO126" s="597"/>
      <c r="AYP126" s="597"/>
      <c r="AYQ126" s="597"/>
      <c r="AYR126" s="597"/>
      <c r="AYS126" s="597"/>
      <c r="AYT126" s="597"/>
      <c r="AYU126" s="597"/>
      <c r="AYV126" s="597"/>
      <c r="AYW126" s="597"/>
      <c r="AYX126" s="597"/>
      <c r="AYY126" s="597"/>
      <c r="AYZ126" s="597"/>
      <c r="AZA126" s="597"/>
      <c r="AZB126" s="597"/>
      <c r="AZC126" s="597"/>
      <c r="AZD126" s="597"/>
      <c r="AZE126" s="597"/>
      <c r="AZF126" s="597"/>
      <c r="AZG126" s="597"/>
      <c r="AZH126" s="597"/>
      <c r="AZI126" s="597"/>
      <c r="AZJ126" s="597"/>
      <c r="AZK126" s="597"/>
      <c r="AZL126" s="597"/>
      <c r="AZM126" s="597"/>
      <c r="AZN126" s="597"/>
      <c r="AZO126" s="597"/>
      <c r="AZP126" s="597"/>
      <c r="AZQ126" s="597"/>
      <c r="AZR126" s="597"/>
      <c r="AZS126" s="597"/>
      <c r="AZT126" s="597"/>
      <c r="AZU126" s="597"/>
      <c r="AZV126" s="597"/>
      <c r="AZW126" s="597"/>
      <c r="AZX126" s="597"/>
      <c r="AZY126" s="597"/>
      <c r="AZZ126" s="597"/>
      <c r="BAA126" s="597"/>
      <c r="BAB126" s="597"/>
      <c r="BAC126" s="597"/>
      <c r="BAD126" s="597"/>
      <c r="BAE126" s="597"/>
      <c r="BAF126" s="597"/>
      <c r="BAG126" s="597"/>
      <c r="BAH126" s="597"/>
      <c r="BAI126" s="597"/>
      <c r="BAJ126" s="597"/>
      <c r="BAK126" s="597"/>
      <c r="BAL126" s="597"/>
      <c r="BAM126" s="597"/>
      <c r="BAN126" s="597"/>
      <c r="BAO126" s="597"/>
      <c r="BAP126" s="597"/>
      <c r="BAQ126" s="597"/>
      <c r="BAR126" s="597"/>
      <c r="BAS126" s="597"/>
      <c r="BAT126" s="597"/>
      <c r="BAU126" s="597"/>
      <c r="BAV126" s="597"/>
      <c r="BAW126" s="597"/>
      <c r="BAX126" s="597"/>
      <c r="BAY126" s="597"/>
      <c r="BAZ126" s="597"/>
      <c r="BBA126" s="597"/>
      <c r="BBB126" s="597"/>
      <c r="BBC126" s="597"/>
      <c r="BBD126" s="597"/>
      <c r="BBE126" s="597"/>
      <c r="BBF126" s="597"/>
      <c r="BBG126" s="597"/>
      <c r="BBH126" s="597"/>
      <c r="BBI126" s="597"/>
      <c r="BBJ126" s="597"/>
      <c r="BBK126" s="597"/>
      <c r="BBL126" s="597"/>
      <c r="BBM126" s="597"/>
      <c r="BBN126" s="597"/>
      <c r="BBO126" s="597"/>
      <c r="BBP126" s="597"/>
      <c r="BBQ126" s="597"/>
      <c r="BBR126" s="597"/>
      <c r="BBS126" s="597"/>
      <c r="BBT126" s="597"/>
      <c r="BBU126" s="597"/>
      <c r="BBV126" s="597"/>
      <c r="BBW126" s="597"/>
      <c r="BBX126" s="597"/>
      <c r="BBY126" s="597"/>
      <c r="BBZ126" s="597"/>
      <c r="BCA126" s="597"/>
      <c r="BCB126" s="597"/>
      <c r="BCC126" s="597"/>
      <c r="BCD126" s="597"/>
      <c r="BCE126" s="597"/>
      <c r="BCF126" s="597"/>
      <c r="BCG126" s="597"/>
      <c r="BCH126" s="597"/>
      <c r="BCI126" s="597"/>
      <c r="BCJ126" s="597"/>
      <c r="BCK126" s="597"/>
      <c r="BCL126" s="597"/>
      <c r="BCM126" s="597"/>
      <c r="BCN126" s="597"/>
      <c r="BCO126" s="597"/>
      <c r="BCP126" s="597"/>
      <c r="BCQ126" s="597"/>
      <c r="BCR126" s="597"/>
      <c r="BCS126" s="597"/>
      <c r="BCT126" s="597"/>
      <c r="BCU126" s="597"/>
      <c r="BCV126" s="597"/>
      <c r="BCW126" s="597"/>
      <c r="BCX126" s="597"/>
      <c r="BCY126" s="597"/>
      <c r="BCZ126" s="597"/>
      <c r="BDA126" s="597"/>
      <c r="BDB126" s="597"/>
      <c r="BDC126" s="597"/>
      <c r="BDD126" s="597"/>
      <c r="BDE126" s="597"/>
      <c r="BDF126" s="597"/>
      <c r="BDG126" s="597"/>
      <c r="BDH126" s="597"/>
      <c r="BDI126" s="597"/>
      <c r="BDJ126" s="597"/>
      <c r="BDK126" s="597"/>
      <c r="BDL126" s="597"/>
      <c r="BDM126" s="597"/>
      <c r="BDN126" s="597"/>
      <c r="BDO126" s="597"/>
      <c r="BDP126" s="597"/>
      <c r="BDQ126" s="597"/>
      <c r="BDR126" s="597"/>
      <c r="BDS126" s="597"/>
      <c r="BDT126" s="597"/>
      <c r="BDU126" s="597"/>
      <c r="BDV126" s="597"/>
      <c r="BDW126" s="597"/>
      <c r="BDX126" s="597"/>
      <c r="BDY126" s="597"/>
      <c r="BDZ126" s="597"/>
      <c r="BEA126" s="597"/>
      <c r="BEB126" s="597"/>
      <c r="BEC126" s="597"/>
      <c r="BED126" s="597"/>
      <c r="BEE126" s="597"/>
      <c r="BEF126" s="597"/>
      <c r="BEG126" s="597"/>
      <c r="BEH126" s="597"/>
      <c r="BEI126" s="597"/>
      <c r="BEJ126" s="597"/>
      <c r="BEK126" s="597"/>
      <c r="BEL126" s="597"/>
      <c r="BEM126" s="597"/>
      <c r="BEN126" s="597"/>
      <c r="BEO126" s="597"/>
      <c r="BEP126" s="597"/>
      <c r="BEQ126" s="597"/>
      <c r="BER126" s="597"/>
      <c r="BES126" s="597"/>
      <c r="BET126" s="597"/>
      <c r="BEU126" s="597"/>
      <c r="BEV126" s="597"/>
      <c r="BEW126" s="597"/>
      <c r="BEX126" s="597"/>
      <c r="BEY126" s="597"/>
      <c r="BEZ126" s="597"/>
      <c r="BFA126" s="597"/>
      <c r="BFB126" s="597"/>
      <c r="BFC126" s="597"/>
      <c r="BFD126" s="597"/>
      <c r="BFE126" s="597"/>
      <c r="BFF126" s="597"/>
      <c r="BFG126" s="597"/>
      <c r="BFH126" s="597"/>
      <c r="BFI126" s="597"/>
      <c r="BFJ126" s="597"/>
      <c r="BFK126" s="597"/>
      <c r="BFL126" s="597"/>
      <c r="BFM126" s="597"/>
      <c r="BFN126" s="597"/>
      <c r="BFO126" s="597"/>
      <c r="BFP126" s="597"/>
      <c r="BFQ126" s="597"/>
      <c r="BFR126" s="597"/>
      <c r="BFS126" s="597"/>
      <c r="BFT126" s="597"/>
      <c r="BFU126" s="597"/>
      <c r="BFV126" s="597"/>
      <c r="BFW126" s="597"/>
      <c r="BFX126" s="597"/>
      <c r="BFY126" s="597"/>
      <c r="BFZ126" s="597"/>
      <c r="BGA126" s="597"/>
      <c r="BGB126" s="597"/>
      <c r="BGC126" s="597"/>
      <c r="BGD126" s="597"/>
      <c r="BGE126" s="597"/>
      <c r="BGF126" s="597"/>
      <c r="BGG126" s="597"/>
      <c r="BGH126" s="597"/>
      <c r="BGI126" s="597"/>
      <c r="BGJ126" s="597"/>
      <c r="BGK126" s="597"/>
      <c r="BGL126" s="597"/>
      <c r="BGM126" s="597"/>
      <c r="BGN126" s="597"/>
      <c r="BGO126" s="597"/>
      <c r="BGP126" s="597"/>
      <c r="BGQ126" s="597"/>
      <c r="BGR126" s="597"/>
      <c r="BGS126" s="597"/>
      <c r="BGT126" s="597"/>
      <c r="BGU126" s="597"/>
      <c r="BGV126" s="597"/>
      <c r="BGW126" s="597"/>
      <c r="BGX126" s="597"/>
      <c r="BGY126" s="597"/>
      <c r="BGZ126" s="597"/>
      <c r="BHA126" s="597"/>
      <c r="BHB126" s="597"/>
      <c r="BHC126" s="597"/>
      <c r="BHD126" s="597"/>
      <c r="BHE126" s="597"/>
      <c r="BHF126" s="597"/>
      <c r="BHG126" s="597"/>
      <c r="BHH126" s="597"/>
      <c r="BHI126" s="597"/>
      <c r="BHJ126" s="597"/>
      <c r="BHK126" s="597"/>
      <c r="BHL126" s="597"/>
      <c r="BHM126" s="597"/>
      <c r="BHN126" s="597"/>
      <c r="BHO126" s="597"/>
      <c r="BHP126" s="597"/>
      <c r="BHQ126" s="597"/>
      <c r="BHR126" s="597"/>
      <c r="BHS126" s="597"/>
      <c r="BHT126" s="597"/>
      <c r="BHU126" s="597"/>
      <c r="BHV126" s="597"/>
      <c r="BHW126" s="597"/>
      <c r="BHX126" s="597"/>
      <c r="BHY126" s="597"/>
      <c r="BHZ126" s="597"/>
      <c r="BIA126" s="597"/>
      <c r="BIB126" s="597"/>
      <c r="BIC126" s="597"/>
      <c r="BID126" s="597"/>
      <c r="BIE126" s="597"/>
      <c r="BIF126" s="597"/>
      <c r="BIG126" s="597"/>
      <c r="BIH126" s="597"/>
      <c r="BII126" s="597"/>
      <c r="BIJ126" s="597"/>
      <c r="BIK126" s="597"/>
      <c r="BIL126" s="597"/>
      <c r="BIM126" s="597"/>
      <c r="BIN126" s="597"/>
      <c r="BIO126" s="597"/>
      <c r="BIP126" s="597"/>
      <c r="BIQ126" s="597"/>
      <c r="BIR126" s="597"/>
      <c r="BIS126" s="597"/>
      <c r="BIT126" s="597"/>
      <c r="BIU126" s="597"/>
      <c r="BIV126" s="597"/>
      <c r="BIW126" s="597"/>
      <c r="BIX126" s="597"/>
      <c r="BIY126" s="597"/>
      <c r="BIZ126" s="597"/>
      <c r="BJA126" s="597"/>
      <c r="BJB126" s="597"/>
      <c r="BJC126" s="597"/>
      <c r="BJD126" s="597"/>
      <c r="BJE126" s="597"/>
      <c r="BJF126" s="597"/>
      <c r="BJG126" s="597"/>
      <c r="BJH126" s="597"/>
      <c r="BJI126" s="597"/>
      <c r="BJJ126" s="597"/>
      <c r="BJK126" s="597"/>
      <c r="BJL126" s="597"/>
      <c r="BJM126" s="597"/>
      <c r="BJN126" s="597"/>
      <c r="BJO126" s="597"/>
      <c r="BJP126" s="597"/>
      <c r="BJQ126" s="597"/>
      <c r="BJR126" s="597"/>
      <c r="BJS126" s="597"/>
      <c r="BJT126" s="597"/>
      <c r="BJU126" s="597"/>
      <c r="BJV126" s="597"/>
      <c r="BJW126" s="597"/>
      <c r="BJX126" s="597"/>
      <c r="BJY126" s="597"/>
      <c r="BJZ126" s="597"/>
      <c r="BKA126" s="597"/>
      <c r="BKB126" s="597"/>
      <c r="BKC126" s="597"/>
      <c r="BKD126" s="597"/>
      <c r="BKE126" s="597"/>
      <c r="BKF126" s="597"/>
      <c r="BKG126" s="597"/>
      <c r="BKH126" s="597"/>
      <c r="BKI126" s="597"/>
      <c r="BKJ126" s="597"/>
      <c r="BKK126" s="597"/>
      <c r="BKL126" s="597"/>
      <c r="BKM126" s="597"/>
      <c r="BKN126" s="597"/>
      <c r="BKO126" s="597"/>
      <c r="BKP126" s="597"/>
      <c r="BKQ126" s="597"/>
      <c r="BKR126" s="597"/>
      <c r="BKS126" s="597"/>
      <c r="BKT126" s="597"/>
      <c r="BKU126" s="597"/>
      <c r="BKV126" s="597"/>
      <c r="BKW126" s="597"/>
      <c r="BKX126" s="597"/>
      <c r="BKY126" s="597"/>
      <c r="BKZ126" s="597"/>
      <c r="BLA126" s="597"/>
      <c r="BLB126" s="597"/>
      <c r="BLC126" s="597"/>
      <c r="BLD126" s="597"/>
      <c r="BLE126" s="597"/>
      <c r="BLF126" s="597"/>
      <c r="BLG126" s="597"/>
      <c r="BLH126" s="597"/>
      <c r="BLI126" s="597"/>
      <c r="BLJ126" s="597"/>
      <c r="BLK126" s="597"/>
      <c r="BLL126" s="597"/>
      <c r="BLM126" s="597"/>
      <c r="BLN126" s="597"/>
      <c r="BLO126" s="597"/>
      <c r="BLP126" s="597"/>
      <c r="BLQ126" s="597"/>
      <c r="BLR126" s="597"/>
      <c r="BLS126" s="597"/>
      <c r="BLT126" s="597"/>
      <c r="BLU126" s="597"/>
      <c r="BLV126" s="597"/>
      <c r="BLW126" s="597"/>
      <c r="BLX126" s="597"/>
      <c r="BLY126" s="597"/>
      <c r="BLZ126" s="597"/>
      <c r="BMA126" s="597"/>
      <c r="BMB126" s="597"/>
      <c r="BMC126" s="597"/>
      <c r="BMD126" s="597"/>
      <c r="BME126" s="597"/>
      <c r="BMF126" s="597"/>
      <c r="BMG126" s="597"/>
      <c r="BMH126" s="597"/>
      <c r="BMI126" s="597"/>
      <c r="BMJ126" s="597"/>
      <c r="BMK126" s="597"/>
      <c r="BML126" s="597"/>
      <c r="BMM126" s="597"/>
      <c r="BMN126" s="597"/>
      <c r="BMO126" s="597"/>
      <c r="BMP126" s="597"/>
      <c r="BMQ126" s="597"/>
      <c r="BMR126" s="597"/>
      <c r="BMS126" s="597"/>
      <c r="BMT126" s="597"/>
      <c r="BMU126" s="597"/>
      <c r="BMV126" s="597"/>
      <c r="BMW126" s="597"/>
      <c r="BMX126" s="597"/>
      <c r="BMY126" s="597"/>
      <c r="BMZ126" s="597"/>
      <c r="BNA126" s="597"/>
      <c r="BNB126" s="597"/>
      <c r="BNC126" s="597"/>
      <c r="BND126" s="597"/>
      <c r="BNE126" s="597"/>
      <c r="BNF126" s="597"/>
      <c r="BNG126" s="597"/>
      <c r="BNH126" s="597"/>
      <c r="BNI126" s="597"/>
      <c r="BNJ126" s="597"/>
      <c r="BNK126" s="597"/>
      <c r="BNL126" s="597"/>
      <c r="BNM126" s="597"/>
      <c r="BNN126" s="597"/>
      <c r="BNO126" s="597"/>
      <c r="BNP126" s="597"/>
      <c r="BNQ126" s="597"/>
      <c r="BNR126" s="597"/>
      <c r="BNS126" s="597"/>
      <c r="BNT126" s="597"/>
      <c r="BNU126" s="597"/>
      <c r="BNV126" s="597"/>
      <c r="BNW126" s="597"/>
      <c r="BNX126" s="597"/>
      <c r="BNY126" s="597"/>
      <c r="BNZ126" s="597"/>
      <c r="BOA126" s="597"/>
      <c r="BOB126" s="597"/>
      <c r="BOC126" s="597"/>
      <c r="BOD126" s="597"/>
      <c r="BOE126" s="597"/>
      <c r="BOF126" s="597"/>
      <c r="BOG126" s="597"/>
      <c r="BOH126" s="597"/>
      <c r="BOI126" s="597"/>
      <c r="BOJ126" s="597"/>
      <c r="BOK126" s="597"/>
      <c r="BOL126" s="597"/>
      <c r="BOM126" s="597"/>
      <c r="BON126" s="597"/>
      <c r="BOO126" s="597"/>
      <c r="BOP126" s="597"/>
      <c r="BOQ126" s="597"/>
      <c r="BOR126" s="597"/>
      <c r="BOS126" s="597"/>
      <c r="BOT126" s="597"/>
      <c r="BOU126" s="597"/>
      <c r="BOV126" s="597"/>
      <c r="BOW126" s="597"/>
      <c r="BOX126" s="597"/>
      <c r="BOY126" s="597"/>
      <c r="BOZ126" s="597"/>
      <c r="BPA126" s="597"/>
      <c r="BPB126" s="597"/>
      <c r="BPC126" s="597"/>
      <c r="BPD126" s="597"/>
      <c r="BPE126" s="597"/>
      <c r="BPF126" s="597"/>
      <c r="BPG126" s="597"/>
      <c r="BPH126" s="597"/>
      <c r="BPI126" s="597"/>
      <c r="BPJ126" s="597"/>
      <c r="BPK126" s="597"/>
      <c r="BPL126" s="597"/>
      <c r="BPM126" s="597"/>
      <c r="BPN126" s="597"/>
      <c r="BPO126" s="597"/>
      <c r="BPP126" s="597"/>
      <c r="BPQ126" s="597"/>
      <c r="BPR126" s="597"/>
      <c r="BPS126" s="597"/>
      <c r="BPT126" s="597"/>
      <c r="BPU126" s="597"/>
      <c r="BPV126" s="597"/>
      <c r="BPW126" s="597"/>
      <c r="BPX126" s="597"/>
      <c r="BPY126" s="597"/>
      <c r="BPZ126" s="597"/>
      <c r="BQA126" s="597"/>
      <c r="BQB126" s="597"/>
      <c r="BQC126" s="597"/>
      <c r="BQD126" s="597"/>
      <c r="BQE126" s="597"/>
      <c r="BQF126" s="597"/>
      <c r="BQG126" s="597"/>
      <c r="BQH126" s="597"/>
      <c r="BQI126" s="597"/>
      <c r="BQJ126" s="597"/>
      <c r="BQK126" s="597"/>
      <c r="BQL126" s="597"/>
      <c r="BQM126" s="597"/>
      <c r="BQN126" s="597"/>
      <c r="BQO126" s="597"/>
      <c r="BQP126" s="597"/>
      <c r="BQQ126" s="597"/>
      <c r="BQR126" s="597"/>
      <c r="BQS126" s="597"/>
      <c r="BQT126" s="597"/>
      <c r="BQU126" s="597"/>
      <c r="BQV126" s="597"/>
      <c r="BQW126" s="597"/>
      <c r="BQX126" s="597"/>
      <c r="BQY126" s="597"/>
      <c r="BQZ126" s="597"/>
      <c r="BRA126" s="597"/>
      <c r="BRB126" s="597"/>
      <c r="BRC126" s="597"/>
      <c r="BRD126" s="597"/>
      <c r="BRE126" s="597"/>
      <c r="BRF126" s="597"/>
      <c r="BRG126" s="597"/>
      <c r="BRH126" s="597"/>
      <c r="BRI126" s="597"/>
      <c r="BRJ126" s="597"/>
      <c r="BRK126" s="597"/>
      <c r="BRL126" s="597"/>
      <c r="BRM126" s="597"/>
      <c r="BRN126" s="597"/>
      <c r="BRO126" s="597"/>
      <c r="BRP126" s="597"/>
      <c r="BRQ126" s="597"/>
      <c r="BRR126" s="597"/>
      <c r="BRS126" s="597"/>
      <c r="BRT126" s="597"/>
      <c r="BRU126" s="597"/>
      <c r="BRV126" s="597"/>
      <c r="BRW126" s="597"/>
      <c r="BRX126" s="597"/>
      <c r="BRY126" s="597"/>
      <c r="BRZ126" s="597"/>
      <c r="BSA126" s="597"/>
      <c r="BSB126" s="597"/>
      <c r="BSC126" s="597"/>
      <c r="BSD126" s="597"/>
      <c r="BSE126" s="597"/>
      <c r="BSF126" s="597"/>
      <c r="BSG126" s="597"/>
      <c r="BSH126" s="597"/>
      <c r="BSI126" s="597"/>
      <c r="BSJ126" s="597"/>
      <c r="BSK126" s="597"/>
      <c r="BSL126" s="597"/>
      <c r="BSM126" s="597"/>
      <c r="BSN126" s="597"/>
      <c r="BSO126" s="597"/>
      <c r="BSP126" s="597"/>
      <c r="BSQ126" s="597"/>
      <c r="BSR126" s="597"/>
      <c r="BSS126" s="597"/>
      <c r="BST126" s="597"/>
      <c r="BSU126" s="597"/>
      <c r="BSV126" s="597"/>
      <c r="BSW126" s="597"/>
      <c r="BSX126" s="597"/>
      <c r="BSY126" s="597"/>
      <c r="BSZ126" s="597"/>
      <c r="BTA126" s="597"/>
      <c r="BTB126" s="597"/>
      <c r="BTC126" s="597"/>
      <c r="BTD126" s="597"/>
      <c r="BTE126" s="597"/>
      <c r="BTF126" s="597"/>
      <c r="BTG126" s="597"/>
      <c r="BTH126" s="597"/>
      <c r="BTI126" s="597"/>
      <c r="BTJ126" s="597"/>
      <c r="BTK126" s="597"/>
      <c r="BTL126" s="597"/>
      <c r="BTM126" s="597"/>
      <c r="BTN126" s="597"/>
      <c r="BTO126" s="597"/>
      <c r="BTP126" s="597"/>
      <c r="BTQ126" s="597"/>
      <c r="BTR126" s="597"/>
      <c r="BTS126" s="597"/>
      <c r="BTT126" s="597"/>
      <c r="BTU126" s="597"/>
      <c r="BTV126" s="597"/>
      <c r="BTW126" s="597"/>
      <c r="BTX126" s="597"/>
      <c r="BTY126" s="597"/>
      <c r="BTZ126" s="597"/>
      <c r="BUA126" s="597"/>
      <c r="BUB126" s="597"/>
      <c r="BUC126" s="597"/>
      <c r="BUD126" s="597"/>
      <c r="BUE126" s="597"/>
      <c r="BUF126" s="597"/>
      <c r="BUG126" s="597"/>
      <c r="BUH126" s="597"/>
      <c r="BUI126" s="597"/>
      <c r="BUJ126" s="597"/>
      <c r="BUK126" s="597"/>
      <c r="BUL126" s="597"/>
      <c r="BUM126" s="597"/>
      <c r="BUN126" s="597"/>
      <c r="BUO126" s="597"/>
      <c r="BUP126" s="597"/>
      <c r="BUQ126" s="597"/>
      <c r="BUR126" s="597"/>
      <c r="BUS126" s="597"/>
      <c r="BUT126" s="597"/>
      <c r="BUU126" s="597"/>
      <c r="BUV126" s="597"/>
      <c r="BUW126" s="597"/>
      <c r="BUX126" s="597"/>
      <c r="BUY126" s="597"/>
      <c r="BUZ126" s="597"/>
      <c r="BVA126" s="597"/>
      <c r="BVB126" s="597"/>
      <c r="BVC126" s="597"/>
      <c r="BVD126" s="597"/>
      <c r="BVE126" s="597"/>
      <c r="BVF126" s="597"/>
      <c r="BVG126" s="597"/>
      <c r="BVH126" s="597"/>
      <c r="BVI126" s="597"/>
      <c r="BVJ126" s="597"/>
      <c r="BVK126" s="597"/>
      <c r="BVL126" s="597"/>
      <c r="BVM126" s="597"/>
      <c r="BVN126" s="597"/>
      <c r="BVO126" s="597"/>
      <c r="BVP126" s="597"/>
      <c r="BVQ126" s="597"/>
      <c r="BVR126" s="597"/>
      <c r="BVS126" s="597"/>
      <c r="BVT126" s="597"/>
      <c r="BVU126" s="597"/>
      <c r="BVV126" s="597"/>
      <c r="BVW126" s="597"/>
      <c r="BVX126" s="597"/>
      <c r="BVY126" s="597"/>
      <c r="BVZ126" s="597"/>
      <c r="BWA126" s="597"/>
      <c r="BWB126" s="597"/>
      <c r="BWC126" s="597"/>
      <c r="BWD126" s="597"/>
      <c r="BWE126" s="597"/>
      <c r="BWF126" s="597"/>
      <c r="BWG126" s="597"/>
      <c r="BWH126" s="597"/>
      <c r="BWI126" s="597"/>
      <c r="BWJ126" s="597"/>
      <c r="BWK126" s="597"/>
      <c r="BWL126" s="597"/>
      <c r="BWM126" s="597"/>
      <c r="BWN126" s="597"/>
      <c r="BWO126" s="597"/>
      <c r="BWP126" s="597"/>
      <c r="BWQ126" s="597"/>
      <c r="BWR126" s="597"/>
      <c r="BWS126" s="597"/>
      <c r="BWT126" s="597"/>
      <c r="BWU126" s="597"/>
      <c r="BWV126" s="597"/>
      <c r="BWW126" s="597"/>
      <c r="BWX126" s="597"/>
      <c r="BWY126" s="597"/>
      <c r="BWZ126" s="597"/>
      <c r="BXA126" s="597"/>
      <c r="BXB126" s="597"/>
      <c r="BXC126" s="597"/>
      <c r="BXD126" s="597"/>
      <c r="BXE126" s="597"/>
      <c r="BXF126" s="597"/>
      <c r="BXG126" s="597"/>
      <c r="BXH126" s="597"/>
      <c r="BXI126" s="597"/>
      <c r="BXJ126" s="597"/>
      <c r="BXK126" s="597"/>
      <c r="BXL126" s="597"/>
      <c r="BXM126" s="597"/>
      <c r="BXN126" s="597"/>
      <c r="BXO126" s="597"/>
      <c r="BXP126" s="597"/>
      <c r="BXQ126" s="597"/>
      <c r="BXR126" s="597"/>
      <c r="BXS126" s="597"/>
      <c r="BXT126" s="597"/>
      <c r="BXU126" s="597"/>
      <c r="BXV126" s="597"/>
      <c r="BXW126" s="597"/>
      <c r="BXX126" s="597"/>
      <c r="BXY126" s="597"/>
      <c r="BXZ126" s="597"/>
      <c r="BYA126" s="597"/>
      <c r="BYB126" s="597"/>
      <c r="BYC126" s="597"/>
      <c r="BYD126" s="597"/>
      <c r="BYE126" s="597"/>
      <c r="BYF126" s="597"/>
      <c r="BYG126" s="597"/>
      <c r="BYH126" s="597"/>
      <c r="BYI126" s="597"/>
      <c r="BYJ126" s="597"/>
      <c r="BYK126" s="597"/>
      <c r="BYL126" s="597"/>
      <c r="BYM126" s="597"/>
      <c r="BYN126" s="597"/>
      <c r="BYO126" s="597"/>
      <c r="BYP126" s="597"/>
      <c r="BYQ126" s="597"/>
      <c r="BYR126" s="597"/>
      <c r="BYS126" s="597"/>
      <c r="BYT126" s="597"/>
      <c r="BYU126" s="597"/>
      <c r="BYV126" s="597"/>
      <c r="BYW126" s="597"/>
      <c r="BYX126" s="597"/>
      <c r="BYY126" s="597"/>
      <c r="BYZ126" s="597"/>
      <c r="BZA126" s="597"/>
      <c r="BZB126" s="597"/>
      <c r="BZC126" s="597"/>
      <c r="BZD126" s="597"/>
      <c r="BZE126" s="597"/>
      <c r="BZF126" s="597"/>
      <c r="BZG126" s="597"/>
      <c r="BZH126" s="597"/>
      <c r="BZI126" s="597"/>
      <c r="BZJ126" s="597"/>
      <c r="BZK126" s="597"/>
      <c r="BZL126" s="597"/>
      <c r="BZM126" s="597"/>
      <c r="BZN126" s="597"/>
      <c r="BZO126" s="597"/>
      <c r="BZP126" s="597"/>
      <c r="BZQ126" s="597"/>
      <c r="BZR126" s="597"/>
      <c r="BZS126" s="597"/>
      <c r="BZT126" s="597"/>
      <c r="BZU126" s="597"/>
      <c r="BZV126" s="597"/>
      <c r="BZW126" s="597"/>
      <c r="BZX126" s="597"/>
      <c r="BZY126" s="597"/>
      <c r="BZZ126" s="597"/>
      <c r="CAA126" s="597"/>
      <c r="CAB126" s="597"/>
      <c r="CAC126" s="597"/>
      <c r="CAD126" s="597"/>
      <c r="CAE126" s="597"/>
      <c r="CAF126" s="597"/>
      <c r="CAG126" s="597"/>
      <c r="CAH126" s="597"/>
      <c r="CAI126" s="597"/>
      <c r="CAJ126" s="597"/>
      <c r="CAK126" s="597"/>
      <c r="CAL126" s="597"/>
      <c r="CAM126" s="597"/>
      <c r="CAN126" s="597"/>
      <c r="CAO126" s="597"/>
      <c r="CAP126" s="597"/>
      <c r="CAQ126" s="597"/>
      <c r="CAR126" s="597"/>
      <c r="CAS126" s="597"/>
      <c r="CAT126" s="597"/>
      <c r="CAU126" s="597"/>
      <c r="CAV126" s="597"/>
      <c r="CAW126" s="597"/>
      <c r="CAX126" s="597"/>
      <c r="CAY126" s="597"/>
      <c r="CAZ126" s="597"/>
      <c r="CBA126" s="597"/>
      <c r="CBB126" s="597"/>
      <c r="CBC126" s="597"/>
      <c r="CBD126" s="597"/>
      <c r="CBE126" s="597"/>
      <c r="CBF126" s="597"/>
      <c r="CBG126" s="597"/>
      <c r="CBH126" s="597"/>
      <c r="CBI126" s="597"/>
      <c r="CBJ126" s="597"/>
      <c r="CBK126" s="597"/>
      <c r="CBL126" s="597"/>
      <c r="CBM126" s="597"/>
      <c r="CBN126" s="597"/>
      <c r="CBO126" s="597"/>
      <c r="CBP126" s="597"/>
      <c r="CBQ126" s="597"/>
      <c r="CBR126" s="597"/>
      <c r="CBS126" s="597"/>
      <c r="CBT126" s="597"/>
      <c r="CBU126" s="597"/>
      <c r="CBV126" s="597"/>
      <c r="CBW126" s="597"/>
      <c r="CBX126" s="597"/>
      <c r="CBY126" s="597"/>
      <c r="CBZ126" s="597"/>
      <c r="CCA126" s="597"/>
      <c r="CCB126" s="597"/>
      <c r="CCC126" s="597"/>
      <c r="CCD126" s="597"/>
      <c r="CCE126" s="597"/>
      <c r="CCF126" s="597"/>
      <c r="CCG126" s="597"/>
      <c r="CCH126" s="597"/>
      <c r="CCI126" s="597"/>
      <c r="CCJ126" s="597"/>
      <c r="CCK126" s="597"/>
      <c r="CCL126" s="597"/>
      <c r="CCM126" s="597"/>
      <c r="CCN126" s="597"/>
      <c r="CCO126" s="597"/>
      <c r="CCP126" s="597"/>
      <c r="CCQ126" s="597"/>
      <c r="CCR126" s="597"/>
      <c r="CCS126" s="597"/>
      <c r="CCT126" s="597"/>
      <c r="CCU126" s="597"/>
      <c r="CCV126" s="597"/>
      <c r="CCW126" s="597"/>
      <c r="CCX126" s="597"/>
      <c r="CCY126" s="597"/>
      <c r="CCZ126" s="597"/>
      <c r="CDA126" s="597"/>
      <c r="CDB126" s="597"/>
      <c r="CDC126" s="597"/>
      <c r="CDD126" s="597"/>
      <c r="CDE126" s="597"/>
      <c r="CDF126" s="597"/>
      <c r="CDG126" s="597"/>
      <c r="CDH126" s="597"/>
      <c r="CDI126" s="597"/>
      <c r="CDJ126" s="597"/>
      <c r="CDK126" s="597"/>
      <c r="CDL126" s="597"/>
      <c r="CDM126" s="597"/>
      <c r="CDN126" s="597"/>
      <c r="CDO126" s="597"/>
      <c r="CDP126" s="597"/>
      <c r="CDQ126" s="597"/>
      <c r="CDR126" s="597"/>
      <c r="CDS126" s="597"/>
      <c r="CDT126" s="597"/>
      <c r="CDU126" s="597"/>
      <c r="CDV126" s="597"/>
      <c r="CDW126" s="597"/>
      <c r="CDX126" s="597"/>
      <c r="CDY126" s="597"/>
      <c r="CDZ126" s="597"/>
      <c r="CEA126" s="597"/>
      <c r="CEB126" s="597"/>
      <c r="CEC126" s="597"/>
      <c r="CED126" s="597"/>
      <c r="CEE126" s="597"/>
      <c r="CEF126" s="597"/>
      <c r="CEG126" s="597"/>
      <c r="CEH126" s="597"/>
      <c r="CEI126" s="597"/>
      <c r="CEJ126" s="597"/>
      <c r="CEK126" s="597"/>
      <c r="CEL126" s="597"/>
      <c r="CEM126" s="597"/>
      <c r="CEN126" s="597"/>
      <c r="CEO126" s="597"/>
      <c r="CEP126" s="597"/>
      <c r="CEQ126" s="597"/>
      <c r="CER126" s="597"/>
      <c r="CES126" s="597"/>
      <c r="CET126" s="597"/>
      <c r="CEU126" s="597"/>
      <c r="CEV126" s="597"/>
      <c r="CEW126" s="597"/>
      <c r="CEX126" s="597"/>
      <c r="CEY126" s="597"/>
      <c r="CEZ126" s="597"/>
      <c r="CFA126" s="597"/>
      <c r="CFB126" s="597"/>
      <c r="CFC126" s="597"/>
      <c r="CFD126" s="597"/>
      <c r="CFE126" s="597"/>
      <c r="CFF126" s="597"/>
      <c r="CFG126" s="597"/>
      <c r="CFH126" s="597"/>
      <c r="CFI126" s="597"/>
      <c r="CFJ126" s="597"/>
      <c r="CFK126" s="597"/>
      <c r="CFL126" s="597"/>
      <c r="CFM126" s="597"/>
      <c r="CFN126" s="597"/>
      <c r="CFO126" s="597"/>
      <c r="CFP126" s="597"/>
      <c r="CFQ126" s="597"/>
      <c r="CFR126" s="597"/>
      <c r="CFS126" s="597"/>
      <c r="CFT126" s="597"/>
      <c r="CFU126" s="597"/>
      <c r="CFV126" s="597"/>
      <c r="CFW126" s="597"/>
      <c r="CFX126" s="597"/>
      <c r="CFY126" s="597"/>
      <c r="CFZ126" s="597"/>
      <c r="CGA126" s="597"/>
      <c r="CGB126" s="597"/>
      <c r="CGC126" s="597"/>
      <c r="CGD126" s="597"/>
      <c r="CGE126" s="597"/>
      <c r="CGF126" s="597"/>
      <c r="CGG126" s="597"/>
      <c r="CGH126" s="597"/>
      <c r="CGI126" s="597"/>
      <c r="CGJ126" s="597"/>
      <c r="CGK126" s="597"/>
      <c r="CGL126" s="597"/>
      <c r="CGM126" s="597"/>
      <c r="CGN126" s="597"/>
      <c r="CGO126" s="597"/>
      <c r="CGP126" s="597"/>
      <c r="CGQ126" s="597"/>
      <c r="CGR126" s="597"/>
      <c r="CGS126" s="597"/>
      <c r="CGT126" s="597"/>
      <c r="CGU126" s="597"/>
      <c r="CGV126" s="597"/>
      <c r="CGW126" s="597"/>
      <c r="CGX126" s="597"/>
      <c r="CGY126" s="597"/>
      <c r="CGZ126" s="597"/>
      <c r="CHA126" s="597"/>
      <c r="CHB126" s="597"/>
      <c r="CHC126" s="597"/>
      <c r="CHD126" s="597"/>
      <c r="CHE126" s="597"/>
      <c r="CHF126" s="597"/>
      <c r="CHG126" s="597"/>
      <c r="CHH126" s="597"/>
      <c r="CHI126" s="597"/>
      <c r="CHJ126" s="597"/>
      <c r="CHK126" s="597"/>
      <c r="CHL126" s="597"/>
      <c r="CHM126" s="597"/>
      <c r="CHN126" s="597"/>
      <c r="CHO126" s="597"/>
      <c r="CHP126" s="597"/>
      <c r="CHQ126" s="597"/>
      <c r="CHR126" s="597"/>
      <c r="CHS126" s="597"/>
      <c r="CHT126" s="597"/>
      <c r="CHU126" s="597"/>
      <c r="CHV126" s="597"/>
      <c r="CHW126" s="597"/>
      <c r="CHX126" s="597"/>
      <c r="CHY126" s="597"/>
      <c r="CHZ126" s="597"/>
      <c r="CIA126" s="597"/>
      <c r="CIB126" s="597"/>
      <c r="CIC126" s="597"/>
      <c r="CID126" s="597"/>
      <c r="CIE126" s="597"/>
      <c r="CIF126" s="597"/>
      <c r="CIG126" s="597"/>
      <c r="CIH126" s="597"/>
      <c r="CII126" s="597"/>
      <c r="CIJ126" s="597"/>
      <c r="CIK126" s="597"/>
      <c r="CIL126" s="597"/>
      <c r="CIM126" s="597"/>
      <c r="CIN126" s="597"/>
      <c r="CIO126" s="597"/>
      <c r="CIP126" s="597"/>
      <c r="CIQ126" s="597"/>
      <c r="CIR126" s="597"/>
      <c r="CIS126" s="597"/>
      <c r="CIT126" s="597"/>
      <c r="CIU126" s="597"/>
      <c r="CIV126" s="597"/>
      <c r="CIW126" s="597"/>
      <c r="CIX126" s="597"/>
      <c r="CIY126" s="597"/>
      <c r="CIZ126" s="597"/>
      <c r="CJA126" s="597"/>
      <c r="CJB126" s="597"/>
      <c r="CJC126" s="597"/>
      <c r="CJD126" s="597"/>
      <c r="CJE126" s="597"/>
      <c r="CJF126" s="597"/>
      <c r="CJG126" s="597"/>
      <c r="CJH126" s="597"/>
      <c r="CJI126" s="597"/>
      <c r="CJJ126" s="597"/>
      <c r="CJK126" s="597"/>
      <c r="CJL126" s="597"/>
      <c r="CJM126" s="597"/>
      <c r="CJN126" s="597"/>
      <c r="CJO126" s="597"/>
      <c r="CJP126" s="597"/>
      <c r="CJQ126" s="597"/>
      <c r="CJR126" s="597"/>
      <c r="CJS126" s="597"/>
      <c r="CJT126" s="597"/>
      <c r="CJU126" s="597"/>
      <c r="CJV126" s="597"/>
      <c r="CJW126" s="597"/>
      <c r="CJX126" s="597"/>
      <c r="CJY126" s="597"/>
      <c r="CJZ126" s="597"/>
      <c r="CKA126" s="597"/>
      <c r="CKB126" s="597"/>
      <c r="CKC126" s="597"/>
      <c r="CKD126" s="597"/>
      <c r="CKE126" s="597"/>
      <c r="CKF126" s="597"/>
      <c r="CKG126" s="597"/>
      <c r="CKH126" s="597"/>
      <c r="CKI126" s="597"/>
      <c r="CKJ126" s="597"/>
      <c r="CKK126" s="597"/>
      <c r="CKL126" s="597"/>
      <c r="CKM126" s="597"/>
      <c r="CKN126" s="597"/>
      <c r="CKO126" s="597"/>
      <c r="CKP126" s="597"/>
      <c r="CKQ126" s="597"/>
      <c r="CKR126" s="597"/>
      <c r="CKS126" s="597"/>
      <c r="CKT126" s="597"/>
      <c r="CKU126" s="597"/>
      <c r="CKV126" s="597"/>
      <c r="CKW126" s="597"/>
      <c r="CKX126" s="597"/>
      <c r="CKY126" s="597"/>
      <c r="CKZ126" s="597"/>
      <c r="CLA126" s="597"/>
      <c r="CLB126" s="597"/>
      <c r="CLC126" s="597"/>
      <c r="CLD126" s="597"/>
      <c r="CLE126" s="597"/>
      <c r="CLF126" s="597"/>
      <c r="CLG126" s="597"/>
      <c r="CLH126" s="597"/>
      <c r="CLI126" s="597"/>
      <c r="CLJ126" s="597"/>
      <c r="CLK126" s="597"/>
      <c r="CLL126" s="597"/>
      <c r="CLM126" s="597"/>
      <c r="CLN126" s="597"/>
      <c r="CLO126" s="597"/>
      <c r="CLP126" s="597"/>
      <c r="CLQ126" s="597"/>
      <c r="CLR126" s="597"/>
      <c r="CLS126" s="597"/>
      <c r="CLT126" s="597"/>
      <c r="CLU126" s="597"/>
      <c r="CLV126" s="597"/>
      <c r="CLW126" s="597"/>
      <c r="CLX126" s="597"/>
      <c r="CLY126" s="597"/>
      <c r="CLZ126" s="597"/>
      <c r="CMA126" s="597"/>
      <c r="CMB126" s="597"/>
      <c r="CMC126" s="597"/>
      <c r="CMD126" s="597"/>
      <c r="CME126" s="597"/>
      <c r="CMF126" s="597"/>
      <c r="CMG126" s="597"/>
      <c r="CMH126" s="597"/>
      <c r="CMI126" s="597"/>
      <c r="CMJ126" s="597"/>
      <c r="CMK126" s="597"/>
      <c r="CML126" s="597"/>
      <c r="CMM126" s="597"/>
      <c r="CMN126" s="597"/>
      <c r="CMO126" s="597"/>
      <c r="CMP126" s="597"/>
      <c r="CMQ126" s="597"/>
      <c r="CMR126" s="597"/>
      <c r="CMS126" s="597"/>
      <c r="CMT126" s="597"/>
      <c r="CMU126" s="597"/>
      <c r="CMV126" s="597"/>
      <c r="CMW126" s="597"/>
      <c r="CMX126" s="597"/>
      <c r="CMY126" s="597"/>
      <c r="CMZ126" s="597"/>
      <c r="CNA126" s="597"/>
      <c r="CNB126" s="597"/>
      <c r="CNC126" s="597"/>
      <c r="CND126" s="597"/>
      <c r="CNE126" s="597"/>
      <c r="CNF126" s="597"/>
      <c r="CNG126" s="597"/>
      <c r="CNH126" s="597"/>
      <c r="CNI126" s="597"/>
      <c r="CNJ126" s="597"/>
      <c r="CNK126" s="597"/>
      <c r="CNL126" s="597"/>
      <c r="CNM126" s="597"/>
      <c r="CNN126" s="597"/>
      <c r="CNO126" s="597"/>
      <c r="CNP126" s="597"/>
      <c r="CNQ126" s="597"/>
      <c r="CNR126" s="597"/>
      <c r="CNS126" s="597"/>
      <c r="CNT126" s="597"/>
      <c r="CNU126" s="597"/>
      <c r="CNV126" s="597"/>
      <c r="CNW126" s="597"/>
      <c r="CNX126" s="597"/>
      <c r="CNY126" s="597"/>
      <c r="CNZ126" s="597"/>
      <c r="COA126" s="597"/>
      <c r="COB126" s="597"/>
      <c r="COC126" s="597"/>
      <c r="COD126" s="597"/>
      <c r="COE126" s="597"/>
      <c r="COF126" s="597"/>
      <c r="COG126" s="597"/>
      <c r="COH126" s="597"/>
      <c r="COI126" s="597"/>
      <c r="COJ126" s="597"/>
      <c r="COK126" s="597"/>
      <c r="COL126" s="597"/>
      <c r="COM126" s="597"/>
      <c r="CON126" s="597"/>
      <c r="COO126" s="597"/>
      <c r="COP126" s="597"/>
      <c r="COQ126" s="597"/>
      <c r="COR126" s="597"/>
      <c r="COS126" s="597"/>
      <c r="COT126" s="597"/>
      <c r="COU126" s="597"/>
      <c r="COV126" s="597"/>
      <c r="COW126" s="597"/>
      <c r="COX126" s="597"/>
      <c r="COY126" s="597"/>
      <c r="COZ126" s="597"/>
      <c r="CPA126" s="597"/>
      <c r="CPB126" s="597"/>
      <c r="CPC126" s="597"/>
      <c r="CPD126" s="597"/>
      <c r="CPE126" s="597"/>
      <c r="CPF126" s="597"/>
      <c r="CPG126" s="597"/>
      <c r="CPH126" s="597"/>
      <c r="CPI126" s="597"/>
      <c r="CPJ126" s="597"/>
      <c r="CPK126" s="597"/>
      <c r="CPL126" s="597"/>
      <c r="CPM126" s="597"/>
      <c r="CPN126" s="597"/>
      <c r="CPO126" s="597"/>
      <c r="CPP126" s="597"/>
      <c r="CPQ126" s="597"/>
      <c r="CPR126" s="597"/>
      <c r="CPS126" s="597"/>
      <c r="CPT126" s="597"/>
      <c r="CPU126" s="597"/>
      <c r="CPV126" s="597"/>
      <c r="CPW126" s="597"/>
      <c r="CPX126" s="597"/>
      <c r="CPY126" s="597"/>
      <c r="CPZ126" s="597"/>
      <c r="CQA126" s="597"/>
      <c r="CQB126" s="597"/>
      <c r="CQC126" s="597"/>
      <c r="CQD126" s="597"/>
      <c r="CQE126" s="597"/>
      <c r="CQF126" s="597"/>
      <c r="CQG126" s="597"/>
      <c r="CQH126" s="597"/>
      <c r="CQI126" s="597"/>
      <c r="CQJ126" s="597"/>
      <c r="CQK126" s="597"/>
      <c r="CQL126" s="597"/>
      <c r="CQM126" s="597"/>
      <c r="CQN126" s="597"/>
      <c r="CQO126" s="597"/>
      <c r="CQP126" s="597"/>
      <c r="CQQ126" s="597"/>
      <c r="CQR126" s="597"/>
      <c r="CQS126" s="597"/>
      <c r="CQT126" s="597"/>
      <c r="CQU126" s="597"/>
      <c r="CQV126" s="597"/>
      <c r="CQW126" s="597"/>
      <c r="CQX126" s="597"/>
      <c r="CQY126" s="597"/>
      <c r="CQZ126" s="597"/>
      <c r="CRA126" s="597"/>
      <c r="CRB126" s="597"/>
      <c r="CRC126" s="597"/>
      <c r="CRD126" s="597"/>
      <c r="CRE126" s="597"/>
      <c r="CRF126" s="597"/>
      <c r="CRG126" s="597"/>
      <c r="CRH126" s="597"/>
      <c r="CRI126" s="597"/>
      <c r="CRJ126" s="597"/>
      <c r="CRK126" s="597"/>
      <c r="CRL126" s="597"/>
      <c r="CRM126" s="597"/>
      <c r="CRN126" s="597"/>
      <c r="CRO126" s="597"/>
      <c r="CRP126" s="597"/>
      <c r="CRQ126" s="597"/>
      <c r="CRR126" s="597"/>
      <c r="CRS126" s="597"/>
      <c r="CRT126" s="597"/>
      <c r="CRU126" s="597"/>
      <c r="CRV126" s="597"/>
      <c r="CRW126" s="597"/>
      <c r="CRX126" s="597"/>
      <c r="CRY126" s="597"/>
      <c r="CRZ126" s="597"/>
      <c r="CSA126" s="597"/>
      <c r="CSB126" s="597"/>
      <c r="CSC126" s="597"/>
      <c r="CSD126" s="597"/>
      <c r="CSE126" s="597"/>
      <c r="CSF126" s="597"/>
      <c r="CSG126" s="597"/>
      <c r="CSH126" s="597"/>
      <c r="CSI126" s="597"/>
      <c r="CSJ126" s="597"/>
      <c r="CSK126" s="597"/>
      <c r="CSL126" s="597"/>
      <c r="CSM126" s="597"/>
      <c r="CSN126" s="597"/>
      <c r="CSO126" s="597"/>
      <c r="CSP126" s="597"/>
      <c r="CSQ126" s="597"/>
      <c r="CSR126" s="597"/>
      <c r="CSS126" s="597"/>
      <c r="CST126" s="597"/>
      <c r="CSU126" s="597"/>
      <c r="CSV126" s="597"/>
      <c r="CSW126" s="597"/>
      <c r="CSX126" s="597"/>
      <c r="CSY126" s="597"/>
      <c r="CSZ126" s="597"/>
      <c r="CTA126" s="597"/>
      <c r="CTB126" s="597"/>
      <c r="CTC126" s="597"/>
      <c r="CTD126" s="597"/>
      <c r="CTE126" s="597"/>
      <c r="CTF126" s="597"/>
      <c r="CTG126" s="597"/>
      <c r="CTH126" s="597"/>
      <c r="CTI126" s="597"/>
      <c r="CTJ126" s="597"/>
      <c r="CTK126" s="597"/>
      <c r="CTL126" s="597"/>
      <c r="CTM126" s="597"/>
      <c r="CTN126" s="597"/>
      <c r="CTO126" s="597"/>
      <c r="CTP126" s="597"/>
      <c r="CTQ126" s="597"/>
      <c r="CTR126" s="597"/>
      <c r="CTS126" s="597"/>
      <c r="CTT126" s="597"/>
      <c r="CTU126" s="597"/>
      <c r="CTV126" s="597"/>
      <c r="CTW126" s="597"/>
      <c r="CTX126" s="597"/>
      <c r="CTY126" s="597"/>
      <c r="CTZ126" s="597"/>
      <c r="CUA126" s="597"/>
      <c r="CUB126" s="597"/>
      <c r="CUC126" s="597"/>
      <c r="CUD126" s="597"/>
      <c r="CUE126" s="597"/>
      <c r="CUF126" s="597"/>
      <c r="CUG126" s="597"/>
      <c r="CUH126" s="597"/>
      <c r="CUI126" s="597"/>
      <c r="CUJ126" s="597"/>
      <c r="CUK126" s="597"/>
      <c r="CUL126" s="597"/>
      <c r="CUM126" s="597"/>
      <c r="CUN126" s="597"/>
      <c r="CUO126" s="597"/>
      <c r="CUP126" s="597"/>
      <c r="CUQ126" s="597"/>
      <c r="CUR126" s="597"/>
      <c r="CUS126" s="597"/>
      <c r="CUT126" s="597"/>
      <c r="CUU126" s="597"/>
      <c r="CUV126" s="597"/>
      <c r="CUW126" s="597"/>
      <c r="CUX126" s="597"/>
      <c r="CUY126" s="597"/>
      <c r="CUZ126" s="597"/>
      <c r="CVA126" s="597"/>
      <c r="CVB126" s="597"/>
      <c r="CVC126" s="597"/>
      <c r="CVD126" s="597"/>
      <c r="CVE126" s="597"/>
      <c r="CVF126" s="597"/>
      <c r="CVG126" s="597"/>
      <c r="CVH126" s="597"/>
      <c r="CVI126" s="597"/>
      <c r="CVJ126" s="597"/>
      <c r="CVK126" s="597"/>
      <c r="CVL126" s="597"/>
      <c r="CVM126" s="597"/>
      <c r="CVN126" s="597"/>
      <c r="CVO126" s="597"/>
      <c r="CVP126" s="597"/>
      <c r="CVQ126" s="597"/>
      <c r="CVR126" s="597"/>
      <c r="CVS126" s="597"/>
      <c r="CVT126" s="597"/>
      <c r="CVU126" s="597"/>
      <c r="CVV126" s="597"/>
      <c r="CVW126" s="597"/>
      <c r="CVX126" s="597"/>
      <c r="CVY126" s="597"/>
      <c r="CVZ126" s="597"/>
      <c r="CWA126" s="597"/>
      <c r="CWB126" s="597"/>
      <c r="CWC126" s="597"/>
      <c r="CWD126" s="597"/>
      <c r="CWE126" s="597"/>
      <c r="CWF126" s="597"/>
      <c r="CWG126" s="597"/>
      <c r="CWH126" s="597"/>
      <c r="CWI126" s="597"/>
      <c r="CWJ126" s="597"/>
      <c r="CWK126" s="597"/>
      <c r="CWL126" s="597"/>
      <c r="CWM126" s="597"/>
      <c r="CWN126" s="597"/>
      <c r="CWO126" s="597"/>
      <c r="CWP126" s="597"/>
      <c r="CWQ126" s="597"/>
      <c r="CWR126" s="597"/>
      <c r="CWS126" s="597"/>
      <c r="CWT126" s="597"/>
      <c r="CWU126" s="597"/>
      <c r="CWV126" s="597"/>
      <c r="CWW126" s="597"/>
      <c r="CWX126" s="597"/>
      <c r="CWY126" s="597"/>
      <c r="CWZ126" s="597"/>
      <c r="CXA126" s="597"/>
      <c r="CXB126" s="597"/>
      <c r="CXC126" s="597"/>
      <c r="CXD126" s="597"/>
      <c r="CXE126" s="597"/>
      <c r="CXF126" s="597"/>
      <c r="CXG126" s="597"/>
      <c r="CXH126" s="597"/>
      <c r="CXI126" s="597"/>
      <c r="CXJ126" s="597"/>
      <c r="CXK126" s="597"/>
      <c r="CXL126" s="597"/>
      <c r="CXM126" s="597"/>
      <c r="CXN126" s="597"/>
      <c r="CXO126" s="597"/>
      <c r="CXP126" s="597"/>
      <c r="CXQ126" s="597"/>
      <c r="CXR126" s="597"/>
      <c r="CXS126" s="597"/>
      <c r="CXT126" s="597"/>
      <c r="CXU126" s="597"/>
      <c r="CXV126" s="597"/>
      <c r="CXW126" s="597"/>
      <c r="CXX126" s="597"/>
      <c r="CXY126" s="597"/>
      <c r="CXZ126" s="597"/>
      <c r="CYA126" s="597"/>
      <c r="CYB126" s="597"/>
      <c r="CYC126" s="597"/>
      <c r="CYD126" s="597"/>
      <c r="CYE126" s="597"/>
      <c r="CYF126" s="597"/>
      <c r="CYG126" s="597"/>
      <c r="CYH126" s="597"/>
      <c r="CYI126" s="597"/>
      <c r="CYJ126" s="597"/>
      <c r="CYK126" s="597"/>
      <c r="CYL126" s="597"/>
      <c r="CYM126" s="597"/>
      <c r="CYN126" s="597"/>
      <c r="CYO126" s="597"/>
      <c r="CYP126" s="597"/>
      <c r="CYQ126" s="597"/>
      <c r="CYR126" s="597"/>
      <c r="CYS126" s="597"/>
      <c r="CYT126" s="597"/>
      <c r="CYU126" s="597"/>
      <c r="CYV126" s="597"/>
      <c r="CYW126" s="597"/>
      <c r="CYX126" s="597"/>
      <c r="CYY126" s="597"/>
      <c r="CYZ126" s="597"/>
      <c r="CZA126" s="597"/>
      <c r="CZB126" s="597"/>
      <c r="CZC126" s="597"/>
      <c r="CZD126" s="597"/>
      <c r="CZE126" s="597"/>
      <c r="CZF126" s="597"/>
      <c r="CZG126" s="597"/>
      <c r="CZH126" s="597"/>
      <c r="CZI126" s="597"/>
      <c r="CZJ126" s="597"/>
      <c r="CZK126" s="597"/>
      <c r="CZL126" s="597"/>
      <c r="CZM126" s="597"/>
      <c r="CZN126" s="597"/>
      <c r="CZO126" s="597"/>
      <c r="CZP126" s="597"/>
      <c r="CZQ126" s="597"/>
      <c r="CZR126" s="597"/>
      <c r="CZS126" s="597"/>
      <c r="CZT126" s="597"/>
      <c r="CZU126" s="597"/>
      <c r="CZV126" s="597"/>
      <c r="CZW126" s="597"/>
      <c r="CZX126" s="597"/>
      <c r="CZY126" s="597"/>
      <c r="CZZ126" s="597"/>
      <c r="DAA126" s="597"/>
      <c r="DAB126" s="597"/>
      <c r="DAC126" s="597"/>
      <c r="DAD126" s="597"/>
      <c r="DAE126" s="597"/>
      <c r="DAF126" s="597"/>
      <c r="DAG126" s="597"/>
      <c r="DAH126" s="597"/>
      <c r="DAI126" s="597"/>
      <c r="DAJ126" s="597"/>
      <c r="DAK126" s="597"/>
      <c r="DAL126" s="597"/>
      <c r="DAM126" s="597"/>
      <c r="DAN126" s="597"/>
      <c r="DAO126" s="597"/>
      <c r="DAP126" s="597"/>
      <c r="DAQ126" s="597"/>
      <c r="DAR126" s="597"/>
      <c r="DAS126" s="597"/>
      <c r="DAT126" s="597"/>
      <c r="DAU126" s="597"/>
      <c r="DAV126" s="597"/>
      <c r="DAW126" s="597"/>
      <c r="DAX126" s="597"/>
      <c r="DAY126" s="597"/>
      <c r="DAZ126" s="597"/>
      <c r="DBA126" s="597"/>
      <c r="DBB126" s="597"/>
      <c r="DBC126" s="597"/>
      <c r="DBD126" s="597"/>
      <c r="DBE126" s="597"/>
      <c r="DBF126" s="597"/>
      <c r="DBG126" s="597"/>
      <c r="DBH126" s="597"/>
      <c r="DBI126" s="597"/>
      <c r="DBJ126" s="597"/>
      <c r="DBK126" s="597"/>
      <c r="DBL126" s="597"/>
      <c r="DBM126" s="597"/>
      <c r="DBN126" s="597"/>
      <c r="DBO126" s="597"/>
      <c r="DBP126" s="597"/>
      <c r="DBQ126" s="597"/>
      <c r="DBR126" s="597"/>
      <c r="DBS126" s="597"/>
      <c r="DBT126" s="597"/>
      <c r="DBU126" s="597"/>
      <c r="DBV126" s="597"/>
      <c r="DBW126" s="597"/>
      <c r="DBX126" s="597"/>
      <c r="DBY126" s="597"/>
      <c r="DBZ126" s="597"/>
      <c r="DCA126" s="597"/>
      <c r="DCB126" s="597"/>
      <c r="DCC126" s="597"/>
      <c r="DCD126" s="597"/>
      <c r="DCE126" s="597"/>
      <c r="DCF126" s="597"/>
      <c r="DCG126" s="597"/>
      <c r="DCH126" s="597"/>
      <c r="DCI126" s="597"/>
      <c r="DCJ126" s="597"/>
      <c r="DCK126" s="597"/>
      <c r="DCL126" s="597"/>
      <c r="DCM126" s="597"/>
      <c r="DCN126" s="597"/>
      <c r="DCO126" s="597"/>
      <c r="DCP126" s="597"/>
      <c r="DCQ126" s="597"/>
      <c r="DCR126" s="597"/>
      <c r="DCS126" s="597"/>
      <c r="DCT126" s="597"/>
      <c r="DCU126" s="597"/>
      <c r="DCV126" s="597"/>
      <c r="DCW126" s="597"/>
      <c r="DCX126" s="597"/>
      <c r="DCY126" s="597"/>
      <c r="DCZ126" s="597"/>
      <c r="DDA126" s="597"/>
      <c r="DDB126" s="597"/>
      <c r="DDC126" s="597"/>
      <c r="DDD126" s="597"/>
      <c r="DDE126" s="597"/>
      <c r="DDF126" s="597"/>
      <c r="DDG126" s="597"/>
      <c r="DDH126" s="597"/>
      <c r="DDI126" s="597"/>
      <c r="DDJ126" s="597"/>
      <c r="DDK126" s="597"/>
      <c r="DDL126" s="597"/>
      <c r="DDM126" s="597"/>
      <c r="DDN126" s="597"/>
      <c r="DDO126" s="597"/>
      <c r="DDP126" s="597"/>
      <c r="DDQ126" s="597"/>
      <c r="DDR126" s="597"/>
      <c r="DDS126" s="597"/>
      <c r="DDT126" s="597"/>
      <c r="DDU126" s="597"/>
      <c r="DDV126" s="597"/>
      <c r="DDW126" s="597"/>
      <c r="DDX126" s="597"/>
      <c r="DDY126" s="597"/>
      <c r="DDZ126" s="597"/>
      <c r="DEA126" s="597"/>
      <c r="DEB126" s="597"/>
      <c r="DEC126" s="597"/>
      <c r="DED126" s="597"/>
      <c r="DEE126" s="597"/>
      <c r="DEF126" s="597"/>
      <c r="DEG126" s="597"/>
      <c r="DEH126" s="597"/>
      <c r="DEI126" s="597"/>
      <c r="DEJ126" s="597"/>
      <c r="DEK126" s="597"/>
      <c r="DEL126" s="597"/>
      <c r="DEM126" s="597"/>
      <c r="DEN126" s="597"/>
      <c r="DEO126" s="597"/>
      <c r="DEP126" s="597"/>
      <c r="DEQ126" s="597"/>
      <c r="DER126" s="597"/>
      <c r="DES126" s="597"/>
      <c r="DET126" s="597"/>
      <c r="DEU126" s="597"/>
      <c r="DEV126" s="597"/>
      <c r="DEW126" s="597"/>
      <c r="DEX126" s="597"/>
      <c r="DEY126" s="597"/>
      <c r="DEZ126" s="597"/>
      <c r="DFA126" s="597"/>
      <c r="DFB126" s="597"/>
      <c r="DFC126" s="597"/>
      <c r="DFD126" s="597"/>
      <c r="DFE126" s="597"/>
      <c r="DFF126" s="597"/>
      <c r="DFG126" s="597"/>
      <c r="DFH126" s="597"/>
      <c r="DFI126" s="597"/>
      <c r="DFJ126" s="597"/>
      <c r="DFK126" s="597"/>
      <c r="DFL126" s="597"/>
      <c r="DFM126" s="597"/>
      <c r="DFN126" s="597"/>
      <c r="DFO126" s="597"/>
      <c r="DFP126" s="597"/>
      <c r="DFQ126" s="597"/>
      <c r="DFR126" s="597"/>
      <c r="DFS126" s="597"/>
      <c r="DFT126" s="597"/>
      <c r="DFU126" s="597"/>
      <c r="DFV126" s="597"/>
      <c r="DFW126" s="597"/>
      <c r="DFX126" s="597"/>
      <c r="DFY126" s="597"/>
      <c r="DFZ126" s="597"/>
      <c r="DGA126" s="597"/>
      <c r="DGB126" s="597"/>
      <c r="DGC126" s="597"/>
      <c r="DGD126" s="597"/>
      <c r="DGE126" s="597"/>
      <c r="DGF126" s="597"/>
      <c r="DGG126" s="597"/>
      <c r="DGH126" s="597"/>
      <c r="DGI126" s="597"/>
      <c r="DGJ126" s="597"/>
      <c r="DGK126" s="597"/>
      <c r="DGL126" s="597"/>
      <c r="DGM126" s="597"/>
      <c r="DGN126" s="597"/>
      <c r="DGO126" s="597"/>
      <c r="DGP126" s="597"/>
      <c r="DGQ126" s="597"/>
      <c r="DGR126" s="597"/>
      <c r="DGS126" s="597"/>
      <c r="DGT126" s="597"/>
      <c r="DGU126" s="597"/>
      <c r="DGV126" s="597"/>
      <c r="DGW126" s="597"/>
      <c r="DGX126" s="597"/>
      <c r="DGY126" s="597"/>
      <c r="DGZ126" s="597"/>
      <c r="DHA126" s="597"/>
      <c r="DHB126" s="597"/>
      <c r="DHC126" s="597"/>
      <c r="DHD126" s="597"/>
      <c r="DHE126" s="597"/>
      <c r="DHF126" s="597"/>
      <c r="DHG126" s="597"/>
      <c r="DHH126" s="597"/>
      <c r="DHI126" s="597"/>
      <c r="DHJ126" s="597"/>
      <c r="DHK126" s="597"/>
      <c r="DHL126" s="597"/>
      <c r="DHM126" s="597"/>
      <c r="DHN126" s="597"/>
      <c r="DHO126" s="597"/>
      <c r="DHP126" s="597"/>
      <c r="DHQ126" s="597"/>
      <c r="DHR126" s="597"/>
      <c r="DHS126" s="597"/>
      <c r="DHT126" s="597"/>
      <c r="DHU126" s="597"/>
      <c r="DHV126" s="597"/>
      <c r="DHW126" s="597"/>
      <c r="DHX126" s="597"/>
      <c r="DHY126" s="597"/>
      <c r="DHZ126" s="597"/>
      <c r="DIA126" s="597"/>
      <c r="DIB126" s="597"/>
      <c r="DIC126" s="597"/>
      <c r="DID126" s="597"/>
      <c r="DIE126" s="597"/>
      <c r="DIF126" s="597"/>
      <c r="DIG126" s="597"/>
      <c r="DIH126" s="597"/>
      <c r="DII126" s="597"/>
      <c r="DIJ126" s="597"/>
      <c r="DIK126" s="597"/>
      <c r="DIL126" s="597"/>
      <c r="DIM126" s="597"/>
      <c r="DIN126" s="597"/>
      <c r="DIO126" s="597"/>
      <c r="DIP126" s="597"/>
      <c r="DIQ126" s="597"/>
      <c r="DIR126" s="597"/>
      <c r="DIS126" s="597"/>
      <c r="DIT126" s="597"/>
      <c r="DIU126" s="597"/>
      <c r="DIV126" s="597"/>
      <c r="DIW126" s="597"/>
      <c r="DIX126" s="597"/>
      <c r="DIY126" s="597"/>
      <c r="DIZ126" s="597"/>
      <c r="DJA126" s="597"/>
      <c r="DJB126" s="597"/>
      <c r="DJC126" s="597"/>
      <c r="DJD126" s="597"/>
      <c r="DJE126" s="597"/>
      <c r="DJF126" s="597"/>
      <c r="DJG126" s="597"/>
      <c r="DJH126" s="597"/>
      <c r="DJI126" s="597"/>
      <c r="DJJ126" s="597"/>
      <c r="DJK126" s="597"/>
      <c r="DJL126" s="597"/>
      <c r="DJM126" s="597"/>
      <c r="DJN126" s="597"/>
      <c r="DJO126" s="597"/>
      <c r="DJP126" s="597"/>
      <c r="DJQ126" s="597"/>
      <c r="DJR126" s="597"/>
      <c r="DJS126" s="597"/>
      <c r="DJT126" s="597"/>
      <c r="DJU126" s="597"/>
      <c r="DJV126" s="597"/>
      <c r="DJW126" s="597"/>
      <c r="DJX126" s="597"/>
      <c r="DJY126" s="597"/>
      <c r="DJZ126" s="597"/>
      <c r="DKA126" s="597"/>
      <c r="DKB126" s="597"/>
      <c r="DKC126" s="597"/>
      <c r="DKD126" s="597"/>
      <c r="DKE126" s="597"/>
      <c r="DKF126" s="597"/>
      <c r="DKG126" s="597"/>
      <c r="DKH126" s="597"/>
      <c r="DKI126" s="597"/>
      <c r="DKJ126" s="597"/>
      <c r="DKK126" s="597"/>
      <c r="DKL126" s="597"/>
      <c r="DKM126" s="597"/>
      <c r="DKN126" s="597"/>
      <c r="DKO126" s="597"/>
      <c r="DKP126" s="597"/>
      <c r="DKQ126" s="597"/>
      <c r="DKR126" s="597"/>
      <c r="DKS126" s="597"/>
      <c r="DKT126" s="597"/>
      <c r="DKU126" s="597"/>
      <c r="DKV126" s="597"/>
      <c r="DKW126" s="597"/>
      <c r="DKX126" s="597"/>
      <c r="DKY126" s="597"/>
      <c r="DKZ126" s="597"/>
      <c r="DLA126" s="597"/>
      <c r="DLB126" s="597"/>
      <c r="DLC126" s="597"/>
      <c r="DLD126" s="597"/>
      <c r="DLE126" s="597"/>
      <c r="DLF126" s="597"/>
      <c r="DLG126" s="597"/>
      <c r="DLH126" s="597"/>
      <c r="DLI126" s="597"/>
      <c r="DLJ126" s="597"/>
      <c r="DLK126" s="597"/>
      <c r="DLL126" s="597"/>
      <c r="DLM126" s="597"/>
      <c r="DLN126" s="597"/>
      <c r="DLO126" s="597"/>
      <c r="DLP126" s="597"/>
      <c r="DLQ126" s="597"/>
      <c r="DLR126" s="597"/>
      <c r="DLS126" s="597"/>
      <c r="DLT126" s="597"/>
      <c r="DLU126" s="597"/>
      <c r="DLV126" s="597"/>
      <c r="DLW126" s="597"/>
      <c r="DLX126" s="597"/>
      <c r="DLY126" s="597"/>
      <c r="DLZ126" s="597"/>
      <c r="DMA126" s="597"/>
      <c r="DMB126" s="597"/>
      <c r="DMC126" s="597"/>
      <c r="DMD126" s="597"/>
      <c r="DME126" s="597"/>
      <c r="DMF126" s="597"/>
      <c r="DMG126" s="597"/>
      <c r="DMH126" s="597"/>
      <c r="DMI126" s="597"/>
      <c r="DMJ126" s="597"/>
      <c r="DMK126" s="597"/>
      <c r="DML126" s="597"/>
      <c r="DMM126" s="597"/>
      <c r="DMN126" s="597"/>
      <c r="DMO126" s="597"/>
      <c r="DMP126" s="597"/>
      <c r="DMQ126" s="597"/>
      <c r="DMR126" s="597"/>
      <c r="DMS126" s="597"/>
      <c r="DMT126" s="597"/>
      <c r="DMU126" s="597"/>
      <c r="DMV126" s="597"/>
      <c r="DMW126" s="597"/>
      <c r="DMX126" s="597"/>
      <c r="DMY126" s="597"/>
      <c r="DMZ126" s="597"/>
      <c r="DNA126" s="597"/>
      <c r="DNB126" s="597"/>
      <c r="DNC126" s="597"/>
      <c r="DND126" s="597"/>
      <c r="DNE126" s="597"/>
      <c r="DNF126" s="597"/>
      <c r="DNG126" s="597"/>
      <c r="DNH126" s="597"/>
      <c r="DNI126" s="597"/>
      <c r="DNJ126" s="597"/>
      <c r="DNK126" s="597"/>
      <c r="DNL126" s="597"/>
      <c r="DNM126" s="597"/>
      <c r="DNN126" s="597"/>
      <c r="DNO126" s="597"/>
      <c r="DNP126" s="597"/>
      <c r="DNQ126" s="597"/>
      <c r="DNR126" s="597"/>
      <c r="DNS126" s="597"/>
      <c r="DNT126" s="597"/>
      <c r="DNU126" s="597"/>
      <c r="DNV126" s="597"/>
      <c r="DNW126" s="597"/>
      <c r="DNX126" s="597"/>
      <c r="DNY126" s="597"/>
      <c r="DNZ126" s="597"/>
      <c r="DOA126" s="597"/>
      <c r="DOB126" s="597"/>
      <c r="DOC126" s="597"/>
      <c r="DOD126" s="597"/>
      <c r="DOE126" s="597"/>
      <c r="DOF126" s="597"/>
      <c r="DOG126" s="597"/>
      <c r="DOH126" s="597"/>
      <c r="DOI126" s="597"/>
      <c r="DOJ126" s="597"/>
      <c r="DOK126" s="597"/>
      <c r="DOL126" s="597"/>
      <c r="DOM126" s="597"/>
      <c r="DON126" s="597"/>
      <c r="DOO126" s="597"/>
      <c r="DOP126" s="597"/>
      <c r="DOQ126" s="597"/>
      <c r="DOR126" s="597"/>
      <c r="DOS126" s="597"/>
      <c r="DOT126" s="597"/>
      <c r="DOU126" s="597"/>
      <c r="DOV126" s="597"/>
      <c r="DOW126" s="597"/>
      <c r="DOX126" s="597"/>
      <c r="DOY126" s="597"/>
      <c r="DOZ126" s="597"/>
      <c r="DPA126" s="597"/>
      <c r="DPB126" s="597"/>
      <c r="DPC126" s="597"/>
      <c r="DPD126" s="597"/>
      <c r="DPE126" s="597"/>
      <c r="DPF126" s="597"/>
      <c r="DPG126" s="597"/>
      <c r="DPH126" s="597"/>
      <c r="DPI126" s="597"/>
      <c r="DPJ126" s="597"/>
      <c r="DPK126" s="597"/>
      <c r="DPL126" s="597"/>
      <c r="DPM126" s="597"/>
      <c r="DPN126" s="597"/>
      <c r="DPO126" s="597"/>
      <c r="DPP126" s="597"/>
      <c r="DPQ126" s="597"/>
      <c r="DPR126" s="597"/>
      <c r="DPS126" s="597"/>
      <c r="DPT126" s="597"/>
      <c r="DPU126" s="597"/>
      <c r="DPV126" s="597"/>
      <c r="DPW126" s="597"/>
      <c r="DPX126" s="597"/>
      <c r="DPY126" s="597"/>
      <c r="DPZ126" s="597"/>
      <c r="DQA126" s="597"/>
      <c r="DQB126" s="597"/>
      <c r="DQC126" s="597"/>
      <c r="DQD126" s="597"/>
      <c r="DQE126" s="597"/>
      <c r="DQF126" s="597"/>
      <c r="DQG126" s="597"/>
      <c r="DQH126" s="597"/>
      <c r="DQI126" s="597"/>
      <c r="DQJ126" s="597"/>
      <c r="DQK126" s="597"/>
      <c r="DQL126" s="597"/>
      <c r="DQM126" s="597"/>
      <c r="DQN126" s="597"/>
      <c r="DQO126" s="597"/>
      <c r="DQP126" s="597"/>
      <c r="DQQ126" s="597"/>
      <c r="DQR126" s="597"/>
      <c r="DQS126" s="597"/>
      <c r="DQT126" s="597"/>
      <c r="DQU126" s="597"/>
      <c r="DQV126" s="597"/>
      <c r="DQW126" s="597"/>
      <c r="DQX126" s="597"/>
      <c r="DQY126" s="597"/>
      <c r="DQZ126" s="597"/>
      <c r="DRA126" s="597"/>
      <c r="DRB126" s="597"/>
      <c r="DRC126" s="597"/>
      <c r="DRD126" s="597"/>
      <c r="DRE126" s="597"/>
      <c r="DRF126" s="597"/>
      <c r="DRG126" s="597"/>
      <c r="DRH126" s="597"/>
      <c r="DRI126" s="597"/>
      <c r="DRJ126" s="597"/>
      <c r="DRK126" s="597"/>
      <c r="DRL126" s="597"/>
      <c r="DRM126" s="597"/>
      <c r="DRN126" s="597"/>
      <c r="DRO126" s="597"/>
      <c r="DRP126" s="597"/>
      <c r="DRQ126" s="597"/>
      <c r="DRR126" s="597"/>
      <c r="DRS126" s="597"/>
      <c r="DRT126" s="597"/>
      <c r="DRU126" s="597"/>
      <c r="DRV126" s="597"/>
      <c r="DRW126" s="597"/>
      <c r="DRX126" s="597"/>
      <c r="DRY126" s="597"/>
      <c r="DRZ126" s="597"/>
      <c r="DSA126" s="597"/>
      <c r="DSB126" s="597"/>
      <c r="DSC126" s="597"/>
      <c r="DSD126" s="597"/>
      <c r="DSE126" s="597"/>
      <c r="DSF126" s="597"/>
      <c r="DSG126" s="597"/>
      <c r="DSH126" s="597"/>
      <c r="DSI126" s="597"/>
      <c r="DSJ126" s="597"/>
      <c r="DSK126" s="597"/>
      <c r="DSL126" s="597"/>
      <c r="DSM126" s="597"/>
      <c r="DSN126" s="597"/>
      <c r="DSO126" s="597"/>
      <c r="DSP126" s="597"/>
      <c r="DSQ126" s="597"/>
      <c r="DSR126" s="597"/>
      <c r="DSS126" s="597"/>
      <c r="DST126" s="597"/>
      <c r="DSU126" s="597"/>
      <c r="DSV126" s="597"/>
      <c r="DSW126" s="597"/>
      <c r="DSX126" s="597"/>
      <c r="DSY126" s="597"/>
      <c r="DSZ126" s="597"/>
      <c r="DTA126" s="597"/>
      <c r="DTB126" s="597"/>
      <c r="DTC126" s="597"/>
      <c r="DTD126" s="597"/>
      <c r="DTE126" s="597"/>
      <c r="DTF126" s="597"/>
      <c r="DTG126" s="597"/>
      <c r="DTH126" s="597"/>
      <c r="DTI126" s="597"/>
      <c r="DTJ126" s="597"/>
      <c r="DTK126" s="597"/>
      <c r="DTL126" s="597"/>
      <c r="DTM126" s="597"/>
      <c r="DTN126" s="597"/>
      <c r="DTO126" s="597"/>
      <c r="DTP126" s="597"/>
      <c r="DTQ126" s="597"/>
      <c r="DTR126" s="597"/>
      <c r="DTS126" s="597"/>
      <c r="DTT126" s="597"/>
      <c r="DTU126" s="597"/>
      <c r="DTV126" s="597"/>
      <c r="DTW126" s="597"/>
      <c r="DTX126" s="597"/>
      <c r="DTY126" s="597"/>
      <c r="DTZ126" s="597"/>
      <c r="DUA126" s="597"/>
      <c r="DUB126" s="597"/>
      <c r="DUC126" s="597"/>
      <c r="DUD126" s="597"/>
      <c r="DUE126" s="597"/>
      <c r="DUF126" s="597"/>
      <c r="DUG126" s="597"/>
      <c r="DUH126" s="597"/>
      <c r="DUI126" s="597"/>
      <c r="DUJ126" s="597"/>
      <c r="DUK126" s="597"/>
      <c r="DUL126" s="597"/>
      <c r="DUM126" s="597"/>
      <c r="DUN126" s="597"/>
      <c r="DUO126" s="597"/>
      <c r="DUP126" s="597"/>
      <c r="DUQ126" s="597"/>
      <c r="DUR126" s="597"/>
      <c r="DUS126" s="597"/>
      <c r="DUT126" s="597"/>
      <c r="DUU126" s="597"/>
      <c r="DUV126" s="597"/>
      <c r="DUW126" s="597"/>
      <c r="DUX126" s="597"/>
      <c r="DUY126" s="597"/>
      <c r="DUZ126" s="597"/>
      <c r="DVA126" s="597"/>
      <c r="DVB126" s="597"/>
      <c r="DVC126" s="597"/>
      <c r="DVD126" s="597"/>
      <c r="DVE126" s="597"/>
      <c r="DVF126" s="597"/>
      <c r="DVG126" s="597"/>
      <c r="DVH126" s="597"/>
      <c r="DVI126" s="597"/>
      <c r="DVJ126" s="597"/>
      <c r="DVK126" s="597"/>
      <c r="DVL126" s="597"/>
      <c r="DVM126" s="597"/>
      <c r="DVN126" s="597"/>
      <c r="DVO126" s="597"/>
      <c r="DVP126" s="597"/>
      <c r="DVQ126" s="597"/>
      <c r="DVR126" s="597"/>
      <c r="DVS126" s="597"/>
      <c r="DVT126" s="597"/>
      <c r="DVU126" s="597"/>
      <c r="DVV126" s="597"/>
      <c r="DVW126" s="597"/>
      <c r="DVX126" s="597"/>
      <c r="DVY126" s="597"/>
      <c r="DVZ126" s="597"/>
      <c r="DWA126" s="597"/>
      <c r="DWB126" s="597"/>
      <c r="DWC126" s="597"/>
      <c r="DWD126" s="597"/>
      <c r="DWE126" s="597"/>
      <c r="DWF126" s="597"/>
      <c r="DWG126" s="597"/>
      <c r="DWH126" s="597"/>
      <c r="DWI126" s="597"/>
      <c r="DWJ126" s="597"/>
      <c r="DWK126" s="597"/>
      <c r="DWL126" s="597"/>
      <c r="DWM126" s="597"/>
      <c r="DWN126" s="597"/>
      <c r="DWO126" s="597"/>
      <c r="DWP126" s="597"/>
      <c r="DWQ126" s="597"/>
      <c r="DWR126" s="597"/>
      <c r="DWS126" s="597"/>
      <c r="DWT126" s="597"/>
      <c r="DWU126" s="597"/>
      <c r="DWV126" s="597"/>
      <c r="DWW126" s="597"/>
      <c r="DWX126" s="597"/>
      <c r="DWY126" s="597"/>
      <c r="DWZ126" s="597"/>
      <c r="DXA126" s="597"/>
      <c r="DXB126" s="597"/>
      <c r="DXC126" s="597"/>
      <c r="DXD126" s="597"/>
      <c r="DXE126" s="597"/>
      <c r="DXF126" s="597"/>
      <c r="DXG126" s="597"/>
      <c r="DXH126" s="597"/>
      <c r="DXI126" s="597"/>
      <c r="DXJ126" s="597"/>
      <c r="DXK126" s="597"/>
      <c r="DXL126" s="597"/>
      <c r="DXM126" s="597"/>
      <c r="DXN126" s="597"/>
      <c r="DXO126" s="597"/>
      <c r="DXP126" s="597"/>
      <c r="DXQ126" s="597"/>
      <c r="DXR126" s="597"/>
      <c r="DXS126" s="597"/>
      <c r="DXT126" s="597"/>
      <c r="DXU126" s="597"/>
      <c r="DXV126" s="597"/>
      <c r="DXW126" s="597"/>
      <c r="DXX126" s="597"/>
      <c r="DXY126" s="597"/>
      <c r="DXZ126" s="597"/>
      <c r="DYA126" s="597"/>
      <c r="DYB126" s="597"/>
      <c r="DYC126" s="597"/>
      <c r="DYD126" s="597"/>
      <c r="DYE126" s="597"/>
      <c r="DYF126" s="597"/>
      <c r="DYG126" s="597"/>
      <c r="DYH126" s="597"/>
      <c r="DYI126" s="597"/>
      <c r="DYJ126" s="597"/>
      <c r="DYK126" s="597"/>
      <c r="DYL126" s="597"/>
      <c r="DYM126" s="597"/>
      <c r="DYN126" s="597"/>
      <c r="DYO126" s="597"/>
      <c r="DYP126" s="597"/>
      <c r="DYQ126" s="597"/>
      <c r="DYR126" s="597"/>
      <c r="DYS126" s="597"/>
      <c r="DYT126" s="597"/>
      <c r="DYU126" s="597"/>
      <c r="DYV126" s="597"/>
      <c r="DYW126" s="597"/>
      <c r="DYX126" s="597"/>
      <c r="DYY126" s="597"/>
      <c r="DYZ126" s="597"/>
      <c r="DZA126" s="597"/>
      <c r="DZB126" s="597"/>
      <c r="DZC126" s="597"/>
      <c r="DZD126" s="597"/>
      <c r="DZE126" s="597"/>
      <c r="DZF126" s="597"/>
      <c r="DZG126" s="597"/>
      <c r="DZH126" s="597"/>
      <c r="DZI126" s="597"/>
      <c r="DZJ126" s="597"/>
      <c r="DZK126" s="597"/>
      <c r="DZL126" s="597"/>
      <c r="DZM126" s="597"/>
      <c r="DZN126" s="597"/>
      <c r="DZO126" s="597"/>
      <c r="DZP126" s="597"/>
      <c r="DZQ126" s="597"/>
      <c r="DZR126" s="597"/>
      <c r="DZS126" s="597"/>
      <c r="DZT126" s="597"/>
      <c r="DZU126" s="597"/>
      <c r="DZV126" s="597"/>
      <c r="DZW126" s="597"/>
      <c r="DZX126" s="597"/>
      <c r="DZY126" s="597"/>
      <c r="DZZ126" s="597"/>
      <c r="EAA126" s="597"/>
      <c r="EAB126" s="597"/>
      <c r="EAC126" s="597"/>
      <c r="EAD126" s="597"/>
      <c r="EAE126" s="597"/>
      <c r="EAF126" s="597"/>
      <c r="EAG126" s="597"/>
      <c r="EAH126" s="597"/>
      <c r="EAI126" s="597"/>
      <c r="EAJ126" s="597"/>
      <c r="EAK126" s="597"/>
      <c r="EAL126" s="597"/>
      <c r="EAM126" s="597"/>
      <c r="EAN126" s="597"/>
      <c r="EAO126" s="597"/>
      <c r="EAP126" s="597"/>
      <c r="EAQ126" s="597"/>
      <c r="EAR126" s="597"/>
      <c r="EAS126" s="597"/>
      <c r="EAT126" s="597"/>
      <c r="EAU126" s="597"/>
      <c r="EAV126" s="597"/>
      <c r="EAW126" s="597"/>
      <c r="EAX126" s="597"/>
      <c r="EAY126" s="597"/>
      <c r="EAZ126" s="597"/>
      <c r="EBA126" s="597"/>
      <c r="EBB126" s="597"/>
      <c r="EBC126" s="597"/>
      <c r="EBD126" s="597"/>
      <c r="EBE126" s="597"/>
      <c r="EBF126" s="597"/>
      <c r="EBG126" s="597"/>
      <c r="EBH126" s="597"/>
      <c r="EBI126" s="597"/>
      <c r="EBJ126" s="597"/>
      <c r="EBK126" s="597"/>
      <c r="EBL126" s="597"/>
      <c r="EBM126" s="597"/>
      <c r="EBN126" s="597"/>
      <c r="EBO126" s="597"/>
      <c r="EBP126" s="597"/>
      <c r="EBQ126" s="597"/>
      <c r="EBR126" s="597"/>
      <c r="EBS126" s="597"/>
      <c r="EBT126" s="597"/>
      <c r="EBU126" s="597"/>
      <c r="EBV126" s="597"/>
      <c r="EBW126" s="597"/>
      <c r="EBX126" s="597"/>
      <c r="EBY126" s="597"/>
      <c r="EBZ126" s="597"/>
      <c r="ECA126" s="597"/>
      <c r="ECB126" s="597"/>
      <c r="ECC126" s="597"/>
      <c r="ECD126" s="597"/>
      <c r="ECE126" s="597"/>
      <c r="ECF126" s="597"/>
      <c r="ECG126" s="597"/>
      <c r="ECH126" s="597"/>
      <c r="ECI126" s="597"/>
      <c r="ECJ126" s="597"/>
      <c r="ECK126" s="597"/>
      <c r="ECL126" s="597"/>
      <c r="ECM126" s="597"/>
      <c r="ECN126" s="597"/>
      <c r="ECO126" s="597"/>
      <c r="ECP126" s="597"/>
      <c r="ECQ126" s="597"/>
      <c r="ECR126" s="597"/>
      <c r="ECS126" s="597"/>
      <c r="ECT126" s="597"/>
      <c r="ECU126" s="597"/>
      <c r="ECV126" s="597"/>
      <c r="ECW126" s="597"/>
      <c r="ECX126" s="597"/>
      <c r="ECY126" s="597"/>
      <c r="ECZ126" s="597"/>
      <c r="EDA126" s="597"/>
      <c r="EDB126" s="597"/>
      <c r="EDC126" s="597"/>
      <c r="EDD126" s="597"/>
      <c r="EDE126" s="597"/>
      <c r="EDF126" s="597"/>
      <c r="EDG126" s="597"/>
      <c r="EDH126" s="597"/>
      <c r="EDI126" s="597"/>
      <c r="EDJ126" s="597"/>
      <c r="EDK126" s="597"/>
      <c r="EDL126" s="597"/>
      <c r="EDM126" s="597"/>
      <c r="EDN126" s="597"/>
      <c r="EDO126" s="597"/>
      <c r="EDP126" s="597"/>
      <c r="EDQ126" s="597"/>
      <c r="EDR126" s="597"/>
      <c r="EDS126" s="597"/>
      <c r="EDT126" s="597"/>
      <c r="EDU126" s="597"/>
      <c r="EDV126" s="597"/>
      <c r="EDW126" s="597"/>
      <c r="EDX126" s="597"/>
      <c r="EDY126" s="597"/>
      <c r="EDZ126" s="597"/>
      <c r="EEA126" s="597"/>
      <c r="EEB126" s="597"/>
      <c r="EEC126" s="597"/>
      <c r="EED126" s="597"/>
      <c r="EEE126" s="597"/>
      <c r="EEF126" s="597"/>
      <c r="EEG126" s="597"/>
      <c r="EEH126" s="597"/>
      <c r="EEI126" s="597"/>
      <c r="EEJ126" s="597"/>
      <c r="EEK126" s="597"/>
      <c r="EEL126" s="597"/>
      <c r="EEM126" s="597"/>
      <c r="EEN126" s="597"/>
      <c r="EEO126" s="597"/>
      <c r="EEP126" s="597"/>
      <c r="EEQ126" s="597"/>
      <c r="EER126" s="597"/>
      <c r="EES126" s="597"/>
      <c r="EET126" s="597"/>
      <c r="EEU126" s="597"/>
      <c r="EEV126" s="597"/>
      <c r="EEW126" s="597"/>
      <c r="EEX126" s="597"/>
      <c r="EEY126" s="597"/>
      <c r="EEZ126" s="597"/>
      <c r="EFA126" s="597"/>
      <c r="EFB126" s="597"/>
      <c r="EFC126" s="597"/>
      <c r="EFD126" s="597"/>
      <c r="EFE126" s="597"/>
      <c r="EFF126" s="597"/>
      <c r="EFG126" s="597"/>
      <c r="EFH126" s="597"/>
      <c r="EFI126" s="597"/>
      <c r="EFJ126" s="597"/>
      <c r="EFK126" s="597"/>
      <c r="EFL126" s="597"/>
      <c r="EFM126" s="597"/>
      <c r="EFN126" s="597"/>
      <c r="EFO126" s="597"/>
      <c r="EFP126" s="597"/>
      <c r="EFQ126" s="597"/>
      <c r="EFR126" s="597"/>
      <c r="EFS126" s="597"/>
      <c r="EFT126" s="597"/>
      <c r="EFU126" s="597"/>
      <c r="EFV126" s="597"/>
      <c r="EFW126" s="597"/>
      <c r="EFX126" s="597"/>
      <c r="EFY126" s="597"/>
      <c r="EFZ126" s="597"/>
      <c r="EGA126" s="597"/>
      <c r="EGB126" s="597"/>
      <c r="EGC126" s="597"/>
      <c r="EGD126" s="597"/>
      <c r="EGE126" s="597"/>
      <c r="EGF126" s="597"/>
      <c r="EGG126" s="597"/>
      <c r="EGH126" s="597"/>
      <c r="EGI126" s="597"/>
      <c r="EGJ126" s="597"/>
      <c r="EGK126" s="597"/>
      <c r="EGL126" s="597"/>
      <c r="EGM126" s="597"/>
      <c r="EGN126" s="597"/>
      <c r="EGO126" s="597"/>
      <c r="EGP126" s="597"/>
      <c r="EGQ126" s="597"/>
      <c r="EGR126" s="597"/>
      <c r="EGS126" s="597"/>
      <c r="EGT126" s="597"/>
      <c r="EGU126" s="597"/>
      <c r="EGV126" s="597"/>
      <c r="EGW126" s="597"/>
      <c r="EGX126" s="597"/>
      <c r="EGY126" s="597"/>
      <c r="EGZ126" s="597"/>
      <c r="EHA126" s="597"/>
      <c r="EHB126" s="597"/>
      <c r="EHC126" s="597"/>
      <c r="EHD126" s="597"/>
      <c r="EHE126" s="597"/>
      <c r="EHF126" s="597"/>
      <c r="EHG126" s="597"/>
      <c r="EHH126" s="597"/>
      <c r="EHI126" s="597"/>
      <c r="EHJ126" s="597"/>
      <c r="EHK126" s="597"/>
      <c r="EHL126" s="597"/>
      <c r="EHM126" s="597"/>
      <c r="EHN126" s="597"/>
      <c r="EHO126" s="597"/>
      <c r="EHP126" s="597"/>
      <c r="EHQ126" s="597"/>
      <c r="EHR126" s="597"/>
      <c r="EHS126" s="597"/>
      <c r="EHT126" s="597"/>
      <c r="EHU126" s="597"/>
      <c r="EHV126" s="597"/>
      <c r="EHW126" s="597"/>
      <c r="EHX126" s="597"/>
      <c r="EHY126" s="597"/>
      <c r="EHZ126" s="597"/>
      <c r="EIA126" s="597"/>
      <c r="EIB126" s="597"/>
      <c r="EIC126" s="597"/>
      <c r="EID126" s="597"/>
      <c r="EIE126" s="597"/>
      <c r="EIF126" s="597"/>
      <c r="EIG126" s="597"/>
      <c r="EIH126" s="597"/>
      <c r="EII126" s="597"/>
      <c r="EIJ126" s="597"/>
      <c r="EIK126" s="597"/>
      <c r="EIL126" s="597"/>
      <c r="EIM126" s="597"/>
      <c r="EIN126" s="597"/>
      <c r="EIO126" s="597"/>
      <c r="EIP126" s="597"/>
      <c r="EIQ126" s="597"/>
      <c r="EIR126" s="597"/>
      <c r="EIS126" s="597"/>
      <c r="EIT126" s="597"/>
      <c r="EIU126" s="597"/>
      <c r="EIV126" s="597"/>
      <c r="EIW126" s="597"/>
      <c r="EIX126" s="597"/>
      <c r="EIY126" s="597"/>
      <c r="EIZ126" s="597"/>
      <c r="EJA126" s="597"/>
      <c r="EJB126" s="597"/>
      <c r="EJC126" s="597"/>
      <c r="EJD126" s="597"/>
      <c r="EJE126" s="597"/>
      <c r="EJF126" s="597"/>
      <c r="EJG126" s="597"/>
      <c r="EJH126" s="597"/>
      <c r="EJI126" s="597"/>
      <c r="EJJ126" s="597"/>
      <c r="EJK126" s="597"/>
      <c r="EJL126" s="597"/>
      <c r="EJM126" s="597"/>
      <c r="EJN126" s="597"/>
      <c r="EJO126" s="597"/>
      <c r="EJP126" s="597"/>
      <c r="EJQ126" s="597"/>
      <c r="EJR126" s="597"/>
      <c r="EJS126" s="597"/>
      <c r="EJT126" s="597"/>
      <c r="EJU126" s="597"/>
      <c r="EJV126" s="597"/>
      <c r="EJW126" s="597"/>
      <c r="EJX126" s="597"/>
      <c r="EJY126" s="597"/>
      <c r="EJZ126" s="597"/>
      <c r="EKA126" s="597"/>
      <c r="EKB126" s="597"/>
      <c r="EKC126" s="597"/>
      <c r="EKD126" s="597"/>
      <c r="EKE126" s="597"/>
      <c r="EKF126" s="597"/>
      <c r="EKG126" s="597"/>
      <c r="EKH126" s="597"/>
      <c r="EKI126" s="597"/>
      <c r="EKJ126" s="597"/>
      <c r="EKK126" s="597"/>
      <c r="EKL126" s="597"/>
      <c r="EKM126" s="597"/>
      <c r="EKN126" s="597"/>
      <c r="EKO126" s="597"/>
      <c r="EKP126" s="597"/>
      <c r="EKQ126" s="597"/>
      <c r="EKR126" s="597"/>
      <c r="EKS126" s="597"/>
      <c r="EKT126" s="597"/>
      <c r="EKU126" s="597"/>
      <c r="EKV126" s="597"/>
      <c r="EKW126" s="597"/>
      <c r="EKX126" s="597"/>
      <c r="EKY126" s="597"/>
      <c r="EKZ126" s="597"/>
      <c r="ELA126" s="597"/>
      <c r="ELB126" s="597"/>
      <c r="ELC126" s="597"/>
      <c r="ELD126" s="597"/>
      <c r="ELE126" s="597"/>
      <c r="ELF126" s="597"/>
      <c r="ELG126" s="597"/>
      <c r="ELH126" s="597"/>
      <c r="ELI126" s="597"/>
      <c r="ELJ126" s="597"/>
      <c r="ELK126" s="597"/>
      <c r="ELL126" s="597"/>
      <c r="ELM126" s="597"/>
      <c r="ELN126" s="597"/>
      <c r="ELO126" s="597"/>
      <c r="ELP126" s="597"/>
      <c r="ELQ126" s="597"/>
      <c r="ELR126" s="597"/>
      <c r="ELS126" s="597"/>
      <c r="ELT126" s="597"/>
      <c r="ELU126" s="597"/>
      <c r="ELV126" s="597"/>
      <c r="ELW126" s="597"/>
      <c r="ELX126" s="597"/>
      <c r="ELY126" s="597"/>
      <c r="ELZ126" s="597"/>
      <c r="EMA126" s="597"/>
      <c r="EMB126" s="597"/>
      <c r="EMC126" s="597"/>
      <c r="EMD126" s="597"/>
      <c r="EME126" s="597"/>
      <c r="EMF126" s="597"/>
      <c r="EMG126" s="597"/>
      <c r="EMH126" s="597"/>
      <c r="EMI126" s="597"/>
      <c r="EMJ126" s="597"/>
      <c r="EMK126" s="597"/>
      <c r="EML126" s="597"/>
      <c r="EMM126" s="597"/>
      <c r="EMN126" s="597"/>
      <c r="EMO126" s="597"/>
      <c r="EMP126" s="597"/>
      <c r="EMQ126" s="597"/>
      <c r="EMR126" s="597"/>
      <c r="EMS126" s="597"/>
      <c r="EMT126" s="597"/>
      <c r="EMU126" s="597"/>
      <c r="EMV126" s="597"/>
      <c r="EMW126" s="597"/>
      <c r="EMX126" s="597"/>
      <c r="EMY126" s="597"/>
      <c r="EMZ126" s="597"/>
      <c r="ENA126" s="597"/>
      <c r="ENB126" s="597"/>
      <c r="ENC126" s="597"/>
      <c r="END126" s="597"/>
      <c r="ENE126" s="597"/>
      <c r="ENF126" s="597"/>
      <c r="ENG126" s="597"/>
      <c r="ENH126" s="597"/>
      <c r="ENI126" s="597"/>
      <c r="ENJ126" s="597"/>
      <c r="ENK126" s="597"/>
      <c r="ENL126" s="597"/>
      <c r="ENM126" s="597"/>
      <c r="ENN126" s="597"/>
      <c r="ENO126" s="597"/>
      <c r="ENP126" s="597"/>
      <c r="ENQ126" s="597"/>
      <c r="ENR126" s="597"/>
      <c r="ENS126" s="597"/>
      <c r="ENT126" s="597"/>
      <c r="ENU126" s="597"/>
      <c r="ENV126" s="597"/>
      <c r="ENW126" s="597"/>
      <c r="ENX126" s="597"/>
      <c r="ENY126" s="597"/>
      <c r="ENZ126" s="597"/>
      <c r="EOA126" s="597"/>
      <c r="EOB126" s="597"/>
      <c r="EOC126" s="597"/>
      <c r="EOD126" s="597"/>
      <c r="EOE126" s="597"/>
      <c r="EOF126" s="597"/>
      <c r="EOG126" s="597"/>
      <c r="EOH126" s="597"/>
      <c r="EOI126" s="597"/>
      <c r="EOJ126" s="597"/>
      <c r="EOK126" s="597"/>
      <c r="EOL126" s="597"/>
      <c r="EOM126" s="597"/>
      <c r="EON126" s="597"/>
      <c r="EOO126" s="597"/>
      <c r="EOP126" s="597"/>
      <c r="EOQ126" s="597"/>
      <c r="EOR126" s="597"/>
      <c r="EOS126" s="597"/>
      <c r="EOT126" s="597"/>
      <c r="EOU126" s="597"/>
      <c r="EOV126" s="597"/>
      <c r="EOW126" s="597"/>
      <c r="EOX126" s="597"/>
      <c r="EOY126" s="597"/>
      <c r="EOZ126" s="597"/>
      <c r="EPA126" s="597"/>
      <c r="EPB126" s="597"/>
      <c r="EPC126" s="597"/>
      <c r="EPD126" s="597"/>
      <c r="EPE126" s="597"/>
      <c r="EPF126" s="597"/>
      <c r="EPG126" s="597"/>
      <c r="EPH126" s="597"/>
      <c r="EPI126" s="597"/>
      <c r="EPJ126" s="597"/>
      <c r="EPK126" s="597"/>
      <c r="EPL126" s="597"/>
      <c r="EPM126" s="597"/>
      <c r="EPN126" s="597"/>
      <c r="EPO126" s="597"/>
      <c r="EPP126" s="597"/>
      <c r="EPQ126" s="597"/>
      <c r="EPR126" s="597"/>
      <c r="EPS126" s="597"/>
      <c r="EPT126" s="597"/>
      <c r="EPU126" s="597"/>
      <c r="EPV126" s="597"/>
      <c r="EPW126" s="597"/>
      <c r="EPX126" s="597"/>
      <c r="EPY126" s="597"/>
      <c r="EPZ126" s="597"/>
      <c r="EQA126" s="597"/>
      <c r="EQB126" s="597"/>
      <c r="EQC126" s="597"/>
      <c r="EQD126" s="597"/>
      <c r="EQE126" s="597"/>
      <c r="EQF126" s="597"/>
      <c r="EQG126" s="597"/>
      <c r="EQH126" s="597"/>
      <c r="EQI126" s="597"/>
      <c r="EQJ126" s="597"/>
      <c r="EQK126" s="597"/>
      <c r="EQL126" s="597"/>
      <c r="EQM126" s="597"/>
      <c r="EQN126" s="597"/>
      <c r="EQO126" s="597"/>
      <c r="EQP126" s="597"/>
      <c r="EQQ126" s="597"/>
      <c r="EQR126" s="597"/>
      <c r="EQS126" s="597"/>
      <c r="EQT126" s="597"/>
      <c r="EQU126" s="597"/>
      <c r="EQV126" s="597"/>
      <c r="EQW126" s="597"/>
      <c r="EQX126" s="597"/>
      <c r="EQY126" s="597"/>
      <c r="EQZ126" s="597"/>
      <c r="ERA126" s="597"/>
      <c r="ERB126" s="597"/>
      <c r="ERC126" s="597"/>
      <c r="ERD126" s="597"/>
      <c r="ERE126" s="597"/>
      <c r="ERF126" s="597"/>
      <c r="ERG126" s="597"/>
      <c r="ERH126" s="597"/>
      <c r="ERI126" s="597"/>
      <c r="ERJ126" s="597"/>
      <c r="ERK126" s="597"/>
      <c r="ERL126" s="597"/>
      <c r="ERM126" s="597"/>
      <c r="ERN126" s="597"/>
      <c r="ERO126" s="597"/>
      <c r="ERP126" s="597"/>
      <c r="ERQ126" s="597"/>
      <c r="ERR126" s="597"/>
      <c r="ERS126" s="597"/>
      <c r="ERT126" s="597"/>
      <c r="ERU126" s="597"/>
      <c r="ERV126" s="597"/>
      <c r="ERW126" s="597"/>
      <c r="ERX126" s="597"/>
      <c r="ERY126" s="597"/>
      <c r="ERZ126" s="597"/>
      <c r="ESA126" s="597"/>
      <c r="ESB126" s="597"/>
      <c r="ESC126" s="597"/>
      <c r="ESD126" s="597"/>
      <c r="ESE126" s="597"/>
      <c r="ESF126" s="597"/>
      <c r="ESG126" s="597"/>
      <c r="ESH126" s="597"/>
      <c r="ESI126" s="597"/>
      <c r="ESJ126" s="597"/>
      <c r="ESK126" s="597"/>
      <c r="ESL126" s="597"/>
      <c r="ESM126" s="597"/>
      <c r="ESN126" s="597"/>
      <c r="ESO126" s="597"/>
      <c r="ESP126" s="597"/>
      <c r="ESQ126" s="597"/>
      <c r="ESR126" s="597"/>
      <c r="ESS126" s="597"/>
      <c r="EST126" s="597"/>
      <c r="ESU126" s="597"/>
      <c r="ESV126" s="597"/>
      <c r="ESW126" s="597"/>
      <c r="ESX126" s="597"/>
      <c r="ESY126" s="597"/>
      <c r="ESZ126" s="597"/>
      <c r="ETA126" s="597"/>
      <c r="ETB126" s="597"/>
      <c r="ETC126" s="597"/>
      <c r="ETD126" s="597"/>
      <c r="ETE126" s="597"/>
      <c r="ETF126" s="597"/>
      <c r="ETG126" s="597"/>
      <c r="ETH126" s="597"/>
      <c r="ETI126" s="597"/>
      <c r="ETJ126" s="597"/>
      <c r="ETK126" s="597"/>
      <c r="ETL126" s="597"/>
      <c r="ETM126" s="597"/>
      <c r="ETN126" s="597"/>
      <c r="ETO126" s="597"/>
      <c r="ETP126" s="597"/>
      <c r="ETQ126" s="597"/>
      <c r="ETR126" s="597"/>
      <c r="ETS126" s="597"/>
      <c r="ETT126" s="597"/>
      <c r="ETU126" s="597"/>
      <c r="ETV126" s="597"/>
      <c r="ETW126" s="597"/>
      <c r="ETX126" s="597"/>
      <c r="ETY126" s="597"/>
      <c r="ETZ126" s="597"/>
      <c r="EUA126" s="597"/>
      <c r="EUB126" s="597"/>
      <c r="EUC126" s="597"/>
      <c r="EUD126" s="597"/>
      <c r="EUE126" s="597"/>
      <c r="EUF126" s="597"/>
      <c r="EUG126" s="597"/>
      <c r="EUH126" s="597"/>
      <c r="EUI126" s="597"/>
      <c r="EUJ126" s="597"/>
      <c r="EUK126" s="597"/>
      <c r="EUL126" s="597"/>
      <c r="EUM126" s="597"/>
      <c r="EUN126" s="597"/>
      <c r="EUO126" s="597"/>
      <c r="EUP126" s="597"/>
      <c r="EUQ126" s="597"/>
      <c r="EUR126" s="597"/>
      <c r="EUS126" s="597"/>
      <c r="EUT126" s="597"/>
      <c r="EUU126" s="597"/>
      <c r="EUV126" s="597"/>
      <c r="EUW126" s="597"/>
      <c r="EUX126" s="597"/>
      <c r="EUY126" s="597"/>
      <c r="EUZ126" s="597"/>
      <c r="EVA126" s="597"/>
      <c r="EVB126" s="597"/>
      <c r="EVC126" s="597"/>
      <c r="EVD126" s="597"/>
      <c r="EVE126" s="597"/>
      <c r="EVF126" s="597"/>
      <c r="EVG126" s="597"/>
      <c r="EVH126" s="597"/>
      <c r="EVI126" s="597"/>
      <c r="EVJ126" s="597"/>
      <c r="EVK126" s="597"/>
      <c r="EVL126" s="597"/>
      <c r="EVM126" s="597"/>
      <c r="EVN126" s="597"/>
      <c r="EVO126" s="597"/>
      <c r="EVP126" s="597"/>
      <c r="EVQ126" s="597"/>
      <c r="EVR126" s="597"/>
      <c r="EVS126" s="597"/>
      <c r="EVT126" s="597"/>
      <c r="EVU126" s="597"/>
      <c r="EVV126" s="597"/>
      <c r="EVW126" s="597"/>
      <c r="EVX126" s="597"/>
      <c r="EVY126" s="597"/>
      <c r="EVZ126" s="597"/>
      <c r="EWA126" s="597"/>
      <c r="EWB126" s="597"/>
      <c r="EWC126" s="597"/>
      <c r="EWD126" s="597"/>
      <c r="EWE126" s="597"/>
      <c r="EWF126" s="597"/>
      <c r="EWG126" s="597"/>
      <c r="EWH126" s="597"/>
      <c r="EWI126" s="597"/>
      <c r="EWJ126" s="597"/>
      <c r="EWK126" s="597"/>
      <c r="EWL126" s="597"/>
      <c r="EWM126" s="597"/>
      <c r="EWN126" s="597"/>
      <c r="EWO126" s="597"/>
      <c r="EWP126" s="597"/>
      <c r="EWQ126" s="597"/>
      <c r="EWR126" s="597"/>
      <c r="EWS126" s="597"/>
      <c r="EWT126" s="597"/>
      <c r="EWU126" s="597"/>
      <c r="EWV126" s="597"/>
      <c r="EWW126" s="597"/>
      <c r="EWX126" s="597"/>
      <c r="EWY126" s="597"/>
      <c r="EWZ126" s="597"/>
      <c r="EXA126" s="597"/>
      <c r="EXB126" s="597"/>
      <c r="EXC126" s="597"/>
      <c r="EXD126" s="597"/>
      <c r="EXE126" s="597"/>
      <c r="EXF126" s="597"/>
      <c r="EXG126" s="597"/>
      <c r="EXH126" s="597"/>
      <c r="EXI126" s="597"/>
      <c r="EXJ126" s="597"/>
      <c r="EXK126" s="597"/>
      <c r="EXL126" s="597"/>
      <c r="EXM126" s="597"/>
      <c r="EXN126" s="597"/>
      <c r="EXO126" s="597"/>
      <c r="EXP126" s="597"/>
      <c r="EXQ126" s="597"/>
      <c r="EXR126" s="597"/>
      <c r="EXS126" s="597"/>
      <c r="EXT126" s="597"/>
      <c r="EXU126" s="597"/>
      <c r="EXV126" s="597"/>
      <c r="EXW126" s="597"/>
      <c r="EXX126" s="597"/>
      <c r="EXY126" s="597"/>
      <c r="EXZ126" s="597"/>
      <c r="EYA126" s="597"/>
      <c r="EYB126" s="597"/>
      <c r="EYC126" s="597"/>
      <c r="EYD126" s="597"/>
      <c r="EYE126" s="597"/>
      <c r="EYF126" s="597"/>
      <c r="EYG126" s="597"/>
      <c r="EYH126" s="597"/>
      <c r="EYI126" s="597"/>
      <c r="EYJ126" s="597"/>
      <c r="EYK126" s="597"/>
      <c r="EYL126" s="597"/>
      <c r="EYM126" s="597"/>
      <c r="EYN126" s="597"/>
      <c r="EYO126" s="597"/>
      <c r="EYP126" s="597"/>
      <c r="EYQ126" s="597"/>
      <c r="EYR126" s="597"/>
      <c r="EYS126" s="597"/>
      <c r="EYT126" s="597"/>
      <c r="EYU126" s="597"/>
      <c r="EYV126" s="597"/>
      <c r="EYW126" s="597"/>
      <c r="EYX126" s="597"/>
      <c r="EYY126" s="597"/>
      <c r="EYZ126" s="597"/>
      <c r="EZA126" s="597"/>
      <c r="EZB126" s="597"/>
      <c r="EZC126" s="597"/>
      <c r="EZD126" s="597"/>
      <c r="EZE126" s="597"/>
      <c r="EZF126" s="597"/>
      <c r="EZG126" s="597"/>
      <c r="EZH126" s="597"/>
      <c r="EZI126" s="597"/>
      <c r="EZJ126" s="597"/>
      <c r="EZK126" s="597"/>
      <c r="EZL126" s="597"/>
      <c r="EZM126" s="597"/>
      <c r="EZN126" s="597"/>
      <c r="EZO126" s="597"/>
      <c r="EZP126" s="597"/>
      <c r="EZQ126" s="597"/>
      <c r="EZR126" s="597"/>
      <c r="EZS126" s="597"/>
      <c r="EZT126" s="597"/>
      <c r="EZU126" s="597"/>
      <c r="EZV126" s="597"/>
      <c r="EZW126" s="597"/>
      <c r="EZX126" s="597"/>
      <c r="EZY126" s="597"/>
      <c r="EZZ126" s="597"/>
      <c r="FAA126" s="597"/>
      <c r="FAB126" s="597"/>
      <c r="FAC126" s="597"/>
      <c r="FAD126" s="597"/>
      <c r="FAE126" s="597"/>
      <c r="FAF126" s="597"/>
      <c r="FAG126" s="597"/>
      <c r="FAH126" s="597"/>
      <c r="FAI126" s="597"/>
      <c r="FAJ126" s="597"/>
      <c r="FAK126" s="597"/>
      <c r="FAL126" s="597"/>
      <c r="FAM126" s="597"/>
      <c r="FAN126" s="597"/>
      <c r="FAO126" s="597"/>
      <c r="FAP126" s="597"/>
      <c r="FAQ126" s="597"/>
      <c r="FAR126" s="597"/>
      <c r="FAS126" s="597"/>
      <c r="FAT126" s="597"/>
      <c r="FAU126" s="597"/>
      <c r="FAV126" s="597"/>
      <c r="FAW126" s="597"/>
      <c r="FAX126" s="597"/>
      <c r="FAY126" s="597"/>
      <c r="FAZ126" s="597"/>
      <c r="FBA126" s="597"/>
      <c r="FBB126" s="597"/>
      <c r="FBC126" s="597"/>
      <c r="FBD126" s="597"/>
      <c r="FBE126" s="597"/>
      <c r="FBF126" s="597"/>
      <c r="FBG126" s="597"/>
      <c r="FBH126" s="597"/>
      <c r="FBI126" s="597"/>
      <c r="FBJ126" s="597"/>
      <c r="FBK126" s="597"/>
      <c r="FBL126" s="597"/>
      <c r="FBM126" s="597"/>
      <c r="FBN126" s="597"/>
      <c r="FBO126" s="597"/>
      <c r="FBP126" s="597"/>
      <c r="FBQ126" s="597"/>
      <c r="FBR126" s="597"/>
      <c r="FBS126" s="597"/>
      <c r="FBT126" s="597"/>
      <c r="FBU126" s="597"/>
      <c r="FBV126" s="597"/>
      <c r="FBW126" s="597"/>
      <c r="FBX126" s="597"/>
      <c r="FBY126" s="597"/>
      <c r="FBZ126" s="597"/>
      <c r="FCA126" s="597"/>
      <c r="FCB126" s="597"/>
      <c r="FCC126" s="597"/>
      <c r="FCD126" s="597"/>
      <c r="FCE126" s="597"/>
      <c r="FCF126" s="597"/>
      <c r="FCG126" s="597"/>
      <c r="FCH126" s="597"/>
      <c r="FCI126" s="597"/>
      <c r="FCJ126" s="597"/>
      <c r="FCK126" s="597"/>
      <c r="FCL126" s="597"/>
      <c r="FCM126" s="597"/>
      <c r="FCN126" s="597"/>
      <c r="FCO126" s="597"/>
      <c r="FCP126" s="597"/>
      <c r="FCQ126" s="597"/>
      <c r="FCR126" s="597"/>
      <c r="FCS126" s="597"/>
      <c r="FCT126" s="597"/>
      <c r="FCU126" s="597"/>
      <c r="FCV126" s="597"/>
      <c r="FCW126" s="597"/>
      <c r="FCX126" s="597"/>
      <c r="FCY126" s="597"/>
      <c r="FCZ126" s="597"/>
      <c r="FDA126" s="597"/>
      <c r="FDB126" s="597"/>
      <c r="FDC126" s="597"/>
      <c r="FDD126" s="597"/>
      <c r="FDE126" s="597"/>
      <c r="FDF126" s="597"/>
      <c r="FDG126" s="597"/>
      <c r="FDH126" s="597"/>
      <c r="FDI126" s="597"/>
      <c r="FDJ126" s="597"/>
      <c r="FDK126" s="597"/>
      <c r="FDL126" s="597"/>
      <c r="FDM126" s="597"/>
      <c r="FDN126" s="597"/>
      <c r="FDO126" s="597"/>
      <c r="FDP126" s="597"/>
      <c r="FDQ126" s="597"/>
      <c r="FDR126" s="597"/>
      <c r="FDS126" s="597"/>
      <c r="FDT126" s="597"/>
      <c r="FDU126" s="597"/>
      <c r="FDV126" s="597"/>
      <c r="FDW126" s="597"/>
      <c r="FDX126" s="597"/>
      <c r="FDY126" s="597"/>
      <c r="FDZ126" s="597"/>
      <c r="FEA126" s="597"/>
      <c r="FEB126" s="597"/>
      <c r="FEC126" s="597"/>
      <c r="FED126" s="597"/>
      <c r="FEE126" s="597"/>
      <c r="FEF126" s="597"/>
      <c r="FEG126" s="597"/>
      <c r="FEH126" s="597"/>
      <c r="FEI126" s="597"/>
      <c r="FEJ126" s="597"/>
      <c r="FEK126" s="597"/>
      <c r="FEL126" s="597"/>
      <c r="FEM126" s="597"/>
      <c r="FEN126" s="597"/>
      <c r="FEO126" s="597"/>
      <c r="FEP126" s="597"/>
      <c r="FEQ126" s="597"/>
      <c r="FER126" s="597"/>
      <c r="FES126" s="597"/>
      <c r="FET126" s="597"/>
      <c r="FEU126" s="597"/>
      <c r="FEV126" s="597"/>
      <c r="FEW126" s="597"/>
      <c r="FEX126" s="597"/>
      <c r="FEY126" s="597"/>
      <c r="FEZ126" s="597"/>
      <c r="FFA126" s="597"/>
      <c r="FFB126" s="597"/>
      <c r="FFC126" s="597"/>
      <c r="FFD126" s="597"/>
      <c r="FFE126" s="597"/>
      <c r="FFF126" s="597"/>
      <c r="FFG126" s="597"/>
      <c r="FFH126" s="597"/>
      <c r="FFI126" s="597"/>
      <c r="FFJ126" s="597"/>
      <c r="FFK126" s="597"/>
      <c r="FFL126" s="597"/>
      <c r="FFM126" s="597"/>
      <c r="FFN126" s="597"/>
      <c r="FFO126" s="597"/>
      <c r="FFP126" s="597"/>
      <c r="FFQ126" s="597"/>
      <c r="FFR126" s="597"/>
      <c r="FFS126" s="597"/>
      <c r="FFT126" s="597"/>
      <c r="FFU126" s="597"/>
      <c r="FFV126" s="597"/>
      <c r="FFW126" s="597"/>
      <c r="FFX126" s="597"/>
      <c r="FFY126" s="597"/>
      <c r="FFZ126" s="597"/>
      <c r="FGA126" s="597"/>
      <c r="FGB126" s="597"/>
      <c r="FGC126" s="597"/>
      <c r="FGD126" s="597"/>
      <c r="FGE126" s="597"/>
      <c r="FGF126" s="597"/>
      <c r="FGG126" s="597"/>
      <c r="FGH126" s="597"/>
      <c r="FGI126" s="597"/>
      <c r="FGJ126" s="597"/>
      <c r="FGK126" s="597"/>
      <c r="FGL126" s="597"/>
      <c r="FGM126" s="597"/>
      <c r="FGN126" s="597"/>
      <c r="FGO126" s="597"/>
      <c r="FGP126" s="597"/>
      <c r="FGQ126" s="597"/>
      <c r="FGR126" s="597"/>
      <c r="FGS126" s="597"/>
      <c r="FGT126" s="597"/>
      <c r="FGU126" s="597"/>
      <c r="FGV126" s="597"/>
      <c r="FGW126" s="597"/>
      <c r="FGX126" s="597"/>
      <c r="FGY126" s="597"/>
      <c r="FGZ126" s="597"/>
      <c r="FHA126" s="597"/>
      <c r="FHB126" s="597"/>
      <c r="FHC126" s="597"/>
      <c r="FHD126" s="597"/>
      <c r="FHE126" s="597"/>
      <c r="FHF126" s="597"/>
      <c r="FHG126" s="597"/>
      <c r="FHH126" s="597"/>
      <c r="FHI126" s="597"/>
      <c r="FHJ126" s="597"/>
      <c r="FHK126" s="597"/>
      <c r="FHL126" s="597"/>
      <c r="FHM126" s="597"/>
      <c r="FHN126" s="597"/>
      <c r="FHO126" s="597"/>
      <c r="FHP126" s="597"/>
      <c r="FHQ126" s="597"/>
      <c r="FHR126" s="597"/>
      <c r="FHS126" s="597"/>
      <c r="FHT126" s="597"/>
      <c r="FHU126" s="597"/>
      <c r="FHV126" s="597"/>
      <c r="FHW126" s="597"/>
      <c r="FHX126" s="597"/>
      <c r="FHY126" s="597"/>
      <c r="FHZ126" s="597"/>
      <c r="FIA126" s="597"/>
      <c r="FIB126" s="597"/>
      <c r="FIC126" s="597"/>
      <c r="FID126" s="597"/>
      <c r="FIE126" s="597"/>
      <c r="FIF126" s="597"/>
      <c r="FIG126" s="597"/>
      <c r="FIH126" s="597"/>
      <c r="FII126" s="597"/>
      <c r="FIJ126" s="597"/>
      <c r="FIK126" s="597"/>
      <c r="FIL126" s="597"/>
      <c r="FIM126" s="597"/>
      <c r="FIN126" s="597"/>
      <c r="FIO126" s="597"/>
      <c r="FIP126" s="597"/>
      <c r="FIQ126" s="597"/>
      <c r="FIR126" s="597"/>
      <c r="FIS126" s="597"/>
      <c r="FIT126" s="597"/>
      <c r="FIU126" s="597"/>
      <c r="FIV126" s="597"/>
      <c r="FIW126" s="597"/>
      <c r="FIX126" s="597"/>
      <c r="FIY126" s="597"/>
      <c r="FIZ126" s="597"/>
      <c r="FJA126" s="597"/>
      <c r="FJB126" s="597"/>
      <c r="FJC126" s="597"/>
      <c r="FJD126" s="597"/>
      <c r="FJE126" s="597"/>
      <c r="FJF126" s="597"/>
      <c r="FJG126" s="597"/>
      <c r="FJH126" s="597"/>
      <c r="FJI126" s="597"/>
      <c r="FJJ126" s="597"/>
      <c r="FJK126" s="597"/>
      <c r="FJL126" s="597"/>
      <c r="FJM126" s="597"/>
      <c r="FJN126" s="597"/>
      <c r="FJO126" s="597"/>
      <c r="FJP126" s="597"/>
      <c r="FJQ126" s="597"/>
      <c r="FJR126" s="597"/>
      <c r="FJS126" s="597"/>
      <c r="FJT126" s="597"/>
      <c r="FJU126" s="597"/>
      <c r="FJV126" s="597"/>
      <c r="FJW126" s="597"/>
      <c r="FJX126" s="597"/>
      <c r="FJY126" s="597"/>
      <c r="FJZ126" s="597"/>
      <c r="FKA126" s="597"/>
      <c r="FKB126" s="597"/>
      <c r="FKC126" s="597"/>
      <c r="FKD126" s="597"/>
      <c r="FKE126" s="597"/>
      <c r="FKF126" s="597"/>
      <c r="FKG126" s="597"/>
      <c r="FKH126" s="597"/>
      <c r="FKI126" s="597"/>
      <c r="FKJ126" s="597"/>
      <c r="FKK126" s="597"/>
      <c r="FKL126" s="597"/>
      <c r="FKM126" s="597"/>
      <c r="FKN126" s="597"/>
      <c r="FKO126" s="597"/>
      <c r="FKP126" s="597"/>
      <c r="FKQ126" s="597"/>
      <c r="FKR126" s="597"/>
      <c r="FKS126" s="597"/>
      <c r="FKT126" s="597"/>
      <c r="FKU126" s="597"/>
      <c r="FKV126" s="597"/>
      <c r="FKW126" s="597"/>
      <c r="FKX126" s="597"/>
      <c r="FKY126" s="597"/>
      <c r="FKZ126" s="597"/>
      <c r="FLA126" s="597"/>
      <c r="FLB126" s="597"/>
      <c r="FLC126" s="597"/>
      <c r="FLD126" s="597"/>
      <c r="FLE126" s="597"/>
      <c r="FLF126" s="597"/>
      <c r="FLG126" s="597"/>
      <c r="FLH126" s="597"/>
      <c r="FLI126" s="597"/>
      <c r="FLJ126" s="597"/>
      <c r="FLK126" s="597"/>
      <c r="FLL126" s="597"/>
      <c r="FLM126" s="597"/>
      <c r="FLN126" s="597"/>
      <c r="FLO126" s="597"/>
      <c r="FLP126" s="597"/>
      <c r="FLQ126" s="597"/>
      <c r="FLR126" s="597"/>
      <c r="FLS126" s="597"/>
      <c r="FLT126" s="597"/>
      <c r="FLU126" s="597"/>
      <c r="FLV126" s="597"/>
      <c r="FLW126" s="597"/>
      <c r="FLX126" s="597"/>
      <c r="FLY126" s="597"/>
      <c r="FLZ126" s="597"/>
      <c r="FMA126" s="597"/>
      <c r="FMB126" s="597"/>
      <c r="FMC126" s="597"/>
      <c r="FMD126" s="597"/>
      <c r="FME126" s="597"/>
      <c r="FMF126" s="597"/>
      <c r="FMG126" s="597"/>
      <c r="FMH126" s="597"/>
      <c r="FMI126" s="597"/>
      <c r="FMJ126" s="597"/>
      <c r="FMK126" s="597"/>
      <c r="FML126" s="597"/>
      <c r="FMM126" s="597"/>
      <c r="FMN126" s="597"/>
      <c r="FMO126" s="597"/>
      <c r="FMP126" s="597"/>
      <c r="FMQ126" s="597"/>
      <c r="FMR126" s="597"/>
      <c r="FMS126" s="597"/>
      <c r="FMT126" s="597"/>
      <c r="FMU126" s="597"/>
      <c r="FMV126" s="597"/>
      <c r="FMW126" s="597"/>
      <c r="FMX126" s="597"/>
      <c r="FMY126" s="597"/>
      <c r="FMZ126" s="597"/>
      <c r="FNA126" s="597"/>
      <c r="FNB126" s="597"/>
      <c r="FNC126" s="597"/>
      <c r="FND126" s="597"/>
      <c r="FNE126" s="597"/>
      <c r="FNF126" s="597"/>
      <c r="FNG126" s="597"/>
      <c r="FNH126" s="597"/>
      <c r="FNI126" s="597"/>
      <c r="FNJ126" s="597"/>
      <c r="FNK126" s="597"/>
      <c r="FNL126" s="597"/>
      <c r="FNM126" s="597"/>
      <c r="FNN126" s="597"/>
      <c r="FNO126" s="597"/>
      <c r="FNP126" s="597"/>
      <c r="FNQ126" s="597"/>
      <c r="FNR126" s="597"/>
      <c r="FNS126" s="597"/>
      <c r="FNT126" s="597"/>
      <c r="FNU126" s="597"/>
      <c r="FNV126" s="597"/>
      <c r="FNW126" s="597"/>
      <c r="FNX126" s="597"/>
      <c r="FNY126" s="597"/>
      <c r="FNZ126" s="597"/>
      <c r="FOA126" s="597"/>
      <c r="FOB126" s="597"/>
      <c r="FOC126" s="597"/>
      <c r="FOD126" s="597"/>
      <c r="FOE126" s="597"/>
      <c r="FOF126" s="597"/>
      <c r="FOG126" s="597"/>
      <c r="FOH126" s="597"/>
      <c r="FOI126" s="597"/>
      <c r="FOJ126" s="597"/>
      <c r="FOK126" s="597"/>
      <c r="FOL126" s="597"/>
      <c r="FOM126" s="597"/>
      <c r="FON126" s="597"/>
      <c r="FOO126" s="597"/>
      <c r="FOP126" s="597"/>
      <c r="FOQ126" s="597"/>
      <c r="FOR126" s="597"/>
      <c r="FOS126" s="597"/>
      <c r="FOT126" s="597"/>
      <c r="FOU126" s="597"/>
      <c r="FOV126" s="597"/>
      <c r="FOW126" s="597"/>
      <c r="FOX126" s="597"/>
      <c r="FOY126" s="597"/>
      <c r="FOZ126" s="597"/>
      <c r="FPA126" s="597"/>
      <c r="FPB126" s="597"/>
      <c r="FPC126" s="597"/>
      <c r="FPD126" s="597"/>
      <c r="FPE126" s="597"/>
      <c r="FPF126" s="597"/>
      <c r="FPG126" s="597"/>
      <c r="FPH126" s="597"/>
      <c r="FPI126" s="597"/>
      <c r="FPJ126" s="597"/>
      <c r="FPK126" s="597"/>
      <c r="FPL126" s="597"/>
      <c r="FPM126" s="597"/>
      <c r="FPN126" s="597"/>
      <c r="FPO126" s="597"/>
      <c r="FPP126" s="597"/>
      <c r="FPQ126" s="597"/>
      <c r="FPR126" s="597"/>
      <c r="FPS126" s="597"/>
      <c r="FPT126" s="597"/>
      <c r="FPU126" s="597"/>
      <c r="FPV126" s="597"/>
      <c r="FPW126" s="597"/>
      <c r="FPX126" s="597"/>
      <c r="FPY126" s="597"/>
      <c r="FPZ126" s="597"/>
      <c r="FQA126" s="597"/>
      <c r="FQB126" s="597"/>
      <c r="FQC126" s="597"/>
      <c r="FQD126" s="597"/>
      <c r="FQE126" s="597"/>
      <c r="FQF126" s="597"/>
      <c r="FQG126" s="597"/>
      <c r="FQH126" s="597"/>
      <c r="FQI126" s="597"/>
      <c r="FQJ126" s="597"/>
      <c r="FQK126" s="597"/>
      <c r="FQL126" s="597"/>
      <c r="FQM126" s="597"/>
      <c r="FQN126" s="597"/>
      <c r="FQO126" s="597"/>
      <c r="FQP126" s="597"/>
      <c r="FQQ126" s="597"/>
      <c r="FQR126" s="597"/>
      <c r="FQS126" s="597"/>
      <c r="FQT126" s="597"/>
      <c r="FQU126" s="597"/>
      <c r="FQV126" s="597"/>
      <c r="FQW126" s="597"/>
      <c r="FQX126" s="597"/>
      <c r="FQY126" s="597"/>
      <c r="FQZ126" s="597"/>
      <c r="FRA126" s="597"/>
      <c r="FRB126" s="597"/>
      <c r="FRC126" s="597"/>
      <c r="FRD126" s="597"/>
      <c r="FRE126" s="597"/>
      <c r="FRF126" s="597"/>
      <c r="FRG126" s="597"/>
      <c r="FRH126" s="597"/>
      <c r="FRI126" s="597"/>
      <c r="FRJ126" s="597"/>
      <c r="FRK126" s="597"/>
      <c r="FRL126" s="597"/>
      <c r="FRM126" s="597"/>
      <c r="FRN126" s="597"/>
      <c r="FRO126" s="597"/>
      <c r="FRP126" s="597"/>
      <c r="FRQ126" s="597"/>
      <c r="FRR126" s="597"/>
      <c r="FRS126" s="597"/>
      <c r="FRT126" s="597"/>
      <c r="FRU126" s="597"/>
      <c r="FRV126" s="597"/>
      <c r="FRW126" s="597"/>
      <c r="FRX126" s="597"/>
      <c r="FRY126" s="597"/>
      <c r="FRZ126" s="597"/>
      <c r="FSA126" s="597"/>
      <c r="FSB126" s="597"/>
      <c r="FSC126" s="597"/>
      <c r="FSD126" s="597"/>
      <c r="FSE126" s="597"/>
      <c r="FSF126" s="597"/>
      <c r="FSG126" s="597"/>
      <c r="FSH126" s="597"/>
      <c r="FSI126" s="597"/>
      <c r="FSJ126" s="597"/>
      <c r="FSK126" s="597"/>
      <c r="FSL126" s="597"/>
      <c r="FSM126" s="597"/>
      <c r="FSN126" s="597"/>
      <c r="FSO126" s="597"/>
      <c r="FSP126" s="597"/>
      <c r="FSQ126" s="597"/>
      <c r="FSR126" s="597"/>
      <c r="FSS126" s="597"/>
      <c r="FST126" s="597"/>
      <c r="FSU126" s="597"/>
      <c r="FSV126" s="597"/>
      <c r="FSW126" s="597"/>
      <c r="FSX126" s="597"/>
      <c r="FSY126" s="597"/>
      <c r="FSZ126" s="597"/>
      <c r="FTA126" s="597"/>
      <c r="FTB126" s="597"/>
      <c r="FTC126" s="597"/>
      <c r="FTD126" s="597"/>
      <c r="FTE126" s="597"/>
      <c r="FTF126" s="597"/>
      <c r="FTG126" s="597"/>
      <c r="FTH126" s="597"/>
      <c r="FTI126" s="597"/>
      <c r="FTJ126" s="597"/>
      <c r="FTK126" s="597"/>
      <c r="FTL126" s="597"/>
      <c r="FTM126" s="597"/>
      <c r="FTN126" s="597"/>
      <c r="FTO126" s="597"/>
      <c r="FTP126" s="597"/>
      <c r="FTQ126" s="597"/>
      <c r="FTR126" s="597"/>
      <c r="FTS126" s="597"/>
      <c r="FTT126" s="597"/>
      <c r="FTU126" s="597"/>
      <c r="FTV126" s="597"/>
      <c r="FTW126" s="597"/>
      <c r="FTX126" s="597"/>
      <c r="FTY126" s="597"/>
      <c r="FTZ126" s="597"/>
      <c r="FUA126" s="597"/>
      <c r="FUB126" s="597"/>
      <c r="FUC126" s="597"/>
      <c r="FUD126" s="597"/>
      <c r="FUE126" s="597"/>
      <c r="FUF126" s="597"/>
      <c r="FUG126" s="597"/>
      <c r="FUH126" s="597"/>
      <c r="FUI126" s="597"/>
      <c r="FUJ126" s="597"/>
      <c r="FUK126" s="597"/>
      <c r="FUL126" s="597"/>
      <c r="FUM126" s="597"/>
      <c r="FUN126" s="597"/>
      <c r="FUO126" s="597"/>
      <c r="FUP126" s="597"/>
      <c r="FUQ126" s="597"/>
      <c r="FUR126" s="597"/>
      <c r="FUS126" s="597"/>
      <c r="FUT126" s="597"/>
      <c r="FUU126" s="597"/>
      <c r="FUV126" s="597"/>
      <c r="FUW126" s="597"/>
      <c r="FUX126" s="597"/>
      <c r="FUY126" s="597"/>
      <c r="FUZ126" s="597"/>
      <c r="FVA126" s="597"/>
      <c r="FVB126" s="597"/>
      <c r="FVC126" s="597"/>
      <c r="FVD126" s="597"/>
      <c r="FVE126" s="597"/>
      <c r="FVF126" s="597"/>
      <c r="FVG126" s="597"/>
      <c r="FVH126" s="597"/>
      <c r="FVI126" s="597"/>
      <c r="FVJ126" s="597"/>
      <c r="FVK126" s="597"/>
      <c r="FVL126" s="597"/>
      <c r="FVM126" s="597"/>
      <c r="FVN126" s="597"/>
      <c r="FVO126" s="597"/>
      <c r="FVP126" s="597"/>
      <c r="FVQ126" s="597"/>
      <c r="FVR126" s="597"/>
      <c r="FVS126" s="597"/>
      <c r="FVT126" s="597"/>
      <c r="FVU126" s="597"/>
      <c r="FVV126" s="597"/>
      <c r="FVW126" s="597"/>
      <c r="FVX126" s="597"/>
      <c r="FVY126" s="597"/>
      <c r="FVZ126" s="597"/>
      <c r="FWA126" s="597"/>
      <c r="FWB126" s="597"/>
      <c r="FWC126" s="597"/>
      <c r="FWD126" s="597"/>
      <c r="FWE126" s="597"/>
      <c r="FWF126" s="597"/>
      <c r="FWG126" s="597"/>
      <c r="FWH126" s="597"/>
      <c r="FWI126" s="597"/>
      <c r="FWJ126" s="597"/>
      <c r="FWK126" s="597"/>
      <c r="FWL126" s="597"/>
      <c r="FWM126" s="597"/>
      <c r="FWN126" s="597"/>
      <c r="FWO126" s="597"/>
      <c r="FWP126" s="597"/>
      <c r="FWQ126" s="597"/>
      <c r="FWR126" s="597"/>
      <c r="FWS126" s="597"/>
      <c r="FWT126" s="597"/>
      <c r="FWU126" s="597"/>
      <c r="FWV126" s="597"/>
      <c r="FWW126" s="597"/>
      <c r="FWX126" s="597"/>
      <c r="FWY126" s="597"/>
      <c r="FWZ126" s="597"/>
      <c r="FXA126" s="597"/>
      <c r="FXB126" s="597"/>
      <c r="FXC126" s="597"/>
      <c r="FXD126" s="597"/>
      <c r="FXE126" s="597"/>
      <c r="FXF126" s="597"/>
      <c r="FXG126" s="597"/>
      <c r="FXH126" s="597"/>
      <c r="FXI126" s="597"/>
      <c r="FXJ126" s="597"/>
      <c r="FXK126" s="597"/>
      <c r="FXL126" s="597"/>
      <c r="FXM126" s="597"/>
      <c r="FXN126" s="597"/>
      <c r="FXO126" s="597"/>
      <c r="FXP126" s="597"/>
      <c r="FXQ126" s="597"/>
      <c r="FXR126" s="597"/>
      <c r="FXS126" s="597"/>
      <c r="FXT126" s="597"/>
      <c r="FXU126" s="597"/>
      <c r="FXV126" s="597"/>
      <c r="FXW126" s="597"/>
      <c r="FXX126" s="597"/>
      <c r="FXY126" s="597"/>
      <c r="FXZ126" s="597"/>
      <c r="FYA126" s="597"/>
      <c r="FYB126" s="597"/>
      <c r="FYC126" s="597"/>
      <c r="FYD126" s="597"/>
      <c r="FYE126" s="597"/>
      <c r="FYF126" s="597"/>
      <c r="FYG126" s="597"/>
      <c r="FYH126" s="597"/>
      <c r="FYI126" s="597"/>
      <c r="FYJ126" s="597"/>
      <c r="FYK126" s="597"/>
      <c r="FYL126" s="597"/>
      <c r="FYM126" s="597"/>
      <c r="FYN126" s="597"/>
      <c r="FYO126" s="597"/>
      <c r="FYP126" s="597"/>
      <c r="FYQ126" s="597"/>
      <c r="FYR126" s="597"/>
      <c r="FYS126" s="597"/>
      <c r="FYT126" s="597"/>
      <c r="FYU126" s="597"/>
      <c r="FYV126" s="597"/>
      <c r="FYW126" s="597"/>
      <c r="FYX126" s="597"/>
      <c r="FYY126" s="597"/>
      <c r="FYZ126" s="597"/>
      <c r="FZA126" s="597"/>
      <c r="FZB126" s="597"/>
      <c r="FZC126" s="597"/>
      <c r="FZD126" s="597"/>
      <c r="FZE126" s="597"/>
      <c r="FZF126" s="597"/>
      <c r="FZG126" s="597"/>
      <c r="FZH126" s="597"/>
      <c r="FZI126" s="597"/>
      <c r="FZJ126" s="597"/>
      <c r="FZK126" s="597"/>
      <c r="FZL126" s="597"/>
      <c r="FZM126" s="597"/>
      <c r="FZN126" s="597"/>
      <c r="FZO126" s="597"/>
      <c r="FZP126" s="597"/>
      <c r="FZQ126" s="597"/>
      <c r="FZR126" s="597"/>
      <c r="FZS126" s="597"/>
      <c r="FZT126" s="597"/>
      <c r="FZU126" s="597"/>
      <c r="FZV126" s="597"/>
      <c r="FZW126" s="597"/>
      <c r="FZX126" s="597"/>
      <c r="FZY126" s="597"/>
      <c r="FZZ126" s="597"/>
      <c r="GAA126" s="597"/>
      <c r="GAB126" s="597"/>
      <c r="GAC126" s="597"/>
      <c r="GAD126" s="597"/>
      <c r="GAE126" s="597"/>
      <c r="GAF126" s="597"/>
      <c r="GAG126" s="597"/>
      <c r="GAH126" s="597"/>
      <c r="GAI126" s="597"/>
      <c r="GAJ126" s="597"/>
      <c r="GAK126" s="597"/>
      <c r="GAL126" s="597"/>
      <c r="GAM126" s="597"/>
      <c r="GAN126" s="597"/>
      <c r="GAO126" s="597"/>
      <c r="GAP126" s="597"/>
      <c r="GAQ126" s="597"/>
      <c r="GAR126" s="597"/>
      <c r="GAS126" s="597"/>
      <c r="GAT126" s="597"/>
      <c r="GAU126" s="597"/>
      <c r="GAV126" s="597"/>
      <c r="GAW126" s="597"/>
      <c r="GAX126" s="597"/>
      <c r="GAY126" s="597"/>
      <c r="GAZ126" s="597"/>
      <c r="GBA126" s="597"/>
      <c r="GBB126" s="597"/>
      <c r="GBC126" s="597"/>
      <c r="GBD126" s="597"/>
      <c r="GBE126" s="597"/>
      <c r="GBF126" s="597"/>
      <c r="GBG126" s="597"/>
      <c r="GBH126" s="597"/>
      <c r="GBI126" s="597"/>
      <c r="GBJ126" s="597"/>
      <c r="GBK126" s="597"/>
      <c r="GBL126" s="597"/>
      <c r="GBM126" s="597"/>
      <c r="GBN126" s="597"/>
      <c r="GBO126" s="597"/>
      <c r="GBP126" s="597"/>
      <c r="GBQ126" s="597"/>
      <c r="GBR126" s="597"/>
      <c r="GBS126" s="597"/>
      <c r="GBT126" s="597"/>
      <c r="GBU126" s="597"/>
      <c r="GBV126" s="597"/>
      <c r="GBW126" s="597"/>
      <c r="GBX126" s="597"/>
      <c r="GBY126" s="597"/>
      <c r="GBZ126" s="597"/>
      <c r="GCA126" s="597"/>
      <c r="GCB126" s="597"/>
      <c r="GCC126" s="597"/>
      <c r="GCD126" s="597"/>
      <c r="GCE126" s="597"/>
      <c r="GCF126" s="597"/>
      <c r="GCG126" s="597"/>
      <c r="GCH126" s="597"/>
      <c r="GCI126" s="597"/>
      <c r="GCJ126" s="597"/>
      <c r="GCK126" s="597"/>
      <c r="GCL126" s="597"/>
      <c r="GCM126" s="597"/>
      <c r="GCN126" s="597"/>
      <c r="GCO126" s="597"/>
      <c r="GCP126" s="597"/>
      <c r="GCQ126" s="597"/>
      <c r="GCR126" s="597"/>
      <c r="GCS126" s="597"/>
      <c r="GCT126" s="597"/>
      <c r="GCU126" s="597"/>
      <c r="GCV126" s="597"/>
      <c r="GCW126" s="597"/>
      <c r="GCX126" s="597"/>
      <c r="GCY126" s="597"/>
      <c r="GCZ126" s="597"/>
      <c r="GDA126" s="597"/>
      <c r="GDB126" s="597"/>
      <c r="GDC126" s="597"/>
      <c r="GDD126" s="597"/>
      <c r="GDE126" s="597"/>
      <c r="GDF126" s="597"/>
      <c r="GDG126" s="597"/>
      <c r="GDH126" s="597"/>
      <c r="GDI126" s="597"/>
      <c r="GDJ126" s="597"/>
      <c r="GDK126" s="597"/>
      <c r="GDL126" s="597"/>
      <c r="GDM126" s="597"/>
      <c r="GDN126" s="597"/>
      <c r="GDO126" s="597"/>
      <c r="GDP126" s="597"/>
      <c r="GDQ126" s="597"/>
      <c r="GDR126" s="597"/>
      <c r="GDS126" s="597"/>
      <c r="GDT126" s="597"/>
      <c r="GDU126" s="597"/>
      <c r="GDV126" s="597"/>
      <c r="GDW126" s="597"/>
      <c r="GDX126" s="597"/>
      <c r="GDY126" s="597"/>
      <c r="GDZ126" s="597"/>
      <c r="GEA126" s="597"/>
      <c r="GEB126" s="597"/>
      <c r="GEC126" s="597"/>
      <c r="GED126" s="597"/>
      <c r="GEE126" s="597"/>
      <c r="GEF126" s="597"/>
      <c r="GEG126" s="597"/>
      <c r="GEH126" s="597"/>
      <c r="GEI126" s="597"/>
      <c r="GEJ126" s="597"/>
      <c r="GEK126" s="597"/>
      <c r="GEL126" s="597"/>
      <c r="GEM126" s="597"/>
      <c r="GEN126" s="597"/>
      <c r="GEO126" s="597"/>
      <c r="GEP126" s="597"/>
      <c r="GEQ126" s="597"/>
      <c r="GER126" s="597"/>
      <c r="GES126" s="597"/>
      <c r="GET126" s="597"/>
      <c r="GEU126" s="597"/>
      <c r="GEV126" s="597"/>
      <c r="GEW126" s="597"/>
      <c r="GEX126" s="597"/>
      <c r="GEY126" s="597"/>
      <c r="GEZ126" s="597"/>
      <c r="GFA126" s="597"/>
      <c r="GFB126" s="597"/>
      <c r="GFC126" s="597"/>
      <c r="GFD126" s="597"/>
      <c r="GFE126" s="597"/>
      <c r="GFF126" s="597"/>
      <c r="GFG126" s="597"/>
      <c r="GFH126" s="597"/>
      <c r="GFI126" s="597"/>
      <c r="GFJ126" s="597"/>
      <c r="GFK126" s="597"/>
      <c r="GFL126" s="597"/>
      <c r="GFM126" s="597"/>
      <c r="GFN126" s="597"/>
      <c r="GFO126" s="597"/>
      <c r="GFP126" s="597"/>
      <c r="GFQ126" s="597"/>
      <c r="GFR126" s="597"/>
      <c r="GFS126" s="597"/>
      <c r="GFT126" s="597"/>
      <c r="GFU126" s="597"/>
      <c r="GFV126" s="597"/>
      <c r="GFW126" s="597"/>
      <c r="GFX126" s="597"/>
      <c r="GFY126" s="597"/>
      <c r="GFZ126" s="597"/>
      <c r="GGA126" s="597"/>
      <c r="GGB126" s="597"/>
      <c r="GGC126" s="597"/>
      <c r="GGD126" s="597"/>
      <c r="GGE126" s="597"/>
      <c r="GGF126" s="597"/>
      <c r="GGG126" s="597"/>
      <c r="GGH126" s="597"/>
      <c r="GGI126" s="597"/>
      <c r="GGJ126" s="597"/>
      <c r="GGK126" s="597"/>
      <c r="GGL126" s="597"/>
      <c r="GGM126" s="597"/>
      <c r="GGN126" s="597"/>
      <c r="GGO126" s="597"/>
      <c r="GGP126" s="597"/>
      <c r="GGQ126" s="597"/>
      <c r="GGR126" s="597"/>
      <c r="GGS126" s="597"/>
      <c r="GGT126" s="597"/>
      <c r="GGU126" s="597"/>
      <c r="GGV126" s="597"/>
      <c r="GGW126" s="597"/>
      <c r="GGX126" s="597"/>
      <c r="GGY126" s="597"/>
      <c r="GGZ126" s="597"/>
      <c r="GHA126" s="597"/>
      <c r="GHB126" s="597"/>
      <c r="GHC126" s="597"/>
      <c r="GHD126" s="597"/>
      <c r="GHE126" s="597"/>
      <c r="GHF126" s="597"/>
      <c r="GHG126" s="597"/>
      <c r="GHH126" s="597"/>
      <c r="GHI126" s="597"/>
      <c r="GHJ126" s="597"/>
      <c r="GHK126" s="597"/>
      <c r="GHL126" s="597"/>
      <c r="GHM126" s="597"/>
      <c r="GHN126" s="597"/>
      <c r="GHO126" s="597"/>
      <c r="GHP126" s="597"/>
      <c r="GHQ126" s="597"/>
      <c r="GHR126" s="597"/>
      <c r="GHS126" s="597"/>
      <c r="GHT126" s="597"/>
      <c r="GHU126" s="597"/>
      <c r="GHV126" s="597"/>
      <c r="GHW126" s="597"/>
      <c r="GHX126" s="597"/>
      <c r="GHY126" s="597"/>
      <c r="GHZ126" s="597"/>
      <c r="GIA126" s="597"/>
      <c r="GIB126" s="597"/>
      <c r="GIC126" s="597"/>
      <c r="GID126" s="597"/>
      <c r="GIE126" s="597"/>
      <c r="GIF126" s="597"/>
      <c r="GIG126" s="597"/>
      <c r="GIH126" s="597"/>
      <c r="GII126" s="597"/>
      <c r="GIJ126" s="597"/>
      <c r="GIK126" s="597"/>
      <c r="GIL126" s="597"/>
      <c r="GIM126" s="597"/>
      <c r="GIN126" s="597"/>
      <c r="GIO126" s="597"/>
      <c r="GIP126" s="597"/>
      <c r="GIQ126" s="597"/>
      <c r="GIR126" s="597"/>
      <c r="GIS126" s="597"/>
      <c r="GIT126" s="597"/>
      <c r="GIU126" s="597"/>
      <c r="GIV126" s="597"/>
      <c r="GIW126" s="597"/>
      <c r="GIX126" s="597"/>
      <c r="GIY126" s="597"/>
      <c r="GIZ126" s="597"/>
      <c r="GJA126" s="597"/>
      <c r="GJB126" s="597"/>
      <c r="GJC126" s="597"/>
      <c r="GJD126" s="597"/>
      <c r="GJE126" s="597"/>
      <c r="GJF126" s="597"/>
      <c r="GJG126" s="597"/>
      <c r="GJH126" s="597"/>
      <c r="GJI126" s="597"/>
      <c r="GJJ126" s="597"/>
      <c r="GJK126" s="597"/>
      <c r="GJL126" s="597"/>
      <c r="GJM126" s="597"/>
      <c r="GJN126" s="597"/>
      <c r="GJO126" s="597"/>
      <c r="GJP126" s="597"/>
      <c r="GJQ126" s="597"/>
      <c r="GJR126" s="597"/>
      <c r="GJS126" s="597"/>
      <c r="GJT126" s="597"/>
      <c r="GJU126" s="597"/>
      <c r="GJV126" s="597"/>
      <c r="GJW126" s="597"/>
      <c r="GJX126" s="597"/>
      <c r="GJY126" s="597"/>
      <c r="GJZ126" s="597"/>
      <c r="GKA126" s="597"/>
      <c r="GKB126" s="597"/>
      <c r="GKC126" s="597"/>
      <c r="GKD126" s="597"/>
      <c r="GKE126" s="597"/>
      <c r="GKF126" s="597"/>
      <c r="GKG126" s="597"/>
      <c r="GKH126" s="597"/>
      <c r="GKI126" s="597"/>
      <c r="GKJ126" s="597"/>
      <c r="GKK126" s="597"/>
      <c r="GKL126" s="597"/>
      <c r="GKM126" s="597"/>
      <c r="GKN126" s="597"/>
      <c r="GKO126" s="597"/>
      <c r="GKP126" s="597"/>
      <c r="GKQ126" s="597"/>
      <c r="GKR126" s="597"/>
      <c r="GKS126" s="597"/>
      <c r="GKT126" s="597"/>
      <c r="GKU126" s="597"/>
      <c r="GKV126" s="597"/>
      <c r="GKW126" s="597"/>
      <c r="GKX126" s="597"/>
      <c r="GKY126" s="597"/>
      <c r="GKZ126" s="597"/>
      <c r="GLA126" s="597"/>
      <c r="GLB126" s="597"/>
      <c r="GLC126" s="597"/>
      <c r="GLD126" s="597"/>
      <c r="GLE126" s="597"/>
      <c r="GLF126" s="597"/>
      <c r="GLG126" s="597"/>
      <c r="GLH126" s="597"/>
      <c r="GLI126" s="597"/>
      <c r="GLJ126" s="597"/>
      <c r="GLK126" s="597"/>
      <c r="GLL126" s="597"/>
      <c r="GLM126" s="597"/>
      <c r="GLN126" s="597"/>
      <c r="GLO126" s="597"/>
      <c r="GLP126" s="597"/>
      <c r="GLQ126" s="597"/>
      <c r="GLR126" s="597"/>
      <c r="GLS126" s="597"/>
      <c r="GLT126" s="597"/>
      <c r="GLU126" s="597"/>
      <c r="GLV126" s="597"/>
      <c r="GLW126" s="597"/>
      <c r="GLX126" s="597"/>
      <c r="GLY126" s="597"/>
      <c r="GLZ126" s="597"/>
      <c r="GMA126" s="597"/>
      <c r="GMB126" s="597"/>
      <c r="GMC126" s="597"/>
      <c r="GMD126" s="597"/>
      <c r="GME126" s="597"/>
      <c r="GMF126" s="597"/>
      <c r="GMG126" s="597"/>
      <c r="GMH126" s="597"/>
      <c r="GMI126" s="597"/>
      <c r="GMJ126" s="597"/>
      <c r="GMK126" s="597"/>
      <c r="GML126" s="597"/>
      <c r="GMM126" s="597"/>
      <c r="GMN126" s="597"/>
      <c r="GMO126" s="597"/>
      <c r="GMP126" s="597"/>
      <c r="GMQ126" s="597"/>
      <c r="GMR126" s="597"/>
      <c r="GMS126" s="597"/>
      <c r="GMT126" s="597"/>
      <c r="GMU126" s="597"/>
      <c r="GMV126" s="597"/>
      <c r="GMW126" s="597"/>
      <c r="GMX126" s="597"/>
      <c r="GMY126" s="597"/>
      <c r="GMZ126" s="597"/>
      <c r="GNA126" s="597"/>
      <c r="GNB126" s="597"/>
      <c r="GNC126" s="597"/>
      <c r="GND126" s="597"/>
      <c r="GNE126" s="597"/>
      <c r="GNF126" s="597"/>
      <c r="GNG126" s="597"/>
      <c r="GNH126" s="597"/>
      <c r="GNI126" s="597"/>
      <c r="GNJ126" s="597"/>
      <c r="GNK126" s="597"/>
      <c r="GNL126" s="597"/>
      <c r="GNM126" s="597"/>
      <c r="GNN126" s="597"/>
      <c r="GNO126" s="597"/>
      <c r="GNP126" s="597"/>
      <c r="GNQ126" s="597"/>
      <c r="GNR126" s="597"/>
      <c r="GNS126" s="597"/>
      <c r="GNT126" s="597"/>
      <c r="GNU126" s="597"/>
      <c r="GNV126" s="597"/>
      <c r="GNW126" s="597"/>
      <c r="GNX126" s="597"/>
      <c r="GNY126" s="597"/>
      <c r="GNZ126" s="597"/>
      <c r="GOA126" s="597"/>
      <c r="GOB126" s="597"/>
      <c r="GOC126" s="597"/>
      <c r="GOD126" s="597"/>
      <c r="GOE126" s="597"/>
      <c r="GOF126" s="597"/>
      <c r="GOG126" s="597"/>
      <c r="GOH126" s="597"/>
      <c r="GOI126" s="597"/>
      <c r="GOJ126" s="597"/>
      <c r="GOK126" s="597"/>
      <c r="GOL126" s="597"/>
      <c r="GOM126" s="597"/>
      <c r="GON126" s="597"/>
      <c r="GOO126" s="597"/>
      <c r="GOP126" s="597"/>
      <c r="GOQ126" s="597"/>
      <c r="GOR126" s="597"/>
      <c r="GOS126" s="597"/>
      <c r="GOT126" s="597"/>
      <c r="GOU126" s="597"/>
      <c r="GOV126" s="597"/>
      <c r="GOW126" s="597"/>
      <c r="GOX126" s="597"/>
      <c r="GOY126" s="597"/>
      <c r="GOZ126" s="597"/>
      <c r="GPA126" s="597"/>
      <c r="GPB126" s="597"/>
      <c r="GPC126" s="597"/>
      <c r="GPD126" s="597"/>
      <c r="GPE126" s="597"/>
      <c r="GPF126" s="597"/>
      <c r="GPG126" s="597"/>
      <c r="GPH126" s="597"/>
      <c r="GPI126" s="597"/>
      <c r="GPJ126" s="597"/>
      <c r="GPK126" s="597"/>
      <c r="GPL126" s="597"/>
      <c r="GPM126" s="597"/>
      <c r="GPN126" s="597"/>
      <c r="GPO126" s="597"/>
      <c r="GPP126" s="597"/>
      <c r="GPQ126" s="597"/>
      <c r="GPR126" s="597"/>
      <c r="GPS126" s="597"/>
      <c r="GPT126" s="597"/>
      <c r="GPU126" s="597"/>
      <c r="GPV126" s="597"/>
      <c r="GPW126" s="597"/>
      <c r="GPX126" s="597"/>
      <c r="GPY126" s="597"/>
      <c r="GPZ126" s="597"/>
      <c r="GQA126" s="597"/>
      <c r="GQB126" s="597"/>
      <c r="GQC126" s="597"/>
      <c r="GQD126" s="597"/>
      <c r="GQE126" s="597"/>
      <c r="GQF126" s="597"/>
      <c r="GQG126" s="597"/>
      <c r="GQH126" s="597"/>
      <c r="GQI126" s="597"/>
      <c r="GQJ126" s="597"/>
      <c r="GQK126" s="597"/>
      <c r="GQL126" s="597"/>
      <c r="GQM126" s="597"/>
      <c r="GQN126" s="597"/>
      <c r="GQO126" s="597"/>
      <c r="GQP126" s="597"/>
      <c r="GQQ126" s="597"/>
      <c r="GQR126" s="597"/>
      <c r="GQS126" s="597"/>
      <c r="GQT126" s="597"/>
      <c r="GQU126" s="597"/>
      <c r="GQV126" s="597"/>
      <c r="GQW126" s="597"/>
      <c r="GQX126" s="597"/>
      <c r="GQY126" s="597"/>
      <c r="GQZ126" s="597"/>
      <c r="GRA126" s="597"/>
      <c r="GRB126" s="597"/>
      <c r="GRC126" s="597"/>
      <c r="GRD126" s="597"/>
      <c r="GRE126" s="597"/>
      <c r="GRF126" s="597"/>
      <c r="GRG126" s="597"/>
      <c r="GRH126" s="597"/>
      <c r="GRI126" s="597"/>
      <c r="GRJ126" s="597"/>
      <c r="GRK126" s="597"/>
      <c r="GRL126" s="597"/>
      <c r="GRM126" s="597"/>
      <c r="GRN126" s="597"/>
      <c r="GRO126" s="597"/>
      <c r="GRP126" s="597"/>
      <c r="GRQ126" s="597"/>
      <c r="GRR126" s="597"/>
      <c r="GRS126" s="597"/>
      <c r="GRT126" s="597"/>
      <c r="GRU126" s="597"/>
      <c r="GRV126" s="597"/>
      <c r="GRW126" s="597"/>
      <c r="GRX126" s="597"/>
      <c r="GRY126" s="597"/>
      <c r="GRZ126" s="597"/>
      <c r="GSA126" s="597"/>
      <c r="GSB126" s="597"/>
      <c r="GSC126" s="597"/>
      <c r="GSD126" s="597"/>
      <c r="GSE126" s="597"/>
      <c r="GSF126" s="597"/>
      <c r="GSG126" s="597"/>
      <c r="GSH126" s="597"/>
      <c r="GSI126" s="597"/>
      <c r="GSJ126" s="597"/>
      <c r="GSK126" s="597"/>
      <c r="GSL126" s="597"/>
      <c r="GSM126" s="597"/>
      <c r="GSN126" s="597"/>
      <c r="GSO126" s="597"/>
      <c r="GSP126" s="597"/>
      <c r="GSQ126" s="597"/>
      <c r="GSR126" s="597"/>
      <c r="GSS126" s="597"/>
      <c r="GST126" s="597"/>
      <c r="GSU126" s="597"/>
      <c r="GSV126" s="597"/>
      <c r="GSW126" s="597"/>
      <c r="GSX126" s="597"/>
      <c r="GSY126" s="597"/>
      <c r="GSZ126" s="597"/>
      <c r="GTA126" s="597"/>
      <c r="GTB126" s="597"/>
      <c r="GTC126" s="597"/>
      <c r="GTD126" s="597"/>
      <c r="GTE126" s="597"/>
      <c r="GTF126" s="597"/>
      <c r="GTG126" s="597"/>
      <c r="GTH126" s="597"/>
      <c r="GTI126" s="597"/>
      <c r="GTJ126" s="597"/>
      <c r="GTK126" s="597"/>
      <c r="GTL126" s="597"/>
      <c r="GTM126" s="597"/>
      <c r="GTN126" s="597"/>
      <c r="GTO126" s="597"/>
      <c r="GTP126" s="597"/>
      <c r="GTQ126" s="597"/>
      <c r="GTR126" s="597"/>
      <c r="GTS126" s="597"/>
      <c r="GTT126" s="597"/>
      <c r="GTU126" s="597"/>
      <c r="GTV126" s="597"/>
      <c r="GTW126" s="597"/>
      <c r="GTX126" s="597"/>
      <c r="GTY126" s="597"/>
      <c r="GTZ126" s="597"/>
      <c r="GUA126" s="597"/>
      <c r="GUB126" s="597"/>
      <c r="GUC126" s="597"/>
      <c r="GUD126" s="597"/>
      <c r="GUE126" s="597"/>
      <c r="GUF126" s="597"/>
      <c r="GUG126" s="597"/>
      <c r="GUH126" s="597"/>
      <c r="GUI126" s="597"/>
      <c r="GUJ126" s="597"/>
      <c r="GUK126" s="597"/>
      <c r="GUL126" s="597"/>
      <c r="GUM126" s="597"/>
      <c r="GUN126" s="597"/>
      <c r="GUO126" s="597"/>
      <c r="GUP126" s="597"/>
      <c r="GUQ126" s="597"/>
      <c r="GUR126" s="597"/>
      <c r="GUS126" s="597"/>
      <c r="GUT126" s="597"/>
      <c r="GUU126" s="597"/>
      <c r="GUV126" s="597"/>
      <c r="GUW126" s="597"/>
      <c r="GUX126" s="597"/>
      <c r="GUY126" s="597"/>
      <c r="GUZ126" s="597"/>
      <c r="GVA126" s="597"/>
      <c r="GVB126" s="597"/>
      <c r="GVC126" s="597"/>
      <c r="GVD126" s="597"/>
      <c r="GVE126" s="597"/>
      <c r="GVF126" s="597"/>
      <c r="GVG126" s="597"/>
      <c r="GVH126" s="597"/>
      <c r="GVI126" s="597"/>
      <c r="GVJ126" s="597"/>
      <c r="GVK126" s="597"/>
      <c r="GVL126" s="597"/>
      <c r="GVM126" s="597"/>
      <c r="GVN126" s="597"/>
      <c r="GVO126" s="597"/>
      <c r="GVP126" s="597"/>
      <c r="GVQ126" s="597"/>
      <c r="GVR126" s="597"/>
      <c r="GVS126" s="597"/>
      <c r="GVT126" s="597"/>
      <c r="GVU126" s="597"/>
      <c r="GVV126" s="597"/>
      <c r="GVW126" s="597"/>
      <c r="GVX126" s="597"/>
      <c r="GVY126" s="597"/>
      <c r="GVZ126" s="597"/>
      <c r="GWA126" s="597"/>
      <c r="GWB126" s="597"/>
      <c r="GWC126" s="597"/>
      <c r="GWD126" s="597"/>
      <c r="GWE126" s="597"/>
      <c r="GWF126" s="597"/>
      <c r="GWG126" s="597"/>
      <c r="GWH126" s="597"/>
      <c r="GWI126" s="597"/>
      <c r="GWJ126" s="597"/>
      <c r="GWK126" s="597"/>
      <c r="GWL126" s="597"/>
      <c r="GWM126" s="597"/>
      <c r="GWN126" s="597"/>
      <c r="GWO126" s="597"/>
      <c r="GWP126" s="597"/>
      <c r="GWQ126" s="597"/>
      <c r="GWR126" s="597"/>
      <c r="GWS126" s="597"/>
      <c r="GWT126" s="597"/>
      <c r="GWU126" s="597"/>
      <c r="GWV126" s="597"/>
      <c r="GWW126" s="597"/>
      <c r="GWX126" s="597"/>
      <c r="GWY126" s="597"/>
      <c r="GWZ126" s="597"/>
      <c r="GXA126" s="597"/>
      <c r="GXB126" s="597"/>
      <c r="GXC126" s="597"/>
      <c r="GXD126" s="597"/>
      <c r="GXE126" s="597"/>
      <c r="GXF126" s="597"/>
      <c r="GXG126" s="597"/>
      <c r="GXH126" s="597"/>
      <c r="GXI126" s="597"/>
      <c r="GXJ126" s="597"/>
      <c r="GXK126" s="597"/>
      <c r="GXL126" s="597"/>
      <c r="GXM126" s="597"/>
      <c r="GXN126" s="597"/>
      <c r="GXO126" s="597"/>
      <c r="GXP126" s="597"/>
      <c r="GXQ126" s="597"/>
      <c r="GXR126" s="597"/>
      <c r="GXS126" s="597"/>
      <c r="GXT126" s="597"/>
      <c r="GXU126" s="597"/>
      <c r="GXV126" s="597"/>
      <c r="GXW126" s="597"/>
      <c r="GXX126" s="597"/>
      <c r="GXY126" s="597"/>
      <c r="GXZ126" s="597"/>
      <c r="GYA126" s="597"/>
      <c r="GYB126" s="597"/>
      <c r="GYC126" s="597"/>
      <c r="GYD126" s="597"/>
      <c r="GYE126" s="597"/>
      <c r="GYF126" s="597"/>
      <c r="GYG126" s="597"/>
      <c r="GYH126" s="597"/>
      <c r="GYI126" s="597"/>
      <c r="GYJ126" s="597"/>
      <c r="GYK126" s="597"/>
      <c r="GYL126" s="597"/>
      <c r="GYM126" s="597"/>
      <c r="GYN126" s="597"/>
      <c r="GYO126" s="597"/>
      <c r="GYP126" s="597"/>
      <c r="GYQ126" s="597"/>
      <c r="GYR126" s="597"/>
      <c r="GYS126" s="597"/>
      <c r="GYT126" s="597"/>
      <c r="GYU126" s="597"/>
      <c r="GYV126" s="597"/>
      <c r="GYW126" s="597"/>
      <c r="GYX126" s="597"/>
      <c r="GYY126" s="597"/>
      <c r="GYZ126" s="597"/>
      <c r="GZA126" s="597"/>
      <c r="GZB126" s="597"/>
      <c r="GZC126" s="597"/>
      <c r="GZD126" s="597"/>
      <c r="GZE126" s="597"/>
      <c r="GZF126" s="597"/>
      <c r="GZG126" s="597"/>
      <c r="GZH126" s="597"/>
      <c r="GZI126" s="597"/>
      <c r="GZJ126" s="597"/>
      <c r="GZK126" s="597"/>
      <c r="GZL126" s="597"/>
      <c r="GZM126" s="597"/>
      <c r="GZN126" s="597"/>
      <c r="GZO126" s="597"/>
      <c r="GZP126" s="597"/>
      <c r="GZQ126" s="597"/>
      <c r="GZR126" s="597"/>
      <c r="GZS126" s="597"/>
      <c r="GZT126" s="597"/>
      <c r="GZU126" s="597"/>
      <c r="GZV126" s="597"/>
      <c r="GZW126" s="597"/>
      <c r="GZX126" s="597"/>
      <c r="GZY126" s="597"/>
      <c r="GZZ126" s="597"/>
      <c r="HAA126" s="597"/>
      <c r="HAB126" s="597"/>
      <c r="HAC126" s="597"/>
      <c r="HAD126" s="597"/>
      <c r="HAE126" s="597"/>
      <c r="HAF126" s="597"/>
      <c r="HAG126" s="597"/>
      <c r="HAH126" s="597"/>
      <c r="HAI126" s="597"/>
      <c r="HAJ126" s="597"/>
      <c r="HAK126" s="597"/>
      <c r="HAL126" s="597"/>
      <c r="HAM126" s="597"/>
      <c r="HAN126" s="597"/>
      <c r="HAO126" s="597"/>
      <c r="HAP126" s="597"/>
      <c r="HAQ126" s="597"/>
      <c r="HAR126" s="597"/>
      <c r="HAS126" s="597"/>
      <c r="HAT126" s="597"/>
      <c r="HAU126" s="597"/>
      <c r="HAV126" s="597"/>
      <c r="HAW126" s="597"/>
      <c r="HAX126" s="597"/>
      <c r="HAY126" s="597"/>
      <c r="HAZ126" s="597"/>
      <c r="HBA126" s="597"/>
      <c r="HBB126" s="597"/>
      <c r="HBC126" s="597"/>
      <c r="HBD126" s="597"/>
    </row>
    <row r="127" spans="1:5464" s="599" customFormat="1" ht="16.5" customHeight="1" thickTop="1" x14ac:dyDescent="0.2">
      <c r="A127" s="1329" t="s">
        <v>244</v>
      </c>
      <c r="B127" s="600" t="s">
        <v>245</v>
      </c>
      <c r="C127" s="601">
        <f>SUM(D127+E127)</f>
        <v>0</v>
      </c>
      <c r="D127" s="601">
        <f t="shared" ref="D127:E130" si="20">SUM(F127+H127+J127+L127+N127)</f>
        <v>0</v>
      </c>
      <c r="E127" s="602">
        <f t="shared" si="20"/>
        <v>0</v>
      </c>
      <c r="F127" s="223"/>
      <c r="G127" s="603"/>
      <c r="H127" s="604"/>
      <c r="I127" s="603"/>
      <c r="J127" s="222"/>
      <c r="K127" s="181"/>
      <c r="L127" s="222"/>
      <c r="M127" s="181"/>
      <c r="N127" s="604"/>
      <c r="O127" s="603"/>
      <c r="P127" s="605"/>
      <c r="Q127" s="459"/>
      <c r="R127" s="459"/>
      <c r="S127" s="459"/>
      <c r="T127" s="459"/>
      <c r="U127" s="459"/>
      <c r="V127" s="459"/>
      <c r="W127" s="459"/>
      <c r="X127" s="459"/>
      <c r="Y127" s="459"/>
      <c r="Z127" s="459"/>
      <c r="AA127" s="459"/>
      <c r="AB127" s="459"/>
      <c r="AC127" s="459"/>
      <c r="AD127" s="459"/>
      <c r="AE127" s="459"/>
      <c r="AF127" s="459"/>
      <c r="AG127" s="459"/>
      <c r="AH127" s="459"/>
      <c r="AI127" s="596"/>
      <c r="AJ127" s="597"/>
      <c r="AK127" s="597"/>
      <c r="AL127" s="597"/>
      <c r="AM127" s="597"/>
      <c r="AN127" s="597"/>
      <c r="AO127" s="597"/>
      <c r="AP127" s="597"/>
      <c r="AQ127" s="597"/>
      <c r="AR127" s="597"/>
      <c r="AS127" s="597"/>
      <c r="AT127" s="597"/>
      <c r="AU127" s="597"/>
      <c r="AV127" s="597"/>
      <c r="AW127" s="597"/>
      <c r="AX127" s="597"/>
      <c r="AY127" s="597"/>
      <c r="AZ127" s="597"/>
      <c r="BA127" s="597"/>
      <c r="BB127" s="597"/>
      <c r="BC127" s="597"/>
      <c r="BD127" s="597"/>
      <c r="BE127" s="597"/>
      <c r="BF127" s="597"/>
      <c r="BG127" s="597"/>
      <c r="BH127" s="597"/>
      <c r="BI127" s="597"/>
      <c r="BJ127" s="597"/>
      <c r="BK127" s="597"/>
      <c r="BL127" s="597"/>
      <c r="BM127" s="597"/>
      <c r="BN127" s="597"/>
      <c r="BO127" s="597"/>
      <c r="BP127" s="597"/>
      <c r="BQ127" s="597"/>
      <c r="BR127" s="597"/>
      <c r="BS127" s="597"/>
      <c r="BT127" s="597"/>
      <c r="BU127" s="597"/>
      <c r="BV127" s="597"/>
      <c r="BW127" s="597"/>
      <c r="BX127" s="597"/>
      <c r="BY127" s="598"/>
      <c r="BZ127" s="598"/>
      <c r="CA127" s="598"/>
      <c r="CB127" s="598"/>
      <c r="CC127" s="598"/>
      <c r="CD127" s="598"/>
      <c r="CE127" s="598"/>
      <c r="CF127" s="598"/>
      <c r="CG127" s="598"/>
      <c r="CH127" s="598"/>
      <c r="CI127" s="598"/>
      <c r="CJ127" s="598"/>
      <c r="CK127" s="598"/>
      <c r="CL127" s="598"/>
      <c r="CM127" s="598"/>
      <c r="CN127" s="598"/>
      <c r="CO127" s="598"/>
      <c r="CP127" s="597"/>
      <c r="CQ127" s="597"/>
      <c r="CR127" s="597"/>
      <c r="CS127" s="597"/>
      <c r="CT127" s="597"/>
      <c r="CU127" s="597"/>
      <c r="CV127" s="597"/>
      <c r="CW127" s="597"/>
      <c r="CX127" s="597"/>
      <c r="CY127" s="597"/>
      <c r="CZ127" s="597"/>
      <c r="DA127" s="597"/>
      <c r="DB127" s="597"/>
      <c r="DC127" s="597"/>
      <c r="DD127" s="597"/>
      <c r="DE127" s="597"/>
      <c r="DF127" s="597"/>
      <c r="DG127" s="597"/>
      <c r="DH127" s="597"/>
      <c r="DI127" s="597"/>
      <c r="DJ127" s="597"/>
      <c r="DK127" s="597"/>
      <c r="DL127" s="597"/>
      <c r="DM127" s="597"/>
      <c r="DN127" s="597"/>
      <c r="DO127" s="597"/>
      <c r="DP127" s="597"/>
      <c r="DQ127" s="597"/>
      <c r="DR127" s="597"/>
      <c r="DS127" s="597"/>
      <c r="DT127" s="597"/>
      <c r="DU127" s="597"/>
      <c r="DV127" s="597"/>
      <c r="DW127" s="597"/>
      <c r="DX127" s="597"/>
      <c r="DY127" s="597"/>
      <c r="DZ127" s="597"/>
      <c r="EA127" s="597"/>
      <c r="EB127" s="597"/>
      <c r="EC127" s="597"/>
      <c r="ED127" s="597"/>
      <c r="EE127" s="597"/>
      <c r="EF127" s="597"/>
      <c r="EG127" s="597"/>
      <c r="EH127" s="597"/>
      <c r="EI127" s="597"/>
      <c r="EJ127" s="597"/>
      <c r="EK127" s="597"/>
      <c r="EL127" s="597"/>
      <c r="EM127" s="597"/>
      <c r="EN127" s="597"/>
      <c r="EO127" s="597"/>
      <c r="EP127" s="597"/>
      <c r="EQ127" s="597"/>
      <c r="ER127" s="597"/>
      <c r="ES127" s="597"/>
      <c r="ET127" s="597"/>
      <c r="EU127" s="597"/>
      <c r="EV127" s="597"/>
      <c r="EW127" s="597"/>
      <c r="EX127" s="597"/>
      <c r="EY127" s="597"/>
      <c r="EZ127" s="597"/>
      <c r="FA127" s="597"/>
      <c r="FB127" s="597"/>
      <c r="FC127" s="597"/>
      <c r="FD127" s="597"/>
      <c r="FE127" s="597"/>
      <c r="FF127" s="597"/>
      <c r="FG127" s="597"/>
      <c r="FH127" s="597"/>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GJ127" s="597"/>
      <c r="GK127" s="597"/>
      <c r="GL127" s="597"/>
      <c r="GM127" s="597"/>
      <c r="GN127" s="597"/>
      <c r="GO127" s="597"/>
      <c r="GP127" s="597"/>
      <c r="GQ127" s="597"/>
      <c r="GR127" s="597"/>
      <c r="GS127" s="597"/>
      <c r="GT127" s="597"/>
      <c r="GU127" s="597"/>
      <c r="GV127" s="597"/>
      <c r="GW127" s="597"/>
      <c r="GX127" s="597"/>
      <c r="GY127" s="597"/>
      <c r="GZ127" s="597"/>
      <c r="HA127" s="597"/>
      <c r="HB127" s="597"/>
      <c r="HC127" s="597"/>
      <c r="HD127" s="597"/>
      <c r="HE127" s="597"/>
      <c r="HF127" s="597"/>
      <c r="HG127" s="597"/>
      <c r="HH127" s="597"/>
      <c r="HI127" s="597"/>
      <c r="HJ127" s="597"/>
      <c r="HK127" s="597"/>
      <c r="HL127" s="597"/>
      <c r="HM127" s="597"/>
      <c r="HN127" s="597"/>
      <c r="HO127" s="597"/>
      <c r="HP127" s="597"/>
      <c r="HQ127" s="597"/>
      <c r="HR127" s="597"/>
      <c r="HS127" s="597"/>
      <c r="HT127" s="597"/>
      <c r="HU127" s="597"/>
      <c r="HV127" s="597"/>
      <c r="HW127" s="597"/>
      <c r="HX127" s="597"/>
      <c r="HY127" s="597"/>
      <c r="HZ127" s="597"/>
      <c r="IA127" s="597"/>
      <c r="IB127" s="597"/>
      <c r="IC127" s="597"/>
      <c r="ID127" s="597"/>
      <c r="IE127" s="597"/>
      <c r="IF127" s="597"/>
      <c r="IG127" s="597"/>
      <c r="IH127" s="597"/>
      <c r="II127" s="597"/>
      <c r="IJ127" s="597"/>
      <c r="IK127" s="597"/>
      <c r="IL127" s="597"/>
      <c r="IM127" s="597"/>
      <c r="IN127" s="597"/>
      <c r="IO127" s="597"/>
      <c r="IP127" s="597"/>
      <c r="IQ127" s="597"/>
      <c r="IR127" s="597"/>
      <c r="IS127" s="597"/>
      <c r="IT127" s="597"/>
      <c r="IU127" s="597"/>
      <c r="IV127" s="597"/>
      <c r="IW127" s="597"/>
      <c r="IX127" s="597"/>
      <c r="IY127" s="597"/>
      <c r="IZ127" s="597"/>
      <c r="JA127" s="597"/>
      <c r="JB127" s="597"/>
      <c r="JC127" s="597"/>
      <c r="JD127" s="597"/>
      <c r="JE127" s="597"/>
      <c r="JF127" s="597"/>
      <c r="JG127" s="597"/>
      <c r="JH127" s="597"/>
      <c r="JI127" s="597"/>
      <c r="JJ127" s="597"/>
      <c r="JK127" s="597"/>
      <c r="JL127" s="597"/>
      <c r="JM127" s="597"/>
      <c r="JN127" s="597"/>
      <c r="JO127" s="597"/>
      <c r="JP127" s="597"/>
      <c r="JQ127" s="597"/>
      <c r="JR127" s="597"/>
      <c r="JS127" s="597"/>
      <c r="JT127" s="597"/>
      <c r="JU127" s="597"/>
      <c r="JV127" s="597"/>
      <c r="JW127" s="597"/>
      <c r="JX127" s="597"/>
      <c r="JY127" s="597"/>
      <c r="JZ127" s="597"/>
      <c r="KA127" s="597"/>
      <c r="KB127" s="597"/>
      <c r="KC127" s="597"/>
      <c r="KD127" s="597"/>
      <c r="KE127" s="597"/>
      <c r="KF127" s="597"/>
      <c r="KG127" s="597"/>
      <c r="KH127" s="597"/>
      <c r="KI127" s="597"/>
      <c r="KJ127" s="597"/>
      <c r="KK127" s="597"/>
      <c r="KL127" s="597"/>
      <c r="KM127" s="597"/>
      <c r="KN127" s="597"/>
      <c r="KO127" s="597"/>
      <c r="KP127" s="597"/>
      <c r="KQ127" s="597"/>
      <c r="KR127" s="597"/>
      <c r="KS127" s="597"/>
      <c r="KT127" s="597"/>
      <c r="KU127" s="597"/>
      <c r="KV127" s="597"/>
      <c r="KW127" s="597"/>
      <c r="KX127" s="597"/>
      <c r="KY127" s="597"/>
      <c r="KZ127" s="597"/>
      <c r="LA127" s="597"/>
      <c r="LB127" s="597"/>
      <c r="LC127" s="597"/>
      <c r="LD127" s="597"/>
      <c r="LE127" s="597"/>
      <c r="LF127" s="597"/>
      <c r="LG127" s="597"/>
      <c r="LH127" s="597"/>
      <c r="LI127" s="597"/>
      <c r="LJ127" s="597"/>
      <c r="LK127" s="597"/>
      <c r="LL127" s="597"/>
      <c r="LM127" s="597"/>
      <c r="LN127" s="597"/>
      <c r="LO127" s="597"/>
      <c r="LP127" s="597"/>
      <c r="LQ127" s="597"/>
      <c r="LR127" s="597"/>
      <c r="LS127" s="597"/>
      <c r="LT127" s="597"/>
      <c r="LU127" s="597"/>
      <c r="LV127" s="597"/>
      <c r="LW127" s="597"/>
      <c r="LX127" s="597"/>
      <c r="LY127" s="597"/>
      <c r="LZ127" s="597"/>
      <c r="MA127" s="597"/>
      <c r="MB127" s="597"/>
      <c r="MC127" s="597"/>
      <c r="MD127" s="597"/>
      <c r="ME127" s="597"/>
      <c r="MF127" s="597"/>
      <c r="MG127" s="597"/>
      <c r="MH127" s="597"/>
      <c r="MI127" s="597"/>
      <c r="MJ127" s="597"/>
      <c r="MK127" s="597"/>
      <c r="ML127" s="597"/>
      <c r="MM127" s="597"/>
      <c r="MN127" s="597"/>
      <c r="MO127" s="597"/>
      <c r="MP127" s="597"/>
      <c r="MQ127" s="597"/>
      <c r="MR127" s="597"/>
      <c r="MS127" s="597"/>
      <c r="MT127" s="597"/>
      <c r="MU127" s="597"/>
      <c r="MV127" s="597"/>
      <c r="MW127" s="597"/>
      <c r="MX127" s="597"/>
      <c r="MY127" s="597"/>
      <c r="MZ127" s="597"/>
      <c r="NA127" s="597"/>
      <c r="NB127" s="597"/>
      <c r="NC127" s="597"/>
      <c r="ND127" s="597"/>
      <c r="NE127" s="597"/>
      <c r="NF127" s="597"/>
      <c r="NG127" s="597"/>
      <c r="NH127" s="597"/>
      <c r="NI127" s="597"/>
      <c r="NJ127" s="597"/>
      <c r="NK127" s="597"/>
      <c r="NL127" s="597"/>
      <c r="NM127" s="597"/>
      <c r="NN127" s="597"/>
      <c r="NO127" s="597"/>
      <c r="NP127" s="597"/>
      <c r="NQ127" s="597"/>
      <c r="NR127" s="597"/>
      <c r="NS127" s="597"/>
      <c r="NT127" s="597"/>
      <c r="NU127" s="597"/>
      <c r="NV127" s="597"/>
      <c r="NW127" s="597"/>
      <c r="NX127" s="597"/>
      <c r="NY127" s="597"/>
      <c r="NZ127" s="597"/>
      <c r="OA127" s="597"/>
      <c r="OB127" s="597"/>
      <c r="OC127" s="597"/>
      <c r="OD127" s="597"/>
      <c r="OE127" s="597"/>
      <c r="OF127" s="597"/>
      <c r="OG127" s="597"/>
      <c r="OH127" s="597"/>
      <c r="OI127" s="597"/>
      <c r="OJ127" s="597"/>
      <c r="OK127" s="597"/>
      <c r="OL127" s="597"/>
      <c r="OM127" s="597"/>
      <c r="ON127" s="597"/>
      <c r="OO127" s="597"/>
      <c r="OP127" s="597"/>
      <c r="OQ127" s="597"/>
      <c r="OR127" s="597"/>
      <c r="OS127" s="597"/>
      <c r="OT127" s="597"/>
      <c r="OU127" s="597"/>
      <c r="OV127" s="597"/>
      <c r="OW127" s="597"/>
      <c r="OX127" s="597"/>
      <c r="OY127" s="597"/>
      <c r="OZ127" s="597"/>
      <c r="PA127" s="597"/>
      <c r="PB127" s="597"/>
      <c r="PC127" s="597"/>
      <c r="PD127" s="597"/>
      <c r="PE127" s="597"/>
      <c r="PF127" s="597"/>
      <c r="PG127" s="597"/>
      <c r="PH127" s="597"/>
      <c r="PI127" s="597"/>
      <c r="PJ127" s="597"/>
      <c r="PK127" s="597"/>
      <c r="PL127" s="597"/>
      <c r="PM127" s="597"/>
      <c r="PN127" s="597"/>
      <c r="PO127" s="597"/>
      <c r="PP127" s="597"/>
      <c r="PQ127" s="597"/>
      <c r="PR127" s="597"/>
      <c r="PS127" s="597"/>
      <c r="PT127" s="597"/>
      <c r="PU127" s="597"/>
      <c r="PV127" s="597"/>
      <c r="PW127" s="597"/>
      <c r="PX127" s="597"/>
      <c r="PY127" s="597"/>
      <c r="PZ127" s="597"/>
      <c r="QA127" s="597"/>
      <c r="QB127" s="597"/>
      <c r="QC127" s="597"/>
      <c r="QD127" s="597"/>
      <c r="QE127" s="597"/>
      <c r="QF127" s="597"/>
      <c r="QG127" s="597"/>
      <c r="QH127" s="597"/>
      <c r="QI127" s="597"/>
      <c r="QJ127" s="597"/>
      <c r="QK127" s="597"/>
      <c r="QL127" s="597"/>
      <c r="QM127" s="597"/>
      <c r="QN127" s="597"/>
      <c r="QO127" s="597"/>
      <c r="QP127" s="597"/>
      <c r="QQ127" s="597"/>
      <c r="QR127" s="597"/>
      <c r="QS127" s="597"/>
      <c r="QT127" s="597"/>
      <c r="QU127" s="597"/>
      <c r="QV127" s="597"/>
      <c r="QW127" s="597"/>
      <c r="QX127" s="597"/>
      <c r="QY127" s="597"/>
      <c r="QZ127" s="597"/>
      <c r="RA127" s="597"/>
      <c r="RB127" s="597"/>
      <c r="RC127" s="597"/>
      <c r="RD127" s="597"/>
      <c r="RE127" s="597"/>
      <c r="RF127" s="597"/>
      <c r="RG127" s="597"/>
      <c r="RH127" s="597"/>
      <c r="RI127" s="597"/>
      <c r="RJ127" s="597"/>
      <c r="RK127" s="597"/>
      <c r="RL127" s="597"/>
      <c r="RM127" s="597"/>
      <c r="RN127" s="597"/>
      <c r="RO127" s="597"/>
      <c r="RP127" s="597"/>
      <c r="RQ127" s="597"/>
      <c r="RR127" s="597"/>
      <c r="RS127" s="597"/>
      <c r="RT127" s="597"/>
      <c r="RU127" s="597"/>
      <c r="RV127" s="597"/>
      <c r="RW127" s="597"/>
      <c r="RX127" s="597"/>
      <c r="RY127" s="597"/>
      <c r="RZ127" s="597"/>
      <c r="SA127" s="597"/>
      <c r="SB127" s="597"/>
      <c r="SC127" s="597"/>
      <c r="SD127" s="597"/>
      <c r="SE127" s="597"/>
      <c r="SF127" s="597"/>
      <c r="SG127" s="597"/>
      <c r="SH127" s="597"/>
      <c r="SI127" s="597"/>
      <c r="SJ127" s="597"/>
      <c r="SK127" s="597"/>
      <c r="SL127" s="597"/>
      <c r="SM127" s="597"/>
      <c r="SN127" s="597"/>
      <c r="SO127" s="597"/>
      <c r="SP127" s="597"/>
      <c r="SQ127" s="597"/>
      <c r="SR127" s="597"/>
      <c r="SS127" s="597"/>
      <c r="ST127" s="597"/>
      <c r="SU127" s="597"/>
      <c r="SV127" s="597"/>
      <c r="SW127" s="597"/>
      <c r="SX127" s="597"/>
      <c r="SY127" s="597"/>
      <c r="SZ127" s="597"/>
      <c r="TA127" s="597"/>
      <c r="TB127" s="597"/>
      <c r="TC127" s="597"/>
      <c r="TD127" s="597"/>
      <c r="TE127" s="597"/>
      <c r="TF127" s="597"/>
      <c r="TG127" s="597"/>
      <c r="TH127" s="597"/>
      <c r="TI127" s="597"/>
      <c r="TJ127" s="597"/>
      <c r="TK127" s="597"/>
      <c r="TL127" s="597"/>
      <c r="TM127" s="597"/>
      <c r="TN127" s="597"/>
      <c r="TO127" s="597"/>
      <c r="TP127" s="597"/>
      <c r="TQ127" s="597"/>
      <c r="TR127" s="597"/>
      <c r="TS127" s="597"/>
      <c r="TT127" s="597"/>
      <c r="TU127" s="597"/>
      <c r="TV127" s="597"/>
      <c r="TW127" s="597"/>
      <c r="TX127" s="597"/>
      <c r="TY127" s="597"/>
      <c r="TZ127" s="597"/>
      <c r="UA127" s="597"/>
      <c r="UB127" s="597"/>
      <c r="UC127" s="597"/>
      <c r="UD127" s="597"/>
      <c r="UE127" s="597"/>
      <c r="UF127" s="597"/>
      <c r="UG127" s="597"/>
      <c r="UH127" s="597"/>
      <c r="UI127" s="597"/>
      <c r="UJ127" s="597"/>
      <c r="UK127" s="597"/>
      <c r="UL127" s="597"/>
      <c r="UM127" s="597"/>
      <c r="UN127" s="597"/>
      <c r="UO127" s="597"/>
      <c r="UP127" s="597"/>
      <c r="UQ127" s="597"/>
      <c r="UR127" s="597"/>
      <c r="US127" s="597"/>
      <c r="UT127" s="597"/>
      <c r="UU127" s="597"/>
      <c r="UV127" s="597"/>
      <c r="UW127" s="597"/>
      <c r="UX127" s="597"/>
      <c r="UY127" s="597"/>
      <c r="UZ127" s="597"/>
      <c r="VA127" s="597"/>
      <c r="VB127" s="597"/>
      <c r="VC127" s="597"/>
      <c r="VD127" s="597"/>
      <c r="VE127" s="597"/>
      <c r="VF127" s="597"/>
      <c r="VG127" s="597"/>
      <c r="VH127" s="597"/>
      <c r="VI127" s="597"/>
      <c r="VJ127" s="597"/>
      <c r="VK127" s="597"/>
      <c r="VL127" s="597"/>
      <c r="VM127" s="597"/>
      <c r="VN127" s="597"/>
      <c r="VO127" s="597"/>
      <c r="VP127" s="597"/>
      <c r="VQ127" s="597"/>
      <c r="VR127" s="597"/>
      <c r="VS127" s="597"/>
      <c r="VT127" s="597"/>
      <c r="VU127" s="597"/>
      <c r="VV127" s="597"/>
      <c r="VW127" s="597"/>
      <c r="VX127" s="597"/>
      <c r="VY127" s="597"/>
      <c r="VZ127" s="597"/>
      <c r="WA127" s="597"/>
      <c r="WB127" s="597"/>
      <c r="WC127" s="597"/>
      <c r="WD127" s="597"/>
      <c r="WE127" s="597"/>
      <c r="WF127" s="597"/>
      <c r="WG127" s="597"/>
      <c r="WH127" s="597"/>
      <c r="WI127" s="597"/>
      <c r="WJ127" s="597"/>
      <c r="WK127" s="597"/>
      <c r="WL127" s="597"/>
      <c r="WM127" s="597"/>
      <c r="WN127" s="597"/>
      <c r="WO127" s="597"/>
      <c r="WP127" s="597"/>
      <c r="WQ127" s="597"/>
      <c r="WR127" s="597"/>
      <c r="WS127" s="597"/>
      <c r="WT127" s="597"/>
      <c r="WU127" s="597"/>
      <c r="WV127" s="597"/>
      <c r="WW127" s="597"/>
      <c r="WX127" s="597"/>
      <c r="WY127" s="597"/>
      <c r="WZ127" s="597"/>
      <c r="XA127" s="597"/>
      <c r="XB127" s="597"/>
      <c r="XC127" s="597"/>
      <c r="XD127" s="597"/>
      <c r="XE127" s="597"/>
      <c r="XF127" s="597"/>
      <c r="XG127" s="597"/>
      <c r="XH127" s="597"/>
      <c r="XI127" s="597"/>
      <c r="XJ127" s="597"/>
      <c r="XK127" s="597"/>
      <c r="XL127" s="597"/>
      <c r="XM127" s="597"/>
      <c r="XN127" s="597"/>
      <c r="XO127" s="597"/>
      <c r="XP127" s="597"/>
      <c r="XQ127" s="597"/>
      <c r="XR127" s="597"/>
      <c r="XS127" s="597"/>
      <c r="XT127" s="597"/>
      <c r="XU127" s="597"/>
      <c r="XV127" s="597"/>
      <c r="XW127" s="597"/>
      <c r="XX127" s="597"/>
      <c r="XY127" s="597"/>
      <c r="XZ127" s="597"/>
      <c r="YA127" s="597"/>
      <c r="YB127" s="597"/>
      <c r="YC127" s="597"/>
      <c r="YD127" s="597"/>
      <c r="YE127" s="597"/>
      <c r="YF127" s="597"/>
      <c r="YG127" s="597"/>
      <c r="YH127" s="597"/>
      <c r="YI127" s="597"/>
      <c r="YJ127" s="597"/>
      <c r="YK127" s="597"/>
      <c r="YL127" s="597"/>
      <c r="YM127" s="597"/>
      <c r="YN127" s="597"/>
      <c r="YO127" s="597"/>
      <c r="YP127" s="597"/>
      <c r="YQ127" s="597"/>
      <c r="YR127" s="597"/>
      <c r="YS127" s="597"/>
      <c r="YT127" s="597"/>
      <c r="YU127" s="597"/>
      <c r="YV127" s="597"/>
      <c r="YW127" s="597"/>
      <c r="YX127" s="597"/>
      <c r="YY127" s="597"/>
      <c r="YZ127" s="597"/>
      <c r="ZA127" s="597"/>
      <c r="ZB127" s="597"/>
      <c r="ZC127" s="597"/>
      <c r="ZD127" s="597"/>
      <c r="ZE127" s="597"/>
      <c r="ZF127" s="597"/>
      <c r="ZG127" s="597"/>
      <c r="ZH127" s="597"/>
      <c r="ZI127" s="597"/>
      <c r="ZJ127" s="597"/>
      <c r="ZK127" s="597"/>
      <c r="ZL127" s="597"/>
      <c r="ZM127" s="597"/>
      <c r="ZN127" s="597"/>
      <c r="ZO127" s="597"/>
      <c r="ZP127" s="597"/>
      <c r="ZQ127" s="597"/>
      <c r="ZR127" s="597"/>
      <c r="ZS127" s="597"/>
      <c r="ZT127" s="597"/>
      <c r="ZU127" s="597"/>
      <c r="ZV127" s="597"/>
      <c r="ZW127" s="597"/>
      <c r="ZX127" s="597"/>
      <c r="ZY127" s="597"/>
      <c r="ZZ127" s="597"/>
      <c r="AAA127" s="597"/>
      <c r="AAB127" s="597"/>
      <c r="AAC127" s="597"/>
      <c r="AAD127" s="597"/>
      <c r="AAE127" s="597"/>
      <c r="AAF127" s="597"/>
      <c r="AAG127" s="597"/>
      <c r="AAH127" s="597"/>
      <c r="AAI127" s="597"/>
      <c r="AAJ127" s="597"/>
      <c r="AAK127" s="597"/>
      <c r="AAL127" s="597"/>
      <c r="AAM127" s="597"/>
      <c r="AAN127" s="597"/>
      <c r="AAO127" s="597"/>
      <c r="AAP127" s="597"/>
      <c r="AAQ127" s="597"/>
      <c r="AAR127" s="597"/>
      <c r="AAS127" s="597"/>
      <c r="AAT127" s="597"/>
      <c r="AAU127" s="597"/>
      <c r="AAV127" s="597"/>
      <c r="AAW127" s="597"/>
      <c r="AAX127" s="597"/>
      <c r="AAY127" s="597"/>
      <c r="AAZ127" s="597"/>
      <c r="ABA127" s="597"/>
      <c r="ABB127" s="597"/>
      <c r="ABC127" s="597"/>
      <c r="ABD127" s="597"/>
      <c r="ABE127" s="597"/>
      <c r="ABF127" s="597"/>
      <c r="ABG127" s="597"/>
      <c r="ABH127" s="597"/>
      <c r="ABI127" s="597"/>
      <c r="ABJ127" s="597"/>
      <c r="ABK127" s="597"/>
      <c r="ABL127" s="597"/>
      <c r="ABM127" s="597"/>
      <c r="ABN127" s="597"/>
      <c r="ABO127" s="597"/>
      <c r="ABP127" s="597"/>
      <c r="ABQ127" s="597"/>
      <c r="ABR127" s="597"/>
      <c r="ABS127" s="597"/>
      <c r="ABT127" s="597"/>
      <c r="ABU127" s="597"/>
      <c r="ABV127" s="597"/>
      <c r="ABW127" s="597"/>
      <c r="ABX127" s="597"/>
      <c r="ABY127" s="597"/>
      <c r="ABZ127" s="597"/>
      <c r="ACA127" s="597"/>
      <c r="ACB127" s="597"/>
      <c r="ACC127" s="597"/>
      <c r="ACD127" s="597"/>
      <c r="ACE127" s="597"/>
      <c r="ACF127" s="597"/>
      <c r="ACG127" s="597"/>
      <c r="ACH127" s="597"/>
      <c r="ACI127" s="597"/>
      <c r="ACJ127" s="597"/>
      <c r="ACK127" s="597"/>
      <c r="ACL127" s="597"/>
      <c r="ACM127" s="597"/>
      <c r="ACN127" s="597"/>
      <c r="ACO127" s="597"/>
      <c r="ACP127" s="597"/>
      <c r="ACQ127" s="597"/>
      <c r="ACR127" s="597"/>
      <c r="ACS127" s="597"/>
      <c r="ACT127" s="597"/>
      <c r="ACU127" s="597"/>
      <c r="ACV127" s="597"/>
      <c r="ACW127" s="597"/>
      <c r="ACX127" s="597"/>
      <c r="ACY127" s="597"/>
      <c r="ACZ127" s="597"/>
      <c r="ADA127" s="597"/>
      <c r="ADB127" s="597"/>
      <c r="ADC127" s="597"/>
      <c r="ADD127" s="597"/>
      <c r="ADE127" s="597"/>
      <c r="ADF127" s="597"/>
      <c r="ADG127" s="597"/>
      <c r="ADH127" s="597"/>
      <c r="ADI127" s="597"/>
      <c r="ADJ127" s="597"/>
      <c r="ADK127" s="597"/>
      <c r="ADL127" s="597"/>
      <c r="ADM127" s="597"/>
      <c r="ADN127" s="597"/>
      <c r="ADO127" s="597"/>
      <c r="ADP127" s="597"/>
      <c r="ADQ127" s="597"/>
      <c r="ADR127" s="597"/>
      <c r="ADS127" s="597"/>
      <c r="ADT127" s="597"/>
      <c r="ADU127" s="597"/>
      <c r="ADV127" s="597"/>
      <c r="ADW127" s="597"/>
      <c r="ADX127" s="597"/>
      <c r="ADY127" s="597"/>
      <c r="ADZ127" s="597"/>
      <c r="AEA127" s="597"/>
      <c r="AEB127" s="597"/>
      <c r="AEC127" s="597"/>
      <c r="AED127" s="597"/>
      <c r="AEE127" s="597"/>
      <c r="AEF127" s="597"/>
      <c r="AEG127" s="597"/>
      <c r="AEH127" s="597"/>
      <c r="AEI127" s="597"/>
      <c r="AEJ127" s="597"/>
      <c r="AEK127" s="597"/>
      <c r="AEL127" s="597"/>
      <c r="AEM127" s="597"/>
      <c r="AEN127" s="597"/>
      <c r="AEO127" s="597"/>
      <c r="AEP127" s="597"/>
      <c r="AEQ127" s="597"/>
      <c r="AER127" s="597"/>
      <c r="AES127" s="597"/>
      <c r="AET127" s="597"/>
      <c r="AEU127" s="597"/>
      <c r="AEV127" s="597"/>
      <c r="AEW127" s="597"/>
      <c r="AEX127" s="597"/>
      <c r="AEY127" s="597"/>
      <c r="AEZ127" s="597"/>
      <c r="AFA127" s="597"/>
      <c r="AFB127" s="597"/>
      <c r="AFC127" s="597"/>
      <c r="AFD127" s="597"/>
      <c r="AFE127" s="597"/>
      <c r="AFF127" s="597"/>
      <c r="AFG127" s="597"/>
      <c r="AFH127" s="597"/>
      <c r="AFI127" s="597"/>
      <c r="AFJ127" s="597"/>
      <c r="AFK127" s="597"/>
      <c r="AFL127" s="597"/>
      <c r="AFM127" s="597"/>
      <c r="AFN127" s="597"/>
      <c r="AFO127" s="597"/>
      <c r="AFP127" s="597"/>
      <c r="AFQ127" s="597"/>
      <c r="AFR127" s="597"/>
      <c r="AFS127" s="597"/>
      <c r="AFT127" s="597"/>
      <c r="AFU127" s="597"/>
      <c r="AFV127" s="597"/>
      <c r="AFW127" s="597"/>
      <c r="AFX127" s="597"/>
      <c r="AFY127" s="597"/>
      <c r="AFZ127" s="597"/>
      <c r="AGA127" s="597"/>
      <c r="AGB127" s="597"/>
      <c r="AGC127" s="597"/>
      <c r="AGD127" s="597"/>
      <c r="AGE127" s="597"/>
      <c r="AGF127" s="597"/>
      <c r="AGG127" s="597"/>
      <c r="AGH127" s="597"/>
      <c r="AGI127" s="597"/>
      <c r="AGJ127" s="597"/>
      <c r="AGK127" s="597"/>
      <c r="AGL127" s="597"/>
      <c r="AGM127" s="597"/>
      <c r="AGN127" s="597"/>
      <c r="AGO127" s="597"/>
      <c r="AGP127" s="597"/>
      <c r="AGQ127" s="597"/>
      <c r="AGR127" s="597"/>
      <c r="AGS127" s="597"/>
      <c r="AGT127" s="597"/>
      <c r="AGU127" s="597"/>
      <c r="AGV127" s="597"/>
      <c r="AGW127" s="597"/>
      <c r="AGX127" s="597"/>
      <c r="AGY127" s="597"/>
      <c r="AGZ127" s="597"/>
      <c r="AHA127" s="597"/>
      <c r="AHB127" s="597"/>
      <c r="AHC127" s="597"/>
      <c r="AHD127" s="597"/>
      <c r="AHE127" s="597"/>
      <c r="AHF127" s="597"/>
      <c r="AHG127" s="597"/>
      <c r="AHH127" s="597"/>
      <c r="AHI127" s="597"/>
      <c r="AHJ127" s="597"/>
      <c r="AHK127" s="597"/>
      <c r="AHL127" s="597"/>
      <c r="AHM127" s="597"/>
      <c r="AHN127" s="597"/>
      <c r="AHO127" s="597"/>
      <c r="AHP127" s="597"/>
      <c r="AHQ127" s="597"/>
      <c r="AHR127" s="597"/>
      <c r="AHS127" s="597"/>
      <c r="AHT127" s="597"/>
      <c r="AHU127" s="597"/>
      <c r="AHV127" s="597"/>
      <c r="AHW127" s="597"/>
      <c r="AHX127" s="597"/>
      <c r="AHY127" s="597"/>
      <c r="AHZ127" s="597"/>
      <c r="AIA127" s="597"/>
      <c r="AIB127" s="597"/>
      <c r="AIC127" s="597"/>
      <c r="AID127" s="597"/>
      <c r="AIE127" s="597"/>
      <c r="AIF127" s="597"/>
      <c r="AIG127" s="597"/>
      <c r="AIH127" s="597"/>
      <c r="AII127" s="597"/>
      <c r="AIJ127" s="597"/>
      <c r="AIK127" s="597"/>
      <c r="AIL127" s="597"/>
      <c r="AIM127" s="597"/>
      <c r="AIN127" s="597"/>
      <c r="AIO127" s="597"/>
      <c r="AIP127" s="597"/>
      <c r="AIQ127" s="597"/>
      <c r="AIR127" s="597"/>
      <c r="AIS127" s="597"/>
      <c r="AIT127" s="597"/>
      <c r="AIU127" s="597"/>
      <c r="AIV127" s="597"/>
      <c r="AIW127" s="597"/>
      <c r="AIX127" s="597"/>
      <c r="AIY127" s="597"/>
      <c r="AIZ127" s="597"/>
      <c r="AJA127" s="597"/>
      <c r="AJB127" s="597"/>
      <c r="AJC127" s="597"/>
      <c r="AJD127" s="597"/>
      <c r="AJE127" s="597"/>
      <c r="AJF127" s="597"/>
      <c r="AJG127" s="597"/>
      <c r="AJH127" s="597"/>
      <c r="AJI127" s="597"/>
      <c r="AJJ127" s="597"/>
      <c r="AJK127" s="597"/>
      <c r="AJL127" s="597"/>
      <c r="AJM127" s="597"/>
      <c r="AJN127" s="597"/>
      <c r="AJO127" s="597"/>
      <c r="AJP127" s="597"/>
      <c r="AJQ127" s="597"/>
      <c r="AJR127" s="597"/>
      <c r="AJS127" s="597"/>
      <c r="AJT127" s="597"/>
      <c r="AJU127" s="597"/>
      <c r="AJV127" s="597"/>
      <c r="AJW127" s="597"/>
      <c r="AJX127" s="597"/>
      <c r="AJY127" s="597"/>
      <c r="AJZ127" s="597"/>
      <c r="AKA127" s="597"/>
      <c r="AKB127" s="597"/>
      <c r="AKC127" s="597"/>
      <c r="AKD127" s="597"/>
      <c r="AKE127" s="597"/>
      <c r="AKF127" s="597"/>
      <c r="AKG127" s="597"/>
      <c r="AKH127" s="597"/>
      <c r="AKI127" s="597"/>
      <c r="AKJ127" s="597"/>
      <c r="AKK127" s="597"/>
      <c r="AKL127" s="597"/>
      <c r="AKM127" s="597"/>
      <c r="AKN127" s="597"/>
      <c r="AKO127" s="597"/>
      <c r="AKP127" s="597"/>
      <c r="AKQ127" s="597"/>
      <c r="AKR127" s="597"/>
      <c r="AKS127" s="597"/>
      <c r="AKT127" s="597"/>
      <c r="AKU127" s="597"/>
      <c r="AKV127" s="597"/>
      <c r="AKW127" s="597"/>
      <c r="AKX127" s="597"/>
      <c r="AKY127" s="597"/>
      <c r="AKZ127" s="597"/>
      <c r="ALA127" s="597"/>
      <c r="ALB127" s="597"/>
      <c r="ALC127" s="597"/>
      <c r="ALD127" s="597"/>
      <c r="ALE127" s="597"/>
      <c r="ALF127" s="597"/>
      <c r="ALG127" s="597"/>
      <c r="ALH127" s="597"/>
      <c r="ALI127" s="597"/>
      <c r="ALJ127" s="597"/>
      <c r="ALK127" s="597"/>
      <c r="ALL127" s="597"/>
      <c r="ALM127" s="597"/>
      <c r="ALN127" s="597"/>
      <c r="ALO127" s="597"/>
      <c r="ALP127" s="597"/>
      <c r="ALQ127" s="597"/>
      <c r="ALR127" s="597"/>
      <c r="ALS127" s="597"/>
      <c r="ALT127" s="597"/>
      <c r="ALU127" s="597"/>
      <c r="ALV127" s="597"/>
      <c r="ALW127" s="597"/>
      <c r="ALX127" s="597"/>
      <c r="ALY127" s="597"/>
      <c r="ALZ127" s="597"/>
      <c r="AMA127" s="597"/>
      <c r="AMB127" s="597"/>
      <c r="AMC127" s="597"/>
      <c r="AMD127" s="597"/>
      <c r="AME127" s="597"/>
      <c r="AMF127" s="597"/>
      <c r="AMG127" s="597"/>
      <c r="AMH127" s="597"/>
      <c r="AMI127" s="597"/>
      <c r="AMJ127" s="597"/>
      <c r="AMK127" s="597"/>
      <c r="AML127" s="597"/>
      <c r="AMM127" s="597"/>
      <c r="AMN127" s="597"/>
      <c r="AMO127" s="597"/>
      <c r="AMP127" s="597"/>
      <c r="AMQ127" s="597"/>
      <c r="AMR127" s="597"/>
      <c r="AMS127" s="597"/>
      <c r="AMT127" s="597"/>
      <c r="AMU127" s="597"/>
      <c r="AMV127" s="597"/>
      <c r="AMW127" s="597"/>
      <c r="AMX127" s="597"/>
      <c r="AMY127" s="597"/>
      <c r="AMZ127" s="597"/>
      <c r="ANA127" s="597"/>
      <c r="ANB127" s="597"/>
      <c r="ANC127" s="597"/>
      <c r="AND127" s="597"/>
      <c r="ANE127" s="597"/>
      <c r="ANF127" s="597"/>
      <c r="ANG127" s="597"/>
      <c r="ANH127" s="597"/>
      <c r="ANI127" s="597"/>
      <c r="ANJ127" s="597"/>
      <c r="ANK127" s="597"/>
      <c r="ANL127" s="597"/>
      <c r="ANM127" s="597"/>
      <c r="ANN127" s="597"/>
      <c r="ANO127" s="597"/>
      <c r="ANP127" s="597"/>
      <c r="ANQ127" s="597"/>
      <c r="ANR127" s="597"/>
      <c r="ANS127" s="597"/>
      <c r="ANT127" s="597"/>
      <c r="ANU127" s="597"/>
      <c r="ANV127" s="597"/>
      <c r="ANW127" s="597"/>
      <c r="ANX127" s="597"/>
      <c r="ANY127" s="597"/>
      <c r="ANZ127" s="597"/>
      <c r="AOA127" s="597"/>
      <c r="AOB127" s="597"/>
      <c r="AOC127" s="597"/>
      <c r="AOD127" s="597"/>
      <c r="AOE127" s="597"/>
      <c r="AOF127" s="597"/>
      <c r="AOG127" s="597"/>
      <c r="AOH127" s="597"/>
      <c r="AOI127" s="597"/>
      <c r="AOJ127" s="597"/>
      <c r="AOK127" s="597"/>
      <c r="AOL127" s="597"/>
      <c r="AOM127" s="597"/>
      <c r="AON127" s="597"/>
      <c r="AOO127" s="597"/>
      <c r="AOP127" s="597"/>
      <c r="AOQ127" s="597"/>
      <c r="AOR127" s="597"/>
      <c r="AOS127" s="597"/>
      <c r="AOT127" s="597"/>
      <c r="AOU127" s="597"/>
      <c r="AOV127" s="597"/>
      <c r="AOW127" s="597"/>
      <c r="AOX127" s="597"/>
      <c r="AOY127" s="597"/>
      <c r="AOZ127" s="597"/>
      <c r="APA127" s="597"/>
      <c r="APB127" s="597"/>
      <c r="APC127" s="597"/>
      <c r="APD127" s="597"/>
      <c r="APE127" s="597"/>
      <c r="APF127" s="597"/>
      <c r="APG127" s="597"/>
      <c r="APH127" s="597"/>
      <c r="API127" s="597"/>
      <c r="APJ127" s="597"/>
      <c r="APK127" s="597"/>
      <c r="APL127" s="597"/>
      <c r="APM127" s="597"/>
      <c r="APN127" s="597"/>
      <c r="APO127" s="597"/>
      <c r="APP127" s="597"/>
      <c r="APQ127" s="597"/>
      <c r="APR127" s="597"/>
      <c r="APS127" s="597"/>
      <c r="APT127" s="597"/>
      <c r="APU127" s="597"/>
      <c r="APV127" s="597"/>
      <c r="APW127" s="597"/>
      <c r="APX127" s="597"/>
      <c r="APY127" s="597"/>
      <c r="APZ127" s="597"/>
      <c r="AQA127" s="597"/>
      <c r="AQB127" s="597"/>
      <c r="AQC127" s="597"/>
      <c r="AQD127" s="597"/>
      <c r="AQE127" s="597"/>
      <c r="AQF127" s="597"/>
      <c r="AQG127" s="597"/>
      <c r="AQH127" s="597"/>
      <c r="AQI127" s="597"/>
      <c r="AQJ127" s="597"/>
      <c r="AQK127" s="597"/>
      <c r="AQL127" s="597"/>
      <c r="AQM127" s="597"/>
      <c r="AQN127" s="597"/>
      <c r="AQO127" s="597"/>
      <c r="AQP127" s="597"/>
      <c r="AQQ127" s="597"/>
      <c r="AQR127" s="597"/>
      <c r="AQS127" s="597"/>
      <c r="AQT127" s="597"/>
      <c r="AQU127" s="597"/>
      <c r="AQV127" s="597"/>
      <c r="AQW127" s="597"/>
      <c r="AQX127" s="597"/>
      <c r="AQY127" s="597"/>
      <c r="AQZ127" s="597"/>
      <c r="ARA127" s="597"/>
      <c r="ARB127" s="597"/>
      <c r="ARC127" s="597"/>
      <c r="ARD127" s="597"/>
      <c r="ARE127" s="597"/>
      <c r="ARF127" s="597"/>
      <c r="ARG127" s="597"/>
      <c r="ARH127" s="597"/>
      <c r="ARI127" s="597"/>
      <c r="ARJ127" s="597"/>
      <c r="ARK127" s="597"/>
      <c r="ARL127" s="597"/>
      <c r="ARM127" s="597"/>
      <c r="ARN127" s="597"/>
      <c r="ARO127" s="597"/>
      <c r="ARP127" s="597"/>
      <c r="ARQ127" s="597"/>
      <c r="ARR127" s="597"/>
      <c r="ARS127" s="597"/>
      <c r="ART127" s="597"/>
      <c r="ARU127" s="597"/>
      <c r="ARV127" s="597"/>
      <c r="ARW127" s="597"/>
      <c r="ARX127" s="597"/>
      <c r="ARY127" s="597"/>
      <c r="ARZ127" s="597"/>
      <c r="ASA127" s="597"/>
      <c r="ASB127" s="597"/>
      <c r="ASC127" s="597"/>
      <c r="ASD127" s="597"/>
      <c r="ASE127" s="597"/>
      <c r="ASF127" s="597"/>
      <c r="ASG127" s="597"/>
      <c r="ASH127" s="597"/>
      <c r="ASI127" s="597"/>
      <c r="ASJ127" s="597"/>
      <c r="ASK127" s="597"/>
      <c r="ASL127" s="597"/>
      <c r="ASM127" s="597"/>
      <c r="ASN127" s="597"/>
      <c r="ASO127" s="597"/>
      <c r="ASP127" s="597"/>
      <c r="ASQ127" s="597"/>
      <c r="ASR127" s="597"/>
      <c r="ASS127" s="597"/>
      <c r="AST127" s="597"/>
      <c r="ASU127" s="597"/>
      <c r="ASV127" s="597"/>
      <c r="ASW127" s="597"/>
      <c r="ASX127" s="597"/>
      <c r="ASY127" s="597"/>
      <c r="ASZ127" s="597"/>
      <c r="ATA127" s="597"/>
      <c r="ATB127" s="597"/>
      <c r="ATC127" s="597"/>
      <c r="ATD127" s="597"/>
      <c r="ATE127" s="597"/>
      <c r="ATF127" s="597"/>
      <c r="ATG127" s="597"/>
      <c r="ATH127" s="597"/>
      <c r="ATI127" s="597"/>
      <c r="ATJ127" s="597"/>
      <c r="ATK127" s="597"/>
      <c r="ATL127" s="597"/>
      <c r="ATM127" s="597"/>
      <c r="ATN127" s="597"/>
      <c r="ATO127" s="597"/>
      <c r="ATP127" s="597"/>
      <c r="ATQ127" s="597"/>
      <c r="ATR127" s="597"/>
      <c r="ATS127" s="597"/>
      <c r="ATT127" s="597"/>
      <c r="ATU127" s="597"/>
      <c r="ATV127" s="597"/>
      <c r="ATW127" s="597"/>
      <c r="ATX127" s="597"/>
      <c r="ATY127" s="597"/>
      <c r="ATZ127" s="597"/>
      <c r="AUA127" s="597"/>
      <c r="AUB127" s="597"/>
      <c r="AUC127" s="597"/>
      <c r="AUD127" s="597"/>
      <c r="AUE127" s="597"/>
      <c r="AUF127" s="597"/>
      <c r="AUG127" s="597"/>
      <c r="AUH127" s="597"/>
      <c r="AUI127" s="597"/>
      <c r="AUJ127" s="597"/>
      <c r="AUK127" s="597"/>
      <c r="AUL127" s="597"/>
      <c r="AUM127" s="597"/>
      <c r="AUN127" s="597"/>
      <c r="AUO127" s="597"/>
      <c r="AUP127" s="597"/>
      <c r="AUQ127" s="597"/>
      <c r="AUR127" s="597"/>
      <c r="AUS127" s="597"/>
      <c r="AUT127" s="597"/>
      <c r="AUU127" s="597"/>
      <c r="AUV127" s="597"/>
      <c r="AUW127" s="597"/>
      <c r="AUX127" s="597"/>
      <c r="AUY127" s="597"/>
      <c r="AUZ127" s="597"/>
      <c r="AVA127" s="597"/>
      <c r="AVB127" s="597"/>
      <c r="AVC127" s="597"/>
      <c r="AVD127" s="597"/>
      <c r="AVE127" s="597"/>
      <c r="AVF127" s="597"/>
      <c r="AVG127" s="597"/>
      <c r="AVH127" s="597"/>
      <c r="AVI127" s="597"/>
      <c r="AVJ127" s="597"/>
      <c r="AVK127" s="597"/>
      <c r="AVL127" s="597"/>
      <c r="AVM127" s="597"/>
      <c r="AVN127" s="597"/>
      <c r="AVO127" s="597"/>
      <c r="AVP127" s="597"/>
      <c r="AVQ127" s="597"/>
      <c r="AVR127" s="597"/>
      <c r="AVS127" s="597"/>
      <c r="AVT127" s="597"/>
      <c r="AVU127" s="597"/>
      <c r="AVV127" s="597"/>
      <c r="AVW127" s="597"/>
      <c r="AVX127" s="597"/>
      <c r="AVY127" s="597"/>
      <c r="AVZ127" s="597"/>
      <c r="AWA127" s="597"/>
      <c r="AWB127" s="597"/>
      <c r="AWC127" s="597"/>
      <c r="AWD127" s="597"/>
      <c r="AWE127" s="597"/>
      <c r="AWF127" s="597"/>
      <c r="AWG127" s="597"/>
      <c r="AWH127" s="597"/>
      <c r="AWI127" s="597"/>
      <c r="AWJ127" s="597"/>
      <c r="AWK127" s="597"/>
      <c r="AWL127" s="597"/>
      <c r="AWM127" s="597"/>
      <c r="AWN127" s="597"/>
      <c r="AWO127" s="597"/>
      <c r="AWP127" s="597"/>
      <c r="AWQ127" s="597"/>
      <c r="AWR127" s="597"/>
      <c r="AWS127" s="597"/>
      <c r="AWT127" s="597"/>
      <c r="AWU127" s="597"/>
      <c r="AWV127" s="597"/>
      <c r="AWW127" s="597"/>
      <c r="AWX127" s="597"/>
      <c r="AWY127" s="597"/>
      <c r="AWZ127" s="597"/>
      <c r="AXA127" s="597"/>
      <c r="AXB127" s="597"/>
      <c r="AXC127" s="597"/>
      <c r="AXD127" s="597"/>
      <c r="AXE127" s="597"/>
      <c r="AXF127" s="597"/>
      <c r="AXG127" s="597"/>
      <c r="AXH127" s="597"/>
      <c r="AXI127" s="597"/>
      <c r="AXJ127" s="597"/>
      <c r="AXK127" s="597"/>
      <c r="AXL127" s="597"/>
      <c r="AXM127" s="597"/>
      <c r="AXN127" s="597"/>
      <c r="AXO127" s="597"/>
      <c r="AXP127" s="597"/>
      <c r="AXQ127" s="597"/>
      <c r="AXR127" s="597"/>
      <c r="AXS127" s="597"/>
      <c r="AXT127" s="597"/>
      <c r="AXU127" s="597"/>
      <c r="AXV127" s="597"/>
      <c r="AXW127" s="597"/>
      <c r="AXX127" s="597"/>
      <c r="AXY127" s="597"/>
      <c r="AXZ127" s="597"/>
      <c r="AYA127" s="597"/>
      <c r="AYB127" s="597"/>
      <c r="AYC127" s="597"/>
      <c r="AYD127" s="597"/>
      <c r="AYE127" s="597"/>
      <c r="AYF127" s="597"/>
      <c r="AYG127" s="597"/>
      <c r="AYH127" s="597"/>
      <c r="AYI127" s="597"/>
      <c r="AYJ127" s="597"/>
      <c r="AYK127" s="597"/>
      <c r="AYL127" s="597"/>
      <c r="AYM127" s="597"/>
      <c r="AYN127" s="597"/>
      <c r="AYO127" s="597"/>
      <c r="AYP127" s="597"/>
      <c r="AYQ127" s="597"/>
      <c r="AYR127" s="597"/>
      <c r="AYS127" s="597"/>
      <c r="AYT127" s="597"/>
      <c r="AYU127" s="597"/>
      <c r="AYV127" s="597"/>
      <c r="AYW127" s="597"/>
      <c r="AYX127" s="597"/>
      <c r="AYY127" s="597"/>
      <c r="AYZ127" s="597"/>
      <c r="AZA127" s="597"/>
      <c r="AZB127" s="597"/>
      <c r="AZC127" s="597"/>
      <c r="AZD127" s="597"/>
      <c r="AZE127" s="597"/>
      <c r="AZF127" s="597"/>
      <c r="AZG127" s="597"/>
      <c r="AZH127" s="597"/>
      <c r="AZI127" s="597"/>
      <c r="AZJ127" s="597"/>
      <c r="AZK127" s="597"/>
      <c r="AZL127" s="597"/>
      <c r="AZM127" s="597"/>
      <c r="AZN127" s="597"/>
      <c r="AZO127" s="597"/>
      <c r="AZP127" s="597"/>
      <c r="AZQ127" s="597"/>
      <c r="AZR127" s="597"/>
      <c r="AZS127" s="597"/>
      <c r="AZT127" s="597"/>
      <c r="AZU127" s="597"/>
      <c r="AZV127" s="597"/>
      <c r="AZW127" s="597"/>
      <c r="AZX127" s="597"/>
      <c r="AZY127" s="597"/>
      <c r="AZZ127" s="597"/>
      <c r="BAA127" s="597"/>
      <c r="BAB127" s="597"/>
      <c r="BAC127" s="597"/>
      <c r="BAD127" s="597"/>
      <c r="BAE127" s="597"/>
      <c r="BAF127" s="597"/>
      <c r="BAG127" s="597"/>
      <c r="BAH127" s="597"/>
      <c r="BAI127" s="597"/>
      <c r="BAJ127" s="597"/>
      <c r="BAK127" s="597"/>
      <c r="BAL127" s="597"/>
      <c r="BAM127" s="597"/>
      <c r="BAN127" s="597"/>
      <c r="BAO127" s="597"/>
      <c r="BAP127" s="597"/>
      <c r="BAQ127" s="597"/>
      <c r="BAR127" s="597"/>
      <c r="BAS127" s="597"/>
      <c r="BAT127" s="597"/>
      <c r="BAU127" s="597"/>
      <c r="BAV127" s="597"/>
      <c r="BAW127" s="597"/>
      <c r="BAX127" s="597"/>
      <c r="BAY127" s="597"/>
      <c r="BAZ127" s="597"/>
      <c r="BBA127" s="597"/>
      <c r="BBB127" s="597"/>
      <c r="BBC127" s="597"/>
      <c r="BBD127" s="597"/>
      <c r="BBE127" s="597"/>
      <c r="BBF127" s="597"/>
      <c r="BBG127" s="597"/>
      <c r="BBH127" s="597"/>
      <c r="BBI127" s="597"/>
      <c r="BBJ127" s="597"/>
      <c r="BBK127" s="597"/>
      <c r="BBL127" s="597"/>
      <c r="BBM127" s="597"/>
      <c r="BBN127" s="597"/>
      <c r="BBO127" s="597"/>
      <c r="BBP127" s="597"/>
      <c r="BBQ127" s="597"/>
      <c r="BBR127" s="597"/>
      <c r="BBS127" s="597"/>
      <c r="BBT127" s="597"/>
      <c r="BBU127" s="597"/>
      <c r="BBV127" s="597"/>
      <c r="BBW127" s="597"/>
      <c r="BBX127" s="597"/>
      <c r="BBY127" s="597"/>
      <c r="BBZ127" s="597"/>
      <c r="BCA127" s="597"/>
      <c r="BCB127" s="597"/>
      <c r="BCC127" s="597"/>
      <c r="BCD127" s="597"/>
      <c r="BCE127" s="597"/>
      <c r="BCF127" s="597"/>
      <c r="BCG127" s="597"/>
      <c r="BCH127" s="597"/>
      <c r="BCI127" s="597"/>
      <c r="BCJ127" s="597"/>
      <c r="BCK127" s="597"/>
      <c r="BCL127" s="597"/>
      <c r="BCM127" s="597"/>
      <c r="BCN127" s="597"/>
      <c r="BCO127" s="597"/>
      <c r="BCP127" s="597"/>
      <c r="BCQ127" s="597"/>
      <c r="BCR127" s="597"/>
      <c r="BCS127" s="597"/>
      <c r="BCT127" s="597"/>
      <c r="BCU127" s="597"/>
      <c r="BCV127" s="597"/>
      <c r="BCW127" s="597"/>
      <c r="BCX127" s="597"/>
      <c r="BCY127" s="597"/>
      <c r="BCZ127" s="597"/>
      <c r="BDA127" s="597"/>
      <c r="BDB127" s="597"/>
      <c r="BDC127" s="597"/>
      <c r="BDD127" s="597"/>
      <c r="BDE127" s="597"/>
      <c r="BDF127" s="597"/>
      <c r="BDG127" s="597"/>
      <c r="BDH127" s="597"/>
      <c r="BDI127" s="597"/>
      <c r="BDJ127" s="597"/>
      <c r="BDK127" s="597"/>
      <c r="BDL127" s="597"/>
      <c r="BDM127" s="597"/>
      <c r="BDN127" s="597"/>
      <c r="BDO127" s="597"/>
      <c r="BDP127" s="597"/>
      <c r="BDQ127" s="597"/>
      <c r="BDR127" s="597"/>
      <c r="BDS127" s="597"/>
      <c r="BDT127" s="597"/>
      <c r="BDU127" s="597"/>
      <c r="BDV127" s="597"/>
      <c r="BDW127" s="597"/>
      <c r="BDX127" s="597"/>
      <c r="BDY127" s="597"/>
      <c r="BDZ127" s="597"/>
      <c r="BEA127" s="597"/>
      <c r="BEB127" s="597"/>
      <c r="BEC127" s="597"/>
      <c r="BED127" s="597"/>
      <c r="BEE127" s="597"/>
      <c r="BEF127" s="597"/>
      <c r="BEG127" s="597"/>
      <c r="BEH127" s="597"/>
      <c r="BEI127" s="597"/>
      <c r="BEJ127" s="597"/>
      <c r="BEK127" s="597"/>
      <c r="BEL127" s="597"/>
      <c r="BEM127" s="597"/>
      <c r="BEN127" s="597"/>
      <c r="BEO127" s="597"/>
      <c r="BEP127" s="597"/>
      <c r="BEQ127" s="597"/>
      <c r="BER127" s="597"/>
      <c r="BES127" s="597"/>
      <c r="BET127" s="597"/>
      <c r="BEU127" s="597"/>
      <c r="BEV127" s="597"/>
      <c r="BEW127" s="597"/>
      <c r="BEX127" s="597"/>
      <c r="BEY127" s="597"/>
      <c r="BEZ127" s="597"/>
      <c r="BFA127" s="597"/>
      <c r="BFB127" s="597"/>
      <c r="BFC127" s="597"/>
      <c r="BFD127" s="597"/>
      <c r="BFE127" s="597"/>
      <c r="BFF127" s="597"/>
      <c r="BFG127" s="597"/>
      <c r="BFH127" s="597"/>
      <c r="BFI127" s="597"/>
      <c r="BFJ127" s="597"/>
      <c r="BFK127" s="597"/>
      <c r="BFL127" s="597"/>
      <c r="BFM127" s="597"/>
      <c r="BFN127" s="597"/>
      <c r="BFO127" s="597"/>
      <c r="BFP127" s="597"/>
      <c r="BFQ127" s="597"/>
      <c r="BFR127" s="597"/>
      <c r="BFS127" s="597"/>
      <c r="BFT127" s="597"/>
      <c r="BFU127" s="597"/>
      <c r="BFV127" s="597"/>
      <c r="BFW127" s="597"/>
      <c r="BFX127" s="597"/>
      <c r="BFY127" s="597"/>
      <c r="BFZ127" s="597"/>
      <c r="BGA127" s="597"/>
      <c r="BGB127" s="597"/>
      <c r="BGC127" s="597"/>
      <c r="BGD127" s="597"/>
      <c r="BGE127" s="597"/>
      <c r="BGF127" s="597"/>
      <c r="BGG127" s="597"/>
      <c r="BGH127" s="597"/>
      <c r="BGI127" s="597"/>
      <c r="BGJ127" s="597"/>
      <c r="BGK127" s="597"/>
      <c r="BGL127" s="597"/>
      <c r="BGM127" s="597"/>
      <c r="BGN127" s="597"/>
      <c r="BGO127" s="597"/>
      <c r="BGP127" s="597"/>
      <c r="BGQ127" s="597"/>
      <c r="BGR127" s="597"/>
      <c r="BGS127" s="597"/>
      <c r="BGT127" s="597"/>
      <c r="BGU127" s="597"/>
      <c r="BGV127" s="597"/>
      <c r="BGW127" s="597"/>
      <c r="BGX127" s="597"/>
      <c r="BGY127" s="597"/>
      <c r="BGZ127" s="597"/>
      <c r="BHA127" s="597"/>
      <c r="BHB127" s="597"/>
      <c r="BHC127" s="597"/>
      <c r="BHD127" s="597"/>
      <c r="BHE127" s="597"/>
      <c r="BHF127" s="597"/>
      <c r="BHG127" s="597"/>
      <c r="BHH127" s="597"/>
      <c r="BHI127" s="597"/>
      <c r="BHJ127" s="597"/>
      <c r="BHK127" s="597"/>
      <c r="BHL127" s="597"/>
      <c r="BHM127" s="597"/>
      <c r="BHN127" s="597"/>
      <c r="BHO127" s="597"/>
      <c r="BHP127" s="597"/>
      <c r="BHQ127" s="597"/>
      <c r="BHR127" s="597"/>
      <c r="BHS127" s="597"/>
      <c r="BHT127" s="597"/>
      <c r="BHU127" s="597"/>
      <c r="BHV127" s="597"/>
      <c r="BHW127" s="597"/>
      <c r="BHX127" s="597"/>
      <c r="BHY127" s="597"/>
      <c r="BHZ127" s="597"/>
      <c r="BIA127" s="597"/>
      <c r="BIB127" s="597"/>
      <c r="BIC127" s="597"/>
      <c r="BID127" s="597"/>
      <c r="BIE127" s="597"/>
      <c r="BIF127" s="597"/>
      <c r="BIG127" s="597"/>
      <c r="BIH127" s="597"/>
      <c r="BII127" s="597"/>
      <c r="BIJ127" s="597"/>
      <c r="BIK127" s="597"/>
      <c r="BIL127" s="597"/>
      <c r="BIM127" s="597"/>
      <c r="BIN127" s="597"/>
      <c r="BIO127" s="597"/>
      <c r="BIP127" s="597"/>
      <c r="BIQ127" s="597"/>
      <c r="BIR127" s="597"/>
      <c r="BIS127" s="597"/>
      <c r="BIT127" s="597"/>
      <c r="BIU127" s="597"/>
      <c r="BIV127" s="597"/>
      <c r="BIW127" s="597"/>
      <c r="BIX127" s="597"/>
      <c r="BIY127" s="597"/>
      <c r="BIZ127" s="597"/>
      <c r="BJA127" s="597"/>
      <c r="BJB127" s="597"/>
      <c r="BJC127" s="597"/>
      <c r="BJD127" s="597"/>
      <c r="BJE127" s="597"/>
      <c r="BJF127" s="597"/>
      <c r="BJG127" s="597"/>
      <c r="BJH127" s="597"/>
      <c r="BJI127" s="597"/>
      <c r="BJJ127" s="597"/>
      <c r="BJK127" s="597"/>
      <c r="BJL127" s="597"/>
      <c r="BJM127" s="597"/>
      <c r="BJN127" s="597"/>
      <c r="BJO127" s="597"/>
      <c r="BJP127" s="597"/>
      <c r="BJQ127" s="597"/>
      <c r="BJR127" s="597"/>
      <c r="BJS127" s="597"/>
      <c r="BJT127" s="597"/>
      <c r="BJU127" s="597"/>
      <c r="BJV127" s="597"/>
      <c r="BJW127" s="597"/>
      <c r="BJX127" s="597"/>
      <c r="BJY127" s="597"/>
      <c r="BJZ127" s="597"/>
      <c r="BKA127" s="597"/>
      <c r="BKB127" s="597"/>
      <c r="BKC127" s="597"/>
      <c r="BKD127" s="597"/>
      <c r="BKE127" s="597"/>
      <c r="BKF127" s="597"/>
      <c r="BKG127" s="597"/>
      <c r="BKH127" s="597"/>
      <c r="BKI127" s="597"/>
      <c r="BKJ127" s="597"/>
      <c r="BKK127" s="597"/>
      <c r="BKL127" s="597"/>
      <c r="BKM127" s="597"/>
      <c r="BKN127" s="597"/>
      <c r="BKO127" s="597"/>
      <c r="BKP127" s="597"/>
      <c r="BKQ127" s="597"/>
      <c r="BKR127" s="597"/>
      <c r="BKS127" s="597"/>
      <c r="BKT127" s="597"/>
      <c r="BKU127" s="597"/>
      <c r="BKV127" s="597"/>
      <c r="BKW127" s="597"/>
      <c r="BKX127" s="597"/>
      <c r="BKY127" s="597"/>
      <c r="BKZ127" s="597"/>
      <c r="BLA127" s="597"/>
      <c r="BLB127" s="597"/>
      <c r="BLC127" s="597"/>
      <c r="BLD127" s="597"/>
      <c r="BLE127" s="597"/>
      <c r="BLF127" s="597"/>
      <c r="BLG127" s="597"/>
      <c r="BLH127" s="597"/>
      <c r="BLI127" s="597"/>
      <c r="BLJ127" s="597"/>
      <c r="BLK127" s="597"/>
      <c r="BLL127" s="597"/>
      <c r="BLM127" s="597"/>
      <c r="BLN127" s="597"/>
      <c r="BLO127" s="597"/>
      <c r="BLP127" s="597"/>
      <c r="BLQ127" s="597"/>
      <c r="BLR127" s="597"/>
      <c r="BLS127" s="597"/>
      <c r="BLT127" s="597"/>
      <c r="BLU127" s="597"/>
      <c r="BLV127" s="597"/>
      <c r="BLW127" s="597"/>
      <c r="BLX127" s="597"/>
      <c r="BLY127" s="597"/>
      <c r="BLZ127" s="597"/>
      <c r="BMA127" s="597"/>
      <c r="BMB127" s="597"/>
      <c r="BMC127" s="597"/>
      <c r="BMD127" s="597"/>
      <c r="BME127" s="597"/>
      <c r="BMF127" s="597"/>
      <c r="BMG127" s="597"/>
      <c r="BMH127" s="597"/>
      <c r="BMI127" s="597"/>
      <c r="BMJ127" s="597"/>
      <c r="BMK127" s="597"/>
      <c r="BML127" s="597"/>
      <c r="BMM127" s="597"/>
      <c r="BMN127" s="597"/>
      <c r="BMO127" s="597"/>
      <c r="BMP127" s="597"/>
      <c r="BMQ127" s="597"/>
      <c r="BMR127" s="597"/>
      <c r="BMS127" s="597"/>
      <c r="BMT127" s="597"/>
      <c r="BMU127" s="597"/>
      <c r="BMV127" s="597"/>
      <c r="BMW127" s="597"/>
      <c r="BMX127" s="597"/>
      <c r="BMY127" s="597"/>
      <c r="BMZ127" s="597"/>
      <c r="BNA127" s="597"/>
      <c r="BNB127" s="597"/>
      <c r="BNC127" s="597"/>
      <c r="BND127" s="597"/>
      <c r="BNE127" s="597"/>
      <c r="BNF127" s="597"/>
      <c r="BNG127" s="597"/>
      <c r="BNH127" s="597"/>
      <c r="BNI127" s="597"/>
      <c r="BNJ127" s="597"/>
      <c r="BNK127" s="597"/>
      <c r="BNL127" s="597"/>
      <c r="BNM127" s="597"/>
      <c r="BNN127" s="597"/>
      <c r="BNO127" s="597"/>
      <c r="BNP127" s="597"/>
      <c r="BNQ127" s="597"/>
      <c r="BNR127" s="597"/>
      <c r="BNS127" s="597"/>
      <c r="BNT127" s="597"/>
      <c r="BNU127" s="597"/>
      <c r="BNV127" s="597"/>
      <c r="BNW127" s="597"/>
      <c r="BNX127" s="597"/>
      <c r="BNY127" s="597"/>
      <c r="BNZ127" s="597"/>
      <c r="BOA127" s="597"/>
      <c r="BOB127" s="597"/>
      <c r="BOC127" s="597"/>
      <c r="BOD127" s="597"/>
      <c r="BOE127" s="597"/>
      <c r="BOF127" s="597"/>
      <c r="BOG127" s="597"/>
      <c r="BOH127" s="597"/>
      <c r="BOI127" s="597"/>
      <c r="BOJ127" s="597"/>
      <c r="BOK127" s="597"/>
      <c r="BOL127" s="597"/>
      <c r="BOM127" s="597"/>
      <c r="BON127" s="597"/>
      <c r="BOO127" s="597"/>
      <c r="BOP127" s="597"/>
      <c r="BOQ127" s="597"/>
      <c r="BOR127" s="597"/>
      <c r="BOS127" s="597"/>
      <c r="BOT127" s="597"/>
      <c r="BOU127" s="597"/>
      <c r="BOV127" s="597"/>
      <c r="BOW127" s="597"/>
      <c r="BOX127" s="597"/>
      <c r="BOY127" s="597"/>
      <c r="BOZ127" s="597"/>
      <c r="BPA127" s="597"/>
      <c r="BPB127" s="597"/>
      <c r="BPC127" s="597"/>
      <c r="BPD127" s="597"/>
      <c r="BPE127" s="597"/>
      <c r="BPF127" s="597"/>
      <c r="BPG127" s="597"/>
      <c r="BPH127" s="597"/>
      <c r="BPI127" s="597"/>
      <c r="BPJ127" s="597"/>
      <c r="BPK127" s="597"/>
      <c r="BPL127" s="597"/>
      <c r="BPM127" s="597"/>
      <c r="BPN127" s="597"/>
      <c r="BPO127" s="597"/>
      <c r="BPP127" s="597"/>
      <c r="BPQ127" s="597"/>
      <c r="BPR127" s="597"/>
      <c r="BPS127" s="597"/>
      <c r="BPT127" s="597"/>
      <c r="BPU127" s="597"/>
      <c r="BPV127" s="597"/>
      <c r="BPW127" s="597"/>
      <c r="BPX127" s="597"/>
      <c r="BPY127" s="597"/>
      <c r="BPZ127" s="597"/>
      <c r="BQA127" s="597"/>
      <c r="BQB127" s="597"/>
      <c r="BQC127" s="597"/>
      <c r="BQD127" s="597"/>
      <c r="BQE127" s="597"/>
      <c r="BQF127" s="597"/>
      <c r="BQG127" s="597"/>
      <c r="BQH127" s="597"/>
      <c r="BQI127" s="597"/>
      <c r="BQJ127" s="597"/>
      <c r="BQK127" s="597"/>
      <c r="BQL127" s="597"/>
      <c r="BQM127" s="597"/>
      <c r="BQN127" s="597"/>
      <c r="BQO127" s="597"/>
      <c r="BQP127" s="597"/>
      <c r="BQQ127" s="597"/>
      <c r="BQR127" s="597"/>
      <c r="BQS127" s="597"/>
      <c r="BQT127" s="597"/>
      <c r="BQU127" s="597"/>
      <c r="BQV127" s="597"/>
      <c r="BQW127" s="597"/>
      <c r="BQX127" s="597"/>
      <c r="BQY127" s="597"/>
      <c r="BQZ127" s="597"/>
      <c r="BRA127" s="597"/>
      <c r="BRB127" s="597"/>
      <c r="BRC127" s="597"/>
      <c r="BRD127" s="597"/>
      <c r="BRE127" s="597"/>
      <c r="BRF127" s="597"/>
      <c r="BRG127" s="597"/>
      <c r="BRH127" s="597"/>
      <c r="BRI127" s="597"/>
      <c r="BRJ127" s="597"/>
      <c r="BRK127" s="597"/>
      <c r="BRL127" s="597"/>
      <c r="BRM127" s="597"/>
      <c r="BRN127" s="597"/>
      <c r="BRO127" s="597"/>
      <c r="BRP127" s="597"/>
      <c r="BRQ127" s="597"/>
      <c r="BRR127" s="597"/>
      <c r="BRS127" s="597"/>
      <c r="BRT127" s="597"/>
      <c r="BRU127" s="597"/>
      <c r="BRV127" s="597"/>
      <c r="BRW127" s="597"/>
      <c r="BRX127" s="597"/>
      <c r="BRY127" s="597"/>
      <c r="BRZ127" s="597"/>
      <c r="BSA127" s="597"/>
      <c r="BSB127" s="597"/>
      <c r="BSC127" s="597"/>
      <c r="BSD127" s="597"/>
      <c r="BSE127" s="597"/>
      <c r="BSF127" s="597"/>
      <c r="BSG127" s="597"/>
      <c r="BSH127" s="597"/>
      <c r="BSI127" s="597"/>
      <c r="BSJ127" s="597"/>
      <c r="BSK127" s="597"/>
      <c r="BSL127" s="597"/>
      <c r="BSM127" s="597"/>
      <c r="BSN127" s="597"/>
      <c r="BSO127" s="597"/>
      <c r="BSP127" s="597"/>
      <c r="BSQ127" s="597"/>
      <c r="BSR127" s="597"/>
      <c r="BSS127" s="597"/>
      <c r="BST127" s="597"/>
      <c r="BSU127" s="597"/>
      <c r="BSV127" s="597"/>
      <c r="BSW127" s="597"/>
      <c r="BSX127" s="597"/>
      <c r="BSY127" s="597"/>
      <c r="BSZ127" s="597"/>
      <c r="BTA127" s="597"/>
      <c r="BTB127" s="597"/>
      <c r="BTC127" s="597"/>
      <c r="BTD127" s="597"/>
      <c r="BTE127" s="597"/>
      <c r="BTF127" s="597"/>
      <c r="BTG127" s="597"/>
      <c r="BTH127" s="597"/>
      <c r="BTI127" s="597"/>
      <c r="BTJ127" s="597"/>
      <c r="BTK127" s="597"/>
      <c r="BTL127" s="597"/>
      <c r="BTM127" s="597"/>
      <c r="BTN127" s="597"/>
      <c r="BTO127" s="597"/>
      <c r="BTP127" s="597"/>
      <c r="BTQ127" s="597"/>
      <c r="BTR127" s="597"/>
      <c r="BTS127" s="597"/>
      <c r="BTT127" s="597"/>
      <c r="BTU127" s="597"/>
      <c r="BTV127" s="597"/>
      <c r="BTW127" s="597"/>
      <c r="BTX127" s="597"/>
      <c r="BTY127" s="597"/>
      <c r="BTZ127" s="597"/>
      <c r="BUA127" s="597"/>
      <c r="BUB127" s="597"/>
      <c r="BUC127" s="597"/>
      <c r="BUD127" s="597"/>
      <c r="BUE127" s="597"/>
      <c r="BUF127" s="597"/>
      <c r="BUG127" s="597"/>
      <c r="BUH127" s="597"/>
      <c r="BUI127" s="597"/>
      <c r="BUJ127" s="597"/>
      <c r="BUK127" s="597"/>
      <c r="BUL127" s="597"/>
      <c r="BUM127" s="597"/>
      <c r="BUN127" s="597"/>
      <c r="BUO127" s="597"/>
      <c r="BUP127" s="597"/>
      <c r="BUQ127" s="597"/>
      <c r="BUR127" s="597"/>
      <c r="BUS127" s="597"/>
      <c r="BUT127" s="597"/>
      <c r="BUU127" s="597"/>
      <c r="BUV127" s="597"/>
      <c r="BUW127" s="597"/>
      <c r="BUX127" s="597"/>
      <c r="BUY127" s="597"/>
      <c r="BUZ127" s="597"/>
      <c r="BVA127" s="597"/>
      <c r="BVB127" s="597"/>
      <c r="BVC127" s="597"/>
      <c r="BVD127" s="597"/>
      <c r="BVE127" s="597"/>
      <c r="BVF127" s="597"/>
      <c r="BVG127" s="597"/>
      <c r="BVH127" s="597"/>
      <c r="BVI127" s="597"/>
      <c r="BVJ127" s="597"/>
      <c r="BVK127" s="597"/>
      <c r="BVL127" s="597"/>
      <c r="BVM127" s="597"/>
      <c r="BVN127" s="597"/>
      <c r="BVO127" s="597"/>
      <c r="BVP127" s="597"/>
      <c r="BVQ127" s="597"/>
      <c r="BVR127" s="597"/>
      <c r="BVS127" s="597"/>
      <c r="BVT127" s="597"/>
      <c r="BVU127" s="597"/>
      <c r="BVV127" s="597"/>
      <c r="BVW127" s="597"/>
      <c r="BVX127" s="597"/>
      <c r="BVY127" s="597"/>
      <c r="BVZ127" s="597"/>
      <c r="BWA127" s="597"/>
      <c r="BWB127" s="597"/>
      <c r="BWC127" s="597"/>
      <c r="BWD127" s="597"/>
      <c r="BWE127" s="597"/>
      <c r="BWF127" s="597"/>
      <c r="BWG127" s="597"/>
      <c r="BWH127" s="597"/>
      <c r="BWI127" s="597"/>
      <c r="BWJ127" s="597"/>
      <c r="BWK127" s="597"/>
      <c r="BWL127" s="597"/>
      <c r="BWM127" s="597"/>
      <c r="BWN127" s="597"/>
      <c r="BWO127" s="597"/>
      <c r="BWP127" s="597"/>
      <c r="BWQ127" s="597"/>
      <c r="BWR127" s="597"/>
      <c r="BWS127" s="597"/>
      <c r="BWT127" s="597"/>
      <c r="BWU127" s="597"/>
      <c r="BWV127" s="597"/>
      <c r="BWW127" s="597"/>
      <c r="BWX127" s="597"/>
      <c r="BWY127" s="597"/>
      <c r="BWZ127" s="597"/>
      <c r="BXA127" s="597"/>
      <c r="BXB127" s="597"/>
      <c r="BXC127" s="597"/>
      <c r="BXD127" s="597"/>
      <c r="BXE127" s="597"/>
      <c r="BXF127" s="597"/>
      <c r="BXG127" s="597"/>
      <c r="BXH127" s="597"/>
      <c r="BXI127" s="597"/>
      <c r="BXJ127" s="597"/>
      <c r="BXK127" s="597"/>
      <c r="BXL127" s="597"/>
      <c r="BXM127" s="597"/>
      <c r="BXN127" s="597"/>
      <c r="BXO127" s="597"/>
      <c r="BXP127" s="597"/>
      <c r="BXQ127" s="597"/>
      <c r="BXR127" s="597"/>
      <c r="BXS127" s="597"/>
      <c r="BXT127" s="597"/>
      <c r="BXU127" s="597"/>
      <c r="BXV127" s="597"/>
      <c r="BXW127" s="597"/>
      <c r="BXX127" s="597"/>
      <c r="BXY127" s="597"/>
      <c r="BXZ127" s="597"/>
      <c r="BYA127" s="597"/>
      <c r="BYB127" s="597"/>
      <c r="BYC127" s="597"/>
      <c r="BYD127" s="597"/>
      <c r="BYE127" s="597"/>
      <c r="BYF127" s="597"/>
      <c r="BYG127" s="597"/>
      <c r="BYH127" s="597"/>
      <c r="BYI127" s="597"/>
      <c r="BYJ127" s="597"/>
      <c r="BYK127" s="597"/>
      <c r="BYL127" s="597"/>
      <c r="BYM127" s="597"/>
      <c r="BYN127" s="597"/>
      <c r="BYO127" s="597"/>
      <c r="BYP127" s="597"/>
      <c r="BYQ127" s="597"/>
      <c r="BYR127" s="597"/>
      <c r="BYS127" s="597"/>
      <c r="BYT127" s="597"/>
      <c r="BYU127" s="597"/>
      <c r="BYV127" s="597"/>
      <c r="BYW127" s="597"/>
      <c r="BYX127" s="597"/>
      <c r="BYY127" s="597"/>
      <c r="BYZ127" s="597"/>
      <c r="BZA127" s="597"/>
      <c r="BZB127" s="597"/>
      <c r="BZC127" s="597"/>
      <c r="BZD127" s="597"/>
      <c r="BZE127" s="597"/>
      <c r="BZF127" s="597"/>
      <c r="BZG127" s="597"/>
      <c r="BZH127" s="597"/>
      <c r="BZI127" s="597"/>
      <c r="BZJ127" s="597"/>
      <c r="BZK127" s="597"/>
      <c r="BZL127" s="597"/>
      <c r="BZM127" s="597"/>
      <c r="BZN127" s="597"/>
      <c r="BZO127" s="597"/>
      <c r="BZP127" s="597"/>
      <c r="BZQ127" s="597"/>
      <c r="BZR127" s="597"/>
      <c r="BZS127" s="597"/>
      <c r="BZT127" s="597"/>
      <c r="BZU127" s="597"/>
      <c r="BZV127" s="597"/>
      <c r="BZW127" s="597"/>
      <c r="BZX127" s="597"/>
      <c r="BZY127" s="597"/>
      <c r="BZZ127" s="597"/>
      <c r="CAA127" s="597"/>
      <c r="CAB127" s="597"/>
      <c r="CAC127" s="597"/>
      <c r="CAD127" s="597"/>
      <c r="CAE127" s="597"/>
      <c r="CAF127" s="597"/>
      <c r="CAG127" s="597"/>
      <c r="CAH127" s="597"/>
      <c r="CAI127" s="597"/>
      <c r="CAJ127" s="597"/>
      <c r="CAK127" s="597"/>
      <c r="CAL127" s="597"/>
      <c r="CAM127" s="597"/>
      <c r="CAN127" s="597"/>
      <c r="CAO127" s="597"/>
      <c r="CAP127" s="597"/>
      <c r="CAQ127" s="597"/>
      <c r="CAR127" s="597"/>
      <c r="CAS127" s="597"/>
      <c r="CAT127" s="597"/>
      <c r="CAU127" s="597"/>
      <c r="CAV127" s="597"/>
      <c r="CAW127" s="597"/>
      <c r="CAX127" s="597"/>
      <c r="CAY127" s="597"/>
      <c r="CAZ127" s="597"/>
      <c r="CBA127" s="597"/>
      <c r="CBB127" s="597"/>
      <c r="CBC127" s="597"/>
      <c r="CBD127" s="597"/>
      <c r="CBE127" s="597"/>
      <c r="CBF127" s="597"/>
      <c r="CBG127" s="597"/>
      <c r="CBH127" s="597"/>
      <c r="CBI127" s="597"/>
      <c r="CBJ127" s="597"/>
      <c r="CBK127" s="597"/>
      <c r="CBL127" s="597"/>
      <c r="CBM127" s="597"/>
      <c r="CBN127" s="597"/>
      <c r="CBO127" s="597"/>
      <c r="CBP127" s="597"/>
      <c r="CBQ127" s="597"/>
      <c r="CBR127" s="597"/>
      <c r="CBS127" s="597"/>
      <c r="CBT127" s="597"/>
      <c r="CBU127" s="597"/>
      <c r="CBV127" s="597"/>
      <c r="CBW127" s="597"/>
      <c r="CBX127" s="597"/>
      <c r="CBY127" s="597"/>
      <c r="CBZ127" s="597"/>
      <c r="CCA127" s="597"/>
      <c r="CCB127" s="597"/>
      <c r="CCC127" s="597"/>
      <c r="CCD127" s="597"/>
      <c r="CCE127" s="597"/>
      <c r="CCF127" s="597"/>
      <c r="CCG127" s="597"/>
      <c r="CCH127" s="597"/>
      <c r="CCI127" s="597"/>
      <c r="CCJ127" s="597"/>
      <c r="CCK127" s="597"/>
      <c r="CCL127" s="597"/>
      <c r="CCM127" s="597"/>
      <c r="CCN127" s="597"/>
      <c r="CCO127" s="597"/>
      <c r="CCP127" s="597"/>
      <c r="CCQ127" s="597"/>
      <c r="CCR127" s="597"/>
      <c r="CCS127" s="597"/>
      <c r="CCT127" s="597"/>
      <c r="CCU127" s="597"/>
      <c r="CCV127" s="597"/>
      <c r="CCW127" s="597"/>
      <c r="CCX127" s="597"/>
      <c r="CCY127" s="597"/>
      <c r="CCZ127" s="597"/>
      <c r="CDA127" s="597"/>
      <c r="CDB127" s="597"/>
      <c r="CDC127" s="597"/>
      <c r="CDD127" s="597"/>
      <c r="CDE127" s="597"/>
      <c r="CDF127" s="597"/>
      <c r="CDG127" s="597"/>
      <c r="CDH127" s="597"/>
      <c r="CDI127" s="597"/>
      <c r="CDJ127" s="597"/>
      <c r="CDK127" s="597"/>
      <c r="CDL127" s="597"/>
      <c r="CDM127" s="597"/>
      <c r="CDN127" s="597"/>
      <c r="CDO127" s="597"/>
      <c r="CDP127" s="597"/>
      <c r="CDQ127" s="597"/>
      <c r="CDR127" s="597"/>
      <c r="CDS127" s="597"/>
      <c r="CDT127" s="597"/>
      <c r="CDU127" s="597"/>
      <c r="CDV127" s="597"/>
      <c r="CDW127" s="597"/>
      <c r="CDX127" s="597"/>
      <c r="CDY127" s="597"/>
      <c r="CDZ127" s="597"/>
      <c r="CEA127" s="597"/>
      <c r="CEB127" s="597"/>
      <c r="CEC127" s="597"/>
      <c r="CED127" s="597"/>
      <c r="CEE127" s="597"/>
      <c r="CEF127" s="597"/>
      <c r="CEG127" s="597"/>
      <c r="CEH127" s="597"/>
      <c r="CEI127" s="597"/>
      <c r="CEJ127" s="597"/>
      <c r="CEK127" s="597"/>
      <c r="CEL127" s="597"/>
      <c r="CEM127" s="597"/>
      <c r="CEN127" s="597"/>
      <c r="CEO127" s="597"/>
      <c r="CEP127" s="597"/>
      <c r="CEQ127" s="597"/>
      <c r="CER127" s="597"/>
      <c r="CES127" s="597"/>
      <c r="CET127" s="597"/>
      <c r="CEU127" s="597"/>
      <c r="CEV127" s="597"/>
      <c r="CEW127" s="597"/>
      <c r="CEX127" s="597"/>
      <c r="CEY127" s="597"/>
      <c r="CEZ127" s="597"/>
      <c r="CFA127" s="597"/>
      <c r="CFB127" s="597"/>
      <c r="CFC127" s="597"/>
      <c r="CFD127" s="597"/>
      <c r="CFE127" s="597"/>
      <c r="CFF127" s="597"/>
      <c r="CFG127" s="597"/>
      <c r="CFH127" s="597"/>
      <c r="CFI127" s="597"/>
      <c r="CFJ127" s="597"/>
      <c r="CFK127" s="597"/>
      <c r="CFL127" s="597"/>
      <c r="CFM127" s="597"/>
      <c r="CFN127" s="597"/>
      <c r="CFO127" s="597"/>
      <c r="CFP127" s="597"/>
      <c r="CFQ127" s="597"/>
      <c r="CFR127" s="597"/>
      <c r="CFS127" s="597"/>
      <c r="CFT127" s="597"/>
      <c r="CFU127" s="597"/>
      <c r="CFV127" s="597"/>
      <c r="CFW127" s="597"/>
      <c r="CFX127" s="597"/>
      <c r="CFY127" s="597"/>
      <c r="CFZ127" s="597"/>
      <c r="CGA127" s="597"/>
      <c r="CGB127" s="597"/>
      <c r="CGC127" s="597"/>
      <c r="CGD127" s="597"/>
      <c r="CGE127" s="597"/>
      <c r="CGF127" s="597"/>
      <c r="CGG127" s="597"/>
      <c r="CGH127" s="597"/>
      <c r="CGI127" s="597"/>
      <c r="CGJ127" s="597"/>
      <c r="CGK127" s="597"/>
      <c r="CGL127" s="597"/>
      <c r="CGM127" s="597"/>
      <c r="CGN127" s="597"/>
      <c r="CGO127" s="597"/>
      <c r="CGP127" s="597"/>
      <c r="CGQ127" s="597"/>
      <c r="CGR127" s="597"/>
      <c r="CGS127" s="597"/>
      <c r="CGT127" s="597"/>
      <c r="CGU127" s="597"/>
      <c r="CGV127" s="597"/>
      <c r="CGW127" s="597"/>
      <c r="CGX127" s="597"/>
      <c r="CGY127" s="597"/>
      <c r="CGZ127" s="597"/>
      <c r="CHA127" s="597"/>
      <c r="CHB127" s="597"/>
      <c r="CHC127" s="597"/>
      <c r="CHD127" s="597"/>
      <c r="CHE127" s="597"/>
      <c r="CHF127" s="597"/>
      <c r="CHG127" s="597"/>
      <c r="CHH127" s="597"/>
      <c r="CHI127" s="597"/>
      <c r="CHJ127" s="597"/>
      <c r="CHK127" s="597"/>
      <c r="CHL127" s="597"/>
      <c r="CHM127" s="597"/>
      <c r="CHN127" s="597"/>
      <c r="CHO127" s="597"/>
      <c r="CHP127" s="597"/>
      <c r="CHQ127" s="597"/>
      <c r="CHR127" s="597"/>
      <c r="CHS127" s="597"/>
      <c r="CHT127" s="597"/>
      <c r="CHU127" s="597"/>
      <c r="CHV127" s="597"/>
      <c r="CHW127" s="597"/>
      <c r="CHX127" s="597"/>
      <c r="CHY127" s="597"/>
      <c r="CHZ127" s="597"/>
      <c r="CIA127" s="597"/>
      <c r="CIB127" s="597"/>
      <c r="CIC127" s="597"/>
      <c r="CID127" s="597"/>
      <c r="CIE127" s="597"/>
      <c r="CIF127" s="597"/>
      <c r="CIG127" s="597"/>
      <c r="CIH127" s="597"/>
      <c r="CII127" s="597"/>
      <c r="CIJ127" s="597"/>
      <c r="CIK127" s="597"/>
      <c r="CIL127" s="597"/>
      <c r="CIM127" s="597"/>
      <c r="CIN127" s="597"/>
      <c r="CIO127" s="597"/>
      <c r="CIP127" s="597"/>
      <c r="CIQ127" s="597"/>
      <c r="CIR127" s="597"/>
      <c r="CIS127" s="597"/>
      <c r="CIT127" s="597"/>
      <c r="CIU127" s="597"/>
      <c r="CIV127" s="597"/>
      <c r="CIW127" s="597"/>
      <c r="CIX127" s="597"/>
      <c r="CIY127" s="597"/>
      <c r="CIZ127" s="597"/>
      <c r="CJA127" s="597"/>
      <c r="CJB127" s="597"/>
      <c r="CJC127" s="597"/>
      <c r="CJD127" s="597"/>
      <c r="CJE127" s="597"/>
      <c r="CJF127" s="597"/>
      <c r="CJG127" s="597"/>
      <c r="CJH127" s="597"/>
      <c r="CJI127" s="597"/>
      <c r="CJJ127" s="597"/>
      <c r="CJK127" s="597"/>
      <c r="CJL127" s="597"/>
      <c r="CJM127" s="597"/>
      <c r="CJN127" s="597"/>
      <c r="CJO127" s="597"/>
      <c r="CJP127" s="597"/>
      <c r="CJQ127" s="597"/>
      <c r="CJR127" s="597"/>
      <c r="CJS127" s="597"/>
      <c r="CJT127" s="597"/>
      <c r="CJU127" s="597"/>
      <c r="CJV127" s="597"/>
      <c r="CJW127" s="597"/>
      <c r="CJX127" s="597"/>
      <c r="CJY127" s="597"/>
      <c r="CJZ127" s="597"/>
      <c r="CKA127" s="597"/>
      <c r="CKB127" s="597"/>
      <c r="CKC127" s="597"/>
      <c r="CKD127" s="597"/>
      <c r="CKE127" s="597"/>
      <c r="CKF127" s="597"/>
      <c r="CKG127" s="597"/>
      <c r="CKH127" s="597"/>
      <c r="CKI127" s="597"/>
      <c r="CKJ127" s="597"/>
      <c r="CKK127" s="597"/>
      <c r="CKL127" s="597"/>
      <c r="CKM127" s="597"/>
      <c r="CKN127" s="597"/>
      <c r="CKO127" s="597"/>
      <c r="CKP127" s="597"/>
      <c r="CKQ127" s="597"/>
      <c r="CKR127" s="597"/>
      <c r="CKS127" s="597"/>
      <c r="CKT127" s="597"/>
      <c r="CKU127" s="597"/>
      <c r="CKV127" s="597"/>
      <c r="CKW127" s="597"/>
      <c r="CKX127" s="597"/>
      <c r="CKY127" s="597"/>
      <c r="CKZ127" s="597"/>
      <c r="CLA127" s="597"/>
      <c r="CLB127" s="597"/>
      <c r="CLC127" s="597"/>
      <c r="CLD127" s="597"/>
      <c r="CLE127" s="597"/>
      <c r="CLF127" s="597"/>
      <c r="CLG127" s="597"/>
      <c r="CLH127" s="597"/>
      <c r="CLI127" s="597"/>
      <c r="CLJ127" s="597"/>
      <c r="CLK127" s="597"/>
      <c r="CLL127" s="597"/>
      <c r="CLM127" s="597"/>
      <c r="CLN127" s="597"/>
      <c r="CLO127" s="597"/>
      <c r="CLP127" s="597"/>
      <c r="CLQ127" s="597"/>
      <c r="CLR127" s="597"/>
      <c r="CLS127" s="597"/>
      <c r="CLT127" s="597"/>
      <c r="CLU127" s="597"/>
      <c r="CLV127" s="597"/>
      <c r="CLW127" s="597"/>
      <c r="CLX127" s="597"/>
      <c r="CLY127" s="597"/>
      <c r="CLZ127" s="597"/>
      <c r="CMA127" s="597"/>
      <c r="CMB127" s="597"/>
      <c r="CMC127" s="597"/>
      <c r="CMD127" s="597"/>
      <c r="CME127" s="597"/>
      <c r="CMF127" s="597"/>
      <c r="CMG127" s="597"/>
      <c r="CMH127" s="597"/>
      <c r="CMI127" s="597"/>
      <c r="CMJ127" s="597"/>
      <c r="CMK127" s="597"/>
      <c r="CML127" s="597"/>
      <c r="CMM127" s="597"/>
      <c r="CMN127" s="597"/>
      <c r="CMO127" s="597"/>
      <c r="CMP127" s="597"/>
      <c r="CMQ127" s="597"/>
      <c r="CMR127" s="597"/>
      <c r="CMS127" s="597"/>
      <c r="CMT127" s="597"/>
      <c r="CMU127" s="597"/>
      <c r="CMV127" s="597"/>
      <c r="CMW127" s="597"/>
      <c r="CMX127" s="597"/>
      <c r="CMY127" s="597"/>
      <c r="CMZ127" s="597"/>
      <c r="CNA127" s="597"/>
      <c r="CNB127" s="597"/>
      <c r="CNC127" s="597"/>
      <c r="CND127" s="597"/>
      <c r="CNE127" s="597"/>
      <c r="CNF127" s="597"/>
      <c r="CNG127" s="597"/>
      <c r="CNH127" s="597"/>
      <c r="CNI127" s="597"/>
      <c r="CNJ127" s="597"/>
      <c r="CNK127" s="597"/>
      <c r="CNL127" s="597"/>
      <c r="CNM127" s="597"/>
      <c r="CNN127" s="597"/>
      <c r="CNO127" s="597"/>
      <c r="CNP127" s="597"/>
      <c r="CNQ127" s="597"/>
      <c r="CNR127" s="597"/>
      <c r="CNS127" s="597"/>
      <c r="CNT127" s="597"/>
      <c r="CNU127" s="597"/>
      <c r="CNV127" s="597"/>
      <c r="CNW127" s="597"/>
      <c r="CNX127" s="597"/>
      <c r="CNY127" s="597"/>
      <c r="CNZ127" s="597"/>
      <c r="COA127" s="597"/>
      <c r="COB127" s="597"/>
      <c r="COC127" s="597"/>
      <c r="COD127" s="597"/>
      <c r="COE127" s="597"/>
      <c r="COF127" s="597"/>
      <c r="COG127" s="597"/>
      <c r="COH127" s="597"/>
      <c r="COI127" s="597"/>
      <c r="COJ127" s="597"/>
      <c r="COK127" s="597"/>
      <c r="COL127" s="597"/>
      <c r="COM127" s="597"/>
      <c r="CON127" s="597"/>
      <c r="COO127" s="597"/>
      <c r="COP127" s="597"/>
      <c r="COQ127" s="597"/>
      <c r="COR127" s="597"/>
      <c r="COS127" s="597"/>
      <c r="COT127" s="597"/>
      <c r="COU127" s="597"/>
      <c r="COV127" s="597"/>
      <c r="COW127" s="597"/>
      <c r="COX127" s="597"/>
      <c r="COY127" s="597"/>
      <c r="COZ127" s="597"/>
      <c r="CPA127" s="597"/>
      <c r="CPB127" s="597"/>
      <c r="CPC127" s="597"/>
      <c r="CPD127" s="597"/>
      <c r="CPE127" s="597"/>
      <c r="CPF127" s="597"/>
      <c r="CPG127" s="597"/>
      <c r="CPH127" s="597"/>
      <c r="CPI127" s="597"/>
      <c r="CPJ127" s="597"/>
      <c r="CPK127" s="597"/>
      <c r="CPL127" s="597"/>
      <c r="CPM127" s="597"/>
      <c r="CPN127" s="597"/>
      <c r="CPO127" s="597"/>
      <c r="CPP127" s="597"/>
      <c r="CPQ127" s="597"/>
      <c r="CPR127" s="597"/>
      <c r="CPS127" s="597"/>
      <c r="CPT127" s="597"/>
      <c r="CPU127" s="597"/>
      <c r="CPV127" s="597"/>
      <c r="CPW127" s="597"/>
      <c r="CPX127" s="597"/>
      <c r="CPY127" s="597"/>
      <c r="CPZ127" s="597"/>
      <c r="CQA127" s="597"/>
      <c r="CQB127" s="597"/>
      <c r="CQC127" s="597"/>
      <c r="CQD127" s="597"/>
      <c r="CQE127" s="597"/>
      <c r="CQF127" s="597"/>
      <c r="CQG127" s="597"/>
      <c r="CQH127" s="597"/>
      <c r="CQI127" s="597"/>
      <c r="CQJ127" s="597"/>
      <c r="CQK127" s="597"/>
      <c r="CQL127" s="597"/>
      <c r="CQM127" s="597"/>
      <c r="CQN127" s="597"/>
      <c r="CQO127" s="597"/>
      <c r="CQP127" s="597"/>
      <c r="CQQ127" s="597"/>
      <c r="CQR127" s="597"/>
      <c r="CQS127" s="597"/>
      <c r="CQT127" s="597"/>
      <c r="CQU127" s="597"/>
      <c r="CQV127" s="597"/>
      <c r="CQW127" s="597"/>
      <c r="CQX127" s="597"/>
      <c r="CQY127" s="597"/>
      <c r="CQZ127" s="597"/>
      <c r="CRA127" s="597"/>
      <c r="CRB127" s="597"/>
      <c r="CRC127" s="597"/>
      <c r="CRD127" s="597"/>
      <c r="CRE127" s="597"/>
      <c r="CRF127" s="597"/>
      <c r="CRG127" s="597"/>
      <c r="CRH127" s="597"/>
      <c r="CRI127" s="597"/>
      <c r="CRJ127" s="597"/>
      <c r="CRK127" s="597"/>
      <c r="CRL127" s="597"/>
      <c r="CRM127" s="597"/>
      <c r="CRN127" s="597"/>
      <c r="CRO127" s="597"/>
      <c r="CRP127" s="597"/>
      <c r="CRQ127" s="597"/>
      <c r="CRR127" s="597"/>
      <c r="CRS127" s="597"/>
      <c r="CRT127" s="597"/>
      <c r="CRU127" s="597"/>
      <c r="CRV127" s="597"/>
      <c r="CRW127" s="597"/>
      <c r="CRX127" s="597"/>
      <c r="CRY127" s="597"/>
      <c r="CRZ127" s="597"/>
      <c r="CSA127" s="597"/>
      <c r="CSB127" s="597"/>
      <c r="CSC127" s="597"/>
      <c r="CSD127" s="597"/>
      <c r="CSE127" s="597"/>
      <c r="CSF127" s="597"/>
      <c r="CSG127" s="597"/>
      <c r="CSH127" s="597"/>
      <c r="CSI127" s="597"/>
      <c r="CSJ127" s="597"/>
      <c r="CSK127" s="597"/>
      <c r="CSL127" s="597"/>
      <c r="CSM127" s="597"/>
      <c r="CSN127" s="597"/>
      <c r="CSO127" s="597"/>
      <c r="CSP127" s="597"/>
      <c r="CSQ127" s="597"/>
      <c r="CSR127" s="597"/>
      <c r="CSS127" s="597"/>
      <c r="CST127" s="597"/>
      <c r="CSU127" s="597"/>
      <c r="CSV127" s="597"/>
      <c r="CSW127" s="597"/>
      <c r="CSX127" s="597"/>
      <c r="CSY127" s="597"/>
      <c r="CSZ127" s="597"/>
      <c r="CTA127" s="597"/>
      <c r="CTB127" s="597"/>
      <c r="CTC127" s="597"/>
      <c r="CTD127" s="597"/>
      <c r="CTE127" s="597"/>
      <c r="CTF127" s="597"/>
      <c r="CTG127" s="597"/>
      <c r="CTH127" s="597"/>
      <c r="CTI127" s="597"/>
      <c r="CTJ127" s="597"/>
      <c r="CTK127" s="597"/>
      <c r="CTL127" s="597"/>
      <c r="CTM127" s="597"/>
      <c r="CTN127" s="597"/>
      <c r="CTO127" s="597"/>
      <c r="CTP127" s="597"/>
      <c r="CTQ127" s="597"/>
      <c r="CTR127" s="597"/>
      <c r="CTS127" s="597"/>
      <c r="CTT127" s="597"/>
      <c r="CTU127" s="597"/>
      <c r="CTV127" s="597"/>
      <c r="CTW127" s="597"/>
      <c r="CTX127" s="597"/>
      <c r="CTY127" s="597"/>
      <c r="CTZ127" s="597"/>
      <c r="CUA127" s="597"/>
      <c r="CUB127" s="597"/>
      <c r="CUC127" s="597"/>
      <c r="CUD127" s="597"/>
      <c r="CUE127" s="597"/>
      <c r="CUF127" s="597"/>
      <c r="CUG127" s="597"/>
      <c r="CUH127" s="597"/>
      <c r="CUI127" s="597"/>
      <c r="CUJ127" s="597"/>
      <c r="CUK127" s="597"/>
      <c r="CUL127" s="597"/>
      <c r="CUM127" s="597"/>
      <c r="CUN127" s="597"/>
      <c r="CUO127" s="597"/>
      <c r="CUP127" s="597"/>
      <c r="CUQ127" s="597"/>
      <c r="CUR127" s="597"/>
      <c r="CUS127" s="597"/>
      <c r="CUT127" s="597"/>
      <c r="CUU127" s="597"/>
      <c r="CUV127" s="597"/>
      <c r="CUW127" s="597"/>
      <c r="CUX127" s="597"/>
      <c r="CUY127" s="597"/>
      <c r="CUZ127" s="597"/>
      <c r="CVA127" s="597"/>
      <c r="CVB127" s="597"/>
      <c r="CVC127" s="597"/>
      <c r="CVD127" s="597"/>
      <c r="CVE127" s="597"/>
      <c r="CVF127" s="597"/>
      <c r="CVG127" s="597"/>
      <c r="CVH127" s="597"/>
      <c r="CVI127" s="597"/>
      <c r="CVJ127" s="597"/>
      <c r="CVK127" s="597"/>
      <c r="CVL127" s="597"/>
      <c r="CVM127" s="597"/>
      <c r="CVN127" s="597"/>
      <c r="CVO127" s="597"/>
      <c r="CVP127" s="597"/>
      <c r="CVQ127" s="597"/>
      <c r="CVR127" s="597"/>
      <c r="CVS127" s="597"/>
      <c r="CVT127" s="597"/>
      <c r="CVU127" s="597"/>
      <c r="CVV127" s="597"/>
      <c r="CVW127" s="597"/>
      <c r="CVX127" s="597"/>
      <c r="CVY127" s="597"/>
      <c r="CVZ127" s="597"/>
      <c r="CWA127" s="597"/>
      <c r="CWB127" s="597"/>
      <c r="CWC127" s="597"/>
      <c r="CWD127" s="597"/>
      <c r="CWE127" s="597"/>
      <c r="CWF127" s="597"/>
      <c r="CWG127" s="597"/>
      <c r="CWH127" s="597"/>
      <c r="CWI127" s="597"/>
      <c r="CWJ127" s="597"/>
      <c r="CWK127" s="597"/>
      <c r="CWL127" s="597"/>
      <c r="CWM127" s="597"/>
      <c r="CWN127" s="597"/>
      <c r="CWO127" s="597"/>
      <c r="CWP127" s="597"/>
      <c r="CWQ127" s="597"/>
      <c r="CWR127" s="597"/>
      <c r="CWS127" s="597"/>
      <c r="CWT127" s="597"/>
      <c r="CWU127" s="597"/>
      <c r="CWV127" s="597"/>
      <c r="CWW127" s="597"/>
      <c r="CWX127" s="597"/>
      <c r="CWY127" s="597"/>
      <c r="CWZ127" s="597"/>
      <c r="CXA127" s="597"/>
      <c r="CXB127" s="597"/>
      <c r="CXC127" s="597"/>
      <c r="CXD127" s="597"/>
      <c r="CXE127" s="597"/>
      <c r="CXF127" s="597"/>
      <c r="CXG127" s="597"/>
      <c r="CXH127" s="597"/>
      <c r="CXI127" s="597"/>
      <c r="CXJ127" s="597"/>
      <c r="CXK127" s="597"/>
      <c r="CXL127" s="597"/>
      <c r="CXM127" s="597"/>
      <c r="CXN127" s="597"/>
      <c r="CXO127" s="597"/>
      <c r="CXP127" s="597"/>
      <c r="CXQ127" s="597"/>
      <c r="CXR127" s="597"/>
      <c r="CXS127" s="597"/>
      <c r="CXT127" s="597"/>
      <c r="CXU127" s="597"/>
      <c r="CXV127" s="597"/>
      <c r="CXW127" s="597"/>
      <c r="CXX127" s="597"/>
      <c r="CXY127" s="597"/>
      <c r="CXZ127" s="597"/>
      <c r="CYA127" s="597"/>
      <c r="CYB127" s="597"/>
      <c r="CYC127" s="597"/>
      <c r="CYD127" s="597"/>
      <c r="CYE127" s="597"/>
      <c r="CYF127" s="597"/>
      <c r="CYG127" s="597"/>
      <c r="CYH127" s="597"/>
      <c r="CYI127" s="597"/>
      <c r="CYJ127" s="597"/>
      <c r="CYK127" s="597"/>
      <c r="CYL127" s="597"/>
      <c r="CYM127" s="597"/>
      <c r="CYN127" s="597"/>
      <c r="CYO127" s="597"/>
      <c r="CYP127" s="597"/>
      <c r="CYQ127" s="597"/>
      <c r="CYR127" s="597"/>
      <c r="CYS127" s="597"/>
      <c r="CYT127" s="597"/>
      <c r="CYU127" s="597"/>
      <c r="CYV127" s="597"/>
      <c r="CYW127" s="597"/>
      <c r="CYX127" s="597"/>
      <c r="CYY127" s="597"/>
      <c r="CYZ127" s="597"/>
      <c r="CZA127" s="597"/>
      <c r="CZB127" s="597"/>
      <c r="CZC127" s="597"/>
      <c r="CZD127" s="597"/>
      <c r="CZE127" s="597"/>
      <c r="CZF127" s="597"/>
      <c r="CZG127" s="597"/>
      <c r="CZH127" s="597"/>
      <c r="CZI127" s="597"/>
      <c r="CZJ127" s="597"/>
      <c r="CZK127" s="597"/>
      <c r="CZL127" s="597"/>
      <c r="CZM127" s="597"/>
      <c r="CZN127" s="597"/>
      <c r="CZO127" s="597"/>
      <c r="CZP127" s="597"/>
      <c r="CZQ127" s="597"/>
      <c r="CZR127" s="597"/>
      <c r="CZS127" s="597"/>
      <c r="CZT127" s="597"/>
      <c r="CZU127" s="597"/>
      <c r="CZV127" s="597"/>
      <c r="CZW127" s="597"/>
      <c r="CZX127" s="597"/>
      <c r="CZY127" s="597"/>
      <c r="CZZ127" s="597"/>
      <c r="DAA127" s="597"/>
      <c r="DAB127" s="597"/>
      <c r="DAC127" s="597"/>
      <c r="DAD127" s="597"/>
      <c r="DAE127" s="597"/>
      <c r="DAF127" s="597"/>
      <c r="DAG127" s="597"/>
      <c r="DAH127" s="597"/>
      <c r="DAI127" s="597"/>
      <c r="DAJ127" s="597"/>
      <c r="DAK127" s="597"/>
      <c r="DAL127" s="597"/>
      <c r="DAM127" s="597"/>
      <c r="DAN127" s="597"/>
      <c r="DAO127" s="597"/>
      <c r="DAP127" s="597"/>
      <c r="DAQ127" s="597"/>
      <c r="DAR127" s="597"/>
      <c r="DAS127" s="597"/>
      <c r="DAT127" s="597"/>
      <c r="DAU127" s="597"/>
      <c r="DAV127" s="597"/>
      <c r="DAW127" s="597"/>
      <c r="DAX127" s="597"/>
      <c r="DAY127" s="597"/>
      <c r="DAZ127" s="597"/>
      <c r="DBA127" s="597"/>
      <c r="DBB127" s="597"/>
      <c r="DBC127" s="597"/>
      <c r="DBD127" s="597"/>
      <c r="DBE127" s="597"/>
      <c r="DBF127" s="597"/>
      <c r="DBG127" s="597"/>
      <c r="DBH127" s="597"/>
      <c r="DBI127" s="597"/>
      <c r="DBJ127" s="597"/>
      <c r="DBK127" s="597"/>
      <c r="DBL127" s="597"/>
      <c r="DBM127" s="597"/>
      <c r="DBN127" s="597"/>
      <c r="DBO127" s="597"/>
      <c r="DBP127" s="597"/>
      <c r="DBQ127" s="597"/>
      <c r="DBR127" s="597"/>
      <c r="DBS127" s="597"/>
      <c r="DBT127" s="597"/>
      <c r="DBU127" s="597"/>
      <c r="DBV127" s="597"/>
      <c r="DBW127" s="597"/>
      <c r="DBX127" s="597"/>
      <c r="DBY127" s="597"/>
      <c r="DBZ127" s="597"/>
      <c r="DCA127" s="597"/>
      <c r="DCB127" s="597"/>
      <c r="DCC127" s="597"/>
      <c r="DCD127" s="597"/>
      <c r="DCE127" s="597"/>
      <c r="DCF127" s="597"/>
      <c r="DCG127" s="597"/>
      <c r="DCH127" s="597"/>
      <c r="DCI127" s="597"/>
      <c r="DCJ127" s="597"/>
      <c r="DCK127" s="597"/>
      <c r="DCL127" s="597"/>
      <c r="DCM127" s="597"/>
      <c r="DCN127" s="597"/>
      <c r="DCO127" s="597"/>
      <c r="DCP127" s="597"/>
      <c r="DCQ127" s="597"/>
      <c r="DCR127" s="597"/>
      <c r="DCS127" s="597"/>
      <c r="DCT127" s="597"/>
      <c r="DCU127" s="597"/>
      <c r="DCV127" s="597"/>
      <c r="DCW127" s="597"/>
      <c r="DCX127" s="597"/>
      <c r="DCY127" s="597"/>
      <c r="DCZ127" s="597"/>
      <c r="DDA127" s="597"/>
      <c r="DDB127" s="597"/>
      <c r="DDC127" s="597"/>
      <c r="DDD127" s="597"/>
      <c r="DDE127" s="597"/>
      <c r="DDF127" s="597"/>
      <c r="DDG127" s="597"/>
      <c r="DDH127" s="597"/>
      <c r="DDI127" s="597"/>
      <c r="DDJ127" s="597"/>
      <c r="DDK127" s="597"/>
      <c r="DDL127" s="597"/>
      <c r="DDM127" s="597"/>
      <c r="DDN127" s="597"/>
      <c r="DDO127" s="597"/>
      <c r="DDP127" s="597"/>
      <c r="DDQ127" s="597"/>
      <c r="DDR127" s="597"/>
      <c r="DDS127" s="597"/>
      <c r="DDT127" s="597"/>
      <c r="DDU127" s="597"/>
      <c r="DDV127" s="597"/>
      <c r="DDW127" s="597"/>
      <c r="DDX127" s="597"/>
      <c r="DDY127" s="597"/>
      <c r="DDZ127" s="597"/>
      <c r="DEA127" s="597"/>
      <c r="DEB127" s="597"/>
      <c r="DEC127" s="597"/>
      <c r="DED127" s="597"/>
      <c r="DEE127" s="597"/>
      <c r="DEF127" s="597"/>
      <c r="DEG127" s="597"/>
      <c r="DEH127" s="597"/>
      <c r="DEI127" s="597"/>
      <c r="DEJ127" s="597"/>
      <c r="DEK127" s="597"/>
      <c r="DEL127" s="597"/>
      <c r="DEM127" s="597"/>
      <c r="DEN127" s="597"/>
      <c r="DEO127" s="597"/>
      <c r="DEP127" s="597"/>
      <c r="DEQ127" s="597"/>
      <c r="DER127" s="597"/>
      <c r="DES127" s="597"/>
      <c r="DET127" s="597"/>
      <c r="DEU127" s="597"/>
      <c r="DEV127" s="597"/>
      <c r="DEW127" s="597"/>
      <c r="DEX127" s="597"/>
      <c r="DEY127" s="597"/>
      <c r="DEZ127" s="597"/>
      <c r="DFA127" s="597"/>
      <c r="DFB127" s="597"/>
      <c r="DFC127" s="597"/>
      <c r="DFD127" s="597"/>
      <c r="DFE127" s="597"/>
      <c r="DFF127" s="597"/>
      <c r="DFG127" s="597"/>
      <c r="DFH127" s="597"/>
      <c r="DFI127" s="597"/>
      <c r="DFJ127" s="597"/>
      <c r="DFK127" s="597"/>
      <c r="DFL127" s="597"/>
      <c r="DFM127" s="597"/>
      <c r="DFN127" s="597"/>
      <c r="DFO127" s="597"/>
      <c r="DFP127" s="597"/>
      <c r="DFQ127" s="597"/>
      <c r="DFR127" s="597"/>
      <c r="DFS127" s="597"/>
      <c r="DFT127" s="597"/>
      <c r="DFU127" s="597"/>
      <c r="DFV127" s="597"/>
      <c r="DFW127" s="597"/>
      <c r="DFX127" s="597"/>
      <c r="DFY127" s="597"/>
      <c r="DFZ127" s="597"/>
      <c r="DGA127" s="597"/>
      <c r="DGB127" s="597"/>
      <c r="DGC127" s="597"/>
      <c r="DGD127" s="597"/>
      <c r="DGE127" s="597"/>
      <c r="DGF127" s="597"/>
      <c r="DGG127" s="597"/>
      <c r="DGH127" s="597"/>
      <c r="DGI127" s="597"/>
      <c r="DGJ127" s="597"/>
      <c r="DGK127" s="597"/>
      <c r="DGL127" s="597"/>
      <c r="DGM127" s="597"/>
      <c r="DGN127" s="597"/>
      <c r="DGO127" s="597"/>
      <c r="DGP127" s="597"/>
      <c r="DGQ127" s="597"/>
      <c r="DGR127" s="597"/>
      <c r="DGS127" s="597"/>
      <c r="DGT127" s="597"/>
      <c r="DGU127" s="597"/>
      <c r="DGV127" s="597"/>
      <c r="DGW127" s="597"/>
      <c r="DGX127" s="597"/>
      <c r="DGY127" s="597"/>
      <c r="DGZ127" s="597"/>
      <c r="DHA127" s="597"/>
      <c r="DHB127" s="597"/>
      <c r="DHC127" s="597"/>
      <c r="DHD127" s="597"/>
      <c r="DHE127" s="597"/>
      <c r="DHF127" s="597"/>
      <c r="DHG127" s="597"/>
      <c r="DHH127" s="597"/>
      <c r="DHI127" s="597"/>
      <c r="DHJ127" s="597"/>
      <c r="DHK127" s="597"/>
      <c r="DHL127" s="597"/>
      <c r="DHM127" s="597"/>
      <c r="DHN127" s="597"/>
      <c r="DHO127" s="597"/>
      <c r="DHP127" s="597"/>
      <c r="DHQ127" s="597"/>
      <c r="DHR127" s="597"/>
      <c r="DHS127" s="597"/>
      <c r="DHT127" s="597"/>
      <c r="DHU127" s="597"/>
      <c r="DHV127" s="597"/>
      <c r="DHW127" s="597"/>
      <c r="DHX127" s="597"/>
      <c r="DHY127" s="597"/>
      <c r="DHZ127" s="597"/>
      <c r="DIA127" s="597"/>
      <c r="DIB127" s="597"/>
      <c r="DIC127" s="597"/>
      <c r="DID127" s="597"/>
      <c r="DIE127" s="597"/>
      <c r="DIF127" s="597"/>
      <c r="DIG127" s="597"/>
      <c r="DIH127" s="597"/>
      <c r="DII127" s="597"/>
      <c r="DIJ127" s="597"/>
      <c r="DIK127" s="597"/>
      <c r="DIL127" s="597"/>
      <c r="DIM127" s="597"/>
      <c r="DIN127" s="597"/>
      <c r="DIO127" s="597"/>
      <c r="DIP127" s="597"/>
      <c r="DIQ127" s="597"/>
      <c r="DIR127" s="597"/>
      <c r="DIS127" s="597"/>
      <c r="DIT127" s="597"/>
      <c r="DIU127" s="597"/>
      <c r="DIV127" s="597"/>
      <c r="DIW127" s="597"/>
      <c r="DIX127" s="597"/>
      <c r="DIY127" s="597"/>
      <c r="DIZ127" s="597"/>
      <c r="DJA127" s="597"/>
      <c r="DJB127" s="597"/>
      <c r="DJC127" s="597"/>
      <c r="DJD127" s="597"/>
      <c r="DJE127" s="597"/>
      <c r="DJF127" s="597"/>
      <c r="DJG127" s="597"/>
      <c r="DJH127" s="597"/>
      <c r="DJI127" s="597"/>
      <c r="DJJ127" s="597"/>
      <c r="DJK127" s="597"/>
      <c r="DJL127" s="597"/>
      <c r="DJM127" s="597"/>
      <c r="DJN127" s="597"/>
      <c r="DJO127" s="597"/>
      <c r="DJP127" s="597"/>
      <c r="DJQ127" s="597"/>
      <c r="DJR127" s="597"/>
      <c r="DJS127" s="597"/>
      <c r="DJT127" s="597"/>
      <c r="DJU127" s="597"/>
      <c r="DJV127" s="597"/>
      <c r="DJW127" s="597"/>
      <c r="DJX127" s="597"/>
      <c r="DJY127" s="597"/>
      <c r="DJZ127" s="597"/>
      <c r="DKA127" s="597"/>
      <c r="DKB127" s="597"/>
      <c r="DKC127" s="597"/>
      <c r="DKD127" s="597"/>
      <c r="DKE127" s="597"/>
      <c r="DKF127" s="597"/>
      <c r="DKG127" s="597"/>
      <c r="DKH127" s="597"/>
      <c r="DKI127" s="597"/>
      <c r="DKJ127" s="597"/>
      <c r="DKK127" s="597"/>
      <c r="DKL127" s="597"/>
      <c r="DKM127" s="597"/>
      <c r="DKN127" s="597"/>
      <c r="DKO127" s="597"/>
      <c r="DKP127" s="597"/>
      <c r="DKQ127" s="597"/>
      <c r="DKR127" s="597"/>
      <c r="DKS127" s="597"/>
      <c r="DKT127" s="597"/>
      <c r="DKU127" s="597"/>
      <c r="DKV127" s="597"/>
      <c r="DKW127" s="597"/>
      <c r="DKX127" s="597"/>
      <c r="DKY127" s="597"/>
      <c r="DKZ127" s="597"/>
      <c r="DLA127" s="597"/>
      <c r="DLB127" s="597"/>
      <c r="DLC127" s="597"/>
      <c r="DLD127" s="597"/>
      <c r="DLE127" s="597"/>
      <c r="DLF127" s="597"/>
      <c r="DLG127" s="597"/>
      <c r="DLH127" s="597"/>
      <c r="DLI127" s="597"/>
      <c r="DLJ127" s="597"/>
      <c r="DLK127" s="597"/>
      <c r="DLL127" s="597"/>
      <c r="DLM127" s="597"/>
      <c r="DLN127" s="597"/>
      <c r="DLO127" s="597"/>
      <c r="DLP127" s="597"/>
      <c r="DLQ127" s="597"/>
      <c r="DLR127" s="597"/>
      <c r="DLS127" s="597"/>
      <c r="DLT127" s="597"/>
      <c r="DLU127" s="597"/>
      <c r="DLV127" s="597"/>
      <c r="DLW127" s="597"/>
      <c r="DLX127" s="597"/>
      <c r="DLY127" s="597"/>
      <c r="DLZ127" s="597"/>
      <c r="DMA127" s="597"/>
      <c r="DMB127" s="597"/>
      <c r="DMC127" s="597"/>
      <c r="DMD127" s="597"/>
      <c r="DME127" s="597"/>
      <c r="DMF127" s="597"/>
      <c r="DMG127" s="597"/>
      <c r="DMH127" s="597"/>
      <c r="DMI127" s="597"/>
      <c r="DMJ127" s="597"/>
      <c r="DMK127" s="597"/>
      <c r="DML127" s="597"/>
      <c r="DMM127" s="597"/>
      <c r="DMN127" s="597"/>
      <c r="DMO127" s="597"/>
      <c r="DMP127" s="597"/>
      <c r="DMQ127" s="597"/>
      <c r="DMR127" s="597"/>
      <c r="DMS127" s="597"/>
      <c r="DMT127" s="597"/>
      <c r="DMU127" s="597"/>
      <c r="DMV127" s="597"/>
      <c r="DMW127" s="597"/>
      <c r="DMX127" s="597"/>
      <c r="DMY127" s="597"/>
      <c r="DMZ127" s="597"/>
      <c r="DNA127" s="597"/>
      <c r="DNB127" s="597"/>
      <c r="DNC127" s="597"/>
      <c r="DND127" s="597"/>
      <c r="DNE127" s="597"/>
      <c r="DNF127" s="597"/>
      <c r="DNG127" s="597"/>
      <c r="DNH127" s="597"/>
      <c r="DNI127" s="597"/>
      <c r="DNJ127" s="597"/>
      <c r="DNK127" s="597"/>
      <c r="DNL127" s="597"/>
      <c r="DNM127" s="597"/>
      <c r="DNN127" s="597"/>
      <c r="DNO127" s="597"/>
      <c r="DNP127" s="597"/>
      <c r="DNQ127" s="597"/>
      <c r="DNR127" s="597"/>
      <c r="DNS127" s="597"/>
      <c r="DNT127" s="597"/>
      <c r="DNU127" s="597"/>
      <c r="DNV127" s="597"/>
      <c r="DNW127" s="597"/>
      <c r="DNX127" s="597"/>
      <c r="DNY127" s="597"/>
      <c r="DNZ127" s="597"/>
      <c r="DOA127" s="597"/>
      <c r="DOB127" s="597"/>
      <c r="DOC127" s="597"/>
      <c r="DOD127" s="597"/>
      <c r="DOE127" s="597"/>
      <c r="DOF127" s="597"/>
      <c r="DOG127" s="597"/>
      <c r="DOH127" s="597"/>
      <c r="DOI127" s="597"/>
      <c r="DOJ127" s="597"/>
      <c r="DOK127" s="597"/>
      <c r="DOL127" s="597"/>
      <c r="DOM127" s="597"/>
      <c r="DON127" s="597"/>
      <c r="DOO127" s="597"/>
      <c r="DOP127" s="597"/>
      <c r="DOQ127" s="597"/>
      <c r="DOR127" s="597"/>
      <c r="DOS127" s="597"/>
      <c r="DOT127" s="597"/>
      <c r="DOU127" s="597"/>
      <c r="DOV127" s="597"/>
      <c r="DOW127" s="597"/>
      <c r="DOX127" s="597"/>
      <c r="DOY127" s="597"/>
      <c r="DOZ127" s="597"/>
      <c r="DPA127" s="597"/>
      <c r="DPB127" s="597"/>
      <c r="DPC127" s="597"/>
      <c r="DPD127" s="597"/>
      <c r="DPE127" s="597"/>
      <c r="DPF127" s="597"/>
      <c r="DPG127" s="597"/>
      <c r="DPH127" s="597"/>
      <c r="DPI127" s="597"/>
      <c r="DPJ127" s="597"/>
      <c r="DPK127" s="597"/>
      <c r="DPL127" s="597"/>
      <c r="DPM127" s="597"/>
      <c r="DPN127" s="597"/>
      <c r="DPO127" s="597"/>
      <c r="DPP127" s="597"/>
      <c r="DPQ127" s="597"/>
      <c r="DPR127" s="597"/>
      <c r="DPS127" s="597"/>
      <c r="DPT127" s="597"/>
      <c r="DPU127" s="597"/>
      <c r="DPV127" s="597"/>
      <c r="DPW127" s="597"/>
      <c r="DPX127" s="597"/>
      <c r="DPY127" s="597"/>
      <c r="DPZ127" s="597"/>
      <c r="DQA127" s="597"/>
      <c r="DQB127" s="597"/>
      <c r="DQC127" s="597"/>
      <c r="DQD127" s="597"/>
      <c r="DQE127" s="597"/>
      <c r="DQF127" s="597"/>
      <c r="DQG127" s="597"/>
      <c r="DQH127" s="597"/>
      <c r="DQI127" s="597"/>
      <c r="DQJ127" s="597"/>
      <c r="DQK127" s="597"/>
      <c r="DQL127" s="597"/>
      <c r="DQM127" s="597"/>
      <c r="DQN127" s="597"/>
      <c r="DQO127" s="597"/>
      <c r="DQP127" s="597"/>
      <c r="DQQ127" s="597"/>
      <c r="DQR127" s="597"/>
      <c r="DQS127" s="597"/>
      <c r="DQT127" s="597"/>
      <c r="DQU127" s="597"/>
      <c r="DQV127" s="597"/>
      <c r="DQW127" s="597"/>
      <c r="DQX127" s="597"/>
      <c r="DQY127" s="597"/>
      <c r="DQZ127" s="597"/>
      <c r="DRA127" s="597"/>
      <c r="DRB127" s="597"/>
      <c r="DRC127" s="597"/>
      <c r="DRD127" s="597"/>
      <c r="DRE127" s="597"/>
      <c r="DRF127" s="597"/>
      <c r="DRG127" s="597"/>
      <c r="DRH127" s="597"/>
      <c r="DRI127" s="597"/>
      <c r="DRJ127" s="597"/>
      <c r="DRK127" s="597"/>
      <c r="DRL127" s="597"/>
      <c r="DRM127" s="597"/>
      <c r="DRN127" s="597"/>
      <c r="DRO127" s="597"/>
      <c r="DRP127" s="597"/>
      <c r="DRQ127" s="597"/>
      <c r="DRR127" s="597"/>
      <c r="DRS127" s="597"/>
      <c r="DRT127" s="597"/>
      <c r="DRU127" s="597"/>
      <c r="DRV127" s="597"/>
      <c r="DRW127" s="597"/>
      <c r="DRX127" s="597"/>
      <c r="DRY127" s="597"/>
      <c r="DRZ127" s="597"/>
      <c r="DSA127" s="597"/>
      <c r="DSB127" s="597"/>
      <c r="DSC127" s="597"/>
      <c r="DSD127" s="597"/>
      <c r="DSE127" s="597"/>
      <c r="DSF127" s="597"/>
      <c r="DSG127" s="597"/>
      <c r="DSH127" s="597"/>
      <c r="DSI127" s="597"/>
      <c r="DSJ127" s="597"/>
      <c r="DSK127" s="597"/>
      <c r="DSL127" s="597"/>
      <c r="DSM127" s="597"/>
      <c r="DSN127" s="597"/>
      <c r="DSO127" s="597"/>
      <c r="DSP127" s="597"/>
      <c r="DSQ127" s="597"/>
      <c r="DSR127" s="597"/>
      <c r="DSS127" s="597"/>
      <c r="DST127" s="597"/>
      <c r="DSU127" s="597"/>
      <c r="DSV127" s="597"/>
      <c r="DSW127" s="597"/>
      <c r="DSX127" s="597"/>
      <c r="DSY127" s="597"/>
      <c r="DSZ127" s="597"/>
      <c r="DTA127" s="597"/>
      <c r="DTB127" s="597"/>
      <c r="DTC127" s="597"/>
      <c r="DTD127" s="597"/>
      <c r="DTE127" s="597"/>
      <c r="DTF127" s="597"/>
      <c r="DTG127" s="597"/>
      <c r="DTH127" s="597"/>
      <c r="DTI127" s="597"/>
      <c r="DTJ127" s="597"/>
      <c r="DTK127" s="597"/>
      <c r="DTL127" s="597"/>
      <c r="DTM127" s="597"/>
      <c r="DTN127" s="597"/>
      <c r="DTO127" s="597"/>
      <c r="DTP127" s="597"/>
      <c r="DTQ127" s="597"/>
      <c r="DTR127" s="597"/>
      <c r="DTS127" s="597"/>
      <c r="DTT127" s="597"/>
      <c r="DTU127" s="597"/>
      <c r="DTV127" s="597"/>
      <c r="DTW127" s="597"/>
      <c r="DTX127" s="597"/>
      <c r="DTY127" s="597"/>
      <c r="DTZ127" s="597"/>
      <c r="DUA127" s="597"/>
      <c r="DUB127" s="597"/>
      <c r="DUC127" s="597"/>
      <c r="DUD127" s="597"/>
      <c r="DUE127" s="597"/>
      <c r="DUF127" s="597"/>
      <c r="DUG127" s="597"/>
      <c r="DUH127" s="597"/>
      <c r="DUI127" s="597"/>
      <c r="DUJ127" s="597"/>
      <c r="DUK127" s="597"/>
      <c r="DUL127" s="597"/>
      <c r="DUM127" s="597"/>
      <c r="DUN127" s="597"/>
      <c r="DUO127" s="597"/>
      <c r="DUP127" s="597"/>
      <c r="DUQ127" s="597"/>
      <c r="DUR127" s="597"/>
      <c r="DUS127" s="597"/>
      <c r="DUT127" s="597"/>
      <c r="DUU127" s="597"/>
      <c r="DUV127" s="597"/>
      <c r="DUW127" s="597"/>
      <c r="DUX127" s="597"/>
      <c r="DUY127" s="597"/>
      <c r="DUZ127" s="597"/>
      <c r="DVA127" s="597"/>
      <c r="DVB127" s="597"/>
      <c r="DVC127" s="597"/>
      <c r="DVD127" s="597"/>
      <c r="DVE127" s="597"/>
      <c r="DVF127" s="597"/>
      <c r="DVG127" s="597"/>
      <c r="DVH127" s="597"/>
      <c r="DVI127" s="597"/>
      <c r="DVJ127" s="597"/>
      <c r="DVK127" s="597"/>
      <c r="DVL127" s="597"/>
      <c r="DVM127" s="597"/>
      <c r="DVN127" s="597"/>
      <c r="DVO127" s="597"/>
      <c r="DVP127" s="597"/>
      <c r="DVQ127" s="597"/>
      <c r="DVR127" s="597"/>
      <c r="DVS127" s="597"/>
      <c r="DVT127" s="597"/>
      <c r="DVU127" s="597"/>
      <c r="DVV127" s="597"/>
      <c r="DVW127" s="597"/>
      <c r="DVX127" s="597"/>
      <c r="DVY127" s="597"/>
      <c r="DVZ127" s="597"/>
      <c r="DWA127" s="597"/>
      <c r="DWB127" s="597"/>
      <c r="DWC127" s="597"/>
      <c r="DWD127" s="597"/>
      <c r="DWE127" s="597"/>
      <c r="DWF127" s="597"/>
      <c r="DWG127" s="597"/>
      <c r="DWH127" s="597"/>
      <c r="DWI127" s="597"/>
      <c r="DWJ127" s="597"/>
      <c r="DWK127" s="597"/>
      <c r="DWL127" s="597"/>
      <c r="DWM127" s="597"/>
      <c r="DWN127" s="597"/>
      <c r="DWO127" s="597"/>
      <c r="DWP127" s="597"/>
      <c r="DWQ127" s="597"/>
      <c r="DWR127" s="597"/>
      <c r="DWS127" s="597"/>
      <c r="DWT127" s="597"/>
      <c r="DWU127" s="597"/>
      <c r="DWV127" s="597"/>
      <c r="DWW127" s="597"/>
      <c r="DWX127" s="597"/>
      <c r="DWY127" s="597"/>
      <c r="DWZ127" s="597"/>
      <c r="DXA127" s="597"/>
      <c r="DXB127" s="597"/>
      <c r="DXC127" s="597"/>
      <c r="DXD127" s="597"/>
      <c r="DXE127" s="597"/>
      <c r="DXF127" s="597"/>
      <c r="DXG127" s="597"/>
      <c r="DXH127" s="597"/>
      <c r="DXI127" s="597"/>
      <c r="DXJ127" s="597"/>
      <c r="DXK127" s="597"/>
      <c r="DXL127" s="597"/>
      <c r="DXM127" s="597"/>
      <c r="DXN127" s="597"/>
      <c r="DXO127" s="597"/>
      <c r="DXP127" s="597"/>
      <c r="DXQ127" s="597"/>
      <c r="DXR127" s="597"/>
      <c r="DXS127" s="597"/>
      <c r="DXT127" s="597"/>
      <c r="DXU127" s="597"/>
      <c r="DXV127" s="597"/>
      <c r="DXW127" s="597"/>
      <c r="DXX127" s="597"/>
      <c r="DXY127" s="597"/>
      <c r="DXZ127" s="597"/>
      <c r="DYA127" s="597"/>
      <c r="DYB127" s="597"/>
      <c r="DYC127" s="597"/>
      <c r="DYD127" s="597"/>
      <c r="DYE127" s="597"/>
      <c r="DYF127" s="597"/>
      <c r="DYG127" s="597"/>
      <c r="DYH127" s="597"/>
      <c r="DYI127" s="597"/>
      <c r="DYJ127" s="597"/>
      <c r="DYK127" s="597"/>
      <c r="DYL127" s="597"/>
      <c r="DYM127" s="597"/>
      <c r="DYN127" s="597"/>
      <c r="DYO127" s="597"/>
      <c r="DYP127" s="597"/>
      <c r="DYQ127" s="597"/>
      <c r="DYR127" s="597"/>
      <c r="DYS127" s="597"/>
      <c r="DYT127" s="597"/>
      <c r="DYU127" s="597"/>
      <c r="DYV127" s="597"/>
      <c r="DYW127" s="597"/>
      <c r="DYX127" s="597"/>
      <c r="DYY127" s="597"/>
      <c r="DYZ127" s="597"/>
      <c r="DZA127" s="597"/>
      <c r="DZB127" s="597"/>
      <c r="DZC127" s="597"/>
      <c r="DZD127" s="597"/>
      <c r="DZE127" s="597"/>
      <c r="DZF127" s="597"/>
      <c r="DZG127" s="597"/>
      <c r="DZH127" s="597"/>
      <c r="DZI127" s="597"/>
      <c r="DZJ127" s="597"/>
      <c r="DZK127" s="597"/>
      <c r="DZL127" s="597"/>
      <c r="DZM127" s="597"/>
      <c r="DZN127" s="597"/>
      <c r="DZO127" s="597"/>
      <c r="DZP127" s="597"/>
      <c r="DZQ127" s="597"/>
      <c r="DZR127" s="597"/>
      <c r="DZS127" s="597"/>
      <c r="DZT127" s="597"/>
      <c r="DZU127" s="597"/>
      <c r="DZV127" s="597"/>
      <c r="DZW127" s="597"/>
      <c r="DZX127" s="597"/>
      <c r="DZY127" s="597"/>
      <c r="DZZ127" s="597"/>
      <c r="EAA127" s="597"/>
      <c r="EAB127" s="597"/>
      <c r="EAC127" s="597"/>
      <c r="EAD127" s="597"/>
      <c r="EAE127" s="597"/>
      <c r="EAF127" s="597"/>
      <c r="EAG127" s="597"/>
      <c r="EAH127" s="597"/>
      <c r="EAI127" s="597"/>
      <c r="EAJ127" s="597"/>
      <c r="EAK127" s="597"/>
      <c r="EAL127" s="597"/>
      <c r="EAM127" s="597"/>
      <c r="EAN127" s="597"/>
      <c r="EAO127" s="597"/>
      <c r="EAP127" s="597"/>
      <c r="EAQ127" s="597"/>
      <c r="EAR127" s="597"/>
      <c r="EAS127" s="597"/>
      <c r="EAT127" s="597"/>
      <c r="EAU127" s="597"/>
      <c r="EAV127" s="597"/>
      <c r="EAW127" s="597"/>
      <c r="EAX127" s="597"/>
      <c r="EAY127" s="597"/>
      <c r="EAZ127" s="597"/>
      <c r="EBA127" s="597"/>
      <c r="EBB127" s="597"/>
      <c r="EBC127" s="597"/>
      <c r="EBD127" s="597"/>
      <c r="EBE127" s="597"/>
      <c r="EBF127" s="597"/>
      <c r="EBG127" s="597"/>
      <c r="EBH127" s="597"/>
      <c r="EBI127" s="597"/>
      <c r="EBJ127" s="597"/>
      <c r="EBK127" s="597"/>
      <c r="EBL127" s="597"/>
      <c r="EBM127" s="597"/>
      <c r="EBN127" s="597"/>
      <c r="EBO127" s="597"/>
      <c r="EBP127" s="597"/>
      <c r="EBQ127" s="597"/>
      <c r="EBR127" s="597"/>
      <c r="EBS127" s="597"/>
      <c r="EBT127" s="597"/>
      <c r="EBU127" s="597"/>
      <c r="EBV127" s="597"/>
      <c r="EBW127" s="597"/>
      <c r="EBX127" s="597"/>
      <c r="EBY127" s="597"/>
      <c r="EBZ127" s="597"/>
      <c r="ECA127" s="597"/>
      <c r="ECB127" s="597"/>
      <c r="ECC127" s="597"/>
      <c r="ECD127" s="597"/>
      <c r="ECE127" s="597"/>
      <c r="ECF127" s="597"/>
      <c r="ECG127" s="597"/>
      <c r="ECH127" s="597"/>
      <c r="ECI127" s="597"/>
      <c r="ECJ127" s="597"/>
      <c r="ECK127" s="597"/>
      <c r="ECL127" s="597"/>
      <c r="ECM127" s="597"/>
      <c r="ECN127" s="597"/>
      <c r="ECO127" s="597"/>
      <c r="ECP127" s="597"/>
      <c r="ECQ127" s="597"/>
      <c r="ECR127" s="597"/>
      <c r="ECS127" s="597"/>
      <c r="ECT127" s="597"/>
      <c r="ECU127" s="597"/>
      <c r="ECV127" s="597"/>
      <c r="ECW127" s="597"/>
      <c r="ECX127" s="597"/>
      <c r="ECY127" s="597"/>
      <c r="ECZ127" s="597"/>
      <c r="EDA127" s="597"/>
      <c r="EDB127" s="597"/>
      <c r="EDC127" s="597"/>
      <c r="EDD127" s="597"/>
      <c r="EDE127" s="597"/>
      <c r="EDF127" s="597"/>
      <c r="EDG127" s="597"/>
      <c r="EDH127" s="597"/>
      <c r="EDI127" s="597"/>
      <c r="EDJ127" s="597"/>
      <c r="EDK127" s="597"/>
      <c r="EDL127" s="597"/>
      <c r="EDM127" s="597"/>
      <c r="EDN127" s="597"/>
      <c r="EDO127" s="597"/>
      <c r="EDP127" s="597"/>
      <c r="EDQ127" s="597"/>
      <c r="EDR127" s="597"/>
      <c r="EDS127" s="597"/>
      <c r="EDT127" s="597"/>
      <c r="EDU127" s="597"/>
      <c r="EDV127" s="597"/>
      <c r="EDW127" s="597"/>
      <c r="EDX127" s="597"/>
      <c r="EDY127" s="597"/>
      <c r="EDZ127" s="597"/>
      <c r="EEA127" s="597"/>
      <c r="EEB127" s="597"/>
      <c r="EEC127" s="597"/>
      <c r="EED127" s="597"/>
      <c r="EEE127" s="597"/>
      <c r="EEF127" s="597"/>
      <c r="EEG127" s="597"/>
      <c r="EEH127" s="597"/>
      <c r="EEI127" s="597"/>
      <c r="EEJ127" s="597"/>
      <c r="EEK127" s="597"/>
      <c r="EEL127" s="597"/>
      <c r="EEM127" s="597"/>
      <c r="EEN127" s="597"/>
      <c r="EEO127" s="597"/>
      <c r="EEP127" s="597"/>
      <c r="EEQ127" s="597"/>
      <c r="EER127" s="597"/>
      <c r="EES127" s="597"/>
      <c r="EET127" s="597"/>
      <c r="EEU127" s="597"/>
      <c r="EEV127" s="597"/>
      <c r="EEW127" s="597"/>
      <c r="EEX127" s="597"/>
      <c r="EEY127" s="597"/>
      <c r="EEZ127" s="597"/>
      <c r="EFA127" s="597"/>
      <c r="EFB127" s="597"/>
      <c r="EFC127" s="597"/>
      <c r="EFD127" s="597"/>
      <c r="EFE127" s="597"/>
      <c r="EFF127" s="597"/>
      <c r="EFG127" s="597"/>
      <c r="EFH127" s="597"/>
      <c r="EFI127" s="597"/>
      <c r="EFJ127" s="597"/>
      <c r="EFK127" s="597"/>
      <c r="EFL127" s="597"/>
      <c r="EFM127" s="597"/>
      <c r="EFN127" s="597"/>
      <c r="EFO127" s="597"/>
      <c r="EFP127" s="597"/>
      <c r="EFQ127" s="597"/>
      <c r="EFR127" s="597"/>
      <c r="EFS127" s="597"/>
      <c r="EFT127" s="597"/>
      <c r="EFU127" s="597"/>
      <c r="EFV127" s="597"/>
      <c r="EFW127" s="597"/>
      <c r="EFX127" s="597"/>
      <c r="EFY127" s="597"/>
      <c r="EFZ127" s="597"/>
      <c r="EGA127" s="597"/>
      <c r="EGB127" s="597"/>
      <c r="EGC127" s="597"/>
      <c r="EGD127" s="597"/>
      <c r="EGE127" s="597"/>
      <c r="EGF127" s="597"/>
      <c r="EGG127" s="597"/>
      <c r="EGH127" s="597"/>
      <c r="EGI127" s="597"/>
      <c r="EGJ127" s="597"/>
      <c r="EGK127" s="597"/>
      <c r="EGL127" s="597"/>
      <c r="EGM127" s="597"/>
      <c r="EGN127" s="597"/>
      <c r="EGO127" s="597"/>
      <c r="EGP127" s="597"/>
      <c r="EGQ127" s="597"/>
      <c r="EGR127" s="597"/>
      <c r="EGS127" s="597"/>
      <c r="EGT127" s="597"/>
      <c r="EGU127" s="597"/>
      <c r="EGV127" s="597"/>
      <c r="EGW127" s="597"/>
      <c r="EGX127" s="597"/>
      <c r="EGY127" s="597"/>
      <c r="EGZ127" s="597"/>
      <c r="EHA127" s="597"/>
      <c r="EHB127" s="597"/>
      <c r="EHC127" s="597"/>
      <c r="EHD127" s="597"/>
      <c r="EHE127" s="597"/>
      <c r="EHF127" s="597"/>
      <c r="EHG127" s="597"/>
      <c r="EHH127" s="597"/>
      <c r="EHI127" s="597"/>
      <c r="EHJ127" s="597"/>
      <c r="EHK127" s="597"/>
      <c r="EHL127" s="597"/>
      <c r="EHM127" s="597"/>
      <c r="EHN127" s="597"/>
      <c r="EHO127" s="597"/>
      <c r="EHP127" s="597"/>
      <c r="EHQ127" s="597"/>
      <c r="EHR127" s="597"/>
      <c r="EHS127" s="597"/>
      <c r="EHT127" s="597"/>
      <c r="EHU127" s="597"/>
      <c r="EHV127" s="597"/>
      <c r="EHW127" s="597"/>
      <c r="EHX127" s="597"/>
      <c r="EHY127" s="597"/>
      <c r="EHZ127" s="597"/>
      <c r="EIA127" s="597"/>
      <c r="EIB127" s="597"/>
      <c r="EIC127" s="597"/>
      <c r="EID127" s="597"/>
      <c r="EIE127" s="597"/>
      <c r="EIF127" s="597"/>
      <c r="EIG127" s="597"/>
      <c r="EIH127" s="597"/>
      <c r="EII127" s="597"/>
      <c r="EIJ127" s="597"/>
      <c r="EIK127" s="597"/>
      <c r="EIL127" s="597"/>
      <c r="EIM127" s="597"/>
      <c r="EIN127" s="597"/>
      <c r="EIO127" s="597"/>
      <c r="EIP127" s="597"/>
      <c r="EIQ127" s="597"/>
      <c r="EIR127" s="597"/>
      <c r="EIS127" s="597"/>
      <c r="EIT127" s="597"/>
      <c r="EIU127" s="597"/>
      <c r="EIV127" s="597"/>
      <c r="EIW127" s="597"/>
      <c r="EIX127" s="597"/>
      <c r="EIY127" s="597"/>
      <c r="EIZ127" s="597"/>
      <c r="EJA127" s="597"/>
      <c r="EJB127" s="597"/>
      <c r="EJC127" s="597"/>
      <c r="EJD127" s="597"/>
      <c r="EJE127" s="597"/>
      <c r="EJF127" s="597"/>
      <c r="EJG127" s="597"/>
      <c r="EJH127" s="597"/>
      <c r="EJI127" s="597"/>
      <c r="EJJ127" s="597"/>
      <c r="EJK127" s="597"/>
      <c r="EJL127" s="597"/>
      <c r="EJM127" s="597"/>
      <c r="EJN127" s="597"/>
      <c r="EJO127" s="597"/>
      <c r="EJP127" s="597"/>
      <c r="EJQ127" s="597"/>
      <c r="EJR127" s="597"/>
      <c r="EJS127" s="597"/>
      <c r="EJT127" s="597"/>
      <c r="EJU127" s="597"/>
      <c r="EJV127" s="597"/>
      <c r="EJW127" s="597"/>
      <c r="EJX127" s="597"/>
      <c r="EJY127" s="597"/>
      <c r="EJZ127" s="597"/>
      <c r="EKA127" s="597"/>
      <c r="EKB127" s="597"/>
      <c r="EKC127" s="597"/>
      <c r="EKD127" s="597"/>
      <c r="EKE127" s="597"/>
      <c r="EKF127" s="597"/>
      <c r="EKG127" s="597"/>
      <c r="EKH127" s="597"/>
      <c r="EKI127" s="597"/>
      <c r="EKJ127" s="597"/>
      <c r="EKK127" s="597"/>
      <c r="EKL127" s="597"/>
      <c r="EKM127" s="597"/>
      <c r="EKN127" s="597"/>
      <c r="EKO127" s="597"/>
      <c r="EKP127" s="597"/>
      <c r="EKQ127" s="597"/>
      <c r="EKR127" s="597"/>
      <c r="EKS127" s="597"/>
      <c r="EKT127" s="597"/>
      <c r="EKU127" s="597"/>
      <c r="EKV127" s="597"/>
      <c r="EKW127" s="597"/>
      <c r="EKX127" s="597"/>
      <c r="EKY127" s="597"/>
      <c r="EKZ127" s="597"/>
      <c r="ELA127" s="597"/>
      <c r="ELB127" s="597"/>
      <c r="ELC127" s="597"/>
      <c r="ELD127" s="597"/>
      <c r="ELE127" s="597"/>
      <c r="ELF127" s="597"/>
      <c r="ELG127" s="597"/>
      <c r="ELH127" s="597"/>
      <c r="ELI127" s="597"/>
      <c r="ELJ127" s="597"/>
      <c r="ELK127" s="597"/>
      <c r="ELL127" s="597"/>
      <c r="ELM127" s="597"/>
      <c r="ELN127" s="597"/>
      <c r="ELO127" s="597"/>
      <c r="ELP127" s="597"/>
      <c r="ELQ127" s="597"/>
      <c r="ELR127" s="597"/>
      <c r="ELS127" s="597"/>
      <c r="ELT127" s="597"/>
      <c r="ELU127" s="597"/>
      <c r="ELV127" s="597"/>
      <c r="ELW127" s="597"/>
      <c r="ELX127" s="597"/>
      <c r="ELY127" s="597"/>
      <c r="ELZ127" s="597"/>
      <c r="EMA127" s="597"/>
      <c r="EMB127" s="597"/>
      <c r="EMC127" s="597"/>
      <c r="EMD127" s="597"/>
      <c r="EME127" s="597"/>
      <c r="EMF127" s="597"/>
      <c r="EMG127" s="597"/>
      <c r="EMH127" s="597"/>
      <c r="EMI127" s="597"/>
      <c r="EMJ127" s="597"/>
      <c r="EMK127" s="597"/>
      <c r="EML127" s="597"/>
      <c r="EMM127" s="597"/>
      <c r="EMN127" s="597"/>
      <c r="EMO127" s="597"/>
      <c r="EMP127" s="597"/>
      <c r="EMQ127" s="597"/>
      <c r="EMR127" s="597"/>
      <c r="EMS127" s="597"/>
      <c r="EMT127" s="597"/>
      <c r="EMU127" s="597"/>
      <c r="EMV127" s="597"/>
      <c r="EMW127" s="597"/>
      <c r="EMX127" s="597"/>
      <c r="EMY127" s="597"/>
      <c r="EMZ127" s="597"/>
      <c r="ENA127" s="597"/>
      <c r="ENB127" s="597"/>
      <c r="ENC127" s="597"/>
      <c r="END127" s="597"/>
      <c r="ENE127" s="597"/>
      <c r="ENF127" s="597"/>
      <c r="ENG127" s="597"/>
      <c r="ENH127" s="597"/>
      <c r="ENI127" s="597"/>
      <c r="ENJ127" s="597"/>
      <c r="ENK127" s="597"/>
      <c r="ENL127" s="597"/>
      <c r="ENM127" s="597"/>
      <c r="ENN127" s="597"/>
      <c r="ENO127" s="597"/>
      <c r="ENP127" s="597"/>
      <c r="ENQ127" s="597"/>
      <c r="ENR127" s="597"/>
      <c r="ENS127" s="597"/>
      <c r="ENT127" s="597"/>
      <c r="ENU127" s="597"/>
      <c r="ENV127" s="597"/>
      <c r="ENW127" s="597"/>
      <c r="ENX127" s="597"/>
      <c r="ENY127" s="597"/>
      <c r="ENZ127" s="597"/>
      <c r="EOA127" s="597"/>
      <c r="EOB127" s="597"/>
      <c r="EOC127" s="597"/>
      <c r="EOD127" s="597"/>
      <c r="EOE127" s="597"/>
      <c r="EOF127" s="597"/>
      <c r="EOG127" s="597"/>
      <c r="EOH127" s="597"/>
      <c r="EOI127" s="597"/>
      <c r="EOJ127" s="597"/>
      <c r="EOK127" s="597"/>
      <c r="EOL127" s="597"/>
      <c r="EOM127" s="597"/>
      <c r="EON127" s="597"/>
      <c r="EOO127" s="597"/>
      <c r="EOP127" s="597"/>
      <c r="EOQ127" s="597"/>
      <c r="EOR127" s="597"/>
      <c r="EOS127" s="597"/>
      <c r="EOT127" s="597"/>
      <c r="EOU127" s="597"/>
      <c r="EOV127" s="597"/>
      <c r="EOW127" s="597"/>
      <c r="EOX127" s="597"/>
      <c r="EOY127" s="597"/>
      <c r="EOZ127" s="597"/>
      <c r="EPA127" s="597"/>
      <c r="EPB127" s="597"/>
      <c r="EPC127" s="597"/>
      <c r="EPD127" s="597"/>
      <c r="EPE127" s="597"/>
      <c r="EPF127" s="597"/>
      <c r="EPG127" s="597"/>
      <c r="EPH127" s="597"/>
      <c r="EPI127" s="597"/>
      <c r="EPJ127" s="597"/>
      <c r="EPK127" s="597"/>
      <c r="EPL127" s="597"/>
      <c r="EPM127" s="597"/>
      <c r="EPN127" s="597"/>
      <c r="EPO127" s="597"/>
      <c r="EPP127" s="597"/>
      <c r="EPQ127" s="597"/>
      <c r="EPR127" s="597"/>
      <c r="EPS127" s="597"/>
      <c r="EPT127" s="597"/>
      <c r="EPU127" s="597"/>
      <c r="EPV127" s="597"/>
      <c r="EPW127" s="597"/>
      <c r="EPX127" s="597"/>
      <c r="EPY127" s="597"/>
      <c r="EPZ127" s="597"/>
      <c r="EQA127" s="597"/>
      <c r="EQB127" s="597"/>
      <c r="EQC127" s="597"/>
      <c r="EQD127" s="597"/>
      <c r="EQE127" s="597"/>
      <c r="EQF127" s="597"/>
      <c r="EQG127" s="597"/>
      <c r="EQH127" s="597"/>
      <c r="EQI127" s="597"/>
      <c r="EQJ127" s="597"/>
      <c r="EQK127" s="597"/>
      <c r="EQL127" s="597"/>
      <c r="EQM127" s="597"/>
      <c r="EQN127" s="597"/>
      <c r="EQO127" s="597"/>
      <c r="EQP127" s="597"/>
      <c r="EQQ127" s="597"/>
      <c r="EQR127" s="597"/>
      <c r="EQS127" s="597"/>
      <c r="EQT127" s="597"/>
      <c r="EQU127" s="597"/>
      <c r="EQV127" s="597"/>
      <c r="EQW127" s="597"/>
      <c r="EQX127" s="597"/>
      <c r="EQY127" s="597"/>
      <c r="EQZ127" s="597"/>
      <c r="ERA127" s="597"/>
      <c r="ERB127" s="597"/>
      <c r="ERC127" s="597"/>
      <c r="ERD127" s="597"/>
      <c r="ERE127" s="597"/>
      <c r="ERF127" s="597"/>
      <c r="ERG127" s="597"/>
      <c r="ERH127" s="597"/>
      <c r="ERI127" s="597"/>
      <c r="ERJ127" s="597"/>
      <c r="ERK127" s="597"/>
      <c r="ERL127" s="597"/>
      <c r="ERM127" s="597"/>
      <c r="ERN127" s="597"/>
      <c r="ERO127" s="597"/>
      <c r="ERP127" s="597"/>
      <c r="ERQ127" s="597"/>
      <c r="ERR127" s="597"/>
      <c r="ERS127" s="597"/>
      <c r="ERT127" s="597"/>
      <c r="ERU127" s="597"/>
      <c r="ERV127" s="597"/>
      <c r="ERW127" s="597"/>
      <c r="ERX127" s="597"/>
      <c r="ERY127" s="597"/>
      <c r="ERZ127" s="597"/>
      <c r="ESA127" s="597"/>
      <c r="ESB127" s="597"/>
      <c r="ESC127" s="597"/>
      <c r="ESD127" s="597"/>
      <c r="ESE127" s="597"/>
      <c r="ESF127" s="597"/>
      <c r="ESG127" s="597"/>
      <c r="ESH127" s="597"/>
      <c r="ESI127" s="597"/>
      <c r="ESJ127" s="597"/>
      <c r="ESK127" s="597"/>
      <c r="ESL127" s="597"/>
      <c r="ESM127" s="597"/>
      <c r="ESN127" s="597"/>
      <c r="ESO127" s="597"/>
      <c r="ESP127" s="597"/>
      <c r="ESQ127" s="597"/>
      <c r="ESR127" s="597"/>
      <c r="ESS127" s="597"/>
      <c r="EST127" s="597"/>
      <c r="ESU127" s="597"/>
      <c r="ESV127" s="597"/>
      <c r="ESW127" s="597"/>
      <c r="ESX127" s="597"/>
      <c r="ESY127" s="597"/>
      <c r="ESZ127" s="597"/>
      <c r="ETA127" s="597"/>
      <c r="ETB127" s="597"/>
      <c r="ETC127" s="597"/>
      <c r="ETD127" s="597"/>
      <c r="ETE127" s="597"/>
      <c r="ETF127" s="597"/>
      <c r="ETG127" s="597"/>
      <c r="ETH127" s="597"/>
      <c r="ETI127" s="597"/>
      <c r="ETJ127" s="597"/>
      <c r="ETK127" s="597"/>
      <c r="ETL127" s="597"/>
      <c r="ETM127" s="597"/>
      <c r="ETN127" s="597"/>
      <c r="ETO127" s="597"/>
      <c r="ETP127" s="597"/>
      <c r="ETQ127" s="597"/>
      <c r="ETR127" s="597"/>
      <c r="ETS127" s="597"/>
      <c r="ETT127" s="597"/>
      <c r="ETU127" s="597"/>
      <c r="ETV127" s="597"/>
      <c r="ETW127" s="597"/>
      <c r="ETX127" s="597"/>
      <c r="ETY127" s="597"/>
      <c r="ETZ127" s="597"/>
      <c r="EUA127" s="597"/>
      <c r="EUB127" s="597"/>
      <c r="EUC127" s="597"/>
      <c r="EUD127" s="597"/>
      <c r="EUE127" s="597"/>
      <c r="EUF127" s="597"/>
      <c r="EUG127" s="597"/>
      <c r="EUH127" s="597"/>
      <c r="EUI127" s="597"/>
      <c r="EUJ127" s="597"/>
      <c r="EUK127" s="597"/>
      <c r="EUL127" s="597"/>
      <c r="EUM127" s="597"/>
      <c r="EUN127" s="597"/>
      <c r="EUO127" s="597"/>
      <c r="EUP127" s="597"/>
      <c r="EUQ127" s="597"/>
      <c r="EUR127" s="597"/>
      <c r="EUS127" s="597"/>
      <c r="EUT127" s="597"/>
      <c r="EUU127" s="597"/>
      <c r="EUV127" s="597"/>
      <c r="EUW127" s="597"/>
      <c r="EUX127" s="597"/>
      <c r="EUY127" s="597"/>
      <c r="EUZ127" s="597"/>
      <c r="EVA127" s="597"/>
      <c r="EVB127" s="597"/>
      <c r="EVC127" s="597"/>
      <c r="EVD127" s="597"/>
      <c r="EVE127" s="597"/>
      <c r="EVF127" s="597"/>
      <c r="EVG127" s="597"/>
      <c r="EVH127" s="597"/>
      <c r="EVI127" s="597"/>
      <c r="EVJ127" s="597"/>
      <c r="EVK127" s="597"/>
      <c r="EVL127" s="597"/>
      <c r="EVM127" s="597"/>
      <c r="EVN127" s="597"/>
      <c r="EVO127" s="597"/>
      <c r="EVP127" s="597"/>
      <c r="EVQ127" s="597"/>
      <c r="EVR127" s="597"/>
      <c r="EVS127" s="597"/>
      <c r="EVT127" s="597"/>
      <c r="EVU127" s="597"/>
      <c r="EVV127" s="597"/>
      <c r="EVW127" s="597"/>
      <c r="EVX127" s="597"/>
      <c r="EVY127" s="597"/>
      <c r="EVZ127" s="597"/>
      <c r="EWA127" s="597"/>
      <c r="EWB127" s="597"/>
      <c r="EWC127" s="597"/>
      <c r="EWD127" s="597"/>
      <c r="EWE127" s="597"/>
      <c r="EWF127" s="597"/>
      <c r="EWG127" s="597"/>
      <c r="EWH127" s="597"/>
      <c r="EWI127" s="597"/>
      <c r="EWJ127" s="597"/>
      <c r="EWK127" s="597"/>
      <c r="EWL127" s="597"/>
      <c r="EWM127" s="597"/>
      <c r="EWN127" s="597"/>
      <c r="EWO127" s="597"/>
      <c r="EWP127" s="597"/>
      <c r="EWQ127" s="597"/>
      <c r="EWR127" s="597"/>
      <c r="EWS127" s="597"/>
      <c r="EWT127" s="597"/>
      <c r="EWU127" s="597"/>
      <c r="EWV127" s="597"/>
      <c r="EWW127" s="597"/>
      <c r="EWX127" s="597"/>
      <c r="EWY127" s="597"/>
      <c r="EWZ127" s="597"/>
      <c r="EXA127" s="597"/>
      <c r="EXB127" s="597"/>
      <c r="EXC127" s="597"/>
      <c r="EXD127" s="597"/>
      <c r="EXE127" s="597"/>
      <c r="EXF127" s="597"/>
      <c r="EXG127" s="597"/>
      <c r="EXH127" s="597"/>
      <c r="EXI127" s="597"/>
      <c r="EXJ127" s="597"/>
      <c r="EXK127" s="597"/>
      <c r="EXL127" s="597"/>
      <c r="EXM127" s="597"/>
      <c r="EXN127" s="597"/>
      <c r="EXO127" s="597"/>
      <c r="EXP127" s="597"/>
      <c r="EXQ127" s="597"/>
      <c r="EXR127" s="597"/>
      <c r="EXS127" s="597"/>
      <c r="EXT127" s="597"/>
      <c r="EXU127" s="597"/>
      <c r="EXV127" s="597"/>
      <c r="EXW127" s="597"/>
      <c r="EXX127" s="597"/>
      <c r="EXY127" s="597"/>
      <c r="EXZ127" s="597"/>
      <c r="EYA127" s="597"/>
      <c r="EYB127" s="597"/>
      <c r="EYC127" s="597"/>
      <c r="EYD127" s="597"/>
      <c r="EYE127" s="597"/>
      <c r="EYF127" s="597"/>
      <c r="EYG127" s="597"/>
      <c r="EYH127" s="597"/>
      <c r="EYI127" s="597"/>
      <c r="EYJ127" s="597"/>
      <c r="EYK127" s="597"/>
      <c r="EYL127" s="597"/>
      <c r="EYM127" s="597"/>
      <c r="EYN127" s="597"/>
      <c r="EYO127" s="597"/>
      <c r="EYP127" s="597"/>
      <c r="EYQ127" s="597"/>
      <c r="EYR127" s="597"/>
      <c r="EYS127" s="597"/>
      <c r="EYT127" s="597"/>
      <c r="EYU127" s="597"/>
      <c r="EYV127" s="597"/>
      <c r="EYW127" s="597"/>
      <c r="EYX127" s="597"/>
      <c r="EYY127" s="597"/>
      <c r="EYZ127" s="597"/>
      <c r="EZA127" s="597"/>
      <c r="EZB127" s="597"/>
      <c r="EZC127" s="597"/>
      <c r="EZD127" s="597"/>
      <c r="EZE127" s="597"/>
      <c r="EZF127" s="597"/>
      <c r="EZG127" s="597"/>
      <c r="EZH127" s="597"/>
      <c r="EZI127" s="597"/>
      <c r="EZJ127" s="597"/>
      <c r="EZK127" s="597"/>
      <c r="EZL127" s="597"/>
      <c r="EZM127" s="597"/>
      <c r="EZN127" s="597"/>
      <c r="EZO127" s="597"/>
      <c r="EZP127" s="597"/>
      <c r="EZQ127" s="597"/>
      <c r="EZR127" s="597"/>
      <c r="EZS127" s="597"/>
      <c r="EZT127" s="597"/>
      <c r="EZU127" s="597"/>
      <c r="EZV127" s="597"/>
      <c r="EZW127" s="597"/>
      <c r="EZX127" s="597"/>
      <c r="EZY127" s="597"/>
      <c r="EZZ127" s="597"/>
      <c r="FAA127" s="597"/>
      <c r="FAB127" s="597"/>
      <c r="FAC127" s="597"/>
      <c r="FAD127" s="597"/>
      <c r="FAE127" s="597"/>
      <c r="FAF127" s="597"/>
      <c r="FAG127" s="597"/>
      <c r="FAH127" s="597"/>
      <c r="FAI127" s="597"/>
      <c r="FAJ127" s="597"/>
      <c r="FAK127" s="597"/>
      <c r="FAL127" s="597"/>
      <c r="FAM127" s="597"/>
      <c r="FAN127" s="597"/>
      <c r="FAO127" s="597"/>
      <c r="FAP127" s="597"/>
      <c r="FAQ127" s="597"/>
      <c r="FAR127" s="597"/>
      <c r="FAS127" s="597"/>
      <c r="FAT127" s="597"/>
      <c r="FAU127" s="597"/>
      <c r="FAV127" s="597"/>
      <c r="FAW127" s="597"/>
      <c r="FAX127" s="597"/>
      <c r="FAY127" s="597"/>
      <c r="FAZ127" s="597"/>
      <c r="FBA127" s="597"/>
      <c r="FBB127" s="597"/>
      <c r="FBC127" s="597"/>
      <c r="FBD127" s="597"/>
      <c r="FBE127" s="597"/>
      <c r="FBF127" s="597"/>
      <c r="FBG127" s="597"/>
      <c r="FBH127" s="597"/>
      <c r="FBI127" s="597"/>
      <c r="FBJ127" s="597"/>
      <c r="FBK127" s="597"/>
      <c r="FBL127" s="597"/>
      <c r="FBM127" s="597"/>
      <c r="FBN127" s="597"/>
      <c r="FBO127" s="597"/>
      <c r="FBP127" s="597"/>
      <c r="FBQ127" s="597"/>
      <c r="FBR127" s="597"/>
      <c r="FBS127" s="597"/>
      <c r="FBT127" s="597"/>
      <c r="FBU127" s="597"/>
      <c r="FBV127" s="597"/>
      <c r="FBW127" s="597"/>
      <c r="FBX127" s="597"/>
      <c r="FBY127" s="597"/>
      <c r="FBZ127" s="597"/>
      <c r="FCA127" s="597"/>
      <c r="FCB127" s="597"/>
      <c r="FCC127" s="597"/>
      <c r="FCD127" s="597"/>
      <c r="FCE127" s="597"/>
      <c r="FCF127" s="597"/>
      <c r="FCG127" s="597"/>
      <c r="FCH127" s="597"/>
      <c r="FCI127" s="597"/>
      <c r="FCJ127" s="597"/>
      <c r="FCK127" s="597"/>
      <c r="FCL127" s="597"/>
      <c r="FCM127" s="597"/>
      <c r="FCN127" s="597"/>
      <c r="FCO127" s="597"/>
      <c r="FCP127" s="597"/>
      <c r="FCQ127" s="597"/>
      <c r="FCR127" s="597"/>
      <c r="FCS127" s="597"/>
      <c r="FCT127" s="597"/>
      <c r="FCU127" s="597"/>
      <c r="FCV127" s="597"/>
      <c r="FCW127" s="597"/>
      <c r="FCX127" s="597"/>
      <c r="FCY127" s="597"/>
      <c r="FCZ127" s="597"/>
      <c r="FDA127" s="597"/>
      <c r="FDB127" s="597"/>
      <c r="FDC127" s="597"/>
      <c r="FDD127" s="597"/>
      <c r="FDE127" s="597"/>
      <c r="FDF127" s="597"/>
      <c r="FDG127" s="597"/>
      <c r="FDH127" s="597"/>
      <c r="FDI127" s="597"/>
      <c r="FDJ127" s="597"/>
      <c r="FDK127" s="597"/>
      <c r="FDL127" s="597"/>
      <c r="FDM127" s="597"/>
      <c r="FDN127" s="597"/>
      <c r="FDO127" s="597"/>
      <c r="FDP127" s="597"/>
      <c r="FDQ127" s="597"/>
      <c r="FDR127" s="597"/>
      <c r="FDS127" s="597"/>
      <c r="FDT127" s="597"/>
      <c r="FDU127" s="597"/>
      <c r="FDV127" s="597"/>
      <c r="FDW127" s="597"/>
      <c r="FDX127" s="597"/>
      <c r="FDY127" s="597"/>
      <c r="FDZ127" s="597"/>
      <c r="FEA127" s="597"/>
      <c r="FEB127" s="597"/>
      <c r="FEC127" s="597"/>
      <c r="FED127" s="597"/>
      <c r="FEE127" s="597"/>
      <c r="FEF127" s="597"/>
      <c r="FEG127" s="597"/>
      <c r="FEH127" s="597"/>
      <c r="FEI127" s="597"/>
      <c r="FEJ127" s="597"/>
      <c r="FEK127" s="597"/>
      <c r="FEL127" s="597"/>
      <c r="FEM127" s="597"/>
      <c r="FEN127" s="597"/>
      <c r="FEO127" s="597"/>
      <c r="FEP127" s="597"/>
      <c r="FEQ127" s="597"/>
      <c r="FER127" s="597"/>
      <c r="FES127" s="597"/>
      <c r="FET127" s="597"/>
      <c r="FEU127" s="597"/>
      <c r="FEV127" s="597"/>
      <c r="FEW127" s="597"/>
      <c r="FEX127" s="597"/>
      <c r="FEY127" s="597"/>
      <c r="FEZ127" s="597"/>
      <c r="FFA127" s="597"/>
      <c r="FFB127" s="597"/>
      <c r="FFC127" s="597"/>
      <c r="FFD127" s="597"/>
      <c r="FFE127" s="597"/>
      <c r="FFF127" s="597"/>
      <c r="FFG127" s="597"/>
      <c r="FFH127" s="597"/>
      <c r="FFI127" s="597"/>
      <c r="FFJ127" s="597"/>
      <c r="FFK127" s="597"/>
      <c r="FFL127" s="597"/>
      <c r="FFM127" s="597"/>
      <c r="FFN127" s="597"/>
      <c r="FFO127" s="597"/>
      <c r="FFP127" s="597"/>
      <c r="FFQ127" s="597"/>
      <c r="FFR127" s="597"/>
      <c r="FFS127" s="597"/>
      <c r="FFT127" s="597"/>
      <c r="FFU127" s="597"/>
      <c r="FFV127" s="597"/>
      <c r="FFW127" s="597"/>
      <c r="FFX127" s="597"/>
      <c r="FFY127" s="597"/>
      <c r="FFZ127" s="597"/>
      <c r="FGA127" s="597"/>
      <c r="FGB127" s="597"/>
      <c r="FGC127" s="597"/>
      <c r="FGD127" s="597"/>
      <c r="FGE127" s="597"/>
      <c r="FGF127" s="597"/>
      <c r="FGG127" s="597"/>
      <c r="FGH127" s="597"/>
      <c r="FGI127" s="597"/>
      <c r="FGJ127" s="597"/>
      <c r="FGK127" s="597"/>
      <c r="FGL127" s="597"/>
      <c r="FGM127" s="597"/>
      <c r="FGN127" s="597"/>
      <c r="FGO127" s="597"/>
      <c r="FGP127" s="597"/>
      <c r="FGQ127" s="597"/>
      <c r="FGR127" s="597"/>
      <c r="FGS127" s="597"/>
      <c r="FGT127" s="597"/>
      <c r="FGU127" s="597"/>
      <c r="FGV127" s="597"/>
      <c r="FGW127" s="597"/>
      <c r="FGX127" s="597"/>
      <c r="FGY127" s="597"/>
      <c r="FGZ127" s="597"/>
      <c r="FHA127" s="597"/>
      <c r="FHB127" s="597"/>
      <c r="FHC127" s="597"/>
      <c r="FHD127" s="597"/>
      <c r="FHE127" s="597"/>
      <c r="FHF127" s="597"/>
      <c r="FHG127" s="597"/>
      <c r="FHH127" s="597"/>
      <c r="FHI127" s="597"/>
      <c r="FHJ127" s="597"/>
      <c r="FHK127" s="597"/>
      <c r="FHL127" s="597"/>
      <c r="FHM127" s="597"/>
      <c r="FHN127" s="597"/>
      <c r="FHO127" s="597"/>
      <c r="FHP127" s="597"/>
      <c r="FHQ127" s="597"/>
      <c r="FHR127" s="597"/>
      <c r="FHS127" s="597"/>
      <c r="FHT127" s="597"/>
      <c r="FHU127" s="597"/>
      <c r="FHV127" s="597"/>
      <c r="FHW127" s="597"/>
      <c r="FHX127" s="597"/>
      <c r="FHY127" s="597"/>
      <c r="FHZ127" s="597"/>
      <c r="FIA127" s="597"/>
      <c r="FIB127" s="597"/>
      <c r="FIC127" s="597"/>
      <c r="FID127" s="597"/>
      <c r="FIE127" s="597"/>
      <c r="FIF127" s="597"/>
      <c r="FIG127" s="597"/>
      <c r="FIH127" s="597"/>
      <c r="FII127" s="597"/>
      <c r="FIJ127" s="597"/>
      <c r="FIK127" s="597"/>
      <c r="FIL127" s="597"/>
      <c r="FIM127" s="597"/>
      <c r="FIN127" s="597"/>
      <c r="FIO127" s="597"/>
      <c r="FIP127" s="597"/>
      <c r="FIQ127" s="597"/>
      <c r="FIR127" s="597"/>
      <c r="FIS127" s="597"/>
      <c r="FIT127" s="597"/>
      <c r="FIU127" s="597"/>
      <c r="FIV127" s="597"/>
      <c r="FIW127" s="597"/>
      <c r="FIX127" s="597"/>
      <c r="FIY127" s="597"/>
      <c r="FIZ127" s="597"/>
      <c r="FJA127" s="597"/>
      <c r="FJB127" s="597"/>
      <c r="FJC127" s="597"/>
      <c r="FJD127" s="597"/>
      <c r="FJE127" s="597"/>
      <c r="FJF127" s="597"/>
      <c r="FJG127" s="597"/>
      <c r="FJH127" s="597"/>
      <c r="FJI127" s="597"/>
      <c r="FJJ127" s="597"/>
      <c r="FJK127" s="597"/>
      <c r="FJL127" s="597"/>
      <c r="FJM127" s="597"/>
      <c r="FJN127" s="597"/>
      <c r="FJO127" s="597"/>
      <c r="FJP127" s="597"/>
      <c r="FJQ127" s="597"/>
      <c r="FJR127" s="597"/>
      <c r="FJS127" s="597"/>
      <c r="FJT127" s="597"/>
      <c r="FJU127" s="597"/>
      <c r="FJV127" s="597"/>
      <c r="FJW127" s="597"/>
      <c r="FJX127" s="597"/>
      <c r="FJY127" s="597"/>
      <c r="FJZ127" s="597"/>
      <c r="FKA127" s="597"/>
      <c r="FKB127" s="597"/>
      <c r="FKC127" s="597"/>
      <c r="FKD127" s="597"/>
      <c r="FKE127" s="597"/>
      <c r="FKF127" s="597"/>
      <c r="FKG127" s="597"/>
      <c r="FKH127" s="597"/>
      <c r="FKI127" s="597"/>
      <c r="FKJ127" s="597"/>
      <c r="FKK127" s="597"/>
      <c r="FKL127" s="597"/>
      <c r="FKM127" s="597"/>
      <c r="FKN127" s="597"/>
      <c r="FKO127" s="597"/>
      <c r="FKP127" s="597"/>
      <c r="FKQ127" s="597"/>
      <c r="FKR127" s="597"/>
      <c r="FKS127" s="597"/>
      <c r="FKT127" s="597"/>
      <c r="FKU127" s="597"/>
      <c r="FKV127" s="597"/>
      <c r="FKW127" s="597"/>
      <c r="FKX127" s="597"/>
      <c r="FKY127" s="597"/>
      <c r="FKZ127" s="597"/>
      <c r="FLA127" s="597"/>
      <c r="FLB127" s="597"/>
      <c r="FLC127" s="597"/>
      <c r="FLD127" s="597"/>
      <c r="FLE127" s="597"/>
      <c r="FLF127" s="597"/>
      <c r="FLG127" s="597"/>
      <c r="FLH127" s="597"/>
      <c r="FLI127" s="597"/>
      <c r="FLJ127" s="597"/>
      <c r="FLK127" s="597"/>
      <c r="FLL127" s="597"/>
      <c r="FLM127" s="597"/>
      <c r="FLN127" s="597"/>
      <c r="FLO127" s="597"/>
      <c r="FLP127" s="597"/>
      <c r="FLQ127" s="597"/>
      <c r="FLR127" s="597"/>
      <c r="FLS127" s="597"/>
      <c r="FLT127" s="597"/>
      <c r="FLU127" s="597"/>
      <c r="FLV127" s="597"/>
      <c r="FLW127" s="597"/>
      <c r="FLX127" s="597"/>
      <c r="FLY127" s="597"/>
      <c r="FLZ127" s="597"/>
      <c r="FMA127" s="597"/>
      <c r="FMB127" s="597"/>
      <c r="FMC127" s="597"/>
      <c r="FMD127" s="597"/>
      <c r="FME127" s="597"/>
      <c r="FMF127" s="597"/>
      <c r="FMG127" s="597"/>
      <c r="FMH127" s="597"/>
      <c r="FMI127" s="597"/>
      <c r="FMJ127" s="597"/>
      <c r="FMK127" s="597"/>
      <c r="FML127" s="597"/>
      <c r="FMM127" s="597"/>
      <c r="FMN127" s="597"/>
      <c r="FMO127" s="597"/>
      <c r="FMP127" s="597"/>
      <c r="FMQ127" s="597"/>
      <c r="FMR127" s="597"/>
      <c r="FMS127" s="597"/>
      <c r="FMT127" s="597"/>
      <c r="FMU127" s="597"/>
      <c r="FMV127" s="597"/>
      <c r="FMW127" s="597"/>
      <c r="FMX127" s="597"/>
      <c r="FMY127" s="597"/>
      <c r="FMZ127" s="597"/>
      <c r="FNA127" s="597"/>
      <c r="FNB127" s="597"/>
      <c r="FNC127" s="597"/>
      <c r="FND127" s="597"/>
      <c r="FNE127" s="597"/>
      <c r="FNF127" s="597"/>
      <c r="FNG127" s="597"/>
      <c r="FNH127" s="597"/>
      <c r="FNI127" s="597"/>
      <c r="FNJ127" s="597"/>
      <c r="FNK127" s="597"/>
      <c r="FNL127" s="597"/>
      <c r="FNM127" s="597"/>
      <c r="FNN127" s="597"/>
      <c r="FNO127" s="597"/>
      <c r="FNP127" s="597"/>
      <c r="FNQ127" s="597"/>
      <c r="FNR127" s="597"/>
      <c r="FNS127" s="597"/>
      <c r="FNT127" s="597"/>
      <c r="FNU127" s="597"/>
      <c r="FNV127" s="597"/>
      <c r="FNW127" s="597"/>
      <c r="FNX127" s="597"/>
      <c r="FNY127" s="597"/>
      <c r="FNZ127" s="597"/>
      <c r="FOA127" s="597"/>
      <c r="FOB127" s="597"/>
      <c r="FOC127" s="597"/>
      <c r="FOD127" s="597"/>
      <c r="FOE127" s="597"/>
      <c r="FOF127" s="597"/>
      <c r="FOG127" s="597"/>
      <c r="FOH127" s="597"/>
      <c r="FOI127" s="597"/>
      <c r="FOJ127" s="597"/>
      <c r="FOK127" s="597"/>
      <c r="FOL127" s="597"/>
      <c r="FOM127" s="597"/>
      <c r="FON127" s="597"/>
      <c r="FOO127" s="597"/>
      <c r="FOP127" s="597"/>
      <c r="FOQ127" s="597"/>
      <c r="FOR127" s="597"/>
      <c r="FOS127" s="597"/>
      <c r="FOT127" s="597"/>
      <c r="FOU127" s="597"/>
      <c r="FOV127" s="597"/>
      <c r="FOW127" s="597"/>
      <c r="FOX127" s="597"/>
      <c r="FOY127" s="597"/>
      <c r="FOZ127" s="597"/>
      <c r="FPA127" s="597"/>
      <c r="FPB127" s="597"/>
      <c r="FPC127" s="597"/>
      <c r="FPD127" s="597"/>
      <c r="FPE127" s="597"/>
      <c r="FPF127" s="597"/>
      <c r="FPG127" s="597"/>
      <c r="FPH127" s="597"/>
      <c r="FPI127" s="597"/>
      <c r="FPJ127" s="597"/>
      <c r="FPK127" s="597"/>
      <c r="FPL127" s="597"/>
      <c r="FPM127" s="597"/>
      <c r="FPN127" s="597"/>
      <c r="FPO127" s="597"/>
      <c r="FPP127" s="597"/>
      <c r="FPQ127" s="597"/>
      <c r="FPR127" s="597"/>
      <c r="FPS127" s="597"/>
      <c r="FPT127" s="597"/>
      <c r="FPU127" s="597"/>
      <c r="FPV127" s="597"/>
      <c r="FPW127" s="597"/>
      <c r="FPX127" s="597"/>
      <c r="FPY127" s="597"/>
      <c r="FPZ127" s="597"/>
      <c r="FQA127" s="597"/>
      <c r="FQB127" s="597"/>
      <c r="FQC127" s="597"/>
      <c r="FQD127" s="597"/>
      <c r="FQE127" s="597"/>
      <c r="FQF127" s="597"/>
      <c r="FQG127" s="597"/>
      <c r="FQH127" s="597"/>
      <c r="FQI127" s="597"/>
      <c r="FQJ127" s="597"/>
      <c r="FQK127" s="597"/>
      <c r="FQL127" s="597"/>
      <c r="FQM127" s="597"/>
      <c r="FQN127" s="597"/>
      <c r="FQO127" s="597"/>
      <c r="FQP127" s="597"/>
      <c r="FQQ127" s="597"/>
      <c r="FQR127" s="597"/>
      <c r="FQS127" s="597"/>
      <c r="FQT127" s="597"/>
      <c r="FQU127" s="597"/>
      <c r="FQV127" s="597"/>
      <c r="FQW127" s="597"/>
      <c r="FQX127" s="597"/>
      <c r="FQY127" s="597"/>
      <c r="FQZ127" s="597"/>
      <c r="FRA127" s="597"/>
      <c r="FRB127" s="597"/>
      <c r="FRC127" s="597"/>
      <c r="FRD127" s="597"/>
      <c r="FRE127" s="597"/>
      <c r="FRF127" s="597"/>
      <c r="FRG127" s="597"/>
      <c r="FRH127" s="597"/>
      <c r="FRI127" s="597"/>
      <c r="FRJ127" s="597"/>
      <c r="FRK127" s="597"/>
      <c r="FRL127" s="597"/>
      <c r="FRM127" s="597"/>
      <c r="FRN127" s="597"/>
      <c r="FRO127" s="597"/>
      <c r="FRP127" s="597"/>
      <c r="FRQ127" s="597"/>
      <c r="FRR127" s="597"/>
      <c r="FRS127" s="597"/>
      <c r="FRT127" s="597"/>
      <c r="FRU127" s="597"/>
      <c r="FRV127" s="597"/>
      <c r="FRW127" s="597"/>
      <c r="FRX127" s="597"/>
      <c r="FRY127" s="597"/>
      <c r="FRZ127" s="597"/>
      <c r="FSA127" s="597"/>
      <c r="FSB127" s="597"/>
      <c r="FSC127" s="597"/>
      <c r="FSD127" s="597"/>
      <c r="FSE127" s="597"/>
      <c r="FSF127" s="597"/>
      <c r="FSG127" s="597"/>
      <c r="FSH127" s="597"/>
      <c r="FSI127" s="597"/>
      <c r="FSJ127" s="597"/>
      <c r="FSK127" s="597"/>
      <c r="FSL127" s="597"/>
      <c r="FSM127" s="597"/>
      <c r="FSN127" s="597"/>
      <c r="FSO127" s="597"/>
      <c r="FSP127" s="597"/>
      <c r="FSQ127" s="597"/>
      <c r="FSR127" s="597"/>
      <c r="FSS127" s="597"/>
      <c r="FST127" s="597"/>
      <c r="FSU127" s="597"/>
      <c r="FSV127" s="597"/>
      <c r="FSW127" s="597"/>
      <c r="FSX127" s="597"/>
      <c r="FSY127" s="597"/>
      <c r="FSZ127" s="597"/>
      <c r="FTA127" s="597"/>
      <c r="FTB127" s="597"/>
      <c r="FTC127" s="597"/>
      <c r="FTD127" s="597"/>
      <c r="FTE127" s="597"/>
      <c r="FTF127" s="597"/>
      <c r="FTG127" s="597"/>
      <c r="FTH127" s="597"/>
      <c r="FTI127" s="597"/>
      <c r="FTJ127" s="597"/>
      <c r="FTK127" s="597"/>
      <c r="FTL127" s="597"/>
      <c r="FTM127" s="597"/>
      <c r="FTN127" s="597"/>
      <c r="FTO127" s="597"/>
      <c r="FTP127" s="597"/>
      <c r="FTQ127" s="597"/>
      <c r="FTR127" s="597"/>
      <c r="FTS127" s="597"/>
      <c r="FTT127" s="597"/>
      <c r="FTU127" s="597"/>
      <c r="FTV127" s="597"/>
      <c r="FTW127" s="597"/>
      <c r="FTX127" s="597"/>
      <c r="FTY127" s="597"/>
      <c r="FTZ127" s="597"/>
      <c r="FUA127" s="597"/>
      <c r="FUB127" s="597"/>
      <c r="FUC127" s="597"/>
      <c r="FUD127" s="597"/>
      <c r="FUE127" s="597"/>
      <c r="FUF127" s="597"/>
      <c r="FUG127" s="597"/>
      <c r="FUH127" s="597"/>
      <c r="FUI127" s="597"/>
      <c r="FUJ127" s="597"/>
      <c r="FUK127" s="597"/>
      <c r="FUL127" s="597"/>
      <c r="FUM127" s="597"/>
      <c r="FUN127" s="597"/>
      <c r="FUO127" s="597"/>
      <c r="FUP127" s="597"/>
      <c r="FUQ127" s="597"/>
      <c r="FUR127" s="597"/>
      <c r="FUS127" s="597"/>
      <c r="FUT127" s="597"/>
      <c r="FUU127" s="597"/>
      <c r="FUV127" s="597"/>
      <c r="FUW127" s="597"/>
      <c r="FUX127" s="597"/>
      <c r="FUY127" s="597"/>
      <c r="FUZ127" s="597"/>
      <c r="FVA127" s="597"/>
      <c r="FVB127" s="597"/>
      <c r="FVC127" s="597"/>
      <c r="FVD127" s="597"/>
      <c r="FVE127" s="597"/>
      <c r="FVF127" s="597"/>
      <c r="FVG127" s="597"/>
      <c r="FVH127" s="597"/>
      <c r="FVI127" s="597"/>
      <c r="FVJ127" s="597"/>
      <c r="FVK127" s="597"/>
      <c r="FVL127" s="597"/>
      <c r="FVM127" s="597"/>
      <c r="FVN127" s="597"/>
      <c r="FVO127" s="597"/>
      <c r="FVP127" s="597"/>
      <c r="FVQ127" s="597"/>
      <c r="FVR127" s="597"/>
      <c r="FVS127" s="597"/>
      <c r="FVT127" s="597"/>
      <c r="FVU127" s="597"/>
      <c r="FVV127" s="597"/>
      <c r="FVW127" s="597"/>
      <c r="FVX127" s="597"/>
      <c r="FVY127" s="597"/>
      <c r="FVZ127" s="597"/>
      <c r="FWA127" s="597"/>
      <c r="FWB127" s="597"/>
      <c r="FWC127" s="597"/>
      <c r="FWD127" s="597"/>
      <c r="FWE127" s="597"/>
      <c r="FWF127" s="597"/>
      <c r="FWG127" s="597"/>
      <c r="FWH127" s="597"/>
      <c r="FWI127" s="597"/>
      <c r="FWJ127" s="597"/>
      <c r="FWK127" s="597"/>
      <c r="FWL127" s="597"/>
      <c r="FWM127" s="597"/>
      <c r="FWN127" s="597"/>
      <c r="FWO127" s="597"/>
      <c r="FWP127" s="597"/>
      <c r="FWQ127" s="597"/>
      <c r="FWR127" s="597"/>
      <c r="FWS127" s="597"/>
      <c r="FWT127" s="597"/>
      <c r="FWU127" s="597"/>
      <c r="FWV127" s="597"/>
      <c r="FWW127" s="597"/>
      <c r="FWX127" s="597"/>
      <c r="FWY127" s="597"/>
      <c r="FWZ127" s="597"/>
      <c r="FXA127" s="597"/>
      <c r="FXB127" s="597"/>
      <c r="FXC127" s="597"/>
      <c r="FXD127" s="597"/>
      <c r="FXE127" s="597"/>
      <c r="FXF127" s="597"/>
      <c r="FXG127" s="597"/>
      <c r="FXH127" s="597"/>
      <c r="FXI127" s="597"/>
      <c r="FXJ127" s="597"/>
      <c r="FXK127" s="597"/>
      <c r="FXL127" s="597"/>
      <c r="FXM127" s="597"/>
      <c r="FXN127" s="597"/>
      <c r="FXO127" s="597"/>
      <c r="FXP127" s="597"/>
      <c r="FXQ127" s="597"/>
      <c r="FXR127" s="597"/>
      <c r="FXS127" s="597"/>
      <c r="FXT127" s="597"/>
      <c r="FXU127" s="597"/>
      <c r="FXV127" s="597"/>
      <c r="FXW127" s="597"/>
      <c r="FXX127" s="597"/>
      <c r="FXY127" s="597"/>
      <c r="FXZ127" s="597"/>
      <c r="FYA127" s="597"/>
      <c r="FYB127" s="597"/>
      <c r="FYC127" s="597"/>
      <c r="FYD127" s="597"/>
      <c r="FYE127" s="597"/>
      <c r="FYF127" s="597"/>
      <c r="FYG127" s="597"/>
      <c r="FYH127" s="597"/>
      <c r="FYI127" s="597"/>
      <c r="FYJ127" s="597"/>
      <c r="FYK127" s="597"/>
      <c r="FYL127" s="597"/>
      <c r="FYM127" s="597"/>
      <c r="FYN127" s="597"/>
      <c r="FYO127" s="597"/>
      <c r="FYP127" s="597"/>
      <c r="FYQ127" s="597"/>
      <c r="FYR127" s="597"/>
      <c r="FYS127" s="597"/>
      <c r="FYT127" s="597"/>
      <c r="FYU127" s="597"/>
      <c r="FYV127" s="597"/>
      <c r="FYW127" s="597"/>
      <c r="FYX127" s="597"/>
      <c r="FYY127" s="597"/>
      <c r="FYZ127" s="597"/>
      <c r="FZA127" s="597"/>
      <c r="FZB127" s="597"/>
      <c r="FZC127" s="597"/>
      <c r="FZD127" s="597"/>
      <c r="FZE127" s="597"/>
      <c r="FZF127" s="597"/>
      <c r="FZG127" s="597"/>
      <c r="FZH127" s="597"/>
      <c r="FZI127" s="597"/>
      <c r="FZJ127" s="597"/>
      <c r="FZK127" s="597"/>
      <c r="FZL127" s="597"/>
      <c r="FZM127" s="597"/>
      <c r="FZN127" s="597"/>
      <c r="FZO127" s="597"/>
      <c r="FZP127" s="597"/>
      <c r="FZQ127" s="597"/>
      <c r="FZR127" s="597"/>
      <c r="FZS127" s="597"/>
      <c r="FZT127" s="597"/>
      <c r="FZU127" s="597"/>
      <c r="FZV127" s="597"/>
      <c r="FZW127" s="597"/>
      <c r="FZX127" s="597"/>
      <c r="FZY127" s="597"/>
      <c r="FZZ127" s="597"/>
      <c r="GAA127" s="597"/>
      <c r="GAB127" s="597"/>
      <c r="GAC127" s="597"/>
      <c r="GAD127" s="597"/>
      <c r="GAE127" s="597"/>
      <c r="GAF127" s="597"/>
      <c r="GAG127" s="597"/>
      <c r="GAH127" s="597"/>
      <c r="GAI127" s="597"/>
      <c r="GAJ127" s="597"/>
      <c r="GAK127" s="597"/>
      <c r="GAL127" s="597"/>
      <c r="GAM127" s="597"/>
      <c r="GAN127" s="597"/>
      <c r="GAO127" s="597"/>
      <c r="GAP127" s="597"/>
      <c r="GAQ127" s="597"/>
      <c r="GAR127" s="597"/>
      <c r="GAS127" s="597"/>
      <c r="GAT127" s="597"/>
      <c r="GAU127" s="597"/>
      <c r="GAV127" s="597"/>
      <c r="GAW127" s="597"/>
      <c r="GAX127" s="597"/>
      <c r="GAY127" s="597"/>
      <c r="GAZ127" s="597"/>
      <c r="GBA127" s="597"/>
      <c r="GBB127" s="597"/>
      <c r="GBC127" s="597"/>
      <c r="GBD127" s="597"/>
      <c r="GBE127" s="597"/>
      <c r="GBF127" s="597"/>
      <c r="GBG127" s="597"/>
      <c r="GBH127" s="597"/>
      <c r="GBI127" s="597"/>
      <c r="GBJ127" s="597"/>
      <c r="GBK127" s="597"/>
      <c r="GBL127" s="597"/>
      <c r="GBM127" s="597"/>
      <c r="GBN127" s="597"/>
      <c r="GBO127" s="597"/>
      <c r="GBP127" s="597"/>
      <c r="GBQ127" s="597"/>
      <c r="GBR127" s="597"/>
      <c r="GBS127" s="597"/>
      <c r="GBT127" s="597"/>
      <c r="GBU127" s="597"/>
      <c r="GBV127" s="597"/>
      <c r="GBW127" s="597"/>
      <c r="GBX127" s="597"/>
      <c r="GBY127" s="597"/>
      <c r="GBZ127" s="597"/>
      <c r="GCA127" s="597"/>
      <c r="GCB127" s="597"/>
      <c r="GCC127" s="597"/>
      <c r="GCD127" s="597"/>
      <c r="GCE127" s="597"/>
      <c r="GCF127" s="597"/>
      <c r="GCG127" s="597"/>
      <c r="GCH127" s="597"/>
      <c r="GCI127" s="597"/>
      <c r="GCJ127" s="597"/>
      <c r="GCK127" s="597"/>
      <c r="GCL127" s="597"/>
      <c r="GCM127" s="597"/>
      <c r="GCN127" s="597"/>
      <c r="GCO127" s="597"/>
      <c r="GCP127" s="597"/>
      <c r="GCQ127" s="597"/>
      <c r="GCR127" s="597"/>
      <c r="GCS127" s="597"/>
      <c r="GCT127" s="597"/>
      <c r="GCU127" s="597"/>
      <c r="GCV127" s="597"/>
      <c r="GCW127" s="597"/>
      <c r="GCX127" s="597"/>
      <c r="GCY127" s="597"/>
      <c r="GCZ127" s="597"/>
      <c r="GDA127" s="597"/>
      <c r="GDB127" s="597"/>
      <c r="GDC127" s="597"/>
      <c r="GDD127" s="597"/>
      <c r="GDE127" s="597"/>
      <c r="GDF127" s="597"/>
      <c r="GDG127" s="597"/>
      <c r="GDH127" s="597"/>
      <c r="GDI127" s="597"/>
      <c r="GDJ127" s="597"/>
      <c r="GDK127" s="597"/>
      <c r="GDL127" s="597"/>
      <c r="GDM127" s="597"/>
      <c r="GDN127" s="597"/>
      <c r="GDO127" s="597"/>
      <c r="GDP127" s="597"/>
      <c r="GDQ127" s="597"/>
      <c r="GDR127" s="597"/>
      <c r="GDS127" s="597"/>
      <c r="GDT127" s="597"/>
      <c r="GDU127" s="597"/>
      <c r="GDV127" s="597"/>
      <c r="GDW127" s="597"/>
      <c r="GDX127" s="597"/>
      <c r="GDY127" s="597"/>
      <c r="GDZ127" s="597"/>
      <c r="GEA127" s="597"/>
      <c r="GEB127" s="597"/>
      <c r="GEC127" s="597"/>
      <c r="GED127" s="597"/>
      <c r="GEE127" s="597"/>
      <c r="GEF127" s="597"/>
      <c r="GEG127" s="597"/>
      <c r="GEH127" s="597"/>
      <c r="GEI127" s="597"/>
      <c r="GEJ127" s="597"/>
      <c r="GEK127" s="597"/>
      <c r="GEL127" s="597"/>
      <c r="GEM127" s="597"/>
      <c r="GEN127" s="597"/>
      <c r="GEO127" s="597"/>
      <c r="GEP127" s="597"/>
      <c r="GEQ127" s="597"/>
      <c r="GER127" s="597"/>
      <c r="GES127" s="597"/>
      <c r="GET127" s="597"/>
      <c r="GEU127" s="597"/>
      <c r="GEV127" s="597"/>
      <c r="GEW127" s="597"/>
      <c r="GEX127" s="597"/>
      <c r="GEY127" s="597"/>
      <c r="GEZ127" s="597"/>
      <c r="GFA127" s="597"/>
      <c r="GFB127" s="597"/>
      <c r="GFC127" s="597"/>
      <c r="GFD127" s="597"/>
      <c r="GFE127" s="597"/>
      <c r="GFF127" s="597"/>
      <c r="GFG127" s="597"/>
      <c r="GFH127" s="597"/>
      <c r="GFI127" s="597"/>
      <c r="GFJ127" s="597"/>
      <c r="GFK127" s="597"/>
      <c r="GFL127" s="597"/>
      <c r="GFM127" s="597"/>
      <c r="GFN127" s="597"/>
      <c r="GFO127" s="597"/>
      <c r="GFP127" s="597"/>
      <c r="GFQ127" s="597"/>
      <c r="GFR127" s="597"/>
      <c r="GFS127" s="597"/>
      <c r="GFT127" s="597"/>
      <c r="GFU127" s="597"/>
      <c r="GFV127" s="597"/>
      <c r="GFW127" s="597"/>
      <c r="GFX127" s="597"/>
      <c r="GFY127" s="597"/>
      <c r="GFZ127" s="597"/>
      <c r="GGA127" s="597"/>
      <c r="GGB127" s="597"/>
      <c r="GGC127" s="597"/>
      <c r="GGD127" s="597"/>
      <c r="GGE127" s="597"/>
      <c r="GGF127" s="597"/>
      <c r="GGG127" s="597"/>
      <c r="GGH127" s="597"/>
      <c r="GGI127" s="597"/>
      <c r="GGJ127" s="597"/>
      <c r="GGK127" s="597"/>
      <c r="GGL127" s="597"/>
      <c r="GGM127" s="597"/>
      <c r="GGN127" s="597"/>
      <c r="GGO127" s="597"/>
      <c r="GGP127" s="597"/>
      <c r="GGQ127" s="597"/>
      <c r="GGR127" s="597"/>
      <c r="GGS127" s="597"/>
      <c r="GGT127" s="597"/>
      <c r="GGU127" s="597"/>
      <c r="GGV127" s="597"/>
      <c r="GGW127" s="597"/>
      <c r="GGX127" s="597"/>
      <c r="GGY127" s="597"/>
      <c r="GGZ127" s="597"/>
      <c r="GHA127" s="597"/>
      <c r="GHB127" s="597"/>
      <c r="GHC127" s="597"/>
      <c r="GHD127" s="597"/>
      <c r="GHE127" s="597"/>
      <c r="GHF127" s="597"/>
      <c r="GHG127" s="597"/>
      <c r="GHH127" s="597"/>
      <c r="GHI127" s="597"/>
      <c r="GHJ127" s="597"/>
      <c r="GHK127" s="597"/>
      <c r="GHL127" s="597"/>
      <c r="GHM127" s="597"/>
      <c r="GHN127" s="597"/>
      <c r="GHO127" s="597"/>
      <c r="GHP127" s="597"/>
      <c r="GHQ127" s="597"/>
      <c r="GHR127" s="597"/>
      <c r="GHS127" s="597"/>
      <c r="GHT127" s="597"/>
      <c r="GHU127" s="597"/>
      <c r="GHV127" s="597"/>
      <c r="GHW127" s="597"/>
      <c r="GHX127" s="597"/>
      <c r="GHY127" s="597"/>
      <c r="GHZ127" s="597"/>
      <c r="GIA127" s="597"/>
      <c r="GIB127" s="597"/>
      <c r="GIC127" s="597"/>
      <c r="GID127" s="597"/>
      <c r="GIE127" s="597"/>
      <c r="GIF127" s="597"/>
      <c r="GIG127" s="597"/>
      <c r="GIH127" s="597"/>
      <c r="GII127" s="597"/>
      <c r="GIJ127" s="597"/>
      <c r="GIK127" s="597"/>
      <c r="GIL127" s="597"/>
      <c r="GIM127" s="597"/>
      <c r="GIN127" s="597"/>
      <c r="GIO127" s="597"/>
      <c r="GIP127" s="597"/>
      <c r="GIQ127" s="597"/>
      <c r="GIR127" s="597"/>
      <c r="GIS127" s="597"/>
      <c r="GIT127" s="597"/>
      <c r="GIU127" s="597"/>
      <c r="GIV127" s="597"/>
      <c r="GIW127" s="597"/>
      <c r="GIX127" s="597"/>
      <c r="GIY127" s="597"/>
      <c r="GIZ127" s="597"/>
      <c r="GJA127" s="597"/>
      <c r="GJB127" s="597"/>
      <c r="GJC127" s="597"/>
      <c r="GJD127" s="597"/>
      <c r="GJE127" s="597"/>
      <c r="GJF127" s="597"/>
      <c r="GJG127" s="597"/>
      <c r="GJH127" s="597"/>
      <c r="GJI127" s="597"/>
      <c r="GJJ127" s="597"/>
      <c r="GJK127" s="597"/>
      <c r="GJL127" s="597"/>
      <c r="GJM127" s="597"/>
      <c r="GJN127" s="597"/>
      <c r="GJO127" s="597"/>
      <c r="GJP127" s="597"/>
      <c r="GJQ127" s="597"/>
      <c r="GJR127" s="597"/>
      <c r="GJS127" s="597"/>
      <c r="GJT127" s="597"/>
      <c r="GJU127" s="597"/>
      <c r="GJV127" s="597"/>
      <c r="GJW127" s="597"/>
      <c r="GJX127" s="597"/>
      <c r="GJY127" s="597"/>
      <c r="GJZ127" s="597"/>
      <c r="GKA127" s="597"/>
      <c r="GKB127" s="597"/>
      <c r="GKC127" s="597"/>
      <c r="GKD127" s="597"/>
      <c r="GKE127" s="597"/>
      <c r="GKF127" s="597"/>
      <c r="GKG127" s="597"/>
      <c r="GKH127" s="597"/>
      <c r="GKI127" s="597"/>
      <c r="GKJ127" s="597"/>
      <c r="GKK127" s="597"/>
      <c r="GKL127" s="597"/>
      <c r="GKM127" s="597"/>
      <c r="GKN127" s="597"/>
      <c r="GKO127" s="597"/>
      <c r="GKP127" s="597"/>
      <c r="GKQ127" s="597"/>
      <c r="GKR127" s="597"/>
      <c r="GKS127" s="597"/>
      <c r="GKT127" s="597"/>
      <c r="GKU127" s="597"/>
      <c r="GKV127" s="597"/>
      <c r="GKW127" s="597"/>
      <c r="GKX127" s="597"/>
      <c r="GKY127" s="597"/>
      <c r="GKZ127" s="597"/>
      <c r="GLA127" s="597"/>
      <c r="GLB127" s="597"/>
      <c r="GLC127" s="597"/>
      <c r="GLD127" s="597"/>
      <c r="GLE127" s="597"/>
      <c r="GLF127" s="597"/>
      <c r="GLG127" s="597"/>
      <c r="GLH127" s="597"/>
      <c r="GLI127" s="597"/>
      <c r="GLJ127" s="597"/>
      <c r="GLK127" s="597"/>
      <c r="GLL127" s="597"/>
      <c r="GLM127" s="597"/>
      <c r="GLN127" s="597"/>
      <c r="GLO127" s="597"/>
      <c r="GLP127" s="597"/>
      <c r="GLQ127" s="597"/>
      <c r="GLR127" s="597"/>
      <c r="GLS127" s="597"/>
      <c r="GLT127" s="597"/>
      <c r="GLU127" s="597"/>
      <c r="GLV127" s="597"/>
      <c r="GLW127" s="597"/>
      <c r="GLX127" s="597"/>
      <c r="GLY127" s="597"/>
      <c r="GLZ127" s="597"/>
      <c r="GMA127" s="597"/>
      <c r="GMB127" s="597"/>
      <c r="GMC127" s="597"/>
      <c r="GMD127" s="597"/>
      <c r="GME127" s="597"/>
      <c r="GMF127" s="597"/>
      <c r="GMG127" s="597"/>
      <c r="GMH127" s="597"/>
      <c r="GMI127" s="597"/>
      <c r="GMJ127" s="597"/>
      <c r="GMK127" s="597"/>
      <c r="GML127" s="597"/>
      <c r="GMM127" s="597"/>
      <c r="GMN127" s="597"/>
      <c r="GMO127" s="597"/>
      <c r="GMP127" s="597"/>
      <c r="GMQ127" s="597"/>
      <c r="GMR127" s="597"/>
      <c r="GMS127" s="597"/>
      <c r="GMT127" s="597"/>
      <c r="GMU127" s="597"/>
      <c r="GMV127" s="597"/>
      <c r="GMW127" s="597"/>
      <c r="GMX127" s="597"/>
      <c r="GMY127" s="597"/>
      <c r="GMZ127" s="597"/>
      <c r="GNA127" s="597"/>
      <c r="GNB127" s="597"/>
      <c r="GNC127" s="597"/>
      <c r="GND127" s="597"/>
      <c r="GNE127" s="597"/>
      <c r="GNF127" s="597"/>
      <c r="GNG127" s="597"/>
      <c r="GNH127" s="597"/>
      <c r="GNI127" s="597"/>
      <c r="GNJ127" s="597"/>
      <c r="GNK127" s="597"/>
      <c r="GNL127" s="597"/>
      <c r="GNM127" s="597"/>
      <c r="GNN127" s="597"/>
      <c r="GNO127" s="597"/>
      <c r="GNP127" s="597"/>
      <c r="GNQ127" s="597"/>
      <c r="GNR127" s="597"/>
      <c r="GNS127" s="597"/>
      <c r="GNT127" s="597"/>
      <c r="GNU127" s="597"/>
      <c r="GNV127" s="597"/>
      <c r="GNW127" s="597"/>
      <c r="GNX127" s="597"/>
      <c r="GNY127" s="597"/>
      <c r="GNZ127" s="597"/>
      <c r="GOA127" s="597"/>
      <c r="GOB127" s="597"/>
      <c r="GOC127" s="597"/>
      <c r="GOD127" s="597"/>
      <c r="GOE127" s="597"/>
      <c r="GOF127" s="597"/>
      <c r="GOG127" s="597"/>
      <c r="GOH127" s="597"/>
      <c r="GOI127" s="597"/>
      <c r="GOJ127" s="597"/>
      <c r="GOK127" s="597"/>
      <c r="GOL127" s="597"/>
      <c r="GOM127" s="597"/>
      <c r="GON127" s="597"/>
      <c r="GOO127" s="597"/>
      <c r="GOP127" s="597"/>
      <c r="GOQ127" s="597"/>
      <c r="GOR127" s="597"/>
      <c r="GOS127" s="597"/>
      <c r="GOT127" s="597"/>
      <c r="GOU127" s="597"/>
      <c r="GOV127" s="597"/>
      <c r="GOW127" s="597"/>
      <c r="GOX127" s="597"/>
      <c r="GOY127" s="597"/>
      <c r="GOZ127" s="597"/>
      <c r="GPA127" s="597"/>
      <c r="GPB127" s="597"/>
      <c r="GPC127" s="597"/>
      <c r="GPD127" s="597"/>
      <c r="GPE127" s="597"/>
      <c r="GPF127" s="597"/>
      <c r="GPG127" s="597"/>
      <c r="GPH127" s="597"/>
      <c r="GPI127" s="597"/>
      <c r="GPJ127" s="597"/>
      <c r="GPK127" s="597"/>
      <c r="GPL127" s="597"/>
      <c r="GPM127" s="597"/>
      <c r="GPN127" s="597"/>
      <c r="GPO127" s="597"/>
      <c r="GPP127" s="597"/>
      <c r="GPQ127" s="597"/>
      <c r="GPR127" s="597"/>
      <c r="GPS127" s="597"/>
      <c r="GPT127" s="597"/>
      <c r="GPU127" s="597"/>
      <c r="GPV127" s="597"/>
      <c r="GPW127" s="597"/>
      <c r="GPX127" s="597"/>
      <c r="GPY127" s="597"/>
      <c r="GPZ127" s="597"/>
      <c r="GQA127" s="597"/>
      <c r="GQB127" s="597"/>
      <c r="GQC127" s="597"/>
      <c r="GQD127" s="597"/>
      <c r="GQE127" s="597"/>
      <c r="GQF127" s="597"/>
      <c r="GQG127" s="597"/>
      <c r="GQH127" s="597"/>
      <c r="GQI127" s="597"/>
      <c r="GQJ127" s="597"/>
      <c r="GQK127" s="597"/>
      <c r="GQL127" s="597"/>
      <c r="GQM127" s="597"/>
      <c r="GQN127" s="597"/>
      <c r="GQO127" s="597"/>
      <c r="GQP127" s="597"/>
      <c r="GQQ127" s="597"/>
      <c r="GQR127" s="597"/>
      <c r="GQS127" s="597"/>
      <c r="GQT127" s="597"/>
      <c r="GQU127" s="597"/>
      <c r="GQV127" s="597"/>
      <c r="GQW127" s="597"/>
      <c r="GQX127" s="597"/>
      <c r="GQY127" s="597"/>
      <c r="GQZ127" s="597"/>
      <c r="GRA127" s="597"/>
      <c r="GRB127" s="597"/>
      <c r="GRC127" s="597"/>
      <c r="GRD127" s="597"/>
      <c r="GRE127" s="597"/>
      <c r="GRF127" s="597"/>
      <c r="GRG127" s="597"/>
      <c r="GRH127" s="597"/>
      <c r="GRI127" s="597"/>
      <c r="GRJ127" s="597"/>
      <c r="GRK127" s="597"/>
      <c r="GRL127" s="597"/>
      <c r="GRM127" s="597"/>
      <c r="GRN127" s="597"/>
      <c r="GRO127" s="597"/>
      <c r="GRP127" s="597"/>
      <c r="GRQ127" s="597"/>
      <c r="GRR127" s="597"/>
      <c r="GRS127" s="597"/>
      <c r="GRT127" s="597"/>
      <c r="GRU127" s="597"/>
      <c r="GRV127" s="597"/>
      <c r="GRW127" s="597"/>
      <c r="GRX127" s="597"/>
      <c r="GRY127" s="597"/>
      <c r="GRZ127" s="597"/>
      <c r="GSA127" s="597"/>
      <c r="GSB127" s="597"/>
      <c r="GSC127" s="597"/>
      <c r="GSD127" s="597"/>
      <c r="GSE127" s="597"/>
      <c r="GSF127" s="597"/>
      <c r="GSG127" s="597"/>
      <c r="GSH127" s="597"/>
      <c r="GSI127" s="597"/>
      <c r="GSJ127" s="597"/>
      <c r="GSK127" s="597"/>
      <c r="GSL127" s="597"/>
      <c r="GSM127" s="597"/>
      <c r="GSN127" s="597"/>
      <c r="GSO127" s="597"/>
      <c r="GSP127" s="597"/>
      <c r="GSQ127" s="597"/>
      <c r="GSR127" s="597"/>
      <c r="GSS127" s="597"/>
      <c r="GST127" s="597"/>
      <c r="GSU127" s="597"/>
      <c r="GSV127" s="597"/>
      <c r="GSW127" s="597"/>
      <c r="GSX127" s="597"/>
      <c r="GSY127" s="597"/>
      <c r="GSZ127" s="597"/>
      <c r="GTA127" s="597"/>
      <c r="GTB127" s="597"/>
      <c r="GTC127" s="597"/>
      <c r="GTD127" s="597"/>
      <c r="GTE127" s="597"/>
      <c r="GTF127" s="597"/>
      <c r="GTG127" s="597"/>
      <c r="GTH127" s="597"/>
      <c r="GTI127" s="597"/>
      <c r="GTJ127" s="597"/>
      <c r="GTK127" s="597"/>
      <c r="GTL127" s="597"/>
      <c r="GTM127" s="597"/>
      <c r="GTN127" s="597"/>
      <c r="GTO127" s="597"/>
      <c r="GTP127" s="597"/>
      <c r="GTQ127" s="597"/>
      <c r="GTR127" s="597"/>
      <c r="GTS127" s="597"/>
      <c r="GTT127" s="597"/>
      <c r="GTU127" s="597"/>
      <c r="GTV127" s="597"/>
      <c r="GTW127" s="597"/>
      <c r="GTX127" s="597"/>
      <c r="GTY127" s="597"/>
      <c r="GTZ127" s="597"/>
      <c r="GUA127" s="597"/>
      <c r="GUB127" s="597"/>
      <c r="GUC127" s="597"/>
      <c r="GUD127" s="597"/>
      <c r="GUE127" s="597"/>
      <c r="GUF127" s="597"/>
      <c r="GUG127" s="597"/>
      <c r="GUH127" s="597"/>
      <c r="GUI127" s="597"/>
      <c r="GUJ127" s="597"/>
      <c r="GUK127" s="597"/>
      <c r="GUL127" s="597"/>
      <c r="GUM127" s="597"/>
      <c r="GUN127" s="597"/>
      <c r="GUO127" s="597"/>
      <c r="GUP127" s="597"/>
      <c r="GUQ127" s="597"/>
      <c r="GUR127" s="597"/>
      <c r="GUS127" s="597"/>
      <c r="GUT127" s="597"/>
      <c r="GUU127" s="597"/>
      <c r="GUV127" s="597"/>
      <c r="GUW127" s="597"/>
      <c r="GUX127" s="597"/>
      <c r="GUY127" s="597"/>
      <c r="GUZ127" s="597"/>
      <c r="GVA127" s="597"/>
      <c r="GVB127" s="597"/>
      <c r="GVC127" s="597"/>
      <c r="GVD127" s="597"/>
      <c r="GVE127" s="597"/>
      <c r="GVF127" s="597"/>
      <c r="GVG127" s="597"/>
      <c r="GVH127" s="597"/>
      <c r="GVI127" s="597"/>
      <c r="GVJ127" s="597"/>
      <c r="GVK127" s="597"/>
      <c r="GVL127" s="597"/>
      <c r="GVM127" s="597"/>
      <c r="GVN127" s="597"/>
      <c r="GVO127" s="597"/>
      <c r="GVP127" s="597"/>
      <c r="GVQ127" s="597"/>
      <c r="GVR127" s="597"/>
      <c r="GVS127" s="597"/>
      <c r="GVT127" s="597"/>
      <c r="GVU127" s="597"/>
      <c r="GVV127" s="597"/>
      <c r="GVW127" s="597"/>
      <c r="GVX127" s="597"/>
      <c r="GVY127" s="597"/>
      <c r="GVZ127" s="597"/>
      <c r="GWA127" s="597"/>
      <c r="GWB127" s="597"/>
      <c r="GWC127" s="597"/>
      <c r="GWD127" s="597"/>
      <c r="GWE127" s="597"/>
      <c r="GWF127" s="597"/>
      <c r="GWG127" s="597"/>
      <c r="GWH127" s="597"/>
      <c r="GWI127" s="597"/>
      <c r="GWJ127" s="597"/>
      <c r="GWK127" s="597"/>
      <c r="GWL127" s="597"/>
      <c r="GWM127" s="597"/>
      <c r="GWN127" s="597"/>
      <c r="GWO127" s="597"/>
      <c r="GWP127" s="597"/>
      <c r="GWQ127" s="597"/>
      <c r="GWR127" s="597"/>
      <c r="GWS127" s="597"/>
      <c r="GWT127" s="597"/>
      <c r="GWU127" s="597"/>
      <c r="GWV127" s="597"/>
      <c r="GWW127" s="597"/>
      <c r="GWX127" s="597"/>
      <c r="GWY127" s="597"/>
      <c r="GWZ127" s="597"/>
      <c r="GXA127" s="597"/>
      <c r="GXB127" s="597"/>
      <c r="GXC127" s="597"/>
      <c r="GXD127" s="597"/>
      <c r="GXE127" s="597"/>
      <c r="GXF127" s="597"/>
      <c r="GXG127" s="597"/>
      <c r="GXH127" s="597"/>
      <c r="GXI127" s="597"/>
      <c r="GXJ127" s="597"/>
      <c r="GXK127" s="597"/>
      <c r="GXL127" s="597"/>
      <c r="GXM127" s="597"/>
      <c r="GXN127" s="597"/>
      <c r="GXO127" s="597"/>
      <c r="GXP127" s="597"/>
      <c r="GXQ127" s="597"/>
      <c r="GXR127" s="597"/>
      <c r="GXS127" s="597"/>
      <c r="GXT127" s="597"/>
      <c r="GXU127" s="597"/>
      <c r="GXV127" s="597"/>
      <c r="GXW127" s="597"/>
      <c r="GXX127" s="597"/>
      <c r="GXY127" s="597"/>
      <c r="GXZ127" s="597"/>
      <c r="GYA127" s="597"/>
      <c r="GYB127" s="597"/>
      <c r="GYC127" s="597"/>
      <c r="GYD127" s="597"/>
      <c r="GYE127" s="597"/>
      <c r="GYF127" s="597"/>
      <c r="GYG127" s="597"/>
      <c r="GYH127" s="597"/>
      <c r="GYI127" s="597"/>
      <c r="GYJ127" s="597"/>
      <c r="GYK127" s="597"/>
      <c r="GYL127" s="597"/>
      <c r="GYM127" s="597"/>
      <c r="GYN127" s="597"/>
      <c r="GYO127" s="597"/>
      <c r="GYP127" s="597"/>
      <c r="GYQ127" s="597"/>
      <c r="GYR127" s="597"/>
      <c r="GYS127" s="597"/>
      <c r="GYT127" s="597"/>
      <c r="GYU127" s="597"/>
      <c r="GYV127" s="597"/>
      <c r="GYW127" s="597"/>
      <c r="GYX127" s="597"/>
      <c r="GYY127" s="597"/>
      <c r="GYZ127" s="597"/>
      <c r="GZA127" s="597"/>
      <c r="GZB127" s="597"/>
      <c r="GZC127" s="597"/>
      <c r="GZD127" s="597"/>
      <c r="GZE127" s="597"/>
      <c r="GZF127" s="597"/>
      <c r="GZG127" s="597"/>
      <c r="GZH127" s="597"/>
      <c r="GZI127" s="597"/>
      <c r="GZJ127" s="597"/>
      <c r="GZK127" s="597"/>
      <c r="GZL127" s="597"/>
      <c r="GZM127" s="597"/>
      <c r="GZN127" s="597"/>
      <c r="GZO127" s="597"/>
      <c r="GZP127" s="597"/>
      <c r="GZQ127" s="597"/>
      <c r="GZR127" s="597"/>
      <c r="GZS127" s="597"/>
      <c r="GZT127" s="597"/>
      <c r="GZU127" s="597"/>
      <c r="GZV127" s="597"/>
      <c r="GZW127" s="597"/>
      <c r="GZX127" s="597"/>
      <c r="GZY127" s="597"/>
      <c r="GZZ127" s="597"/>
      <c r="HAA127" s="597"/>
      <c r="HAB127" s="597"/>
      <c r="HAC127" s="597"/>
      <c r="HAD127" s="597"/>
      <c r="HAE127" s="597"/>
      <c r="HAF127" s="597"/>
      <c r="HAG127" s="597"/>
      <c r="HAH127" s="597"/>
      <c r="HAI127" s="597"/>
      <c r="HAJ127" s="597"/>
      <c r="HAK127" s="597"/>
      <c r="HAL127" s="597"/>
      <c r="HAM127" s="597"/>
      <c r="HAN127" s="597"/>
      <c r="HAO127" s="597"/>
      <c r="HAP127" s="597"/>
      <c r="HAQ127" s="597"/>
      <c r="HAR127" s="597"/>
      <c r="HAS127" s="597"/>
      <c r="HAT127" s="597"/>
      <c r="HAU127" s="597"/>
      <c r="HAV127" s="597"/>
      <c r="HAW127" s="597"/>
      <c r="HAX127" s="597"/>
      <c r="HAY127" s="597"/>
      <c r="HAZ127" s="597"/>
      <c r="HBA127" s="597"/>
      <c r="HBB127" s="597"/>
      <c r="HBC127" s="597"/>
      <c r="HBD127" s="597"/>
    </row>
    <row r="128" spans="1:5464" x14ac:dyDescent="0.2">
      <c r="A128" s="1295"/>
      <c r="B128" s="432" t="s">
        <v>78</v>
      </c>
      <c r="C128" s="606">
        <f>SUM(D128+E128)</f>
        <v>0</v>
      </c>
      <c r="D128" s="565">
        <f t="shared" si="20"/>
        <v>0</v>
      </c>
      <c r="E128" s="607">
        <f t="shared" si="20"/>
        <v>0</v>
      </c>
      <c r="F128" s="233"/>
      <c r="G128" s="181"/>
      <c r="H128" s="31"/>
      <c r="I128" s="181"/>
      <c r="J128" s="31"/>
      <c r="K128" s="181"/>
      <c r="L128" s="233"/>
      <c r="M128" s="181"/>
      <c r="N128" s="31"/>
      <c r="O128" s="579"/>
      <c r="P128" s="519"/>
      <c r="Q128" s="465"/>
      <c r="R128" s="465"/>
      <c r="S128" s="465"/>
      <c r="T128" s="465"/>
      <c r="U128" s="465"/>
      <c r="V128" s="465"/>
      <c r="W128" s="465"/>
      <c r="X128" s="465"/>
      <c r="Y128" s="465"/>
      <c r="Z128" s="465"/>
      <c r="AA128" s="465"/>
      <c r="AB128" s="465"/>
      <c r="AC128" s="465"/>
      <c r="AD128" s="465"/>
      <c r="AE128" s="465"/>
      <c r="AF128" s="459"/>
      <c r="AG128" s="459"/>
      <c r="AH128" s="459"/>
      <c r="AI128" s="596"/>
      <c r="AJ128" s="453"/>
      <c r="AK128" s="453"/>
      <c r="AL128" s="453"/>
      <c r="AM128" s="453"/>
      <c r="AN128" s="453"/>
      <c r="AO128" s="453"/>
      <c r="AP128" s="453"/>
      <c r="AQ128" s="453"/>
      <c r="AR128" s="453"/>
      <c r="AS128" s="453"/>
      <c r="AT128" s="453"/>
      <c r="AU128" s="453"/>
    </row>
    <row r="129" spans="1:87" x14ac:dyDescent="0.2">
      <c r="A129" s="1295"/>
      <c r="B129" s="431" t="s">
        <v>79</v>
      </c>
      <c r="C129" s="555">
        <f>SUM(D129+E129)</f>
        <v>0</v>
      </c>
      <c r="D129" s="555">
        <f t="shared" si="20"/>
        <v>0</v>
      </c>
      <c r="E129" s="608">
        <f t="shared" si="20"/>
        <v>0</v>
      </c>
      <c r="F129" s="31"/>
      <c r="G129" s="178"/>
      <c r="H129" s="31"/>
      <c r="I129" s="178"/>
      <c r="J129" s="31"/>
      <c r="K129" s="178"/>
      <c r="L129" s="31"/>
      <c r="M129" s="178"/>
      <c r="N129" s="609"/>
      <c r="O129" s="468"/>
      <c r="P129" s="519"/>
      <c r="Q129" s="3"/>
      <c r="R129" s="3"/>
      <c r="S129" s="3"/>
      <c r="T129" s="3"/>
      <c r="U129" s="3"/>
      <c r="V129" s="3"/>
      <c r="W129" s="3"/>
      <c r="X129" s="3"/>
      <c r="Y129" s="465"/>
      <c r="Z129" s="465"/>
      <c r="AA129" s="465"/>
      <c r="AB129" s="465"/>
      <c r="AC129" s="465"/>
      <c r="AD129" s="465"/>
      <c r="AE129" s="465"/>
      <c r="AF129" s="465"/>
      <c r="AG129" s="465"/>
      <c r="AH129" s="465"/>
      <c r="AI129" s="465"/>
      <c r="AJ129" s="465"/>
      <c r="AK129" s="465"/>
      <c r="AL129" s="465"/>
      <c r="AM129" s="465"/>
      <c r="AN129" s="459"/>
      <c r="AO129" s="580"/>
      <c r="AP129" s="459"/>
      <c r="AQ129" s="459"/>
      <c r="AR129" s="478"/>
      <c r="AS129" s="453"/>
      <c r="AT129" s="453"/>
      <c r="AU129" s="453"/>
      <c r="AV129" s="453"/>
      <c r="AW129" s="453"/>
      <c r="AX129" s="453"/>
      <c r="AY129" s="453"/>
      <c r="AZ129" s="453"/>
      <c r="BA129" s="453"/>
      <c r="BB129" s="453"/>
      <c r="BC129" s="453"/>
    </row>
    <row r="130" spans="1:87" x14ac:dyDescent="0.2">
      <c r="A130" s="1236"/>
      <c r="B130" s="433" t="s">
        <v>246</v>
      </c>
      <c r="C130" s="610">
        <f>SUM(D130+E130)</f>
        <v>0</v>
      </c>
      <c r="D130" s="610">
        <f t="shared" si="20"/>
        <v>0</v>
      </c>
      <c r="E130" s="611">
        <f t="shared" si="20"/>
        <v>0</v>
      </c>
      <c r="F130" s="82"/>
      <c r="G130" s="184"/>
      <c r="H130" s="82"/>
      <c r="I130" s="184"/>
      <c r="J130" s="82"/>
      <c r="K130" s="184"/>
      <c r="L130" s="82"/>
      <c r="M130" s="184"/>
      <c r="N130" s="585"/>
      <c r="O130" s="586"/>
      <c r="P130" s="519"/>
      <c r="Q130" s="3"/>
      <c r="R130" s="3"/>
      <c r="S130" s="3"/>
      <c r="T130" s="3"/>
      <c r="U130" s="3"/>
      <c r="V130" s="3"/>
      <c r="W130" s="3"/>
      <c r="X130" s="3"/>
      <c r="Y130" s="525"/>
      <c r="Z130" s="522"/>
      <c r="AA130" s="22"/>
      <c r="AB130" s="612"/>
      <c r="AC130" s="522"/>
      <c r="AD130" s="22"/>
      <c r="AE130" s="612"/>
      <c r="AF130" s="612"/>
      <c r="AG130" s="612"/>
      <c r="AH130" s="465"/>
      <c r="AI130" s="22"/>
      <c r="AJ130" s="540"/>
      <c r="AK130" s="540"/>
      <c r="AL130" s="540"/>
      <c r="AM130" s="465"/>
      <c r="AN130" s="5"/>
      <c r="AO130" s="580"/>
      <c r="AP130" s="459"/>
      <c r="AQ130" s="459"/>
    </row>
    <row r="131" spans="1:87" x14ac:dyDescent="0.2">
      <c r="A131" s="3" t="s">
        <v>247</v>
      </c>
      <c r="B131" s="3"/>
      <c r="C131" s="3"/>
      <c r="D131" s="3"/>
      <c r="E131" s="3"/>
      <c r="F131" s="3"/>
      <c r="G131" s="3"/>
      <c r="H131" s="3"/>
      <c r="I131" s="3"/>
    </row>
    <row r="132" spans="1:87" x14ac:dyDescent="0.2">
      <c r="A132" s="3" t="s">
        <v>248</v>
      </c>
      <c r="B132" s="3"/>
      <c r="C132" s="3"/>
      <c r="D132" s="3"/>
      <c r="E132" s="3"/>
      <c r="F132" s="3"/>
      <c r="G132" s="3"/>
      <c r="H132" s="2"/>
      <c r="I132" s="3"/>
    </row>
    <row r="133" spans="1:87" x14ac:dyDescent="0.2">
      <c r="A133" s="69" t="s">
        <v>97</v>
      </c>
      <c r="B133" s="69"/>
      <c r="C133" s="69"/>
      <c r="D133" s="69"/>
      <c r="E133" s="69"/>
      <c r="F133" s="65"/>
      <c r="G133" s="65"/>
      <c r="H133" s="613"/>
      <c r="I133" s="136"/>
      <c r="J133" s="136"/>
      <c r="K133" s="137"/>
      <c r="L133" s="138"/>
      <c r="M133" s="137"/>
      <c r="N133" s="137"/>
      <c r="O133" s="139"/>
      <c r="P133" s="139"/>
      <c r="Q133" s="140"/>
      <c r="R133" s="140"/>
      <c r="S133" s="140"/>
      <c r="T133" s="140"/>
      <c r="U133" s="140"/>
      <c r="V133" s="141"/>
      <c r="W133" s="140"/>
      <c r="X133" s="10"/>
      <c r="Y133" s="10"/>
      <c r="Z133" s="10"/>
      <c r="AA133" s="10"/>
      <c r="AB133" s="10"/>
      <c r="AC133" s="10"/>
      <c r="AD133" s="10"/>
      <c r="AE133" s="10"/>
      <c r="AF133" s="10"/>
      <c r="AG133" s="10"/>
      <c r="AH133" s="10"/>
      <c r="AI133" s="10"/>
      <c r="AJ133" s="10"/>
      <c r="AK133" s="10"/>
      <c r="AL133" s="614"/>
      <c r="AM133" s="615"/>
      <c r="AN133" s="615"/>
      <c r="AO133" s="616"/>
      <c r="AP133" s="615"/>
      <c r="AQ133" s="616"/>
      <c r="AR133" s="616"/>
      <c r="AS133" s="617"/>
      <c r="AT133" s="533"/>
      <c r="AU133" s="459"/>
    </row>
    <row r="134" spans="1:87" ht="14.25" customHeight="1" x14ac:dyDescent="0.2">
      <c r="A134" s="1273" t="s">
        <v>98</v>
      </c>
      <c r="B134" s="1273"/>
      <c r="C134" s="1273"/>
      <c r="D134" s="1273" t="s">
        <v>33</v>
      </c>
      <c r="E134" s="1273"/>
      <c r="F134" s="1273"/>
      <c r="G134" s="1437" t="s">
        <v>99</v>
      </c>
      <c r="H134" s="1437"/>
      <c r="I134" s="1438" t="s">
        <v>100</v>
      </c>
      <c r="J134" s="1438"/>
      <c r="K134" s="1438" t="s">
        <v>101</v>
      </c>
      <c r="L134" s="1438"/>
      <c r="M134" s="1437" t="s">
        <v>57</v>
      </c>
      <c r="N134" s="1437"/>
      <c r="O134" s="1271" t="s">
        <v>8</v>
      </c>
      <c r="P134" s="1272"/>
      <c r="Q134" s="1415" t="s">
        <v>59</v>
      </c>
      <c r="R134" s="1415"/>
      <c r="S134" s="1415" t="s">
        <v>60</v>
      </c>
      <c r="T134" s="1415"/>
      <c r="U134" s="1415" t="s">
        <v>61</v>
      </c>
      <c r="V134" s="1415"/>
      <c r="W134" s="1415" t="s">
        <v>62</v>
      </c>
      <c r="X134" s="1415"/>
      <c r="Y134" s="1415" t="s">
        <v>63</v>
      </c>
      <c r="Z134" s="1415"/>
      <c r="AA134" s="1415" t="s">
        <v>64</v>
      </c>
      <c r="AB134" s="1415"/>
      <c r="AC134" s="1415" t="s">
        <v>65</v>
      </c>
      <c r="AD134" s="1415"/>
      <c r="AE134" s="1415" t="s">
        <v>66</v>
      </c>
      <c r="AF134" s="1415"/>
      <c r="AG134" s="1415" t="s">
        <v>67</v>
      </c>
      <c r="AH134" s="1415"/>
      <c r="AI134" s="1415" t="s">
        <v>68</v>
      </c>
      <c r="AJ134" s="1415"/>
      <c r="AK134" s="1415" t="s">
        <v>69</v>
      </c>
      <c r="AL134" s="1415"/>
      <c r="AM134" s="1415" t="s">
        <v>70</v>
      </c>
      <c r="AN134" s="1288"/>
      <c r="AO134" s="1419" t="s">
        <v>249</v>
      </c>
      <c r="AP134" s="1421" t="s">
        <v>250</v>
      </c>
      <c r="AQ134" s="1423" t="s">
        <v>251</v>
      </c>
      <c r="AR134" s="1424"/>
      <c r="AS134" s="465"/>
      <c r="AT134" s="465"/>
    </row>
    <row r="135" spans="1:87" ht="21" customHeight="1" x14ac:dyDescent="0.2">
      <c r="A135" s="1273"/>
      <c r="B135" s="1273"/>
      <c r="C135" s="1273"/>
      <c r="D135" s="310" t="s">
        <v>149</v>
      </c>
      <c r="E135" s="310" t="s">
        <v>30</v>
      </c>
      <c r="F135" s="310" t="s">
        <v>48</v>
      </c>
      <c r="G135" s="427" t="s">
        <v>30</v>
      </c>
      <c r="H135" s="427" t="s">
        <v>48</v>
      </c>
      <c r="I135" s="427" t="s">
        <v>30</v>
      </c>
      <c r="J135" s="427" t="s">
        <v>48</v>
      </c>
      <c r="K135" s="427" t="s">
        <v>30</v>
      </c>
      <c r="L135" s="427" t="s">
        <v>48</v>
      </c>
      <c r="M135" s="427" t="s">
        <v>30</v>
      </c>
      <c r="N135" s="427" t="s">
        <v>48</v>
      </c>
      <c r="O135" s="427" t="s">
        <v>30</v>
      </c>
      <c r="P135" s="427" t="s">
        <v>48</v>
      </c>
      <c r="Q135" s="427" t="s">
        <v>30</v>
      </c>
      <c r="R135" s="427" t="s">
        <v>48</v>
      </c>
      <c r="S135" s="427" t="s">
        <v>30</v>
      </c>
      <c r="T135" s="427" t="s">
        <v>48</v>
      </c>
      <c r="U135" s="427" t="s">
        <v>30</v>
      </c>
      <c r="V135" s="427" t="s">
        <v>48</v>
      </c>
      <c r="W135" s="427" t="s">
        <v>30</v>
      </c>
      <c r="X135" s="427" t="s">
        <v>48</v>
      </c>
      <c r="Y135" s="427" t="s">
        <v>30</v>
      </c>
      <c r="Z135" s="427" t="s">
        <v>48</v>
      </c>
      <c r="AA135" s="427" t="s">
        <v>30</v>
      </c>
      <c r="AB135" s="427" t="s">
        <v>48</v>
      </c>
      <c r="AC135" s="427" t="s">
        <v>30</v>
      </c>
      <c r="AD135" s="427" t="s">
        <v>48</v>
      </c>
      <c r="AE135" s="427" t="s">
        <v>30</v>
      </c>
      <c r="AF135" s="427" t="s">
        <v>48</v>
      </c>
      <c r="AG135" s="427" t="s">
        <v>30</v>
      </c>
      <c r="AH135" s="427" t="s">
        <v>48</v>
      </c>
      <c r="AI135" s="427" t="s">
        <v>30</v>
      </c>
      <c r="AJ135" s="427" t="s">
        <v>48</v>
      </c>
      <c r="AK135" s="427" t="s">
        <v>30</v>
      </c>
      <c r="AL135" s="427" t="s">
        <v>48</v>
      </c>
      <c r="AM135" s="427" t="s">
        <v>30</v>
      </c>
      <c r="AN135" s="448" t="s">
        <v>48</v>
      </c>
      <c r="AO135" s="1420"/>
      <c r="AP135" s="1422"/>
      <c r="AQ135" s="143" t="s">
        <v>30</v>
      </c>
      <c r="AR135" s="143" t="s">
        <v>48</v>
      </c>
      <c r="AS135" s="465"/>
      <c r="AT135" s="465"/>
    </row>
    <row r="136" spans="1:87" x14ac:dyDescent="0.2">
      <c r="A136" s="144" t="s">
        <v>102</v>
      </c>
      <c r="B136" s="443"/>
      <c r="C136" s="145"/>
      <c r="D136" s="618">
        <f>SUM(E136+F136)</f>
        <v>34</v>
      </c>
      <c r="E136" s="618">
        <f>SUM(G136+I136+K136+M136+O136+Q136+S136+U136+W136+Y136+AA136+AC136+AE136+AG136+AI136+AK136+AM136)</f>
        <v>18</v>
      </c>
      <c r="F136" s="618">
        <f>SUM(H136+J136+L136+N136+P136+R136+T136+V136+X136+Z136+AB136+AD136+AF136+AH136+AJ136+AL136+AN136)</f>
        <v>16</v>
      </c>
      <c r="G136" s="147">
        <v>5</v>
      </c>
      <c r="H136" s="147"/>
      <c r="I136" s="147">
        <v>1</v>
      </c>
      <c r="J136" s="147">
        <v>1</v>
      </c>
      <c r="K136" s="147">
        <v>6</v>
      </c>
      <c r="L136" s="147">
        <v>5</v>
      </c>
      <c r="M136" s="147">
        <v>2</v>
      </c>
      <c r="N136" s="147">
        <v>3</v>
      </c>
      <c r="O136" s="147"/>
      <c r="P136" s="147"/>
      <c r="Q136" s="147"/>
      <c r="R136" s="147">
        <v>1</v>
      </c>
      <c r="S136" s="147"/>
      <c r="T136" s="147">
        <v>1</v>
      </c>
      <c r="U136" s="147">
        <v>1</v>
      </c>
      <c r="V136" s="147"/>
      <c r="W136" s="147"/>
      <c r="X136" s="147"/>
      <c r="Y136" s="147"/>
      <c r="Z136" s="147">
        <v>1</v>
      </c>
      <c r="AA136" s="147">
        <v>1</v>
      </c>
      <c r="AB136" s="147">
        <v>1</v>
      </c>
      <c r="AC136" s="147">
        <v>1</v>
      </c>
      <c r="AD136" s="147">
        <v>1</v>
      </c>
      <c r="AE136" s="147"/>
      <c r="AF136" s="147"/>
      <c r="AG136" s="147"/>
      <c r="AH136" s="147">
        <v>1</v>
      </c>
      <c r="AI136" s="147"/>
      <c r="AJ136" s="147">
        <v>1</v>
      </c>
      <c r="AK136" s="147"/>
      <c r="AL136" s="147"/>
      <c r="AM136" s="147">
        <v>1</v>
      </c>
      <c r="AN136" s="148"/>
      <c r="AO136" s="149"/>
      <c r="AP136" s="147"/>
      <c r="AQ136" s="147"/>
      <c r="AR136" s="147"/>
      <c r="AS136" s="535" t="s">
        <v>194</v>
      </c>
      <c r="AT136" s="465"/>
      <c r="AU136" s="465"/>
      <c r="CG136" s="452">
        <v>0</v>
      </c>
      <c r="CH136" s="452">
        <v>0</v>
      </c>
      <c r="CI136" s="452">
        <v>0</v>
      </c>
    </row>
    <row r="137" spans="1:87" x14ac:dyDescent="0.2">
      <c r="A137" s="1425" t="s">
        <v>103</v>
      </c>
      <c r="B137" s="1426"/>
      <c r="C137" s="1427"/>
      <c r="D137" s="1428"/>
      <c r="E137" s="1429"/>
      <c r="F137" s="1429"/>
      <c r="G137" s="1429"/>
      <c r="H137" s="1429"/>
      <c r="I137" s="1429"/>
      <c r="J137" s="1429"/>
      <c r="K137" s="1429"/>
      <c r="L137" s="1429"/>
      <c r="M137" s="1429"/>
      <c r="N137" s="1429"/>
      <c r="O137" s="1429"/>
      <c r="P137" s="1429"/>
      <c r="Q137" s="1429"/>
      <c r="R137" s="1429"/>
      <c r="S137" s="1429"/>
      <c r="T137" s="1429"/>
      <c r="U137" s="1429"/>
      <c r="V137" s="1429"/>
      <c r="W137" s="1429"/>
      <c r="X137" s="1429"/>
      <c r="Y137" s="1429"/>
      <c r="Z137" s="1429"/>
      <c r="AA137" s="1429"/>
      <c r="AB137" s="1429"/>
      <c r="AC137" s="1429"/>
      <c r="AD137" s="1429"/>
      <c r="AE137" s="1429"/>
      <c r="AF137" s="1429"/>
      <c r="AG137" s="1429"/>
      <c r="AH137" s="1429"/>
      <c r="AI137" s="1429"/>
      <c r="AJ137" s="1429"/>
      <c r="AK137" s="1429"/>
      <c r="AL137" s="1429"/>
      <c r="AM137" s="1429"/>
      <c r="AN137" s="1429"/>
      <c r="AO137" s="1429"/>
      <c r="AP137" s="1429"/>
      <c r="AQ137" s="1429"/>
      <c r="AR137" s="1430"/>
      <c r="AS137" s="535"/>
      <c r="AT137" s="465"/>
      <c r="AU137" s="465"/>
    </row>
    <row r="138" spans="1:87" x14ac:dyDescent="0.2">
      <c r="A138" s="1431" t="s">
        <v>181</v>
      </c>
      <c r="B138" s="1321" t="s">
        <v>104</v>
      </c>
      <c r="C138" s="1322"/>
      <c r="D138" s="619">
        <f t="shared" ref="D138:D144" si="21">SUM(E138+F138)</f>
        <v>0</v>
      </c>
      <c r="E138" s="619">
        <f t="shared" ref="E138:F144" si="22">SUM(G138+I138+K138+M138+O138+Q138+S138+U138+W138+Y138+AA138+AC138+AE138+AG138+AI138+AK138+AM138)</f>
        <v>0</v>
      </c>
      <c r="F138" s="619">
        <f t="shared" si="22"/>
        <v>0</v>
      </c>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85"/>
      <c r="AO138" s="161"/>
      <c r="AP138" s="25"/>
      <c r="AQ138" s="25"/>
      <c r="AR138" s="25"/>
      <c r="AS138" s="535" t="s">
        <v>194</v>
      </c>
      <c r="AT138" s="465"/>
      <c r="AU138" s="465"/>
      <c r="CG138" s="452">
        <v>0</v>
      </c>
      <c r="CH138" s="452">
        <v>0</v>
      </c>
      <c r="CI138" s="452">
        <v>0</v>
      </c>
    </row>
    <row r="139" spans="1:87" x14ac:dyDescent="0.2">
      <c r="A139" s="1378"/>
      <c r="B139" s="1323" t="s">
        <v>252</v>
      </c>
      <c r="C139" s="1324"/>
      <c r="D139" s="620">
        <f t="shared" si="21"/>
        <v>0</v>
      </c>
      <c r="E139" s="620">
        <f t="shared" si="22"/>
        <v>0</v>
      </c>
      <c r="F139" s="620">
        <f t="shared" si="22"/>
        <v>0</v>
      </c>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621"/>
      <c r="AO139" s="277"/>
      <c r="AP139" s="109"/>
      <c r="AQ139" s="109"/>
      <c r="AR139" s="109"/>
      <c r="AS139" s="535" t="s">
        <v>194</v>
      </c>
      <c r="AT139" s="465"/>
      <c r="AU139" s="465"/>
      <c r="CG139" s="452">
        <v>0</v>
      </c>
      <c r="CH139" s="452">
        <v>0</v>
      </c>
      <c r="CI139" s="452">
        <v>0</v>
      </c>
    </row>
    <row r="140" spans="1:87" x14ac:dyDescent="0.2">
      <c r="A140" s="1398" t="s">
        <v>105</v>
      </c>
      <c r="B140" s="1398"/>
      <c r="C140" s="1399"/>
      <c r="D140" s="622">
        <f t="shared" si="21"/>
        <v>0</v>
      </c>
      <c r="E140" s="622">
        <f t="shared" si="22"/>
        <v>0</v>
      </c>
      <c r="F140" s="622">
        <f t="shared" si="22"/>
        <v>0</v>
      </c>
      <c r="G140" s="35"/>
      <c r="H140" s="35"/>
      <c r="I140" s="35"/>
      <c r="J140" s="35"/>
      <c r="K140" s="35"/>
      <c r="L140" s="35"/>
      <c r="M140" s="87"/>
      <c r="N140" s="44"/>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159"/>
      <c r="AO140" s="277"/>
      <c r="AP140" s="109"/>
      <c r="AQ140" s="38"/>
      <c r="AR140" s="38"/>
      <c r="AS140" s="535" t="s">
        <v>194</v>
      </c>
      <c r="AT140" s="465"/>
      <c r="AU140" s="465"/>
      <c r="CG140" s="452">
        <v>0</v>
      </c>
      <c r="CH140" s="452">
        <v>0</v>
      </c>
      <c r="CI140" s="452">
        <v>0</v>
      </c>
    </row>
    <row r="141" spans="1:87" x14ac:dyDescent="0.2">
      <c r="A141" s="1400" t="s">
        <v>182</v>
      </c>
      <c r="B141" s="1401"/>
      <c r="C141" s="1402"/>
      <c r="D141" s="483">
        <f t="shared" si="21"/>
        <v>34</v>
      </c>
      <c r="E141" s="483">
        <f t="shared" si="22"/>
        <v>18</v>
      </c>
      <c r="F141" s="483">
        <f t="shared" si="22"/>
        <v>16</v>
      </c>
      <c r="G141" s="38">
        <v>5</v>
      </c>
      <c r="H141" s="38"/>
      <c r="I141" s="38">
        <v>1</v>
      </c>
      <c r="J141" s="38">
        <v>1</v>
      </c>
      <c r="K141" s="38">
        <v>6</v>
      </c>
      <c r="L141" s="38">
        <v>5</v>
      </c>
      <c r="M141" s="38">
        <v>2</v>
      </c>
      <c r="N141" s="38">
        <v>3</v>
      </c>
      <c r="O141" s="38"/>
      <c r="P141" s="38"/>
      <c r="Q141" s="38"/>
      <c r="R141" s="38">
        <v>1</v>
      </c>
      <c r="S141" s="38"/>
      <c r="T141" s="38">
        <v>1</v>
      </c>
      <c r="U141" s="38">
        <v>1</v>
      </c>
      <c r="V141" s="38"/>
      <c r="W141" s="38"/>
      <c r="X141" s="38"/>
      <c r="Y141" s="38"/>
      <c r="Z141" s="38">
        <v>1</v>
      </c>
      <c r="AA141" s="38">
        <v>1</v>
      </c>
      <c r="AB141" s="38">
        <v>1</v>
      </c>
      <c r="AC141" s="38">
        <v>1</v>
      </c>
      <c r="AD141" s="38">
        <v>1</v>
      </c>
      <c r="AE141" s="38"/>
      <c r="AF141" s="38"/>
      <c r="AG141" s="38"/>
      <c r="AH141" s="38">
        <v>1</v>
      </c>
      <c r="AI141" s="38"/>
      <c r="AJ141" s="38">
        <v>1</v>
      </c>
      <c r="AK141" s="38"/>
      <c r="AL141" s="38"/>
      <c r="AM141" s="38">
        <v>1</v>
      </c>
      <c r="AN141" s="173"/>
      <c r="AO141" s="163"/>
      <c r="AP141" s="38"/>
      <c r="AQ141" s="109"/>
      <c r="AR141" s="38"/>
      <c r="AS141" s="535" t="s">
        <v>194</v>
      </c>
      <c r="AT141" s="465"/>
      <c r="AU141" s="465"/>
      <c r="CG141" s="452">
        <v>0</v>
      </c>
      <c r="CH141" s="452">
        <v>0</v>
      </c>
      <c r="CI141" s="452">
        <v>0</v>
      </c>
    </row>
    <row r="142" spans="1:87" ht="14.25" customHeight="1" x14ac:dyDescent="0.2">
      <c r="A142" s="1432" t="s">
        <v>106</v>
      </c>
      <c r="B142" s="1325" t="s">
        <v>107</v>
      </c>
      <c r="C142" s="1326"/>
      <c r="D142" s="623">
        <f t="shared" si="21"/>
        <v>0</v>
      </c>
      <c r="E142" s="623">
        <f t="shared" si="22"/>
        <v>0</v>
      </c>
      <c r="F142" s="623">
        <f t="shared" si="22"/>
        <v>0</v>
      </c>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114"/>
      <c r="AO142" s="128"/>
      <c r="AP142" s="60"/>
      <c r="AQ142" s="60"/>
      <c r="AR142" s="147"/>
      <c r="AS142" s="535" t="s">
        <v>194</v>
      </c>
      <c r="AT142" s="465"/>
      <c r="AU142" s="465"/>
      <c r="CG142" s="452">
        <v>0</v>
      </c>
      <c r="CH142" s="452">
        <v>0</v>
      </c>
      <c r="CI142" s="452">
        <v>0</v>
      </c>
    </row>
    <row r="143" spans="1:87" x14ac:dyDescent="0.2">
      <c r="A143" s="1433"/>
      <c r="B143" s="1315" t="s">
        <v>108</v>
      </c>
      <c r="C143" s="1316"/>
      <c r="D143" s="624">
        <f t="shared" si="21"/>
        <v>0</v>
      </c>
      <c r="E143" s="624">
        <f t="shared" si="22"/>
        <v>0</v>
      </c>
      <c r="F143" s="624">
        <f t="shared" si="22"/>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5"/>
      <c r="AS143" s="535" t="s">
        <v>194</v>
      </c>
      <c r="AT143" s="465"/>
      <c r="AU143" s="465"/>
      <c r="CG143" s="452">
        <v>0</v>
      </c>
      <c r="CH143" s="452">
        <v>0</v>
      </c>
      <c r="CI143" s="452">
        <v>0</v>
      </c>
    </row>
    <row r="144" spans="1:87" x14ac:dyDescent="0.2">
      <c r="A144" s="1433"/>
      <c r="B144" s="1315" t="s">
        <v>109</v>
      </c>
      <c r="C144" s="1316"/>
      <c r="D144" s="624">
        <f t="shared" si="21"/>
        <v>1</v>
      </c>
      <c r="E144" s="624">
        <f t="shared" si="22"/>
        <v>0</v>
      </c>
      <c r="F144" s="624">
        <f t="shared" si="22"/>
        <v>1</v>
      </c>
      <c r="G144" s="32"/>
      <c r="H144" s="32"/>
      <c r="I144" s="32"/>
      <c r="J144" s="32"/>
      <c r="K144" s="32"/>
      <c r="L144" s="32"/>
      <c r="M144" s="32"/>
      <c r="N144" s="32"/>
      <c r="O144" s="32"/>
      <c r="P144" s="32"/>
      <c r="Q144" s="32"/>
      <c r="R144" s="32"/>
      <c r="S144" s="32"/>
      <c r="T144" s="32"/>
      <c r="U144" s="32"/>
      <c r="V144" s="32"/>
      <c r="W144" s="32"/>
      <c r="X144" s="32"/>
      <c r="Y144" s="32"/>
      <c r="Z144" s="32">
        <v>1</v>
      </c>
      <c r="AA144" s="32"/>
      <c r="AB144" s="32"/>
      <c r="AC144" s="32"/>
      <c r="AD144" s="32"/>
      <c r="AE144" s="32"/>
      <c r="AF144" s="32"/>
      <c r="AG144" s="32"/>
      <c r="AH144" s="32"/>
      <c r="AI144" s="32"/>
      <c r="AJ144" s="32"/>
      <c r="AK144" s="32"/>
      <c r="AL144" s="32"/>
      <c r="AM144" s="32"/>
      <c r="AN144" s="86"/>
      <c r="AO144" s="129"/>
      <c r="AP144" s="32"/>
      <c r="AQ144" s="32"/>
      <c r="AR144" s="32"/>
      <c r="AS144" s="535" t="s">
        <v>194</v>
      </c>
      <c r="AT144" s="465"/>
      <c r="AU144" s="465"/>
      <c r="CG144" s="452">
        <v>0</v>
      </c>
      <c r="CH144" s="452">
        <v>0</v>
      </c>
      <c r="CI144" s="452">
        <v>0</v>
      </c>
    </row>
    <row r="145" spans="1:87" ht="15" customHeight="1" x14ac:dyDescent="0.2">
      <c r="A145" s="1433"/>
      <c r="B145" s="1327" t="s">
        <v>110</v>
      </c>
      <c r="C145" s="1291"/>
      <c r="D145" s="625"/>
      <c r="E145" s="88"/>
      <c r="F145" s="624">
        <f>SUM(L145+N145+P145+R145+T145+V145+X145+Z145+AB145+AD145+AF145+AH145+AJ145+AL145+AN145)</f>
        <v>0</v>
      </c>
      <c r="G145" s="88"/>
      <c r="H145" s="88"/>
      <c r="I145" s="88"/>
      <c r="J145" s="88"/>
      <c r="K145" s="88"/>
      <c r="L145" s="32"/>
      <c r="M145" s="88"/>
      <c r="N145" s="32"/>
      <c r="O145" s="88"/>
      <c r="P145" s="32"/>
      <c r="Q145" s="88"/>
      <c r="R145" s="32"/>
      <c r="S145" s="88"/>
      <c r="T145" s="32"/>
      <c r="U145" s="88"/>
      <c r="V145" s="32"/>
      <c r="W145" s="88"/>
      <c r="X145" s="32"/>
      <c r="Y145" s="88"/>
      <c r="Z145" s="32"/>
      <c r="AA145" s="88"/>
      <c r="AB145" s="32"/>
      <c r="AC145" s="88"/>
      <c r="AD145" s="32"/>
      <c r="AE145" s="88"/>
      <c r="AF145" s="32"/>
      <c r="AG145" s="88"/>
      <c r="AH145" s="32"/>
      <c r="AI145" s="88"/>
      <c r="AJ145" s="32"/>
      <c r="AK145" s="88"/>
      <c r="AL145" s="32"/>
      <c r="AM145" s="88"/>
      <c r="AN145" s="86"/>
      <c r="AO145" s="129"/>
      <c r="AP145" s="32"/>
      <c r="AQ145" s="88"/>
      <c r="AR145" s="32"/>
      <c r="AS145" s="535" t="s">
        <v>194</v>
      </c>
      <c r="AT145" s="465"/>
      <c r="AU145" s="465"/>
      <c r="CG145" s="452">
        <v>0</v>
      </c>
      <c r="CH145" s="452">
        <v>0</v>
      </c>
      <c r="CI145" s="452">
        <v>0</v>
      </c>
    </row>
    <row r="146" spans="1:87" x14ac:dyDescent="0.2">
      <c r="A146" s="1433"/>
      <c r="B146" s="1315" t="s">
        <v>111</v>
      </c>
      <c r="C146" s="1316"/>
      <c r="D146" s="624">
        <f t="shared" ref="D146:D166" si="23">SUM(E146+F146)</f>
        <v>4</v>
      </c>
      <c r="E146" s="624">
        <f t="shared" ref="E146:F152" si="24">SUM(G146+I146+K146+M146+O146+Q146+S146+U146+W146+Y146+AA146+AC146+AE146+AG146+AI146+AK146+AM146)</f>
        <v>2</v>
      </c>
      <c r="F146" s="624">
        <f t="shared" si="24"/>
        <v>2</v>
      </c>
      <c r="G146" s="32"/>
      <c r="H146" s="32"/>
      <c r="I146" s="32"/>
      <c r="J146" s="32"/>
      <c r="K146" s="32"/>
      <c r="L146" s="32"/>
      <c r="M146" s="32"/>
      <c r="N146" s="32"/>
      <c r="O146" s="32"/>
      <c r="P146" s="32"/>
      <c r="Q146" s="32"/>
      <c r="R146" s="32"/>
      <c r="S146" s="32"/>
      <c r="T146" s="32"/>
      <c r="U146" s="32">
        <v>1</v>
      </c>
      <c r="V146" s="32"/>
      <c r="W146" s="32"/>
      <c r="X146" s="32"/>
      <c r="Y146" s="32"/>
      <c r="Z146" s="32"/>
      <c r="AA146" s="32"/>
      <c r="AB146" s="32"/>
      <c r="AC146" s="32"/>
      <c r="AD146" s="32"/>
      <c r="AE146" s="32"/>
      <c r="AF146" s="32"/>
      <c r="AG146" s="32"/>
      <c r="AH146" s="32">
        <v>1</v>
      </c>
      <c r="AI146" s="32"/>
      <c r="AJ146" s="32">
        <v>1</v>
      </c>
      <c r="AK146" s="32"/>
      <c r="AL146" s="32"/>
      <c r="AM146" s="32">
        <v>1</v>
      </c>
      <c r="AN146" s="86"/>
      <c r="AO146" s="129"/>
      <c r="AP146" s="32"/>
      <c r="AQ146" s="32"/>
      <c r="AR146" s="32"/>
      <c r="AS146" s="535" t="s">
        <v>194</v>
      </c>
      <c r="AT146" s="465"/>
      <c r="AU146" s="465"/>
      <c r="CG146" s="452">
        <v>0</v>
      </c>
      <c r="CH146" s="452">
        <v>0</v>
      </c>
      <c r="CI146" s="452">
        <v>0</v>
      </c>
    </row>
    <row r="147" spans="1:87" x14ac:dyDescent="0.2">
      <c r="A147" s="1433"/>
      <c r="B147" s="1317" t="s">
        <v>112</v>
      </c>
      <c r="C147" s="1318"/>
      <c r="D147" s="624">
        <f t="shared" si="23"/>
        <v>0</v>
      </c>
      <c r="E147" s="624">
        <f t="shared" si="24"/>
        <v>0</v>
      </c>
      <c r="F147" s="624">
        <f t="shared" si="24"/>
        <v>0</v>
      </c>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86"/>
      <c r="AO147" s="129"/>
      <c r="AP147" s="32"/>
      <c r="AQ147" s="32"/>
      <c r="AR147" s="147"/>
      <c r="AS147" s="535" t="s">
        <v>194</v>
      </c>
      <c r="AT147" s="465"/>
      <c r="AU147" s="465"/>
      <c r="CG147" s="452">
        <v>0</v>
      </c>
      <c r="CH147" s="452">
        <v>0</v>
      </c>
      <c r="CI147" s="452">
        <v>0</v>
      </c>
    </row>
    <row r="148" spans="1:87" x14ac:dyDescent="0.2">
      <c r="A148" s="1433"/>
      <c r="B148" s="1319" t="s">
        <v>113</v>
      </c>
      <c r="C148" s="1320"/>
      <c r="D148" s="624">
        <f t="shared" si="23"/>
        <v>3</v>
      </c>
      <c r="E148" s="624">
        <f t="shared" si="24"/>
        <v>0</v>
      </c>
      <c r="F148" s="624">
        <f t="shared" si="24"/>
        <v>3</v>
      </c>
      <c r="G148" s="32"/>
      <c r="H148" s="32"/>
      <c r="I148" s="32"/>
      <c r="J148" s="32"/>
      <c r="K148" s="32"/>
      <c r="L148" s="32"/>
      <c r="M148" s="32"/>
      <c r="N148" s="32"/>
      <c r="O148" s="32"/>
      <c r="P148" s="32"/>
      <c r="Q148" s="32"/>
      <c r="R148" s="32">
        <v>1</v>
      </c>
      <c r="S148" s="32"/>
      <c r="T148" s="32">
        <v>1</v>
      </c>
      <c r="U148" s="32"/>
      <c r="V148" s="32"/>
      <c r="W148" s="32"/>
      <c r="X148" s="32"/>
      <c r="Y148" s="32"/>
      <c r="Z148" s="32"/>
      <c r="AA148" s="32"/>
      <c r="AB148" s="32"/>
      <c r="AC148" s="32"/>
      <c r="AD148" s="32">
        <v>1</v>
      </c>
      <c r="AE148" s="32"/>
      <c r="AF148" s="32"/>
      <c r="AG148" s="32"/>
      <c r="AH148" s="32"/>
      <c r="AI148" s="32"/>
      <c r="AJ148" s="32"/>
      <c r="AK148" s="32"/>
      <c r="AL148" s="32"/>
      <c r="AM148" s="32"/>
      <c r="AN148" s="86"/>
      <c r="AO148" s="129"/>
      <c r="AP148" s="32"/>
      <c r="AQ148" s="32"/>
      <c r="AR148" s="35"/>
      <c r="AS148" s="535" t="s">
        <v>194</v>
      </c>
      <c r="AT148" s="465"/>
      <c r="AU148" s="465"/>
      <c r="CG148" s="452">
        <v>0</v>
      </c>
      <c r="CH148" s="452">
        <v>0</v>
      </c>
      <c r="CI148" s="452">
        <v>0</v>
      </c>
    </row>
    <row r="149" spans="1:87" x14ac:dyDescent="0.2">
      <c r="A149" s="1434"/>
      <c r="B149" s="1435" t="s">
        <v>114</v>
      </c>
      <c r="C149" s="1436"/>
      <c r="D149" s="622">
        <f t="shared" si="23"/>
        <v>2</v>
      </c>
      <c r="E149" s="622">
        <f t="shared" si="24"/>
        <v>0</v>
      </c>
      <c r="F149" s="622">
        <f t="shared" si="24"/>
        <v>2</v>
      </c>
      <c r="G149" s="35"/>
      <c r="H149" s="35"/>
      <c r="I149" s="35"/>
      <c r="J149" s="35"/>
      <c r="K149" s="35"/>
      <c r="L149" s="35"/>
      <c r="M149" s="35"/>
      <c r="N149" s="35">
        <v>2</v>
      </c>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159"/>
      <c r="AO149" s="130"/>
      <c r="AP149" s="35"/>
      <c r="AQ149" s="35"/>
      <c r="AR149" s="44"/>
      <c r="AS149" s="535" t="s">
        <v>194</v>
      </c>
      <c r="AT149" s="465"/>
      <c r="AU149" s="465"/>
      <c r="CG149" s="452">
        <v>0</v>
      </c>
      <c r="CH149" s="452">
        <v>0</v>
      </c>
      <c r="CI149" s="452">
        <v>0</v>
      </c>
    </row>
    <row r="150" spans="1:87" ht="17.25" customHeight="1" x14ac:dyDescent="0.2">
      <c r="A150" s="1432" t="s">
        <v>115</v>
      </c>
      <c r="B150" s="1439" t="s">
        <v>116</v>
      </c>
      <c r="C150" s="1440"/>
      <c r="D150" s="619">
        <f t="shared" si="23"/>
        <v>0</v>
      </c>
      <c r="E150" s="619">
        <f t="shared" si="24"/>
        <v>0</v>
      </c>
      <c r="F150" s="619">
        <f t="shared" si="24"/>
        <v>0</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85"/>
      <c r="AO150" s="161"/>
      <c r="AP150" s="25"/>
      <c r="AQ150" s="25"/>
      <c r="AR150" s="220"/>
      <c r="AS150" s="535" t="s">
        <v>194</v>
      </c>
      <c r="AT150" s="465"/>
      <c r="AU150" s="465"/>
      <c r="CG150" s="452">
        <v>0</v>
      </c>
      <c r="CH150" s="452">
        <v>0</v>
      </c>
      <c r="CI150" s="452">
        <v>0</v>
      </c>
    </row>
    <row r="151" spans="1:87" ht="24" customHeight="1" x14ac:dyDescent="0.2">
      <c r="A151" s="1433"/>
      <c r="B151" s="1315" t="s">
        <v>117</v>
      </c>
      <c r="C151" s="1316"/>
      <c r="D151" s="624">
        <f t="shared" si="23"/>
        <v>0</v>
      </c>
      <c r="E151" s="624">
        <f t="shared" si="24"/>
        <v>0</v>
      </c>
      <c r="F151" s="624">
        <f t="shared" si="24"/>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29"/>
      <c r="AP151" s="32"/>
      <c r="AQ151" s="32"/>
      <c r="AR151" s="35"/>
      <c r="AS151" s="535" t="s">
        <v>194</v>
      </c>
      <c r="AT151" s="465"/>
      <c r="AU151" s="465"/>
      <c r="CG151" s="452">
        <v>0</v>
      </c>
      <c r="CH151" s="452">
        <v>0</v>
      </c>
      <c r="CI151" s="452">
        <v>0</v>
      </c>
    </row>
    <row r="152" spans="1:87" ht="15" customHeight="1" x14ac:dyDescent="0.2">
      <c r="A152" s="1434"/>
      <c r="B152" s="1323" t="s">
        <v>118</v>
      </c>
      <c r="C152" s="1324"/>
      <c r="D152" s="626">
        <f t="shared" si="23"/>
        <v>0</v>
      </c>
      <c r="E152" s="626">
        <f t="shared" si="24"/>
        <v>0</v>
      </c>
      <c r="F152" s="626">
        <f t="shared" si="24"/>
        <v>0</v>
      </c>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87"/>
      <c r="AO152" s="160"/>
      <c r="AP152" s="44"/>
      <c r="AQ152" s="44"/>
      <c r="AR152" s="44"/>
      <c r="AS152" s="535" t="s">
        <v>194</v>
      </c>
      <c r="AT152" s="465"/>
      <c r="AU152" s="465"/>
      <c r="CG152" s="452">
        <v>0</v>
      </c>
      <c r="CH152" s="452">
        <v>0</v>
      </c>
      <c r="CI152" s="452">
        <v>0</v>
      </c>
    </row>
    <row r="153" spans="1:87" x14ac:dyDescent="0.2">
      <c r="A153" s="1432" t="s">
        <v>119</v>
      </c>
      <c r="B153" s="1321" t="s">
        <v>120</v>
      </c>
      <c r="C153" s="1322"/>
      <c r="D153" s="619">
        <f t="shared" si="23"/>
        <v>4</v>
      </c>
      <c r="E153" s="619">
        <f t="shared" ref="E153:F156" si="25">SUM(G153+I153+K153+M153+O153)</f>
        <v>2</v>
      </c>
      <c r="F153" s="619">
        <f t="shared" si="25"/>
        <v>2</v>
      </c>
      <c r="G153" s="25"/>
      <c r="H153" s="25"/>
      <c r="I153" s="25">
        <v>1</v>
      </c>
      <c r="J153" s="25">
        <v>1</v>
      </c>
      <c r="K153" s="25">
        <v>1</v>
      </c>
      <c r="L153" s="25">
        <v>1</v>
      </c>
      <c r="M153" s="25"/>
      <c r="N153" s="25"/>
      <c r="O153" s="25"/>
      <c r="P153" s="25"/>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627"/>
      <c r="AO153" s="161"/>
      <c r="AP153" s="154"/>
      <c r="AQ153" s="25"/>
      <c r="AR153" s="220"/>
      <c r="AS153" s="535" t="s">
        <v>194</v>
      </c>
      <c r="AT153" s="465"/>
      <c r="AU153" s="465"/>
      <c r="CG153" s="452">
        <v>0</v>
      </c>
      <c r="CI153" s="452">
        <v>0</v>
      </c>
    </row>
    <row r="154" spans="1:87" ht="17.25" customHeight="1" x14ac:dyDescent="0.2">
      <c r="A154" s="1433"/>
      <c r="B154" s="1315" t="s">
        <v>121</v>
      </c>
      <c r="C154" s="1316"/>
      <c r="D154" s="624">
        <f t="shared" si="23"/>
        <v>1</v>
      </c>
      <c r="E154" s="624">
        <f t="shared" si="25"/>
        <v>0</v>
      </c>
      <c r="F154" s="624">
        <f t="shared" si="25"/>
        <v>1</v>
      </c>
      <c r="G154" s="32"/>
      <c r="H154" s="32"/>
      <c r="I154" s="32"/>
      <c r="J154" s="32"/>
      <c r="K154" s="32"/>
      <c r="L154" s="32">
        <v>1</v>
      </c>
      <c r="M154" s="32"/>
      <c r="N154" s="32"/>
      <c r="O154" s="32"/>
      <c r="P154" s="32"/>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628"/>
      <c r="AO154" s="129"/>
      <c r="AP154" s="629"/>
      <c r="AQ154" s="32"/>
      <c r="AR154" s="35"/>
      <c r="AS154" s="535" t="s">
        <v>194</v>
      </c>
      <c r="AT154" s="465"/>
      <c r="AU154" s="465"/>
      <c r="CG154" s="452">
        <v>0</v>
      </c>
      <c r="CI154" s="452">
        <v>0</v>
      </c>
    </row>
    <row r="155" spans="1:87" ht="19.5" customHeight="1" x14ac:dyDescent="0.2">
      <c r="A155" s="1433"/>
      <c r="B155" s="1315" t="s">
        <v>122</v>
      </c>
      <c r="C155" s="1316"/>
      <c r="D155" s="624">
        <f t="shared" si="23"/>
        <v>0</v>
      </c>
      <c r="E155" s="624">
        <f t="shared" si="25"/>
        <v>0</v>
      </c>
      <c r="F155" s="624">
        <f t="shared" si="25"/>
        <v>0</v>
      </c>
      <c r="G155" s="32"/>
      <c r="H155" s="32"/>
      <c r="I155" s="32"/>
      <c r="J155" s="32"/>
      <c r="K155" s="32"/>
      <c r="L155" s="32"/>
      <c r="M155" s="32"/>
      <c r="N155" s="32"/>
      <c r="O155" s="32"/>
      <c r="P155" s="32"/>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628"/>
      <c r="AO155" s="129"/>
      <c r="AP155" s="166"/>
      <c r="AQ155" s="32"/>
      <c r="AR155" s="35"/>
      <c r="AS155" s="535" t="s">
        <v>194</v>
      </c>
      <c r="AT155" s="465"/>
      <c r="AU155" s="465"/>
      <c r="CG155" s="452">
        <v>0</v>
      </c>
      <c r="CI155" s="452">
        <v>0</v>
      </c>
    </row>
    <row r="156" spans="1:87" ht="32.25" customHeight="1" x14ac:dyDescent="0.2">
      <c r="A156" s="1434"/>
      <c r="B156" s="1441" t="s">
        <v>123</v>
      </c>
      <c r="C156" s="1399"/>
      <c r="D156" s="622">
        <f t="shared" si="23"/>
        <v>10</v>
      </c>
      <c r="E156" s="622">
        <f t="shared" si="25"/>
        <v>7</v>
      </c>
      <c r="F156" s="622">
        <f t="shared" si="25"/>
        <v>3</v>
      </c>
      <c r="G156" s="35">
        <v>3</v>
      </c>
      <c r="H156" s="35"/>
      <c r="I156" s="35"/>
      <c r="J156" s="35"/>
      <c r="K156" s="35">
        <v>3</v>
      </c>
      <c r="L156" s="35">
        <v>2</v>
      </c>
      <c r="M156" s="35">
        <v>1</v>
      </c>
      <c r="N156" s="35">
        <v>1</v>
      </c>
      <c r="O156" s="35"/>
      <c r="P156" s="35"/>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130"/>
      <c r="AP156" s="170"/>
      <c r="AQ156" s="35"/>
      <c r="AR156" s="44"/>
      <c r="AS156" s="535" t="s">
        <v>194</v>
      </c>
      <c r="AT156" s="465"/>
      <c r="AU156" s="465"/>
      <c r="CG156" s="452">
        <v>0</v>
      </c>
      <c r="CI156" s="452">
        <v>0</v>
      </c>
    </row>
    <row r="157" spans="1:87" x14ac:dyDescent="0.2">
      <c r="A157" s="1445" t="s">
        <v>124</v>
      </c>
      <c r="B157" s="1445"/>
      <c r="C157" s="1446"/>
      <c r="D157" s="631">
        <f t="shared" si="23"/>
        <v>2</v>
      </c>
      <c r="E157" s="631">
        <f t="shared" ref="E157:F166" si="26">SUM(G157+I157+K157+M157+O157+Q157+S157+U157+W157+Y157+AA157+AC157+AE157+AG157+AI157+AK157+AM157)</f>
        <v>1</v>
      </c>
      <c r="F157" s="631">
        <f t="shared" si="26"/>
        <v>1</v>
      </c>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20">
        <v>1</v>
      </c>
      <c r="AC157" s="220">
        <v>1</v>
      </c>
      <c r="AD157" s="220"/>
      <c r="AE157" s="220"/>
      <c r="AF157" s="220"/>
      <c r="AG157" s="220"/>
      <c r="AH157" s="220"/>
      <c r="AI157" s="220"/>
      <c r="AJ157" s="220"/>
      <c r="AK157" s="220"/>
      <c r="AL157" s="220"/>
      <c r="AM157" s="220"/>
      <c r="AN157" s="218"/>
      <c r="AO157" s="219"/>
      <c r="AP157" s="220"/>
      <c r="AQ157" s="220"/>
      <c r="AR157" s="25"/>
      <c r="AS157" s="535" t="s">
        <v>194</v>
      </c>
      <c r="AT157" s="465"/>
      <c r="AU157" s="465"/>
      <c r="CG157" s="452">
        <v>0</v>
      </c>
      <c r="CH157" s="452">
        <v>0</v>
      </c>
      <c r="CI157" s="452">
        <v>0</v>
      </c>
    </row>
    <row r="158" spans="1:87" ht="15" customHeight="1" x14ac:dyDescent="0.2">
      <c r="A158" s="1432" t="s">
        <v>253</v>
      </c>
      <c r="B158" s="1442" t="s">
        <v>254</v>
      </c>
      <c r="C158" s="1443"/>
      <c r="D158" s="619">
        <f t="shared" si="23"/>
        <v>0</v>
      </c>
      <c r="E158" s="619">
        <f t="shared" si="26"/>
        <v>0</v>
      </c>
      <c r="F158" s="619">
        <f t="shared" si="26"/>
        <v>0</v>
      </c>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85"/>
      <c r="AO158" s="632"/>
      <c r="AP158" s="154"/>
      <c r="AQ158" s="25"/>
      <c r="AR158" s="220"/>
      <c r="AS158" s="535" t="s">
        <v>194</v>
      </c>
      <c r="AT158" s="465"/>
      <c r="AU158" s="465"/>
      <c r="CI158" s="452">
        <v>0</v>
      </c>
    </row>
    <row r="159" spans="1:87" ht="15" customHeight="1" x14ac:dyDescent="0.2">
      <c r="A159" s="1433"/>
      <c r="B159" s="1327" t="s">
        <v>255</v>
      </c>
      <c r="C159" s="1291"/>
      <c r="D159" s="624">
        <f t="shared" si="23"/>
        <v>0</v>
      </c>
      <c r="E159" s="624">
        <f t="shared" si="26"/>
        <v>0</v>
      </c>
      <c r="F159" s="624">
        <f t="shared" si="26"/>
        <v>0</v>
      </c>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86"/>
      <c r="AO159" s="166"/>
      <c r="AP159" s="629"/>
      <c r="AQ159" s="32"/>
      <c r="AR159" s="35"/>
      <c r="AS159" s="535" t="s">
        <v>194</v>
      </c>
      <c r="AT159" s="465"/>
      <c r="AU159" s="465"/>
      <c r="CI159" s="452">
        <v>0</v>
      </c>
    </row>
    <row r="160" spans="1:87" ht="15" customHeight="1" x14ac:dyDescent="0.2">
      <c r="A160" s="1434"/>
      <c r="B160" s="1444" t="s">
        <v>256</v>
      </c>
      <c r="C160" s="1380"/>
      <c r="D160" s="626">
        <f t="shared" si="23"/>
        <v>0</v>
      </c>
      <c r="E160" s="626">
        <f t="shared" si="26"/>
        <v>0</v>
      </c>
      <c r="F160" s="626">
        <f t="shared" si="26"/>
        <v>0</v>
      </c>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87"/>
      <c r="AO160" s="156"/>
      <c r="AP160" s="156"/>
      <c r="AQ160" s="44"/>
      <c r="AR160" s="44"/>
      <c r="AS160" s="535" t="s">
        <v>194</v>
      </c>
      <c r="AT160" s="465"/>
      <c r="AU160" s="465"/>
      <c r="CI160" s="452">
        <v>0</v>
      </c>
    </row>
    <row r="161" spans="1:87" x14ac:dyDescent="0.2">
      <c r="A161" s="1382" t="s">
        <v>125</v>
      </c>
      <c r="B161" s="1383"/>
      <c r="C161" s="1384"/>
      <c r="D161" s="623">
        <f t="shared" si="23"/>
        <v>1</v>
      </c>
      <c r="E161" s="623">
        <f t="shared" si="26"/>
        <v>1</v>
      </c>
      <c r="F161" s="623">
        <f t="shared" si="26"/>
        <v>0</v>
      </c>
      <c r="G161" s="60"/>
      <c r="H161" s="60"/>
      <c r="I161" s="60"/>
      <c r="J161" s="60"/>
      <c r="K161" s="60"/>
      <c r="L161" s="60"/>
      <c r="M161" s="60"/>
      <c r="N161" s="60"/>
      <c r="O161" s="60"/>
      <c r="P161" s="60"/>
      <c r="Q161" s="60"/>
      <c r="R161" s="60"/>
      <c r="S161" s="60"/>
      <c r="T161" s="60"/>
      <c r="U161" s="60"/>
      <c r="V161" s="60"/>
      <c r="W161" s="60"/>
      <c r="X161" s="60"/>
      <c r="Y161" s="60"/>
      <c r="Z161" s="60"/>
      <c r="AA161" s="60">
        <v>1</v>
      </c>
      <c r="AB161" s="60"/>
      <c r="AC161" s="60"/>
      <c r="AD161" s="60"/>
      <c r="AE161" s="60"/>
      <c r="AF161" s="60"/>
      <c r="AG161" s="60"/>
      <c r="AH161" s="60"/>
      <c r="AI161" s="60"/>
      <c r="AJ161" s="60"/>
      <c r="AK161" s="60"/>
      <c r="AL161" s="60"/>
      <c r="AM161" s="60"/>
      <c r="AN161" s="114"/>
      <c r="AO161" s="128"/>
      <c r="AP161" s="60"/>
      <c r="AQ161" s="60"/>
      <c r="AR161" s="60"/>
      <c r="AS161" s="535" t="s">
        <v>194</v>
      </c>
      <c r="AT161" s="465"/>
      <c r="AU161" s="465"/>
      <c r="CG161" s="452">
        <v>0</v>
      </c>
      <c r="CH161" s="452">
        <v>0</v>
      </c>
      <c r="CI161" s="452">
        <v>0</v>
      </c>
    </row>
    <row r="162" spans="1:87" x14ac:dyDescent="0.2">
      <c r="A162" s="1269" t="s">
        <v>126</v>
      </c>
      <c r="B162" s="1385"/>
      <c r="C162" s="1270"/>
      <c r="D162" s="624">
        <f t="shared" si="23"/>
        <v>0</v>
      </c>
      <c r="E162" s="624">
        <f t="shared" si="26"/>
        <v>0</v>
      </c>
      <c r="F162" s="624">
        <f t="shared" si="26"/>
        <v>0</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86"/>
      <c r="AO162" s="129"/>
      <c r="AP162" s="32"/>
      <c r="AQ162" s="32"/>
      <c r="AR162" s="147"/>
      <c r="AS162" s="535" t="s">
        <v>194</v>
      </c>
      <c r="AT162" s="465"/>
      <c r="AU162" s="465"/>
      <c r="CG162" s="452">
        <v>0</v>
      </c>
      <c r="CH162" s="452">
        <v>0</v>
      </c>
      <c r="CI162" s="452">
        <v>0</v>
      </c>
    </row>
    <row r="163" spans="1:87" x14ac:dyDescent="0.2">
      <c r="A163" s="1269" t="s">
        <v>127</v>
      </c>
      <c r="B163" s="1385"/>
      <c r="C163" s="1270"/>
      <c r="D163" s="624">
        <f t="shared" si="23"/>
        <v>5</v>
      </c>
      <c r="E163" s="624">
        <f t="shared" si="26"/>
        <v>4</v>
      </c>
      <c r="F163" s="624">
        <f t="shared" si="26"/>
        <v>1</v>
      </c>
      <c r="G163" s="32">
        <v>2</v>
      </c>
      <c r="H163" s="32"/>
      <c r="I163" s="32"/>
      <c r="J163" s="32"/>
      <c r="K163" s="32">
        <v>2</v>
      </c>
      <c r="L163" s="32">
        <v>1</v>
      </c>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86"/>
      <c r="AO163" s="129"/>
      <c r="AP163" s="32"/>
      <c r="AQ163" s="32"/>
      <c r="AR163" s="35"/>
      <c r="AS163" s="535" t="s">
        <v>194</v>
      </c>
      <c r="AT163" s="465"/>
      <c r="AU163" s="465"/>
      <c r="CG163" s="452">
        <v>0</v>
      </c>
      <c r="CH163" s="452">
        <v>0</v>
      </c>
      <c r="CI163" s="452">
        <v>0</v>
      </c>
    </row>
    <row r="164" spans="1:87" x14ac:dyDescent="0.2">
      <c r="A164" s="1269" t="s">
        <v>128</v>
      </c>
      <c r="B164" s="1385"/>
      <c r="C164" s="1270"/>
      <c r="D164" s="624">
        <f t="shared" si="23"/>
        <v>1</v>
      </c>
      <c r="E164" s="624">
        <f t="shared" si="26"/>
        <v>1</v>
      </c>
      <c r="F164" s="624">
        <f t="shared" si="26"/>
        <v>0</v>
      </c>
      <c r="G164" s="32"/>
      <c r="H164" s="32"/>
      <c r="I164" s="32"/>
      <c r="J164" s="32"/>
      <c r="K164" s="32"/>
      <c r="L164" s="32"/>
      <c r="M164" s="32">
        <v>1</v>
      </c>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86"/>
      <c r="AO164" s="129"/>
      <c r="AP164" s="32"/>
      <c r="AQ164" s="32"/>
      <c r="AR164" s="35"/>
      <c r="AS164" s="535" t="s">
        <v>194</v>
      </c>
      <c r="AT164" s="465"/>
      <c r="AU164" s="465"/>
      <c r="CG164" s="452">
        <v>0</v>
      </c>
      <c r="CH164" s="452">
        <v>0</v>
      </c>
      <c r="CI164" s="452">
        <v>0</v>
      </c>
    </row>
    <row r="165" spans="1:87" x14ac:dyDescent="0.2">
      <c r="A165" s="1386" t="s">
        <v>129</v>
      </c>
      <c r="B165" s="1387"/>
      <c r="C165" s="1388"/>
      <c r="D165" s="622">
        <f t="shared" si="23"/>
        <v>0</v>
      </c>
      <c r="E165" s="622">
        <f t="shared" si="26"/>
        <v>0</v>
      </c>
      <c r="F165" s="622">
        <f t="shared" si="26"/>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5"/>
      <c r="AR165" s="35"/>
      <c r="AS165" s="535" t="s">
        <v>194</v>
      </c>
      <c r="AT165" s="465"/>
      <c r="AU165" s="465"/>
      <c r="CG165" s="452">
        <v>0</v>
      </c>
      <c r="CH165" s="452">
        <v>0</v>
      </c>
      <c r="CI165" s="452">
        <v>0</v>
      </c>
    </row>
    <row r="166" spans="1:87" x14ac:dyDescent="0.2">
      <c r="A166" s="1378" t="s">
        <v>183</v>
      </c>
      <c r="B166" s="1379"/>
      <c r="C166" s="1380"/>
      <c r="D166" s="633">
        <f t="shared" si="23"/>
        <v>1</v>
      </c>
      <c r="E166" s="633">
        <f t="shared" si="26"/>
        <v>0</v>
      </c>
      <c r="F166" s="633">
        <f t="shared" si="26"/>
        <v>1</v>
      </c>
      <c r="G166" s="44"/>
      <c r="H166" s="44"/>
      <c r="I166" s="44"/>
      <c r="J166" s="44"/>
      <c r="K166" s="44"/>
      <c r="L166" s="44"/>
      <c r="M166" s="44"/>
      <c r="N166" s="44"/>
      <c r="O166" s="44"/>
      <c r="P166" s="44">
        <v>1</v>
      </c>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87"/>
      <c r="AO166" s="634"/>
      <c r="AP166" s="635"/>
      <c r="AQ166" s="44"/>
      <c r="AR166" s="44"/>
      <c r="AS166" s="535" t="s">
        <v>194</v>
      </c>
      <c r="AT166" s="465"/>
      <c r="AU166" s="465"/>
      <c r="CI166" s="452">
        <v>0</v>
      </c>
    </row>
    <row r="167" spans="1:87" x14ac:dyDescent="0.2">
      <c r="A167" s="69" t="s">
        <v>130</v>
      </c>
      <c r="B167" s="69"/>
      <c r="C167" s="69"/>
      <c r="D167" s="69"/>
      <c r="E167" s="69"/>
      <c r="F167" s="65"/>
      <c r="G167" s="65"/>
      <c r="H167" s="90"/>
      <c r="I167" s="136"/>
      <c r="J167" s="136"/>
      <c r="K167" s="171"/>
      <c r="L167" s="171"/>
      <c r="M167" s="171"/>
      <c r="N167" s="171"/>
      <c r="O167" s="172"/>
      <c r="P167" s="172"/>
      <c r="Q167" s="140"/>
      <c r="R167" s="140"/>
      <c r="S167" s="172"/>
      <c r="T167" s="172"/>
      <c r="U167" s="140"/>
      <c r="V167" s="140"/>
      <c r="W167" s="14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244"/>
    </row>
    <row r="168" spans="1:87" ht="14.25" customHeight="1" x14ac:dyDescent="0.2">
      <c r="A168" s="1403" t="s">
        <v>131</v>
      </c>
      <c r="B168" s="1403"/>
      <c r="C168" s="1403"/>
      <c r="D168" s="1273" t="s">
        <v>33</v>
      </c>
      <c r="E168" s="1273"/>
      <c r="F168" s="1273"/>
      <c r="G168" s="1437" t="s">
        <v>99</v>
      </c>
      <c r="H168" s="1437"/>
      <c r="I168" s="1438" t="s">
        <v>100</v>
      </c>
      <c r="J168" s="1438"/>
      <c r="K168" s="1438" t="s">
        <v>101</v>
      </c>
      <c r="L168" s="1438"/>
      <c r="M168" s="1437" t="s">
        <v>57</v>
      </c>
      <c r="N168" s="1437"/>
      <c r="O168" s="1271" t="s">
        <v>8</v>
      </c>
      <c r="P168" s="1272"/>
      <c r="Q168" s="1415" t="s">
        <v>59</v>
      </c>
      <c r="R168" s="1415"/>
      <c r="S168" s="1415" t="s">
        <v>60</v>
      </c>
      <c r="T168" s="1415"/>
      <c r="U168" s="1415" t="s">
        <v>61</v>
      </c>
      <c r="V168" s="1415"/>
      <c r="W168" s="1415" t="s">
        <v>62</v>
      </c>
      <c r="X168" s="1415"/>
      <c r="Y168" s="1415" t="s">
        <v>63</v>
      </c>
      <c r="Z168" s="1415"/>
      <c r="AA168" s="1415" t="s">
        <v>64</v>
      </c>
      <c r="AB168" s="1415"/>
      <c r="AC168" s="1415" t="s">
        <v>65</v>
      </c>
      <c r="AD168" s="1415"/>
      <c r="AE168" s="1415" t="s">
        <v>66</v>
      </c>
      <c r="AF168" s="1415"/>
      <c r="AG168" s="1415" t="s">
        <v>67</v>
      </c>
      <c r="AH168" s="1415"/>
      <c r="AI168" s="1415" t="s">
        <v>68</v>
      </c>
      <c r="AJ168" s="1415"/>
      <c r="AK168" s="1415" t="s">
        <v>69</v>
      </c>
      <c r="AL168" s="1415"/>
      <c r="AM168" s="1415" t="s">
        <v>70</v>
      </c>
      <c r="AN168" s="1288"/>
      <c r="AO168" s="1447" t="s">
        <v>77</v>
      </c>
      <c r="AP168" s="1448"/>
      <c r="AQ168" s="1449"/>
      <c r="AR168" s="1450" t="s">
        <v>249</v>
      </c>
      <c r="AS168" s="1421" t="s">
        <v>257</v>
      </c>
      <c r="AT168" s="1452" t="s">
        <v>251</v>
      </c>
      <c r="AU168" s="1452"/>
      <c r="AV168" s="636"/>
    </row>
    <row r="169" spans="1:87" ht="20.25" customHeight="1" x14ac:dyDescent="0.2">
      <c r="A169" s="1404"/>
      <c r="B169" s="1404"/>
      <c r="C169" s="1404"/>
      <c r="D169" s="435" t="s">
        <v>149</v>
      </c>
      <c r="E169" s="310" t="s">
        <v>30</v>
      </c>
      <c r="F169" s="310" t="s">
        <v>48</v>
      </c>
      <c r="G169" s="427" t="s">
        <v>30</v>
      </c>
      <c r="H169" s="427" t="s">
        <v>48</v>
      </c>
      <c r="I169" s="427" t="s">
        <v>30</v>
      </c>
      <c r="J169" s="427" t="s">
        <v>48</v>
      </c>
      <c r="K169" s="427" t="s">
        <v>30</v>
      </c>
      <c r="L169" s="427" t="s">
        <v>48</v>
      </c>
      <c r="M169" s="427" t="s">
        <v>30</v>
      </c>
      <c r="N169" s="427" t="s">
        <v>48</v>
      </c>
      <c r="O169" s="427" t="s">
        <v>30</v>
      </c>
      <c r="P169" s="427" t="s">
        <v>48</v>
      </c>
      <c r="Q169" s="427" t="s">
        <v>30</v>
      </c>
      <c r="R169" s="427" t="s">
        <v>48</v>
      </c>
      <c r="S169" s="427" t="s">
        <v>30</v>
      </c>
      <c r="T169" s="427" t="s">
        <v>48</v>
      </c>
      <c r="U169" s="427" t="s">
        <v>30</v>
      </c>
      <c r="V169" s="427" t="s">
        <v>48</v>
      </c>
      <c r="W169" s="427" t="s">
        <v>30</v>
      </c>
      <c r="X169" s="427" t="s">
        <v>48</v>
      </c>
      <c r="Y169" s="427" t="s">
        <v>30</v>
      </c>
      <c r="Z169" s="427" t="s">
        <v>48</v>
      </c>
      <c r="AA169" s="427" t="s">
        <v>30</v>
      </c>
      <c r="AB169" s="427" t="s">
        <v>48</v>
      </c>
      <c r="AC169" s="427" t="s">
        <v>30</v>
      </c>
      <c r="AD169" s="427" t="s">
        <v>48</v>
      </c>
      <c r="AE169" s="427" t="s">
        <v>30</v>
      </c>
      <c r="AF169" s="427" t="s">
        <v>48</v>
      </c>
      <c r="AG169" s="427" t="s">
        <v>30</v>
      </c>
      <c r="AH169" s="427" t="s">
        <v>48</v>
      </c>
      <c r="AI169" s="427" t="s">
        <v>30</v>
      </c>
      <c r="AJ169" s="427" t="s">
        <v>48</v>
      </c>
      <c r="AK169" s="427" t="s">
        <v>30</v>
      </c>
      <c r="AL169" s="427" t="s">
        <v>48</v>
      </c>
      <c r="AM169" s="427" t="s">
        <v>30</v>
      </c>
      <c r="AN169" s="448" t="s">
        <v>48</v>
      </c>
      <c r="AO169" s="637" t="s">
        <v>231</v>
      </c>
      <c r="AP169" s="638" t="s">
        <v>233</v>
      </c>
      <c r="AQ169" s="639" t="s">
        <v>232</v>
      </c>
      <c r="AR169" s="1451"/>
      <c r="AS169" s="1422"/>
      <c r="AT169" s="143" t="s">
        <v>30</v>
      </c>
      <c r="AU169" s="143" t="s">
        <v>48</v>
      </c>
      <c r="AV169" s="452"/>
    </row>
    <row r="170" spans="1:87" x14ac:dyDescent="0.2">
      <c r="A170" s="1453" t="s">
        <v>132</v>
      </c>
      <c r="B170" s="1453"/>
      <c r="C170" s="1453"/>
      <c r="D170" s="618">
        <f>SUM(E170+F170)</f>
        <v>13</v>
      </c>
      <c r="E170" s="618">
        <f>SUM(G170+I170+K170+M170+O170+Q170+S170+U170+W170+Y170+AA170+AC170+AE170+AG170+AI170+AK170+AM170)</f>
        <v>6</v>
      </c>
      <c r="F170" s="618">
        <f>SUM(H170+J170+L170+N170+P170+R170+T170+V170+X170+Z170+AB170+AD170+AF170+AH170+AJ170+AL170+AN170)</f>
        <v>7</v>
      </c>
      <c r="G170" s="38">
        <v>2</v>
      </c>
      <c r="H170" s="38">
        <v>3</v>
      </c>
      <c r="I170" s="38"/>
      <c r="J170" s="38">
        <v>1</v>
      </c>
      <c r="K170" s="38">
        <v>2</v>
      </c>
      <c r="L170" s="38"/>
      <c r="M170" s="38"/>
      <c r="N170" s="38">
        <v>2</v>
      </c>
      <c r="O170" s="38"/>
      <c r="P170" s="38"/>
      <c r="Q170" s="38"/>
      <c r="R170" s="38"/>
      <c r="S170" s="38"/>
      <c r="T170" s="38"/>
      <c r="U170" s="38"/>
      <c r="V170" s="38"/>
      <c r="W170" s="38"/>
      <c r="X170" s="38"/>
      <c r="Y170" s="38"/>
      <c r="Z170" s="38"/>
      <c r="AA170" s="38"/>
      <c r="AB170" s="38"/>
      <c r="AC170" s="38">
        <v>1</v>
      </c>
      <c r="AD170" s="38"/>
      <c r="AE170" s="38">
        <v>1</v>
      </c>
      <c r="AF170" s="38"/>
      <c r="AG170" s="38"/>
      <c r="AH170" s="38">
        <v>1</v>
      </c>
      <c r="AI170" s="38"/>
      <c r="AJ170" s="38"/>
      <c r="AK170" s="38"/>
      <c r="AL170" s="38"/>
      <c r="AM170" s="38"/>
      <c r="AN170" s="173"/>
      <c r="AO170" s="277"/>
      <c r="AP170" s="109"/>
      <c r="AQ170" s="278"/>
      <c r="AR170" s="175"/>
      <c r="AS170" s="38"/>
      <c r="AT170" s="38"/>
      <c r="AU170" s="38"/>
      <c r="AV170" s="535" t="s">
        <v>194</v>
      </c>
      <c r="CG170" s="452">
        <v>0</v>
      </c>
      <c r="CH170" s="452">
        <v>0</v>
      </c>
      <c r="CI170" s="452">
        <v>0</v>
      </c>
    </row>
    <row r="171" spans="1:87" x14ac:dyDescent="0.2">
      <c r="A171" s="1454" t="s">
        <v>103</v>
      </c>
      <c r="B171" s="1455"/>
      <c r="C171" s="1455"/>
      <c r="D171" s="279"/>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1"/>
      <c r="AP171" s="234"/>
      <c r="AQ171" s="282"/>
      <c r="AR171" s="280"/>
      <c r="AS171" s="280"/>
      <c r="AT171" s="280"/>
      <c r="AU171" s="283"/>
      <c r="AV171" s="535"/>
    </row>
    <row r="172" spans="1:87" x14ac:dyDescent="0.2">
      <c r="A172" s="1396" t="s">
        <v>184</v>
      </c>
      <c r="B172" s="1389" t="s">
        <v>258</v>
      </c>
      <c r="C172" s="1322"/>
      <c r="D172" s="619">
        <f t="shared" ref="D172:D178" si="27">SUM(E172+F172)</f>
        <v>0</v>
      </c>
      <c r="E172" s="619">
        <f t="shared" ref="E172:F178" si="28">SUM(G172+I172+K172+M172+O172+Q172+S172+U172+W172+Y172+AA172+AC172+AE172+AG172+AI172+AK172+AM172)</f>
        <v>0</v>
      </c>
      <c r="F172" s="619">
        <f t="shared" si="28"/>
        <v>0</v>
      </c>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85"/>
      <c r="AO172" s="161"/>
      <c r="AP172" s="25"/>
      <c r="AQ172" s="120"/>
      <c r="AR172" s="161"/>
      <c r="AS172" s="25"/>
      <c r="AT172" s="25"/>
      <c r="AU172" s="25"/>
      <c r="AV172" s="535" t="s">
        <v>194</v>
      </c>
      <c r="CG172" s="452">
        <v>0</v>
      </c>
      <c r="CH172" s="452">
        <v>0</v>
      </c>
      <c r="CI172" s="452">
        <v>0</v>
      </c>
    </row>
    <row r="173" spans="1:87" x14ac:dyDescent="0.2">
      <c r="A173" s="1397"/>
      <c r="B173" s="1390" t="s">
        <v>252</v>
      </c>
      <c r="C173" s="1324"/>
      <c r="D173" s="626">
        <f t="shared" si="27"/>
        <v>0</v>
      </c>
      <c r="E173" s="626">
        <f t="shared" si="28"/>
        <v>0</v>
      </c>
      <c r="F173" s="626">
        <f t="shared" si="28"/>
        <v>0</v>
      </c>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87"/>
      <c r="AO173" s="160"/>
      <c r="AP173" s="44"/>
      <c r="AQ173" s="278"/>
      <c r="AR173" s="160"/>
      <c r="AS173" s="44"/>
      <c r="AT173" s="44"/>
      <c r="AU173" s="44"/>
      <c r="AV173" s="535" t="s">
        <v>194</v>
      </c>
      <c r="CG173" s="452">
        <v>0</v>
      </c>
      <c r="CH173" s="452">
        <v>0</v>
      </c>
      <c r="CI173" s="452">
        <v>0</v>
      </c>
    </row>
    <row r="174" spans="1:87" x14ac:dyDescent="0.2">
      <c r="A174" s="1398" t="s">
        <v>105</v>
      </c>
      <c r="B174" s="1398"/>
      <c r="C174" s="1399"/>
      <c r="D174" s="622">
        <f t="shared" si="27"/>
        <v>0</v>
      </c>
      <c r="E174" s="622">
        <f t="shared" si="28"/>
        <v>0</v>
      </c>
      <c r="F174" s="622">
        <f t="shared" si="28"/>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30"/>
      <c r="AP174" s="35"/>
      <c r="AQ174" s="278"/>
      <c r="AR174" s="179"/>
      <c r="AS174" s="35"/>
      <c r="AT174" s="35"/>
      <c r="AU174" s="35"/>
      <c r="AV174" s="535" t="s">
        <v>194</v>
      </c>
      <c r="CG174" s="452">
        <v>0</v>
      </c>
      <c r="CH174" s="452">
        <v>0</v>
      </c>
      <c r="CI174" s="452">
        <v>0</v>
      </c>
    </row>
    <row r="175" spans="1:87" x14ac:dyDescent="0.2">
      <c r="A175" s="1400" t="s">
        <v>182</v>
      </c>
      <c r="B175" s="1401"/>
      <c r="C175" s="1402"/>
      <c r="D175" s="483">
        <f t="shared" si="27"/>
        <v>12</v>
      </c>
      <c r="E175" s="483">
        <f t="shared" si="28"/>
        <v>6</v>
      </c>
      <c r="F175" s="483">
        <f t="shared" si="28"/>
        <v>6</v>
      </c>
      <c r="G175" s="38">
        <v>2</v>
      </c>
      <c r="H175" s="38">
        <v>3</v>
      </c>
      <c r="I175" s="38"/>
      <c r="J175" s="38">
        <v>1</v>
      </c>
      <c r="K175" s="38">
        <v>2</v>
      </c>
      <c r="L175" s="38"/>
      <c r="M175" s="38"/>
      <c r="N175" s="38">
        <v>2</v>
      </c>
      <c r="O175" s="38"/>
      <c r="P175" s="38"/>
      <c r="Q175" s="38"/>
      <c r="R175" s="38"/>
      <c r="S175" s="38"/>
      <c r="T175" s="38"/>
      <c r="U175" s="38"/>
      <c r="V175" s="38"/>
      <c r="W175" s="38"/>
      <c r="X175" s="38"/>
      <c r="Y175" s="38"/>
      <c r="Z175" s="38"/>
      <c r="AA175" s="38"/>
      <c r="AB175" s="38"/>
      <c r="AC175" s="38">
        <v>1</v>
      </c>
      <c r="AD175" s="38"/>
      <c r="AE175" s="38">
        <v>1</v>
      </c>
      <c r="AF175" s="38"/>
      <c r="AG175" s="38"/>
      <c r="AH175" s="38"/>
      <c r="AI175" s="38"/>
      <c r="AJ175" s="38"/>
      <c r="AK175" s="38"/>
      <c r="AL175" s="38"/>
      <c r="AM175" s="38"/>
      <c r="AN175" s="173"/>
      <c r="AO175" s="163"/>
      <c r="AP175" s="38"/>
      <c r="AQ175" s="284"/>
      <c r="AR175" s="175"/>
      <c r="AS175" s="38"/>
      <c r="AT175" s="38"/>
      <c r="AU175" s="38"/>
      <c r="AV175" s="535" t="s">
        <v>194</v>
      </c>
      <c r="CG175" s="452">
        <v>0</v>
      </c>
      <c r="CH175" s="452">
        <v>0</v>
      </c>
      <c r="CI175" s="452">
        <v>0</v>
      </c>
    </row>
    <row r="176" spans="1:87" ht="14.25" customHeight="1" x14ac:dyDescent="0.2">
      <c r="A176" s="1412" t="s">
        <v>106</v>
      </c>
      <c r="B176" s="1391" t="s">
        <v>107</v>
      </c>
      <c r="C176" s="1392"/>
      <c r="D176" s="623">
        <f t="shared" si="27"/>
        <v>0</v>
      </c>
      <c r="E176" s="623">
        <f t="shared" si="28"/>
        <v>0</v>
      </c>
      <c r="F176" s="623">
        <f t="shared" si="28"/>
        <v>0</v>
      </c>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114"/>
      <c r="AO176" s="128"/>
      <c r="AP176" s="60"/>
      <c r="AQ176" s="127"/>
      <c r="AR176" s="181"/>
      <c r="AS176" s="60"/>
      <c r="AT176" s="60"/>
      <c r="AU176" s="60"/>
      <c r="AV176" s="535" t="s">
        <v>194</v>
      </c>
      <c r="CG176" s="452">
        <v>0</v>
      </c>
      <c r="CH176" s="452">
        <v>0</v>
      </c>
      <c r="CI176" s="452">
        <v>0</v>
      </c>
    </row>
    <row r="177" spans="1:87" x14ac:dyDescent="0.2">
      <c r="A177" s="1456"/>
      <c r="B177" s="1393" t="s">
        <v>108</v>
      </c>
      <c r="C177" s="1394"/>
      <c r="D177" s="624">
        <f t="shared" si="27"/>
        <v>0</v>
      </c>
      <c r="E177" s="624">
        <f t="shared" si="28"/>
        <v>0</v>
      </c>
      <c r="F177" s="624">
        <f t="shared" si="28"/>
        <v>0</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86"/>
      <c r="AO177" s="128"/>
      <c r="AP177" s="60"/>
      <c r="AQ177" s="127"/>
      <c r="AR177" s="178"/>
      <c r="AS177" s="32"/>
      <c r="AT177" s="32"/>
      <c r="AU177" s="32"/>
      <c r="AV177" s="535" t="s">
        <v>194</v>
      </c>
      <c r="CG177" s="452">
        <v>0</v>
      </c>
      <c r="CH177" s="452">
        <v>0</v>
      </c>
      <c r="CI177" s="452">
        <v>0</v>
      </c>
    </row>
    <row r="178" spans="1:87" x14ac:dyDescent="0.2">
      <c r="A178" s="1456"/>
      <c r="B178" s="1393" t="s">
        <v>109</v>
      </c>
      <c r="C178" s="1393"/>
      <c r="D178" s="624">
        <f t="shared" si="27"/>
        <v>0</v>
      </c>
      <c r="E178" s="624">
        <f t="shared" si="28"/>
        <v>0</v>
      </c>
      <c r="F178" s="624">
        <f t="shared" si="28"/>
        <v>0</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86"/>
      <c r="AO178" s="128"/>
      <c r="AP178" s="60"/>
      <c r="AQ178" s="127"/>
      <c r="AR178" s="178"/>
      <c r="AS178" s="32"/>
      <c r="AT178" s="32"/>
      <c r="AU178" s="32"/>
      <c r="AV178" s="535" t="s">
        <v>194</v>
      </c>
      <c r="CH178" s="452">
        <v>0</v>
      </c>
      <c r="CI178" s="452">
        <v>0</v>
      </c>
    </row>
    <row r="179" spans="1:87" ht="15" customHeight="1" x14ac:dyDescent="0.2">
      <c r="A179" s="1456"/>
      <c r="B179" s="1327" t="s">
        <v>110</v>
      </c>
      <c r="C179" s="1291"/>
      <c r="D179" s="625"/>
      <c r="E179" s="156"/>
      <c r="F179" s="624">
        <f>SUM(L179+N179+P179+R179+T179+V179+X179+Z179+AB179+AD179+AF179+AH179+AJ179+AL179+AN179)</f>
        <v>0</v>
      </c>
      <c r="G179" s="156"/>
      <c r="H179" s="156"/>
      <c r="I179" s="156"/>
      <c r="J179" s="156"/>
      <c r="K179" s="156"/>
      <c r="L179" s="32"/>
      <c r="M179" s="156"/>
      <c r="N179" s="32"/>
      <c r="O179" s="156"/>
      <c r="P179" s="32"/>
      <c r="Q179" s="156"/>
      <c r="R179" s="32"/>
      <c r="S179" s="156"/>
      <c r="T179" s="32"/>
      <c r="U179" s="156"/>
      <c r="V179" s="32"/>
      <c r="W179" s="156"/>
      <c r="X179" s="32"/>
      <c r="Y179" s="156"/>
      <c r="Z179" s="32"/>
      <c r="AA179" s="156"/>
      <c r="AB179" s="32"/>
      <c r="AC179" s="156"/>
      <c r="AD179" s="32"/>
      <c r="AE179" s="156"/>
      <c r="AF179" s="32"/>
      <c r="AG179" s="156"/>
      <c r="AH179" s="32"/>
      <c r="AI179" s="156"/>
      <c r="AJ179" s="32"/>
      <c r="AK179" s="156"/>
      <c r="AL179" s="32"/>
      <c r="AM179" s="156"/>
      <c r="AN179" s="86"/>
      <c r="AO179" s="128"/>
      <c r="AP179" s="60"/>
      <c r="AQ179" s="127"/>
      <c r="AR179" s="178"/>
      <c r="AS179" s="32"/>
      <c r="AT179" s="156"/>
      <c r="AU179" s="32"/>
      <c r="AV179" s="535" t="s">
        <v>194</v>
      </c>
      <c r="CG179" s="452">
        <v>0</v>
      </c>
      <c r="CH179" s="452">
        <v>0</v>
      </c>
      <c r="CI179" s="452">
        <v>0</v>
      </c>
    </row>
    <row r="180" spans="1:87" x14ac:dyDescent="0.2">
      <c r="A180" s="1456"/>
      <c r="B180" s="1393" t="s">
        <v>111</v>
      </c>
      <c r="C180" s="1393"/>
      <c r="D180" s="624">
        <f t="shared" ref="D180:D200" si="29">SUM(E180+F180)</f>
        <v>0</v>
      </c>
      <c r="E180" s="624">
        <f t="shared" ref="E180:F186" si="30">SUM(G180+I180+K180+M180+O180+Q180+S180+U180+W180+Y180+AA180+AC180+AE180+AG180+AI180+AK180+AM180)</f>
        <v>0</v>
      </c>
      <c r="F180" s="624">
        <f t="shared" si="30"/>
        <v>0</v>
      </c>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86"/>
      <c r="AO180" s="128"/>
      <c r="AP180" s="60"/>
      <c r="AQ180" s="127"/>
      <c r="AR180" s="178"/>
      <c r="AS180" s="32"/>
      <c r="AT180" s="32"/>
      <c r="AU180" s="32"/>
      <c r="AV180" s="535" t="s">
        <v>194</v>
      </c>
      <c r="CG180" s="452">
        <v>0</v>
      </c>
      <c r="CH180" s="452">
        <v>0</v>
      </c>
      <c r="CI180" s="452">
        <v>0</v>
      </c>
    </row>
    <row r="181" spans="1:87" x14ac:dyDescent="0.2">
      <c r="A181" s="1456"/>
      <c r="B181" s="1395" t="s">
        <v>112</v>
      </c>
      <c r="C181" s="1395"/>
      <c r="D181" s="624">
        <f t="shared" si="29"/>
        <v>0</v>
      </c>
      <c r="E181" s="624">
        <f t="shared" si="30"/>
        <v>0</v>
      </c>
      <c r="F181" s="624">
        <f t="shared" si="30"/>
        <v>0</v>
      </c>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86"/>
      <c r="AO181" s="128"/>
      <c r="AP181" s="60"/>
      <c r="AQ181" s="127"/>
      <c r="AR181" s="178"/>
      <c r="AS181" s="32"/>
      <c r="AT181" s="32"/>
      <c r="AU181" s="32"/>
      <c r="AV181" s="535" t="s">
        <v>194</v>
      </c>
      <c r="CG181" s="452">
        <v>0</v>
      </c>
      <c r="CH181" s="452">
        <v>0</v>
      </c>
      <c r="CI181" s="452">
        <v>0</v>
      </c>
    </row>
    <row r="182" spans="1:87" x14ac:dyDescent="0.2">
      <c r="A182" s="1456"/>
      <c r="B182" s="1395" t="s">
        <v>113</v>
      </c>
      <c r="C182" s="1395"/>
      <c r="D182" s="624">
        <f t="shared" si="29"/>
        <v>0</v>
      </c>
      <c r="E182" s="624">
        <f t="shared" si="30"/>
        <v>0</v>
      </c>
      <c r="F182" s="624">
        <f t="shared" si="30"/>
        <v>0</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86"/>
      <c r="AO182" s="128"/>
      <c r="AP182" s="60"/>
      <c r="AQ182" s="127"/>
      <c r="AR182" s="178"/>
      <c r="AS182" s="32"/>
      <c r="AT182" s="32"/>
      <c r="AU182" s="32"/>
      <c r="AV182" s="535" t="s">
        <v>194</v>
      </c>
      <c r="CG182" s="452">
        <v>0</v>
      </c>
      <c r="CH182" s="452">
        <v>0</v>
      </c>
      <c r="CI182" s="452">
        <v>0</v>
      </c>
    </row>
    <row r="183" spans="1:87" x14ac:dyDescent="0.2">
      <c r="A183" s="1413"/>
      <c r="B183" s="1457" t="s">
        <v>114</v>
      </c>
      <c r="C183" s="1457"/>
      <c r="D183" s="622">
        <f t="shared" si="29"/>
        <v>2</v>
      </c>
      <c r="E183" s="622">
        <f t="shared" si="30"/>
        <v>1</v>
      </c>
      <c r="F183" s="622">
        <f t="shared" si="30"/>
        <v>1</v>
      </c>
      <c r="G183" s="35"/>
      <c r="H183" s="35"/>
      <c r="I183" s="35"/>
      <c r="J183" s="35"/>
      <c r="K183" s="35"/>
      <c r="L183" s="35"/>
      <c r="M183" s="35"/>
      <c r="N183" s="35">
        <v>1</v>
      </c>
      <c r="O183" s="35"/>
      <c r="P183" s="35"/>
      <c r="Q183" s="35"/>
      <c r="R183" s="35"/>
      <c r="S183" s="35"/>
      <c r="T183" s="35"/>
      <c r="U183" s="35"/>
      <c r="V183" s="35"/>
      <c r="W183" s="35"/>
      <c r="X183" s="35"/>
      <c r="Y183" s="35"/>
      <c r="Z183" s="35"/>
      <c r="AA183" s="35"/>
      <c r="AB183" s="35"/>
      <c r="AC183" s="35"/>
      <c r="AD183" s="35"/>
      <c r="AE183" s="35">
        <v>1</v>
      </c>
      <c r="AF183" s="35"/>
      <c r="AG183" s="35"/>
      <c r="AH183" s="35"/>
      <c r="AI183" s="35"/>
      <c r="AJ183" s="35"/>
      <c r="AK183" s="35"/>
      <c r="AL183" s="35"/>
      <c r="AM183" s="35"/>
      <c r="AN183" s="159"/>
      <c r="AO183" s="160"/>
      <c r="AP183" s="44"/>
      <c r="AQ183" s="278"/>
      <c r="AR183" s="179"/>
      <c r="AS183" s="35"/>
      <c r="AT183" s="35"/>
      <c r="AU183" s="35"/>
      <c r="AV183" s="535" t="s">
        <v>194</v>
      </c>
      <c r="CG183" s="452">
        <v>0</v>
      </c>
      <c r="CH183" s="452">
        <v>0</v>
      </c>
      <c r="CI183" s="452">
        <v>0</v>
      </c>
    </row>
    <row r="184" spans="1:87" ht="21" customHeight="1" x14ac:dyDescent="0.2">
      <c r="A184" s="1458" t="s">
        <v>115</v>
      </c>
      <c r="B184" s="1439" t="s">
        <v>116</v>
      </c>
      <c r="C184" s="1440"/>
      <c r="D184" s="619">
        <f t="shared" si="29"/>
        <v>0</v>
      </c>
      <c r="E184" s="619">
        <f t="shared" si="30"/>
        <v>0</v>
      </c>
      <c r="F184" s="619">
        <f t="shared" si="30"/>
        <v>0</v>
      </c>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85"/>
      <c r="AO184" s="128"/>
      <c r="AP184" s="60"/>
      <c r="AQ184" s="127"/>
      <c r="AR184" s="183"/>
      <c r="AS184" s="25"/>
      <c r="AT184" s="25"/>
      <c r="AU184" s="25"/>
      <c r="AV184" s="535" t="s">
        <v>194</v>
      </c>
      <c r="CG184" s="452">
        <v>0</v>
      </c>
      <c r="CH184" s="452">
        <v>0</v>
      </c>
      <c r="CI184" s="452">
        <v>0</v>
      </c>
    </row>
    <row r="185" spans="1:87" ht="23.25" customHeight="1" x14ac:dyDescent="0.2">
      <c r="A185" s="1459"/>
      <c r="B185" s="1315" t="s">
        <v>117</v>
      </c>
      <c r="C185" s="1316"/>
      <c r="D185" s="624">
        <f t="shared" si="29"/>
        <v>0</v>
      </c>
      <c r="E185" s="624">
        <f t="shared" si="30"/>
        <v>0</v>
      </c>
      <c r="F185" s="624">
        <f t="shared" si="30"/>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535" t="s">
        <v>194</v>
      </c>
      <c r="CG185" s="452">
        <v>0</v>
      </c>
      <c r="CH185" s="452">
        <v>0</v>
      </c>
      <c r="CI185" s="452">
        <v>0</v>
      </c>
    </row>
    <row r="186" spans="1:87" ht="17.25" customHeight="1" x14ac:dyDescent="0.2">
      <c r="A186" s="1460"/>
      <c r="B186" s="1390" t="s">
        <v>118</v>
      </c>
      <c r="C186" s="1324"/>
      <c r="D186" s="626">
        <f t="shared" si="29"/>
        <v>0</v>
      </c>
      <c r="E186" s="626">
        <f t="shared" si="30"/>
        <v>0</v>
      </c>
      <c r="F186" s="626">
        <f t="shared" si="30"/>
        <v>0</v>
      </c>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87"/>
      <c r="AO186" s="160"/>
      <c r="AP186" s="44"/>
      <c r="AQ186" s="278"/>
      <c r="AR186" s="184"/>
      <c r="AS186" s="44"/>
      <c r="AT186" s="44"/>
      <c r="AU186" s="44"/>
      <c r="AV186" s="535" t="s">
        <v>194</v>
      </c>
      <c r="CG186" s="452">
        <v>0</v>
      </c>
      <c r="CH186" s="452">
        <v>0</v>
      </c>
      <c r="CI186" s="452">
        <v>0</v>
      </c>
    </row>
    <row r="187" spans="1:87" ht="15.75" customHeight="1" x14ac:dyDescent="0.2">
      <c r="A187" s="1458" t="s">
        <v>119</v>
      </c>
      <c r="B187" s="1389" t="s">
        <v>120</v>
      </c>
      <c r="C187" s="1322"/>
      <c r="D187" s="619">
        <f t="shared" si="29"/>
        <v>2</v>
      </c>
      <c r="E187" s="619">
        <f t="shared" ref="E187:F190" si="31">SUM(G187+I187+K187+M187+O187)</f>
        <v>2</v>
      </c>
      <c r="F187" s="619">
        <f t="shared" si="31"/>
        <v>0</v>
      </c>
      <c r="G187" s="25"/>
      <c r="H187" s="25"/>
      <c r="I187" s="25"/>
      <c r="J187" s="25"/>
      <c r="K187" s="25">
        <v>2</v>
      </c>
      <c r="L187" s="25"/>
      <c r="M187" s="25"/>
      <c r="N187" s="25"/>
      <c r="O187" s="25"/>
      <c r="P187" s="25"/>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7"/>
      <c r="AO187" s="128"/>
      <c r="AP187" s="60"/>
      <c r="AQ187" s="127"/>
      <c r="AR187" s="181"/>
      <c r="AS187" s="154"/>
      <c r="AT187" s="25"/>
      <c r="AU187" s="25"/>
      <c r="AV187" s="535" t="s">
        <v>194</v>
      </c>
      <c r="CG187" s="452">
        <v>0</v>
      </c>
      <c r="CI187" s="452">
        <v>0</v>
      </c>
    </row>
    <row r="188" spans="1:87" ht="20.25" customHeight="1" x14ac:dyDescent="0.2">
      <c r="A188" s="1459"/>
      <c r="B188" s="1462" t="s">
        <v>121</v>
      </c>
      <c r="C188" s="1316"/>
      <c r="D188" s="624">
        <f t="shared" si="29"/>
        <v>0</v>
      </c>
      <c r="E188" s="624">
        <f t="shared" si="31"/>
        <v>0</v>
      </c>
      <c r="F188" s="624">
        <f t="shared" si="31"/>
        <v>0</v>
      </c>
      <c r="G188" s="32"/>
      <c r="H188" s="32"/>
      <c r="I188" s="32"/>
      <c r="J188" s="32"/>
      <c r="K188" s="32"/>
      <c r="L188" s="32"/>
      <c r="M188" s="32"/>
      <c r="N188" s="32"/>
      <c r="O188" s="32"/>
      <c r="P188" s="32"/>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7"/>
      <c r="AO188" s="128"/>
      <c r="AP188" s="60"/>
      <c r="AQ188" s="127"/>
      <c r="AR188" s="178"/>
      <c r="AS188" s="156"/>
      <c r="AT188" s="32"/>
      <c r="AU188" s="32"/>
      <c r="AV188" s="535" t="s">
        <v>194</v>
      </c>
      <c r="CG188" s="452">
        <v>0</v>
      </c>
      <c r="CI188" s="452">
        <v>0</v>
      </c>
    </row>
    <row r="189" spans="1:87" ht="22.5" customHeight="1" x14ac:dyDescent="0.2">
      <c r="A189" s="1459"/>
      <c r="B189" s="1462" t="s">
        <v>122</v>
      </c>
      <c r="C189" s="1316"/>
      <c r="D189" s="624">
        <f t="shared" si="29"/>
        <v>0</v>
      </c>
      <c r="E189" s="624">
        <f t="shared" si="31"/>
        <v>0</v>
      </c>
      <c r="F189" s="624">
        <f t="shared" si="31"/>
        <v>0</v>
      </c>
      <c r="G189" s="32"/>
      <c r="H189" s="32"/>
      <c r="I189" s="32"/>
      <c r="J189" s="32"/>
      <c r="K189" s="32"/>
      <c r="L189" s="32"/>
      <c r="M189" s="32"/>
      <c r="N189" s="32"/>
      <c r="O189" s="32"/>
      <c r="P189" s="32"/>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7"/>
      <c r="AO189" s="128"/>
      <c r="AP189" s="60"/>
      <c r="AQ189" s="127"/>
      <c r="AR189" s="178"/>
      <c r="AS189" s="156"/>
      <c r="AT189" s="32"/>
      <c r="AU189" s="32"/>
      <c r="AV189" s="535" t="s">
        <v>194</v>
      </c>
      <c r="CG189" s="452">
        <v>0</v>
      </c>
      <c r="CI189" s="452">
        <v>0</v>
      </c>
    </row>
    <row r="190" spans="1:87" ht="32.25" customHeight="1" x14ac:dyDescent="0.2">
      <c r="A190" s="1461"/>
      <c r="B190" s="1398" t="s">
        <v>123</v>
      </c>
      <c r="C190" s="1399"/>
      <c r="D190" s="622">
        <f t="shared" si="29"/>
        <v>2</v>
      </c>
      <c r="E190" s="622">
        <f t="shared" si="31"/>
        <v>0</v>
      </c>
      <c r="F190" s="622">
        <f t="shared" si="31"/>
        <v>2</v>
      </c>
      <c r="G190" s="35"/>
      <c r="H190" s="35"/>
      <c r="I190" s="35"/>
      <c r="J190" s="35">
        <v>1</v>
      </c>
      <c r="K190" s="35"/>
      <c r="L190" s="35"/>
      <c r="M190" s="35"/>
      <c r="N190" s="35">
        <v>1</v>
      </c>
      <c r="O190" s="35"/>
      <c r="P190" s="35"/>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7"/>
      <c r="AO190" s="160"/>
      <c r="AP190" s="44"/>
      <c r="AQ190" s="278"/>
      <c r="AR190" s="179"/>
      <c r="AS190" s="166"/>
      <c r="AT190" s="35"/>
      <c r="AU190" s="35"/>
      <c r="AV190" s="535" t="s">
        <v>194</v>
      </c>
      <c r="CG190" s="452">
        <v>0</v>
      </c>
      <c r="CI190" s="452">
        <v>0</v>
      </c>
    </row>
    <row r="191" spans="1:87" x14ac:dyDescent="0.2">
      <c r="A191" s="1445" t="s">
        <v>124</v>
      </c>
      <c r="B191" s="1445"/>
      <c r="C191" s="1446"/>
      <c r="D191" s="631">
        <f t="shared" si="29"/>
        <v>0</v>
      </c>
      <c r="E191" s="631">
        <f t="shared" ref="E191:E199" si="32">SUM(G191+I191+K191+M191+O191+Q191+S191+U191+W191+Y191+AA191+AC191+AE191+AG191+AI191+AK191+AM191)</f>
        <v>0</v>
      </c>
      <c r="F191" s="631">
        <f t="shared" ref="F191:F199" si="33">SUM(H191+J191+L191+N191+P191+R191+T191+V191+X191+Z191+AB191+AD191+AF191+AH191+AJ191+AL191+AN191)</f>
        <v>0</v>
      </c>
      <c r="G191" s="220"/>
      <c r="H191" s="220"/>
      <c r="I191" s="220"/>
      <c r="J191" s="220"/>
      <c r="K191" s="22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18"/>
      <c r="AO191" s="219"/>
      <c r="AP191" s="220"/>
      <c r="AQ191" s="284"/>
      <c r="AR191" s="175"/>
      <c r="AS191" s="38"/>
      <c r="AT191" s="220"/>
      <c r="AU191" s="220"/>
      <c r="AV191" s="535" t="s">
        <v>194</v>
      </c>
      <c r="CG191" s="452">
        <v>0</v>
      </c>
      <c r="CH191" s="452">
        <v>0</v>
      </c>
      <c r="CI191" s="452">
        <v>0</v>
      </c>
    </row>
    <row r="192" spans="1:87" x14ac:dyDescent="0.2">
      <c r="A192" s="1412" t="s">
        <v>253</v>
      </c>
      <c r="B192" s="1431" t="s">
        <v>254</v>
      </c>
      <c r="C192" s="1443"/>
      <c r="D192" s="619">
        <f t="shared" si="29"/>
        <v>0</v>
      </c>
      <c r="E192" s="619">
        <f t="shared" si="32"/>
        <v>0</v>
      </c>
      <c r="F192" s="619">
        <f t="shared" si="33"/>
        <v>0</v>
      </c>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85"/>
      <c r="AO192" s="161"/>
      <c r="AP192" s="25"/>
      <c r="AQ192" s="127"/>
      <c r="AR192" s="153"/>
      <c r="AS192" s="153"/>
      <c r="AT192" s="25"/>
      <c r="AU192" s="25"/>
      <c r="AV192" s="535" t="s">
        <v>194</v>
      </c>
      <c r="CI192" s="452">
        <v>0</v>
      </c>
    </row>
    <row r="193" spans="1:87" x14ac:dyDescent="0.2">
      <c r="A193" s="1456"/>
      <c r="B193" s="1290" t="s">
        <v>255</v>
      </c>
      <c r="C193" s="1291"/>
      <c r="D193" s="623">
        <f t="shared" si="29"/>
        <v>0</v>
      </c>
      <c r="E193" s="623">
        <f t="shared" si="32"/>
        <v>0</v>
      </c>
      <c r="F193" s="623">
        <f t="shared" si="33"/>
        <v>0</v>
      </c>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114"/>
      <c r="AO193" s="128"/>
      <c r="AP193" s="60"/>
      <c r="AQ193" s="127"/>
      <c r="AR193" s="156"/>
      <c r="AS193" s="156"/>
      <c r="AT193" s="60"/>
      <c r="AU193" s="60"/>
      <c r="AV193" s="535" t="s">
        <v>194</v>
      </c>
      <c r="CI193" s="452">
        <v>0</v>
      </c>
    </row>
    <row r="194" spans="1:87" x14ac:dyDescent="0.2">
      <c r="A194" s="1413"/>
      <c r="B194" s="1378" t="s">
        <v>256</v>
      </c>
      <c r="C194" s="1380"/>
      <c r="D194" s="620">
        <f t="shared" si="29"/>
        <v>0</v>
      </c>
      <c r="E194" s="620">
        <f t="shared" si="32"/>
        <v>0</v>
      </c>
      <c r="F194" s="620">
        <f t="shared" si="33"/>
        <v>0</v>
      </c>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621"/>
      <c r="AO194" s="277"/>
      <c r="AP194" s="109"/>
      <c r="AQ194" s="285"/>
      <c r="AR194" s="156"/>
      <c r="AS194" s="156"/>
      <c r="AT194" s="109"/>
      <c r="AU194" s="109"/>
      <c r="AV194" s="535" t="s">
        <v>194</v>
      </c>
      <c r="CI194" s="452">
        <v>0</v>
      </c>
    </row>
    <row r="195" spans="1:87" x14ac:dyDescent="0.2">
      <c r="A195" s="1463" t="s">
        <v>125</v>
      </c>
      <c r="B195" s="1463"/>
      <c r="C195" s="1463"/>
      <c r="D195" s="623">
        <f t="shared" si="29"/>
        <v>0</v>
      </c>
      <c r="E195" s="623">
        <f t="shared" si="32"/>
        <v>0</v>
      </c>
      <c r="F195" s="623">
        <f t="shared" si="33"/>
        <v>0</v>
      </c>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114"/>
      <c r="AO195" s="128"/>
      <c r="AP195" s="60"/>
      <c r="AQ195" s="127"/>
      <c r="AR195" s="181"/>
      <c r="AS195" s="60"/>
      <c r="AT195" s="60"/>
      <c r="AU195" s="60"/>
      <c r="AV195" s="535" t="s">
        <v>194</v>
      </c>
      <c r="CG195" s="452">
        <v>0</v>
      </c>
      <c r="CH195" s="452">
        <v>0</v>
      </c>
      <c r="CI195" s="452">
        <v>0</v>
      </c>
    </row>
    <row r="196" spans="1:87" x14ac:dyDescent="0.2">
      <c r="A196" s="1462" t="s">
        <v>126</v>
      </c>
      <c r="B196" s="1462"/>
      <c r="C196" s="1462"/>
      <c r="D196" s="624">
        <f t="shared" si="29"/>
        <v>0</v>
      </c>
      <c r="E196" s="624">
        <f t="shared" si="32"/>
        <v>0</v>
      </c>
      <c r="F196" s="624">
        <f t="shared" si="33"/>
        <v>0</v>
      </c>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86"/>
      <c r="AO196" s="128"/>
      <c r="AP196" s="60"/>
      <c r="AQ196" s="127"/>
      <c r="AR196" s="178"/>
      <c r="AS196" s="32"/>
      <c r="AT196" s="32"/>
      <c r="AU196" s="32"/>
      <c r="AV196" s="535" t="s">
        <v>194</v>
      </c>
      <c r="CG196" s="452">
        <v>0</v>
      </c>
      <c r="CH196" s="452">
        <v>0</v>
      </c>
      <c r="CI196" s="452">
        <v>0</v>
      </c>
    </row>
    <row r="197" spans="1:87" x14ac:dyDescent="0.2">
      <c r="A197" s="1462" t="s">
        <v>127</v>
      </c>
      <c r="B197" s="1462"/>
      <c r="C197" s="1462"/>
      <c r="D197" s="624">
        <f t="shared" si="29"/>
        <v>5</v>
      </c>
      <c r="E197" s="624">
        <f t="shared" si="32"/>
        <v>2</v>
      </c>
      <c r="F197" s="624">
        <f t="shared" si="33"/>
        <v>3</v>
      </c>
      <c r="G197" s="32">
        <v>2</v>
      </c>
      <c r="H197" s="32">
        <v>3</v>
      </c>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86"/>
      <c r="AO197" s="128"/>
      <c r="AP197" s="60"/>
      <c r="AQ197" s="127"/>
      <c r="AR197" s="178"/>
      <c r="AS197" s="32"/>
      <c r="AT197" s="32"/>
      <c r="AU197" s="32"/>
      <c r="AV197" s="535" t="s">
        <v>194</v>
      </c>
      <c r="CG197" s="452">
        <v>0</v>
      </c>
      <c r="CH197" s="452">
        <v>0</v>
      </c>
      <c r="CI197" s="452">
        <v>0</v>
      </c>
    </row>
    <row r="198" spans="1:87" x14ac:dyDescent="0.2">
      <c r="A198" s="1462" t="s">
        <v>128</v>
      </c>
      <c r="B198" s="1462"/>
      <c r="C198" s="1462"/>
      <c r="D198" s="624">
        <f t="shared" si="29"/>
        <v>1</v>
      </c>
      <c r="E198" s="624">
        <f t="shared" si="32"/>
        <v>1</v>
      </c>
      <c r="F198" s="624">
        <f t="shared" si="33"/>
        <v>0</v>
      </c>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v>1</v>
      </c>
      <c r="AD198" s="32"/>
      <c r="AE198" s="32"/>
      <c r="AF198" s="32"/>
      <c r="AG198" s="32"/>
      <c r="AH198" s="32"/>
      <c r="AI198" s="32"/>
      <c r="AJ198" s="32"/>
      <c r="AK198" s="32"/>
      <c r="AL198" s="32"/>
      <c r="AM198" s="32"/>
      <c r="AN198" s="86"/>
      <c r="AO198" s="128"/>
      <c r="AP198" s="60"/>
      <c r="AQ198" s="127"/>
      <c r="AR198" s="178"/>
      <c r="AS198" s="32"/>
      <c r="AT198" s="32"/>
      <c r="AU198" s="32"/>
      <c r="AV198" s="535" t="s">
        <v>194</v>
      </c>
      <c r="CG198" s="452">
        <v>0</v>
      </c>
      <c r="CH198" s="452">
        <v>0</v>
      </c>
      <c r="CI198" s="452">
        <v>0</v>
      </c>
    </row>
    <row r="199" spans="1:87" x14ac:dyDescent="0.2">
      <c r="A199" s="1290" t="s">
        <v>129</v>
      </c>
      <c r="B199" s="1377"/>
      <c r="C199" s="1291"/>
      <c r="D199" s="624">
        <f t="shared" si="29"/>
        <v>0</v>
      </c>
      <c r="E199" s="624">
        <f t="shared" si="32"/>
        <v>0</v>
      </c>
      <c r="F199" s="624">
        <f t="shared" si="33"/>
        <v>0</v>
      </c>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159"/>
      <c r="AO199" s="128"/>
      <c r="AP199" s="60"/>
      <c r="AQ199" s="127"/>
      <c r="AR199" s="179"/>
      <c r="AS199" s="35"/>
      <c r="AT199" s="35"/>
      <c r="AU199" s="35"/>
      <c r="AV199" s="535" t="s">
        <v>194</v>
      </c>
      <c r="CG199" s="452">
        <v>0</v>
      </c>
      <c r="CH199" s="452">
        <v>0</v>
      </c>
      <c r="CI199" s="452">
        <v>0</v>
      </c>
    </row>
    <row r="200" spans="1:87" x14ac:dyDescent="0.2">
      <c r="A200" s="1378" t="s">
        <v>183</v>
      </c>
      <c r="B200" s="1379"/>
      <c r="C200" s="1380"/>
      <c r="D200" s="633">
        <f t="shared" si="29"/>
        <v>0</v>
      </c>
      <c r="E200" s="633">
        <f>SUM(G200+I200+K200+M200+O200+Q200+S200+U200+W200+Y200+AA200+AC200+AE200+AG200+AI200+AK1200+AM200)</f>
        <v>0</v>
      </c>
      <c r="F200" s="633">
        <f>SUM(H200+J200+L200+N200+P200+R200+T200+V200+X200+Z200+AB200+AD200+AF200+AH200+AJ200+AL200+AN200)</f>
        <v>0</v>
      </c>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87"/>
      <c r="AO200" s="277"/>
      <c r="AP200" s="109"/>
      <c r="AQ200" s="285"/>
      <c r="AR200" s="640"/>
      <c r="AS200" s="635"/>
      <c r="AT200" s="44"/>
      <c r="AU200" s="44"/>
      <c r="AV200" s="535" t="s">
        <v>194</v>
      </c>
      <c r="CI200" s="452">
        <v>0</v>
      </c>
    </row>
    <row r="201" spans="1:87" x14ac:dyDescent="0.2">
      <c r="A201" s="641" t="s">
        <v>259</v>
      </c>
      <c r="B201" s="186"/>
      <c r="C201" s="187"/>
      <c r="D201" s="188"/>
      <c r="E201" s="188"/>
      <c r="F201" s="188"/>
      <c r="G201" s="189"/>
      <c r="H201" s="189"/>
      <c r="I201" s="189"/>
      <c r="J201" s="189"/>
      <c r="K201" s="189"/>
      <c r="L201" s="189"/>
      <c r="M201" s="189"/>
      <c r="N201" s="189"/>
      <c r="O201" s="189"/>
      <c r="P201" s="189"/>
      <c r="Q201" s="189"/>
      <c r="R201" s="189"/>
      <c r="S201" s="189"/>
      <c r="T201" s="136"/>
      <c r="U201" s="136"/>
      <c r="V201" s="136"/>
      <c r="W201" s="136"/>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87" ht="14.25" customHeight="1" x14ac:dyDescent="0.2">
      <c r="A202" s="1250" t="s">
        <v>32</v>
      </c>
      <c r="B202" s="1251"/>
      <c r="C202" s="1381" t="s">
        <v>33</v>
      </c>
      <c r="D202" s="1381"/>
      <c r="E202" s="1381"/>
      <c r="F202" s="1271" t="s">
        <v>133</v>
      </c>
      <c r="G202" s="1272"/>
      <c r="H202" s="1271" t="s">
        <v>134</v>
      </c>
      <c r="I202" s="1272"/>
      <c r="J202" s="1271" t="s">
        <v>135</v>
      </c>
      <c r="K202" s="1272"/>
      <c r="L202" s="1271" t="s">
        <v>136</v>
      </c>
      <c r="M202" s="1272"/>
      <c r="N202" s="1271" t="s">
        <v>137</v>
      </c>
      <c r="O202" s="1272"/>
      <c r="P202" s="1271" t="s">
        <v>138</v>
      </c>
      <c r="Q202" s="1272"/>
      <c r="R202" s="1271" t="s">
        <v>139</v>
      </c>
      <c r="S202" s="1272"/>
      <c r="T202" s="1271" t="s">
        <v>140</v>
      </c>
      <c r="U202" s="1272"/>
      <c r="V202" s="1271" t="s">
        <v>141</v>
      </c>
      <c r="W202" s="1272"/>
      <c r="X202" s="1271" t="s">
        <v>142</v>
      </c>
      <c r="Y202" s="1272"/>
      <c r="Z202" s="1271" t="s">
        <v>143</v>
      </c>
      <c r="AA202" s="1272"/>
      <c r="AB202" s="1271" t="s">
        <v>144</v>
      </c>
      <c r="AC202" s="1272"/>
      <c r="AD202" s="1271" t="s">
        <v>145</v>
      </c>
      <c r="AE202" s="1272"/>
      <c r="AF202" s="1271" t="s">
        <v>146</v>
      </c>
      <c r="AG202" s="1272"/>
      <c r="AH202" s="1271" t="s">
        <v>147</v>
      </c>
      <c r="AI202" s="1272"/>
      <c r="AJ202" s="1271" t="s">
        <v>148</v>
      </c>
      <c r="AK202" s="1272"/>
      <c r="AL202" s="190"/>
      <c r="AM202" s="190"/>
      <c r="AN202" s="190"/>
      <c r="AO202" s="191"/>
      <c r="AP202" s="190"/>
      <c r="AQ202" s="190"/>
      <c r="AR202" s="190"/>
      <c r="AS202" s="190"/>
      <c r="AT202" s="190"/>
    </row>
    <row r="203" spans="1:87" x14ac:dyDescent="0.2">
      <c r="A203" s="1252"/>
      <c r="B203" s="1253"/>
      <c r="C203" s="428" t="s">
        <v>149</v>
      </c>
      <c r="D203" s="428" t="s">
        <v>30</v>
      </c>
      <c r="E203" s="435" t="s">
        <v>48</v>
      </c>
      <c r="F203" s="429" t="s">
        <v>30</v>
      </c>
      <c r="G203" s="429" t="s">
        <v>48</v>
      </c>
      <c r="H203" s="429" t="s">
        <v>30</v>
      </c>
      <c r="I203" s="429" t="s">
        <v>48</v>
      </c>
      <c r="J203" s="429" t="s">
        <v>30</v>
      </c>
      <c r="K203" s="429" t="s">
        <v>48</v>
      </c>
      <c r="L203" s="429" t="s">
        <v>30</v>
      </c>
      <c r="M203" s="429" t="s">
        <v>48</v>
      </c>
      <c r="N203" s="429" t="s">
        <v>30</v>
      </c>
      <c r="O203" s="429" t="s">
        <v>48</v>
      </c>
      <c r="P203" s="429" t="s">
        <v>30</v>
      </c>
      <c r="Q203" s="429" t="s">
        <v>48</v>
      </c>
      <c r="R203" s="429" t="s">
        <v>30</v>
      </c>
      <c r="S203" s="429" t="s">
        <v>48</v>
      </c>
      <c r="T203" s="429" t="s">
        <v>30</v>
      </c>
      <c r="U203" s="429" t="s">
        <v>48</v>
      </c>
      <c r="V203" s="429" t="s">
        <v>30</v>
      </c>
      <c r="W203" s="429" t="s">
        <v>48</v>
      </c>
      <c r="X203" s="429" t="s">
        <v>30</v>
      </c>
      <c r="Y203" s="429" t="s">
        <v>48</v>
      </c>
      <c r="Z203" s="429" t="s">
        <v>30</v>
      </c>
      <c r="AA203" s="429" t="s">
        <v>48</v>
      </c>
      <c r="AB203" s="429" t="s">
        <v>30</v>
      </c>
      <c r="AC203" s="429" t="s">
        <v>48</v>
      </c>
      <c r="AD203" s="429" t="s">
        <v>30</v>
      </c>
      <c r="AE203" s="429" t="s">
        <v>48</v>
      </c>
      <c r="AF203" s="429" t="s">
        <v>30</v>
      </c>
      <c r="AG203" s="429" t="s">
        <v>48</v>
      </c>
      <c r="AH203" s="429" t="s">
        <v>30</v>
      </c>
      <c r="AI203" s="429" t="s">
        <v>48</v>
      </c>
      <c r="AJ203" s="429" t="s">
        <v>30</v>
      </c>
      <c r="AK203" s="429" t="s">
        <v>48</v>
      </c>
      <c r="AL203" s="136"/>
      <c r="AM203" s="190"/>
      <c r="AN203" s="190"/>
      <c r="AO203" s="191"/>
      <c r="AP203" s="190"/>
      <c r="AQ203" s="190"/>
      <c r="AR203" s="190"/>
      <c r="AS203" s="190"/>
      <c r="AT203" s="190"/>
    </row>
    <row r="204" spans="1:87" x14ac:dyDescent="0.2">
      <c r="A204" s="1346" t="s">
        <v>260</v>
      </c>
      <c r="B204" s="642" t="s">
        <v>242</v>
      </c>
      <c r="C204" s="492">
        <f>SUM(D204+E204)</f>
        <v>0</v>
      </c>
      <c r="D204" s="492">
        <f>SUM(F204+H204+J204+L204+N204+P204+R204+T204+V204+X204+Z204+AB204+AD204+AF204+AH204+AJ204)</f>
        <v>0</v>
      </c>
      <c r="E204" s="492">
        <f>SUM(G204+I204+K204+M204+O204+Q204+S204+U204+W204+Y204+AA204+AC204+AE204+AG204+AI204+AK204)</f>
        <v>0</v>
      </c>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190"/>
      <c r="AM204" s="190"/>
      <c r="AN204" s="190"/>
      <c r="AO204" s="191"/>
      <c r="AP204" s="190"/>
      <c r="AQ204" s="190"/>
      <c r="AR204" s="190"/>
      <c r="AS204" s="3"/>
      <c r="AT204" s="3"/>
    </row>
    <row r="205" spans="1:87" x14ac:dyDescent="0.2">
      <c r="A205" s="1347"/>
      <c r="B205" s="642" t="s">
        <v>77</v>
      </c>
      <c r="C205" s="492">
        <f>SUM(D205+E205)</f>
        <v>0</v>
      </c>
      <c r="D205" s="492">
        <f>SUM(F205+H205+J205+L205+N205+P205+R205+T205+V205+X205+Z205+AB205+AD205+AF205+AH205+AJ205)</f>
        <v>0</v>
      </c>
      <c r="E205" s="492">
        <f>SUM(G205+I205+K205+M205+O205+Q205+S205+U205+W205+Y205+AA205+AC205+AE205+AG205+AI205+AK205)</f>
        <v>0</v>
      </c>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190"/>
      <c r="AM205" s="190"/>
      <c r="AN205" s="190"/>
      <c r="AO205" s="191"/>
      <c r="AP205" s="190"/>
      <c r="AQ205" s="190"/>
      <c r="AR205" s="190"/>
      <c r="AS205" s="3"/>
      <c r="AT205" s="3"/>
    </row>
    <row r="206" spans="1:87" ht="15" x14ac:dyDescent="0.2">
      <c r="A206" s="641" t="s">
        <v>261</v>
      </c>
      <c r="B206" s="10"/>
      <c r="C206" s="10"/>
      <c r="D206" s="10"/>
      <c r="E206" s="10"/>
      <c r="F206" s="10"/>
      <c r="G206" s="10"/>
      <c r="H206" s="10"/>
      <c r="I206" s="10"/>
      <c r="J206" s="10"/>
      <c r="K206" s="10"/>
      <c r="L206" s="10"/>
      <c r="M206" s="4"/>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87" ht="14.25" customHeight="1" x14ac:dyDescent="0.2">
      <c r="A207" s="1464" t="s">
        <v>150</v>
      </c>
      <c r="B207" s="1467" t="s">
        <v>151</v>
      </c>
      <c r="C207" s="1296" t="s">
        <v>4</v>
      </c>
      <c r="D207" s="1297"/>
      <c r="E207" s="1298"/>
      <c r="F207" s="1470" t="s">
        <v>152</v>
      </c>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2"/>
      <c r="AL207" s="1242" t="s">
        <v>262</v>
      </c>
      <c r="AM207" s="3"/>
      <c r="AN207" s="3"/>
      <c r="AO207" s="3"/>
      <c r="AP207" s="3"/>
      <c r="AQ207" s="3"/>
      <c r="AR207" s="3"/>
      <c r="AS207" s="3"/>
      <c r="AT207" s="3"/>
    </row>
    <row r="208" spans="1:87" x14ac:dyDescent="0.2">
      <c r="A208" s="1465"/>
      <c r="B208" s="1468"/>
      <c r="C208" s="1343"/>
      <c r="D208" s="1344"/>
      <c r="E208" s="1345"/>
      <c r="F208" s="1476" t="s">
        <v>100</v>
      </c>
      <c r="G208" s="1477"/>
      <c r="H208" s="1470" t="s">
        <v>101</v>
      </c>
      <c r="I208" s="1472"/>
      <c r="J208" s="1470" t="s">
        <v>57</v>
      </c>
      <c r="K208" s="1472"/>
      <c r="L208" s="1470" t="s">
        <v>8</v>
      </c>
      <c r="M208" s="1472"/>
      <c r="N208" s="1271" t="s">
        <v>9</v>
      </c>
      <c r="O208" s="1272"/>
      <c r="P208" s="1271" t="s">
        <v>10</v>
      </c>
      <c r="Q208" s="1272"/>
      <c r="R208" s="1271" t="s">
        <v>11</v>
      </c>
      <c r="S208" s="1272"/>
      <c r="T208" s="1271" t="s">
        <v>12</v>
      </c>
      <c r="U208" s="1272"/>
      <c r="V208" s="1271" t="s">
        <v>13</v>
      </c>
      <c r="W208" s="1272"/>
      <c r="X208" s="1271" t="s">
        <v>14</v>
      </c>
      <c r="Y208" s="1272"/>
      <c r="Z208" s="1271" t="s">
        <v>153</v>
      </c>
      <c r="AA208" s="1272"/>
      <c r="AB208" s="1271" t="s">
        <v>154</v>
      </c>
      <c r="AC208" s="1272"/>
      <c r="AD208" s="1271" t="s">
        <v>155</v>
      </c>
      <c r="AE208" s="1272"/>
      <c r="AF208" s="1271" t="s">
        <v>156</v>
      </c>
      <c r="AG208" s="1272"/>
      <c r="AH208" s="1271" t="s">
        <v>157</v>
      </c>
      <c r="AI208" s="1272"/>
      <c r="AJ208" s="1288" t="s">
        <v>158</v>
      </c>
      <c r="AK208" s="1289"/>
      <c r="AL208" s="1414"/>
      <c r="AM208" s="3"/>
      <c r="AN208" s="3"/>
      <c r="AO208" s="3"/>
      <c r="AP208" s="3"/>
      <c r="AQ208" s="3"/>
      <c r="AR208" s="3"/>
      <c r="AS208" s="3"/>
      <c r="AT208" s="3"/>
    </row>
    <row r="209" spans="1:88" x14ac:dyDescent="0.2">
      <c r="A209" s="1466"/>
      <c r="B209" s="1469"/>
      <c r="C209" s="643" t="s">
        <v>149</v>
      </c>
      <c r="D209" s="643" t="s">
        <v>30</v>
      </c>
      <c r="E209" s="426" t="s">
        <v>48</v>
      </c>
      <c r="F209" s="644" t="s">
        <v>30</v>
      </c>
      <c r="G209" s="644" t="s">
        <v>48</v>
      </c>
      <c r="H209" s="644" t="s">
        <v>30</v>
      </c>
      <c r="I209" s="644" t="s">
        <v>48</v>
      </c>
      <c r="J209" s="644" t="s">
        <v>30</v>
      </c>
      <c r="K209" s="644" t="s">
        <v>48</v>
      </c>
      <c r="L209" s="644" t="s">
        <v>30</v>
      </c>
      <c r="M209" s="644" t="s">
        <v>48</v>
      </c>
      <c r="N209" s="644" t="s">
        <v>30</v>
      </c>
      <c r="O209" s="644" t="s">
        <v>48</v>
      </c>
      <c r="P209" s="644" t="s">
        <v>30</v>
      </c>
      <c r="Q209" s="644" t="s">
        <v>48</v>
      </c>
      <c r="R209" s="644" t="s">
        <v>30</v>
      </c>
      <c r="S209" s="644" t="s">
        <v>48</v>
      </c>
      <c r="T209" s="644" t="s">
        <v>30</v>
      </c>
      <c r="U209" s="644" t="s">
        <v>48</v>
      </c>
      <c r="V209" s="644" t="s">
        <v>30</v>
      </c>
      <c r="W209" s="644" t="s">
        <v>48</v>
      </c>
      <c r="X209" s="644" t="s">
        <v>30</v>
      </c>
      <c r="Y209" s="644" t="s">
        <v>48</v>
      </c>
      <c r="Z209" s="644" t="s">
        <v>30</v>
      </c>
      <c r="AA209" s="644" t="s">
        <v>48</v>
      </c>
      <c r="AB209" s="644" t="s">
        <v>30</v>
      </c>
      <c r="AC209" s="644" t="s">
        <v>48</v>
      </c>
      <c r="AD209" s="644" t="s">
        <v>30</v>
      </c>
      <c r="AE209" s="644" t="s">
        <v>48</v>
      </c>
      <c r="AF209" s="644" t="s">
        <v>30</v>
      </c>
      <c r="AG209" s="644" t="s">
        <v>48</v>
      </c>
      <c r="AH209" s="644" t="s">
        <v>30</v>
      </c>
      <c r="AI209" s="644" t="s">
        <v>48</v>
      </c>
      <c r="AJ209" s="644" t="s">
        <v>30</v>
      </c>
      <c r="AK209" s="644" t="s">
        <v>48</v>
      </c>
      <c r="AL209" s="1243"/>
      <c r="AM209" s="3"/>
      <c r="AN209" s="3"/>
      <c r="AO209" s="3"/>
      <c r="AP209" s="3"/>
      <c r="AQ209" s="3"/>
      <c r="AR209" s="3"/>
      <c r="AS209" s="3"/>
      <c r="AT209" s="3"/>
    </row>
    <row r="210" spans="1:88" x14ac:dyDescent="0.2">
      <c r="A210" s="1473" t="s">
        <v>160</v>
      </c>
      <c r="B210" s="195" t="s">
        <v>34</v>
      </c>
      <c r="C210" s="645">
        <f>SUM(D210+E210)</f>
        <v>0</v>
      </c>
      <c r="D210" s="645">
        <f t="shared" ref="D210:E213" si="34">SUM(F210+H210+J210+L210+N210+P210+R210+T210+V210+X210+Z210+AB210+AD210+AF210+AH210+AJ210)</f>
        <v>0</v>
      </c>
      <c r="E210" s="552">
        <f t="shared" si="34"/>
        <v>0</v>
      </c>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646" t="s">
        <v>263</v>
      </c>
      <c r="AN210" s="74"/>
      <c r="AO210" s="647"/>
      <c r="AP210" s="647"/>
      <c r="AQ210" s="647"/>
      <c r="AR210" s="647"/>
      <c r="AS210" s="647"/>
      <c r="AT210" s="647"/>
      <c r="CG210" s="452">
        <v>0</v>
      </c>
      <c r="CH210" s="452">
        <v>0</v>
      </c>
    </row>
    <row r="211" spans="1:88" x14ac:dyDescent="0.2">
      <c r="A211" s="1474"/>
      <c r="B211" s="200" t="s">
        <v>77</v>
      </c>
      <c r="C211" s="648">
        <f>SUM(D211+E211)</f>
        <v>0</v>
      </c>
      <c r="D211" s="648">
        <f t="shared" si="34"/>
        <v>0</v>
      </c>
      <c r="E211" s="610">
        <f t="shared" si="34"/>
        <v>0</v>
      </c>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646" t="s">
        <v>263</v>
      </c>
      <c r="AN211" s="74"/>
      <c r="AO211" s="647"/>
      <c r="AP211" s="647"/>
      <c r="AQ211" s="647"/>
      <c r="AR211" s="647"/>
      <c r="AS211" s="647"/>
      <c r="AT211" s="647"/>
      <c r="CG211" s="452">
        <v>0</v>
      </c>
      <c r="CH211" s="452">
        <v>0</v>
      </c>
    </row>
    <row r="212" spans="1:88" x14ac:dyDescent="0.2">
      <c r="A212" s="1475" t="s">
        <v>161</v>
      </c>
      <c r="B212" s="201" t="s">
        <v>34</v>
      </c>
      <c r="C212" s="649">
        <f>SUM(D212+E212)</f>
        <v>0</v>
      </c>
      <c r="D212" s="649">
        <f t="shared" si="34"/>
        <v>0</v>
      </c>
      <c r="E212" s="565">
        <f t="shared" si="34"/>
        <v>0</v>
      </c>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46" t="s">
        <v>263</v>
      </c>
      <c r="AN212" s="74"/>
      <c r="AO212" s="647"/>
      <c r="AP212" s="647"/>
      <c r="AQ212" s="647"/>
      <c r="AR212" s="647"/>
      <c r="AS212" s="647"/>
      <c r="AT212" s="647"/>
      <c r="CG212" s="452">
        <v>0</v>
      </c>
      <c r="CH212" s="452">
        <v>0</v>
      </c>
    </row>
    <row r="213" spans="1:88" x14ac:dyDescent="0.2">
      <c r="A213" s="1474"/>
      <c r="B213" s="200" t="s">
        <v>77</v>
      </c>
      <c r="C213" s="648">
        <f>SUM(D213+E213)</f>
        <v>0</v>
      </c>
      <c r="D213" s="648">
        <f t="shared" si="34"/>
        <v>0</v>
      </c>
      <c r="E213" s="610">
        <f t="shared" si="34"/>
        <v>0</v>
      </c>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646" t="s">
        <v>263</v>
      </c>
      <c r="AN213" s="74"/>
      <c r="AO213" s="647"/>
      <c r="AP213" s="647"/>
      <c r="AQ213" s="647"/>
      <c r="AR213" s="647"/>
      <c r="AS213" s="647"/>
      <c r="AT213" s="647"/>
      <c r="CG213" s="452">
        <v>0</v>
      </c>
      <c r="CH213" s="452">
        <v>0</v>
      </c>
    </row>
    <row r="214" spans="1:88" ht="26.25" customHeight="1" x14ac:dyDescent="0.45">
      <c r="A214" s="69" t="s">
        <v>264</v>
      </c>
      <c r="B214" s="65"/>
      <c r="C214" s="65"/>
      <c r="D214" s="65"/>
      <c r="E214" s="65"/>
      <c r="F214" s="65"/>
      <c r="G214" s="65"/>
      <c r="H214" s="10"/>
      <c r="I214" s="10"/>
      <c r="J214" s="10"/>
      <c r="K214" s="10"/>
      <c r="L214" s="10"/>
      <c r="M214" s="4"/>
      <c r="N214" s="22"/>
      <c r="O214" s="10"/>
      <c r="P214" s="10"/>
      <c r="Q214" s="10"/>
      <c r="R214" s="202"/>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88" x14ac:dyDescent="0.2">
      <c r="A215" s="1250" t="s">
        <v>162</v>
      </c>
      <c r="B215" s="1251"/>
      <c r="C215" s="1273" t="s">
        <v>163</v>
      </c>
      <c r="D215" s="1273"/>
      <c r="E215" s="1273"/>
      <c r="F215" s="1358" t="s">
        <v>164</v>
      </c>
      <c r="G215" s="1359"/>
      <c r="H215" s="1359"/>
      <c r="I215" s="1359"/>
      <c r="J215" s="1359"/>
      <c r="K215" s="1359"/>
      <c r="L215" s="1359"/>
      <c r="M215" s="1359"/>
      <c r="N215" s="1359"/>
      <c r="O215" s="1359"/>
      <c r="P215" s="1359"/>
      <c r="Q215" s="1359"/>
      <c r="R215" s="1359"/>
      <c r="S215" s="1359"/>
      <c r="T215" s="1359"/>
      <c r="U215" s="1359"/>
      <c r="V215" s="1359"/>
      <c r="W215" s="1359"/>
      <c r="X215" s="1359"/>
      <c r="Y215" s="1359"/>
      <c r="Z215" s="1359"/>
      <c r="AA215" s="1359"/>
      <c r="AB215" s="1359"/>
      <c r="AC215" s="1359"/>
      <c r="AD215" s="1359"/>
      <c r="AE215" s="1359"/>
      <c r="AF215" s="1359"/>
      <c r="AG215" s="1359"/>
      <c r="AH215" s="1359"/>
      <c r="AI215" s="1359"/>
      <c r="AJ215" s="1359"/>
      <c r="AK215" s="1359"/>
      <c r="AL215" s="1359"/>
      <c r="AM215" s="1363"/>
      <c r="AN215" s="1305" t="s">
        <v>77</v>
      </c>
      <c r="AO215" s="1306"/>
      <c r="AP215" s="1307"/>
      <c r="AQ215" s="1237" t="s">
        <v>165</v>
      </c>
      <c r="AR215" s="1242" t="s">
        <v>265</v>
      </c>
      <c r="AS215" s="1242" t="s">
        <v>187</v>
      </c>
      <c r="AT215" s="527"/>
      <c r="AU215" s="465"/>
      <c r="AV215" s="465"/>
    </row>
    <row r="216" spans="1:88" ht="14.25" customHeight="1" x14ac:dyDescent="0.2">
      <c r="A216" s="1308"/>
      <c r="B216" s="1309"/>
      <c r="C216" s="1273"/>
      <c r="D216" s="1273"/>
      <c r="E216" s="1273"/>
      <c r="F216" s="1302" t="s">
        <v>167</v>
      </c>
      <c r="G216" s="1303"/>
      <c r="H216" s="1479" t="s">
        <v>100</v>
      </c>
      <c r="I216" s="1480"/>
      <c r="J216" s="1302" t="s">
        <v>101</v>
      </c>
      <c r="K216" s="1303"/>
      <c r="L216" s="1302" t="s">
        <v>57</v>
      </c>
      <c r="M216" s="1303"/>
      <c r="N216" s="1302" t="s">
        <v>8</v>
      </c>
      <c r="O216" s="1303"/>
      <c r="P216" s="1288" t="s">
        <v>59</v>
      </c>
      <c r="Q216" s="1289"/>
      <c r="R216" s="1288" t="s">
        <v>60</v>
      </c>
      <c r="S216" s="1289"/>
      <c r="T216" s="1288" t="s">
        <v>61</v>
      </c>
      <c r="U216" s="1289"/>
      <c r="V216" s="1288" t="s">
        <v>62</v>
      </c>
      <c r="W216" s="1289"/>
      <c r="X216" s="1288" t="s">
        <v>63</v>
      </c>
      <c r="Y216" s="1289"/>
      <c r="Z216" s="1288" t="s">
        <v>64</v>
      </c>
      <c r="AA216" s="1289"/>
      <c r="AB216" s="1288" t="s">
        <v>65</v>
      </c>
      <c r="AC216" s="1289"/>
      <c r="AD216" s="1288" t="s">
        <v>66</v>
      </c>
      <c r="AE216" s="1289"/>
      <c r="AF216" s="1288" t="s">
        <v>67</v>
      </c>
      <c r="AG216" s="1289"/>
      <c r="AH216" s="1288" t="s">
        <v>68</v>
      </c>
      <c r="AI216" s="1289"/>
      <c r="AJ216" s="1288" t="s">
        <v>69</v>
      </c>
      <c r="AK216" s="1289"/>
      <c r="AL216" s="1288" t="s">
        <v>70</v>
      </c>
      <c r="AM216" s="1361"/>
      <c r="AN216" s="1237" t="s">
        <v>266</v>
      </c>
      <c r="AO216" s="1237" t="s">
        <v>267</v>
      </c>
      <c r="AP216" s="1237" t="s">
        <v>268</v>
      </c>
      <c r="AQ216" s="1478"/>
      <c r="AR216" s="1414"/>
      <c r="AS216" s="1414"/>
      <c r="AT216" s="22"/>
      <c r="AU216" s="465"/>
      <c r="AV216" s="465"/>
    </row>
    <row r="217" spans="1:88" x14ac:dyDescent="0.2">
      <c r="A217" s="1252"/>
      <c r="B217" s="1253"/>
      <c r="C217" s="428" t="s">
        <v>149</v>
      </c>
      <c r="D217" s="428" t="s">
        <v>30</v>
      </c>
      <c r="E217" s="440" t="s">
        <v>48</v>
      </c>
      <c r="F217" s="78" t="s">
        <v>159</v>
      </c>
      <c r="G217" s="81" t="s">
        <v>48</v>
      </c>
      <c r="H217" s="78" t="s">
        <v>159</v>
      </c>
      <c r="I217" s="81" t="s">
        <v>48</v>
      </c>
      <c r="J217" s="78" t="s">
        <v>159</v>
      </c>
      <c r="K217" s="81" t="s">
        <v>48</v>
      </c>
      <c r="L217" s="78" t="s">
        <v>159</v>
      </c>
      <c r="M217" s="81" t="s">
        <v>48</v>
      </c>
      <c r="N217" s="78" t="s">
        <v>159</v>
      </c>
      <c r="O217" s="81" t="s">
        <v>48</v>
      </c>
      <c r="P217" s="78" t="s">
        <v>159</v>
      </c>
      <c r="Q217" s="81" t="s">
        <v>48</v>
      </c>
      <c r="R217" s="78" t="s">
        <v>159</v>
      </c>
      <c r="S217" s="81" t="s">
        <v>48</v>
      </c>
      <c r="T217" s="78" t="s">
        <v>159</v>
      </c>
      <c r="U217" s="81" t="s">
        <v>48</v>
      </c>
      <c r="V217" s="78" t="s">
        <v>159</v>
      </c>
      <c r="W217" s="81" t="s">
        <v>48</v>
      </c>
      <c r="X217" s="78" t="s">
        <v>159</v>
      </c>
      <c r="Y217" s="81" t="s">
        <v>48</v>
      </c>
      <c r="Z217" s="78" t="s">
        <v>159</v>
      </c>
      <c r="AA217" s="81" t="s">
        <v>48</v>
      </c>
      <c r="AB217" s="78" t="s">
        <v>159</v>
      </c>
      <c r="AC217" s="81" t="s">
        <v>48</v>
      </c>
      <c r="AD217" s="78" t="s">
        <v>159</v>
      </c>
      <c r="AE217" s="81" t="s">
        <v>48</v>
      </c>
      <c r="AF217" s="78" t="s">
        <v>159</v>
      </c>
      <c r="AG217" s="81" t="s">
        <v>48</v>
      </c>
      <c r="AH217" s="78" t="s">
        <v>159</v>
      </c>
      <c r="AI217" s="81" t="s">
        <v>48</v>
      </c>
      <c r="AJ217" s="78" t="s">
        <v>159</v>
      </c>
      <c r="AK217" s="81" t="s">
        <v>48</v>
      </c>
      <c r="AL217" s="78" t="s">
        <v>159</v>
      </c>
      <c r="AM217" s="81" t="s">
        <v>48</v>
      </c>
      <c r="AN217" s="1345"/>
      <c r="AO217" s="1238"/>
      <c r="AP217" s="1238"/>
      <c r="AQ217" s="1238"/>
      <c r="AR217" s="1243"/>
      <c r="AS217" s="1243"/>
      <c r="AT217" s="650"/>
      <c r="AU217" s="465"/>
      <c r="AV217" s="465"/>
    </row>
    <row r="218" spans="1:88" x14ac:dyDescent="0.2">
      <c r="A218" s="1341" t="s">
        <v>168</v>
      </c>
      <c r="B218" s="1342"/>
      <c r="C218" s="651">
        <f>SUM(D218+E218)</f>
        <v>14</v>
      </c>
      <c r="D218" s="651">
        <f>SUM(F218+H218+J218+L218+N218+P218+R218+T218+V218+X218+Z218+AB218+AD218+AF218+AH218+AJ218+AL218)</f>
        <v>0</v>
      </c>
      <c r="E218" s="652">
        <f>SUM(G218+I218+K218+M218+O218+Q218+S218+U218+W218+Y218+AA218+AC218+AE218+AG218+AI218+AK218+AM218)</f>
        <v>14</v>
      </c>
      <c r="F218" s="653">
        <f>SUM(F228:F236)</f>
        <v>0</v>
      </c>
      <c r="G218" s="654">
        <f>SUM(G220:G236)</f>
        <v>1</v>
      </c>
      <c r="H218" s="653">
        <f>SUM(H228:H236)</f>
        <v>0</v>
      </c>
      <c r="I218" s="654">
        <f>SUM(I220:I236)</f>
        <v>1</v>
      </c>
      <c r="J218" s="653">
        <f>SUM(J228:J236)</f>
        <v>0</v>
      </c>
      <c r="K218" s="654">
        <f>SUM(K219:K236)</f>
        <v>0</v>
      </c>
      <c r="L218" s="653">
        <f>SUM(L228:L236)</f>
        <v>0</v>
      </c>
      <c r="M218" s="654">
        <f>SUM(M219:M236)</f>
        <v>0</v>
      </c>
      <c r="N218" s="653">
        <f>SUM(N228:N236)</f>
        <v>0</v>
      </c>
      <c r="O218" s="654">
        <f>SUM(O219:O236)</f>
        <v>2</v>
      </c>
      <c r="P218" s="653">
        <f>SUM(P228:P236)</f>
        <v>0</v>
      </c>
      <c r="Q218" s="654">
        <f>SUM(Q219:Q236)</f>
        <v>2</v>
      </c>
      <c r="R218" s="653">
        <f>SUM(R228:R236)</f>
        <v>0</v>
      </c>
      <c r="S218" s="654">
        <f>SUM(S219:S236)</f>
        <v>5</v>
      </c>
      <c r="T218" s="653">
        <f>SUM(T228:T236)</f>
        <v>0</v>
      </c>
      <c r="U218" s="654">
        <f>SUM(U219:U236)</f>
        <v>1</v>
      </c>
      <c r="V218" s="653">
        <f>SUM(V228:V236)</f>
        <v>0</v>
      </c>
      <c r="W218" s="654">
        <f>SUM(W219:W236)</f>
        <v>2</v>
      </c>
      <c r="X218" s="653">
        <f>SUM(X228:X236)</f>
        <v>0</v>
      </c>
      <c r="Y218" s="654">
        <f>SUM(Y219:Y236)</f>
        <v>0</v>
      </c>
      <c r="Z218" s="653">
        <f>SUM(Z228:Z236)</f>
        <v>0</v>
      </c>
      <c r="AA218" s="654">
        <f>SUM(AA219:AA236)</f>
        <v>0</v>
      </c>
      <c r="AB218" s="653">
        <f t="shared" ref="AB218:AM218" si="35">SUM(AB228:AB236)</f>
        <v>0</v>
      </c>
      <c r="AC218" s="654">
        <f t="shared" si="35"/>
        <v>0</v>
      </c>
      <c r="AD218" s="653">
        <f t="shared" si="35"/>
        <v>0</v>
      </c>
      <c r="AE218" s="654">
        <f t="shared" si="35"/>
        <v>0</v>
      </c>
      <c r="AF218" s="653">
        <f t="shared" si="35"/>
        <v>0</v>
      </c>
      <c r="AG218" s="654">
        <f t="shared" si="35"/>
        <v>0</v>
      </c>
      <c r="AH218" s="653">
        <f t="shared" si="35"/>
        <v>0</v>
      </c>
      <c r="AI218" s="654">
        <f t="shared" si="35"/>
        <v>0</v>
      </c>
      <c r="AJ218" s="653">
        <f t="shared" si="35"/>
        <v>0</v>
      </c>
      <c r="AK218" s="654">
        <f t="shared" si="35"/>
        <v>0</v>
      </c>
      <c r="AL218" s="653">
        <f t="shared" si="35"/>
        <v>0</v>
      </c>
      <c r="AM218" s="654">
        <f t="shared" si="35"/>
        <v>0</v>
      </c>
      <c r="AN218" s="655">
        <f t="shared" ref="AN218:AS218" si="36">SUM(AN219:AN236)</f>
        <v>0</v>
      </c>
      <c r="AO218" s="656">
        <f t="shared" si="36"/>
        <v>0</v>
      </c>
      <c r="AP218" s="656">
        <f t="shared" si="36"/>
        <v>0</v>
      </c>
      <c r="AQ218" s="656">
        <f t="shared" si="36"/>
        <v>0</v>
      </c>
      <c r="AR218" s="651">
        <f t="shared" si="36"/>
        <v>0</v>
      </c>
      <c r="AS218" s="655">
        <f t="shared" si="36"/>
        <v>0</v>
      </c>
      <c r="AT218" s="657"/>
      <c r="AU218" s="465"/>
      <c r="AV218" s="465"/>
    </row>
    <row r="219" spans="1:88" x14ac:dyDescent="0.2">
      <c r="A219" s="1348" t="s">
        <v>249</v>
      </c>
      <c r="B219" s="658" t="s">
        <v>23</v>
      </c>
      <c r="C219" s="659">
        <f t="shared" ref="C219:C227" si="37">E219</f>
        <v>0</v>
      </c>
      <c r="D219" s="660"/>
      <c r="E219" s="661">
        <f>SUM(K219+M219+O219+Q219+S219+U219+W219+Y219+AA219)</f>
        <v>0</v>
      </c>
      <c r="F219" s="662"/>
      <c r="G219" s="662"/>
      <c r="H219" s="662"/>
      <c r="I219" s="662"/>
      <c r="J219" s="662"/>
      <c r="K219" s="579"/>
      <c r="L219" s="662"/>
      <c r="M219" s="579"/>
      <c r="N219" s="662"/>
      <c r="O219" s="579"/>
      <c r="P219" s="662"/>
      <c r="Q219" s="579"/>
      <c r="R219" s="662"/>
      <c r="S219" s="579"/>
      <c r="T219" s="662"/>
      <c r="U219" s="579"/>
      <c r="V219" s="662"/>
      <c r="W219" s="579"/>
      <c r="X219" s="662"/>
      <c r="Y219" s="579"/>
      <c r="Z219" s="662"/>
      <c r="AA219" s="579"/>
      <c r="AB219" s="662"/>
      <c r="AC219" s="662"/>
      <c r="AD219" s="662"/>
      <c r="AE219" s="662"/>
      <c r="AF219" s="662"/>
      <c r="AG219" s="662"/>
      <c r="AH219" s="662"/>
      <c r="AI219" s="662"/>
      <c r="AJ219" s="662"/>
      <c r="AK219" s="662"/>
      <c r="AL219" s="662"/>
      <c r="AM219" s="662"/>
      <c r="AN219" s="181"/>
      <c r="AO219" s="60"/>
      <c r="AP219" s="60"/>
      <c r="AQ219" s="60"/>
      <c r="AR219" s="60"/>
      <c r="AS219" s="60"/>
      <c r="AT219" s="531" t="s">
        <v>194</v>
      </c>
      <c r="AU219" s="465"/>
      <c r="AV219" s="465"/>
      <c r="CG219" s="452">
        <v>0</v>
      </c>
      <c r="CJ219" s="452">
        <v>0</v>
      </c>
    </row>
    <row r="220" spans="1:88" x14ac:dyDescent="0.2">
      <c r="A220" s="1348"/>
      <c r="B220" s="663" t="s">
        <v>169</v>
      </c>
      <c r="C220" s="495">
        <f t="shared" si="37"/>
        <v>0</v>
      </c>
      <c r="D220" s="660"/>
      <c r="E220" s="661">
        <f t="shared" ref="E220:E227" si="38">SUM(G220+I220+K220+M220+O220+Q220+S220+U220+W220+Y220+AA220)</f>
        <v>0</v>
      </c>
      <c r="F220" s="662"/>
      <c r="G220" s="579"/>
      <c r="H220" s="662"/>
      <c r="I220" s="579"/>
      <c r="J220" s="662"/>
      <c r="K220" s="579"/>
      <c r="L220" s="662"/>
      <c r="M220" s="579"/>
      <c r="N220" s="662"/>
      <c r="O220" s="579"/>
      <c r="P220" s="662"/>
      <c r="Q220" s="579"/>
      <c r="R220" s="662"/>
      <c r="S220" s="579"/>
      <c r="T220" s="662"/>
      <c r="U220" s="579"/>
      <c r="V220" s="662"/>
      <c r="W220" s="579"/>
      <c r="X220" s="662"/>
      <c r="Y220" s="579"/>
      <c r="Z220" s="662"/>
      <c r="AA220" s="579"/>
      <c r="AB220" s="662"/>
      <c r="AC220" s="662"/>
      <c r="AD220" s="662"/>
      <c r="AE220" s="662"/>
      <c r="AF220" s="662"/>
      <c r="AG220" s="662"/>
      <c r="AH220" s="662"/>
      <c r="AI220" s="662"/>
      <c r="AJ220" s="662"/>
      <c r="AK220" s="662"/>
      <c r="AL220" s="662"/>
      <c r="AM220" s="662"/>
      <c r="AN220" s="181"/>
      <c r="AO220" s="60"/>
      <c r="AP220" s="60"/>
      <c r="AQ220" s="60"/>
      <c r="AR220" s="60"/>
      <c r="AS220" s="60"/>
      <c r="AT220" s="532" t="s">
        <v>194</v>
      </c>
      <c r="AU220" s="465"/>
      <c r="AV220" s="465"/>
      <c r="CG220" s="452">
        <v>0</v>
      </c>
      <c r="CJ220" s="452">
        <v>0</v>
      </c>
    </row>
    <row r="221" spans="1:88" x14ac:dyDescent="0.2">
      <c r="A221" s="1348"/>
      <c r="B221" s="664" t="s">
        <v>170</v>
      </c>
      <c r="C221" s="494">
        <f t="shared" si="37"/>
        <v>0</v>
      </c>
      <c r="D221" s="660"/>
      <c r="E221" s="665">
        <f t="shared" si="38"/>
        <v>0</v>
      </c>
      <c r="F221" s="662"/>
      <c r="G221" s="468"/>
      <c r="H221" s="662"/>
      <c r="I221" s="468"/>
      <c r="J221" s="662"/>
      <c r="K221" s="468"/>
      <c r="L221" s="662"/>
      <c r="M221" s="468"/>
      <c r="N221" s="662"/>
      <c r="O221" s="468"/>
      <c r="P221" s="662"/>
      <c r="Q221" s="468"/>
      <c r="R221" s="662"/>
      <c r="S221" s="468"/>
      <c r="T221" s="662"/>
      <c r="U221" s="468"/>
      <c r="V221" s="662"/>
      <c r="W221" s="468"/>
      <c r="X221" s="662"/>
      <c r="Y221" s="468"/>
      <c r="Z221" s="662"/>
      <c r="AA221" s="468"/>
      <c r="AB221" s="662"/>
      <c r="AC221" s="662"/>
      <c r="AD221" s="662"/>
      <c r="AE221" s="662"/>
      <c r="AF221" s="662"/>
      <c r="AG221" s="662"/>
      <c r="AH221" s="662"/>
      <c r="AI221" s="662"/>
      <c r="AJ221" s="662"/>
      <c r="AK221" s="662"/>
      <c r="AL221" s="662"/>
      <c r="AM221" s="662"/>
      <c r="AN221" s="178"/>
      <c r="AO221" s="32"/>
      <c r="AP221" s="32"/>
      <c r="AQ221" s="32"/>
      <c r="AR221" s="32"/>
      <c r="AS221" s="32"/>
      <c r="AT221" s="532" t="s">
        <v>194</v>
      </c>
      <c r="AU221" s="465"/>
      <c r="AV221" s="465"/>
      <c r="CG221" s="452">
        <v>0</v>
      </c>
      <c r="CJ221" s="452">
        <v>0</v>
      </c>
    </row>
    <row r="222" spans="1:88" x14ac:dyDescent="0.2">
      <c r="A222" s="1348"/>
      <c r="B222" s="664" t="s">
        <v>171</v>
      </c>
      <c r="C222" s="494">
        <f t="shared" si="37"/>
        <v>0</v>
      </c>
      <c r="D222" s="660"/>
      <c r="E222" s="665">
        <f t="shared" si="38"/>
        <v>0</v>
      </c>
      <c r="F222" s="662"/>
      <c r="G222" s="468"/>
      <c r="H222" s="662"/>
      <c r="I222" s="468"/>
      <c r="J222" s="662"/>
      <c r="K222" s="468"/>
      <c r="L222" s="662"/>
      <c r="M222" s="468"/>
      <c r="N222" s="662"/>
      <c r="O222" s="468"/>
      <c r="P222" s="662"/>
      <c r="Q222" s="468"/>
      <c r="R222" s="662"/>
      <c r="S222" s="468"/>
      <c r="T222" s="662"/>
      <c r="U222" s="468"/>
      <c r="V222" s="662"/>
      <c r="W222" s="468"/>
      <c r="X222" s="662"/>
      <c r="Y222" s="468"/>
      <c r="Z222" s="662"/>
      <c r="AA222" s="468"/>
      <c r="AB222" s="662"/>
      <c r="AC222" s="662"/>
      <c r="AD222" s="662"/>
      <c r="AE222" s="662"/>
      <c r="AF222" s="662"/>
      <c r="AG222" s="662"/>
      <c r="AH222" s="662"/>
      <c r="AI222" s="662"/>
      <c r="AJ222" s="662"/>
      <c r="AK222" s="662"/>
      <c r="AL222" s="662"/>
      <c r="AM222" s="662"/>
      <c r="AN222" s="178"/>
      <c r="AO222" s="32"/>
      <c r="AP222" s="32"/>
      <c r="AQ222" s="32"/>
      <c r="AR222" s="32"/>
      <c r="AS222" s="32"/>
      <c r="AT222" s="532" t="s">
        <v>194</v>
      </c>
      <c r="AU222" s="465"/>
      <c r="AV222" s="465"/>
      <c r="CG222" s="452">
        <v>0</v>
      </c>
      <c r="CJ222" s="452">
        <v>0</v>
      </c>
    </row>
    <row r="223" spans="1:88" x14ac:dyDescent="0.2">
      <c r="A223" s="1348"/>
      <c r="B223" s="664" t="s">
        <v>172</v>
      </c>
      <c r="C223" s="494">
        <f t="shared" si="37"/>
        <v>0</v>
      </c>
      <c r="D223" s="660"/>
      <c r="E223" s="665">
        <f t="shared" si="38"/>
        <v>0</v>
      </c>
      <c r="F223" s="662"/>
      <c r="G223" s="468"/>
      <c r="H223" s="662"/>
      <c r="I223" s="468"/>
      <c r="J223" s="662"/>
      <c r="K223" s="468"/>
      <c r="L223" s="662"/>
      <c r="M223" s="468"/>
      <c r="N223" s="662"/>
      <c r="O223" s="468"/>
      <c r="P223" s="662"/>
      <c r="Q223" s="468"/>
      <c r="R223" s="662"/>
      <c r="S223" s="468"/>
      <c r="T223" s="662"/>
      <c r="U223" s="468"/>
      <c r="V223" s="662"/>
      <c r="W223" s="468"/>
      <c r="X223" s="662"/>
      <c r="Y223" s="468"/>
      <c r="Z223" s="662"/>
      <c r="AA223" s="468"/>
      <c r="AB223" s="662"/>
      <c r="AC223" s="662"/>
      <c r="AD223" s="662"/>
      <c r="AE223" s="662"/>
      <c r="AF223" s="662"/>
      <c r="AG223" s="662"/>
      <c r="AH223" s="662"/>
      <c r="AI223" s="662"/>
      <c r="AJ223" s="662"/>
      <c r="AK223" s="662"/>
      <c r="AL223" s="662"/>
      <c r="AM223" s="662"/>
      <c r="AN223" s="178"/>
      <c r="AO223" s="32"/>
      <c r="AP223" s="32"/>
      <c r="AQ223" s="32"/>
      <c r="AR223" s="32"/>
      <c r="AS223" s="32"/>
      <c r="AT223" s="532" t="s">
        <v>194</v>
      </c>
      <c r="AU223" s="465"/>
      <c r="AV223" s="465"/>
      <c r="CG223" s="452">
        <v>0</v>
      </c>
      <c r="CJ223" s="452">
        <v>0</v>
      </c>
    </row>
    <row r="224" spans="1:88" x14ac:dyDescent="0.2">
      <c r="A224" s="1348"/>
      <c r="B224" s="664" t="s">
        <v>173</v>
      </c>
      <c r="C224" s="494">
        <f t="shared" si="37"/>
        <v>0</v>
      </c>
      <c r="D224" s="660"/>
      <c r="E224" s="665">
        <f t="shared" si="38"/>
        <v>0</v>
      </c>
      <c r="F224" s="662"/>
      <c r="G224" s="468"/>
      <c r="H224" s="662"/>
      <c r="I224" s="468"/>
      <c r="J224" s="662"/>
      <c r="K224" s="468"/>
      <c r="L224" s="662"/>
      <c r="M224" s="468"/>
      <c r="N224" s="662"/>
      <c r="O224" s="468"/>
      <c r="P224" s="662"/>
      <c r="Q224" s="468"/>
      <c r="R224" s="662"/>
      <c r="S224" s="468"/>
      <c r="T224" s="662"/>
      <c r="U224" s="468"/>
      <c r="V224" s="662"/>
      <c r="W224" s="468"/>
      <c r="X224" s="662"/>
      <c r="Y224" s="468"/>
      <c r="Z224" s="662"/>
      <c r="AA224" s="468"/>
      <c r="AB224" s="662"/>
      <c r="AC224" s="662"/>
      <c r="AD224" s="662"/>
      <c r="AE224" s="662"/>
      <c r="AF224" s="662"/>
      <c r="AG224" s="662"/>
      <c r="AH224" s="662"/>
      <c r="AI224" s="662"/>
      <c r="AJ224" s="662"/>
      <c r="AK224" s="662"/>
      <c r="AL224" s="662"/>
      <c r="AM224" s="662"/>
      <c r="AN224" s="178"/>
      <c r="AO224" s="32"/>
      <c r="AP224" s="32"/>
      <c r="AQ224" s="32"/>
      <c r="AR224" s="32"/>
      <c r="AS224" s="32"/>
      <c r="AT224" s="532" t="s">
        <v>194</v>
      </c>
      <c r="AU224" s="465"/>
      <c r="AV224" s="465"/>
      <c r="CG224" s="452">
        <v>0</v>
      </c>
      <c r="CJ224" s="452">
        <v>0</v>
      </c>
    </row>
    <row r="225" spans="1:88" x14ac:dyDescent="0.2">
      <c r="A225" s="1348"/>
      <c r="B225" s="664" t="s">
        <v>174</v>
      </c>
      <c r="C225" s="494">
        <f t="shared" si="37"/>
        <v>0</v>
      </c>
      <c r="D225" s="660"/>
      <c r="E225" s="665">
        <f t="shared" si="38"/>
        <v>0</v>
      </c>
      <c r="F225" s="662"/>
      <c r="G225" s="468"/>
      <c r="H225" s="662"/>
      <c r="I225" s="468"/>
      <c r="J225" s="662"/>
      <c r="K225" s="468"/>
      <c r="L225" s="662"/>
      <c r="M225" s="468"/>
      <c r="N225" s="662"/>
      <c r="O225" s="468"/>
      <c r="P225" s="662"/>
      <c r="Q225" s="468"/>
      <c r="R225" s="662"/>
      <c r="S225" s="468"/>
      <c r="T225" s="662"/>
      <c r="U225" s="468"/>
      <c r="V225" s="662"/>
      <c r="W225" s="468"/>
      <c r="X225" s="662"/>
      <c r="Y225" s="468"/>
      <c r="Z225" s="662"/>
      <c r="AA225" s="468"/>
      <c r="AB225" s="662"/>
      <c r="AC225" s="662"/>
      <c r="AD225" s="662"/>
      <c r="AE225" s="662"/>
      <c r="AF225" s="662"/>
      <c r="AG225" s="662"/>
      <c r="AH225" s="662"/>
      <c r="AI225" s="662"/>
      <c r="AJ225" s="662"/>
      <c r="AK225" s="662"/>
      <c r="AL225" s="662"/>
      <c r="AM225" s="662"/>
      <c r="AN225" s="178"/>
      <c r="AO225" s="32"/>
      <c r="AP225" s="32"/>
      <c r="AQ225" s="32"/>
      <c r="AR225" s="32"/>
      <c r="AS225" s="32"/>
      <c r="AT225" s="530" t="s">
        <v>194</v>
      </c>
      <c r="AU225" s="465"/>
      <c r="AV225" s="465"/>
      <c r="CG225" s="452">
        <v>0</v>
      </c>
      <c r="CJ225" s="452">
        <v>0</v>
      </c>
    </row>
    <row r="226" spans="1:88" x14ac:dyDescent="0.2">
      <c r="A226" s="1348"/>
      <c r="B226" s="664" t="s">
        <v>175</v>
      </c>
      <c r="C226" s="494">
        <f t="shared" si="37"/>
        <v>0</v>
      </c>
      <c r="D226" s="660"/>
      <c r="E226" s="665">
        <f t="shared" si="38"/>
        <v>0</v>
      </c>
      <c r="F226" s="662"/>
      <c r="G226" s="468"/>
      <c r="H226" s="662"/>
      <c r="I226" s="468"/>
      <c r="J226" s="662"/>
      <c r="K226" s="468"/>
      <c r="L226" s="662"/>
      <c r="M226" s="468"/>
      <c r="N226" s="662"/>
      <c r="O226" s="468"/>
      <c r="P226" s="662"/>
      <c r="Q226" s="468"/>
      <c r="R226" s="662"/>
      <c r="S226" s="468"/>
      <c r="T226" s="662"/>
      <c r="U226" s="468"/>
      <c r="V226" s="662"/>
      <c r="W226" s="468"/>
      <c r="X226" s="662"/>
      <c r="Y226" s="468"/>
      <c r="Z226" s="662"/>
      <c r="AA226" s="468"/>
      <c r="AB226" s="662"/>
      <c r="AC226" s="662"/>
      <c r="AD226" s="662"/>
      <c r="AE226" s="662"/>
      <c r="AF226" s="662"/>
      <c r="AG226" s="662"/>
      <c r="AH226" s="662"/>
      <c r="AI226" s="662"/>
      <c r="AJ226" s="662"/>
      <c r="AK226" s="662"/>
      <c r="AL226" s="662"/>
      <c r="AM226" s="662"/>
      <c r="AN226" s="178"/>
      <c r="AO226" s="32"/>
      <c r="AP226" s="32"/>
      <c r="AQ226" s="32"/>
      <c r="AR226" s="32"/>
      <c r="AS226" s="32"/>
      <c r="AT226" s="532" t="s">
        <v>194</v>
      </c>
      <c r="AU226" s="465"/>
      <c r="AV226" s="465"/>
      <c r="CG226" s="452">
        <v>0</v>
      </c>
      <c r="CJ226" s="452">
        <v>0</v>
      </c>
    </row>
    <row r="227" spans="1:88" x14ac:dyDescent="0.2">
      <c r="A227" s="1348"/>
      <c r="B227" s="666" t="s">
        <v>176</v>
      </c>
      <c r="C227" s="492">
        <f t="shared" si="37"/>
        <v>14</v>
      </c>
      <c r="D227" s="667"/>
      <c r="E227" s="668">
        <f t="shared" si="38"/>
        <v>14</v>
      </c>
      <c r="F227" s="669"/>
      <c r="G227" s="586">
        <v>1</v>
      </c>
      <c r="H227" s="669"/>
      <c r="I227" s="586">
        <v>1</v>
      </c>
      <c r="J227" s="669"/>
      <c r="K227" s="586"/>
      <c r="L227" s="669"/>
      <c r="M227" s="586"/>
      <c r="N227" s="669"/>
      <c r="O227" s="586">
        <v>2</v>
      </c>
      <c r="P227" s="669"/>
      <c r="Q227" s="586">
        <v>2</v>
      </c>
      <c r="R227" s="669"/>
      <c r="S227" s="586">
        <v>5</v>
      </c>
      <c r="T227" s="669"/>
      <c r="U227" s="586">
        <v>1</v>
      </c>
      <c r="V227" s="669"/>
      <c r="W227" s="586">
        <v>2</v>
      </c>
      <c r="X227" s="669"/>
      <c r="Y227" s="586"/>
      <c r="Z227" s="669"/>
      <c r="AA227" s="586"/>
      <c r="AB227" s="669"/>
      <c r="AC227" s="669"/>
      <c r="AD227" s="669"/>
      <c r="AE227" s="669"/>
      <c r="AF227" s="669"/>
      <c r="AG227" s="669"/>
      <c r="AH227" s="669"/>
      <c r="AI227" s="669"/>
      <c r="AJ227" s="669"/>
      <c r="AK227" s="669"/>
      <c r="AL227" s="669"/>
      <c r="AM227" s="669"/>
      <c r="AN227" s="184"/>
      <c r="AO227" s="44"/>
      <c r="AP227" s="44"/>
      <c r="AQ227" s="44">
        <v>0</v>
      </c>
      <c r="AR227" s="44">
        <v>0</v>
      </c>
      <c r="AS227" s="44">
        <v>0</v>
      </c>
      <c r="AT227" s="530" t="s">
        <v>194</v>
      </c>
      <c r="AU227" s="465"/>
      <c r="AV227" s="465"/>
      <c r="CG227" s="452">
        <v>0</v>
      </c>
      <c r="CJ227" s="452">
        <v>0</v>
      </c>
    </row>
    <row r="228" spans="1:88" x14ac:dyDescent="0.2">
      <c r="A228" s="1349" t="s">
        <v>269</v>
      </c>
      <c r="B228" s="658" t="s">
        <v>23</v>
      </c>
      <c r="C228" s="659">
        <f t="shared" ref="C228:C236" si="39">SUM(D228+E228)</f>
        <v>0</v>
      </c>
      <c r="D228" s="659">
        <f t="shared" ref="D228:E236" si="40">SUM(F228+H228+J228+L228+N228+P228+R228+T228+V228+X228+Z228+AB228+AD228+AF228+AH228+AJ228+AL228)</f>
        <v>0</v>
      </c>
      <c r="E228" s="661">
        <f t="shared" si="40"/>
        <v>0</v>
      </c>
      <c r="F228" s="670"/>
      <c r="G228" s="671"/>
      <c r="H228" s="672"/>
      <c r="I228" s="671"/>
      <c r="J228" s="672"/>
      <c r="K228" s="579"/>
      <c r="L228" s="670"/>
      <c r="M228" s="671"/>
      <c r="N228" s="672"/>
      <c r="O228" s="673"/>
      <c r="P228" s="674"/>
      <c r="Q228" s="671"/>
      <c r="R228" s="672"/>
      <c r="S228" s="673"/>
      <c r="T228" s="674"/>
      <c r="U228" s="671"/>
      <c r="V228" s="672"/>
      <c r="W228" s="673"/>
      <c r="X228" s="674"/>
      <c r="Y228" s="671"/>
      <c r="Z228" s="672"/>
      <c r="AA228" s="673"/>
      <c r="AB228" s="674"/>
      <c r="AC228" s="671"/>
      <c r="AD228" s="672"/>
      <c r="AE228" s="673"/>
      <c r="AF228" s="674"/>
      <c r="AG228" s="671"/>
      <c r="AH228" s="672"/>
      <c r="AI228" s="673"/>
      <c r="AJ228" s="674"/>
      <c r="AK228" s="671"/>
      <c r="AL228" s="672"/>
      <c r="AM228" s="673"/>
      <c r="AN228" s="25"/>
      <c r="AO228" s="60"/>
      <c r="AP228" s="60"/>
      <c r="AQ228" s="60"/>
      <c r="AR228" s="60"/>
      <c r="AS228" s="60"/>
      <c r="AT228" s="532" t="s">
        <v>194</v>
      </c>
      <c r="AU228" s="465"/>
      <c r="AV228" s="465"/>
      <c r="CG228" s="452">
        <v>0</v>
      </c>
      <c r="CJ228" s="452">
        <v>0</v>
      </c>
    </row>
    <row r="229" spans="1:88" x14ac:dyDescent="0.2">
      <c r="A229" s="1350"/>
      <c r="B229" s="663" t="s">
        <v>169</v>
      </c>
      <c r="C229" s="495">
        <f t="shared" si="39"/>
        <v>0</v>
      </c>
      <c r="D229" s="495">
        <f t="shared" si="40"/>
        <v>0</v>
      </c>
      <c r="E229" s="661">
        <f t="shared" si="40"/>
        <v>0</v>
      </c>
      <c r="F229" s="233"/>
      <c r="G229" s="579"/>
      <c r="H229" s="233"/>
      <c r="I229" s="579"/>
      <c r="J229" s="233"/>
      <c r="K229" s="579"/>
      <c r="L229" s="233"/>
      <c r="M229" s="579"/>
      <c r="N229" s="574"/>
      <c r="O229" s="675"/>
      <c r="P229" s="233"/>
      <c r="Q229" s="579"/>
      <c r="R229" s="574"/>
      <c r="S229" s="675"/>
      <c r="T229" s="233"/>
      <c r="U229" s="579"/>
      <c r="V229" s="574"/>
      <c r="W229" s="675"/>
      <c r="X229" s="233"/>
      <c r="Y229" s="579"/>
      <c r="Z229" s="574"/>
      <c r="AA229" s="675"/>
      <c r="AB229" s="233"/>
      <c r="AC229" s="579"/>
      <c r="AD229" s="574"/>
      <c r="AE229" s="675"/>
      <c r="AF229" s="233"/>
      <c r="AG229" s="579"/>
      <c r="AH229" s="574"/>
      <c r="AI229" s="675"/>
      <c r="AJ229" s="233"/>
      <c r="AK229" s="579"/>
      <c r="AL229" s="574"/>
      <c r="AM229" s="675"/>
      <c r="AN229" s="60"/>
      <c r="AO229" s="60"/>
      <c r="AP229" s="60"/>
      <c r="AQ229" s="60"/>
      <c r="AR229" s="60"/>
      <c r="AS229" s="60"/>
      <c r="AT229" s="532" t="s">
        <v>194</v>
      </c>
      <c r="AU229" s="465"/>
      <c r="AV229" s="465"/>
      <c r="CG229" s="452">
        <v>0</v>
      </c>
      <c r="CJ229" s="452">
        <v>0</v>
      </c>
    </row>
    <row r="230" spans="1:88" x14ac:dyDescent="0.2">
      <c r="A230" s="1350"/>
      <c r="B230" s="664" t="s">
        <v>170</v>
      </c>
      <c r="C230" s="494">
        <f t="shared" si="39"/>
        <v>0</v>
      </c>
      <c r="D230" s="494">
        <f t="shared" si="40"/>
        <v>0</v>
      </c>
      <c r="E230" s="665">
        <f t="shared" si="40"/>
        <v>0</v>
      </c>
      <c r="F230" s="31"/>
      <c r="G230" s="468"/>
      <c r="H230" s="31"/>
      <c r="I230" s="468"/>
      <c r="J230" s="31"/>
      <c r="K230" s="468"/>
      <c r="L230" s="31"/>
      <c r="M230" s="468"/>
      <c r="N230" s="31"/>
      <c r="O230" s="676"/>
      <c r="P230" s="31"/>
      <c r="Q230" s="468"/>
      <c r="R230" s="609"/>
      <c r="S230" s="676"/>
      <c r="T230" s="31"/>
      <c r="U230" s="468"/>
      <c r="V230" s="609"/>
      <c r="W230" s="676"/>
      <c r="X230" s="31"/>
      <c r="Y230" s="468"/>
      <c r="Z230" s="609"/>
      <c r="AA230" s="676"/>
      <c r="AB230" s="31"/>
      <c r="AC230" s="468"/>
      <c r="AD230" s="609"/>
      <c r="AE230" s="676"/>
      <c r="AF230" s="31"/>
      <c r="AG230" s="468"/>
      <c r="AH230" s="609"/>
      <c r="AI230" s="676"/>
      <c r="AJ230" s="31"/>
      <c r="AK230" s="468"/>
      <c r="AL230" s="609"/>
      <c r="AM230" s="676"/>
      <c r="AN230" s="32"/>
      <c r="AO230" s="32"/>
      <c r="AP230" s="32"/>
      <c r="AQ230" s="32"/>
      <c r="AR230" s="32"/>
      <c r="AS230" s="32"/>
      <c r="AT230" s="532" t="s">
        <v>194</v>
      </c>
      <c r="AU230" s="465"/>
      <c r="AV230" s="465"/>
      <c r="CG230" s="452">
        <v>0</v>
      </c>
      <c r="CJ230" s="452">
        <v>0</v>
      </c>
    </row>
    <row r="231" spans="1:88" x14ac:dyDescent="0.2">
      <c r="A231" s="1350"/>
      <c r="B231" s="664" t="s">
        <v>171</v>
      </c>
      <c r="C231" s="494">
        <f t="shared" si="39"/>
        <v>0</v>
      </c>
      <c r="D231" s="494">
        <f t="shared" si="40"/>
        <v>0</v>
      </c>
      <c r="E231" s="665">
        <f t="shared" si="40"/>
        <v>0</v>
      </c>
      <c r="F231" s="31"/>
      <c r="G231" s="468"/>
      <c r="H231" s="31"/>
      <c r="I231" s="468"/>
      <c r="J231" s="31"/>
      <c r="K231" s="468"/>
      <c r="L231" s="31"/>
      <c r="M231" s="468"/>
      <c r="N231" s="31"/>
      <c r="O231" s="676"/>
      <c r="P231" s="31"/>
      <c r="Q231" s="468"/>
      <c r="R231" s="609"/>
      <c r="S231" s="676"/>
      <c r="T231" s="31"/>
      <c r="U231" s="468"/>
      <c r="V231" s="609"/>
      <c r="W231" s="676"/>
      <c r="X231" s="31"/>
      <c r="Y231" s="468"/>
      <c r="Z231" s="609"/>
      <c r="AA231" s="676"/>
      <c r="AB231" s="31"/>
      <c r="AC231" s="468"/>
      <c r="AD231" s="609"/>
      <c r="AE231" s="676"/>
      <c r="AF231" s="31"/>
      <c r="AG231" s="468"/>
      <c r="AH231" s="609"/>
      <c r="AI231" s="676"/>
      <c r="AJ231" s="31"/>
      <c r="AK231" s="468"/>
      <c r="AL231" s="609"/>
      <c r="AM231" s="676"/>
      <c r="AN231" s="32"/>
      <c r="AO231" s="32"/>
      <c r="AP231" s="32"/>
      <c r="AQ231" s="32"/>
      <c r="AR231" s="32"/>
      <c r="AS231" s="32"/>
      <c r="AT231" s="532" t="s">
        <v>194</v>
      </c>
      <c r="AU231" s="465"/>
      <c r="AV231" s="465"/>
      <c r="CG231" s="452">
        <v>0</v>
      </c>
      <c r="CJ231" s="452">
        <v>0</v>
      </c>
    </row>
    <row r="232" spans="1:88" x14ac:dyDescent="0.2">
      <c r="A232" s="1350"/>
      <c r="B232" s="664" t="s">
        <v>172</v>
      </c>
      <c r="C232" s="494">
        <f t="shared" si="39"/>
        <v>0</v>
      </c>
      <c r="D232" s="494">
        <f t="shared" si="40"/>
        <v>0</v>
      </c>
      <c r="E232" s="665">
        <f t="shared" si="40"/>
        <v>0</v>
      </c>
      <c r="F232" s="31"/>
      <c r="G232" s="468"/>
      <c r="H232" s="31"/>
      <c r="I232" s="468"/>
      <c r="J232" s="31"/>
      <c r="K232" s="468"/>
      <c r="L232" s="31"/>
      <c r="M232" s="468"/>
      <c r="N232" s="31"/>
      <c r="O232" s="676"/>
      <c r="P232" s="31"/>
      <c r="Q232" s="468"/>
      <c r="R232" s="609"/>
      <c r="S232" s="676"/>
      <c r="T232" s="31"/>
      <c r="U232" s="468"/>
      <c r="V232" s="609"/>
      <c r="W232" s="676"/>
      <c r="X232" s="31"/>
      <c r="Y232" s="468"/>
      <c r="Z232" s="609"/>
      <c r="AA232" s="676"/>
      <c r="AB232" s="31"/>
      <c r="AC232" s="468"/>
      <c r="AD232" s="609"/>
      <c r="AE232" s="676"/>
      <c r="AF232" s="31"/>
      <c r="AG232" s="468"/>
      <c r="AH232" s="609"/>
      <c r="AI232" s="676"/>
      <c r="AJ232" s="31"/>
      <c r="AK232" s="468"/>
      <c r="AL232" s="609"/>
      <c r="AM232" s="676"/>
      <c r="AN232" s="32"/>
      <c r="AO232" s="32"/>
      <c r="AP232" s="32"/>
      <c r="AQ232" s="32"/>
      <c r="AR232" s="32"/>
      <c r="AS232" s="32"/>
      <c r="AT232" s="530" t="s">
        <v>194</v>
      </c>
      <c r="AU232" s="465"/>
      <c r="AV232" s="465"/>
      <c r="CG232" s="452">
        <v>0</v>
      </c>
      <c r="CJ232" s="452">
        <v>0</v>
      </c>
    </row>
    <row r="233" spans="1:88" x14ac:dyDescent="0.2">
      <c r="A233" s="1350"/>
      <c r="B233" s="664" t="s">
        <v>173</v>
      </c>
      <c r="C233" s="494">
        <f t="shared" si="39"/>
        <v>0</v>
      </c>
      <c r="D233" s="494">
        <f t="shared" si="40"/>
        <v>0</v>
      </c>
      <c r="E233" s="665">
        <f t="shared" si="40"/>
        <v>0</v>
      </c>
      <c r="F233" s="31"/>
      <c r="G233" s="468"/>
      <c r="H233" s="31"/>
      <c r="I233" s="468"/>
      <c r="J233" s="31"/>
      <c r="K233" s="468"/>
      <c r="L233" s="31"/>
      <c r="M233" s="468"/>
      <c r="N233" s="31"/>
      <c r="O233" s="676"/>
      <c r="P233" s="31"/>
      <c r="Q233" s="468"/>
      <c r="R233" s="609"/>
      <c r="S233" s="676"/>
      <c r="T233" s="31"/>
      <c r="U233" s="468"/>
      <c r="V233" s="609"/>
      <c r="W233" s="676"/>
      <c r="X233" s="31"/>
      <c r="Y233" s="468"/>
      <c r="Z233" s="609"/>
      <c r="AA233" s="676"/>
      <c r="AB233" s="31"/>
      <c r="AC233" s="468"/>
      <c r="AD233" s="609"/>
      <c r="AE233" s="676"/>
      <c r="AF233" s="31"/>
      <c r="AG233" s="468"/>
      <c r="AH233" s="609"/>
      <c r="AI233" s="676"/>
      <c r="AJ233" s="31"/>
      <c r="AK233" s="468"/>
      <c r="AL233" s="609"/>
      <c r="AM233" s="676"/>
      <c r="AN233" s="32"/>
      <c r="AO233" s="32"/>
      <c r="AP233" s="32"/>
      <c r="AQ233" s="32"/>
      <c r="AR233" s="32"/>
      <c r="AS233" s="32"/>
      <c r="AT233" s="532" t="s">
        <v>194</v>
      </c>
      <c r="AU233" s="465"/>
      <c r="AV233" s="465"/>
      <c r="CG233" s="452">
        <v>0</v>
      </c>
      <c r="CJ233" s="452">
        <v>0</v>
      </c>
    </row>
    <row r="234" spans="1:88" x14ac:dyDescent="0.2">
      <c r="A234" s="1350"/>
      <c r="B234" s="664" t="s">
        <v>174</v>
      </c>
      <c r="C234" s="494">
        <f t="shared" si="39"/>
        <v>0</v>
      </c>
      <c r="D234" s="494">
        <f t="shared" si="40"/>
        <v>0</v>
      </c>
      <c r="E234" s="665">
        <f t="shared" si="40"/>
        <v>0</v>
      </c>
      <c r="F234" s="31"/>
      <c r="G234" s="468"/>
      <c r="H234" s="31"/>
      <c r="I234" s="468"/>
      <c r="J234" s="31"/>
      <c r="K234" s="468"/>
      <c r="L234" s="31"/>
      <c r="M234" s="468"/>
      <c r="N234" s="31"/>
      <c r="O234" s="676"/>
      <c r="P234" s="31"/>
      <c r="Q234" s="468"/>
      <c r="R234" s="609"/>
      <c r="S234" s="676"/>
      <c r="T234" s="31"/>
      <c r="U234" s="468"/>
      <c r="V234" s="609"/>
      <c r="W234" s="676"/>
      <c r="X234" s="31"/>
      <c r="Y234" s="468"/>
      <c r="Z234" s="609"/>
      <c r="AA234" s="676"/>
      <c r="AB234" s="31"/>
      <c r="AC234" s="468"/>
      <c r="AD234" s="609"/>
      <c r="AE234" s="676"/>
      <c r="AF234" s="31"/>
      <c r="AG234" s="468"/>
      <c r="AH234" s="609"/>
      <c r="AI234" s="676"/>
      <c r="AJ234" s="31"/>
      <c r="AK234" s="468"/>
      <c r="AL234" s="609"/>
      <c r="AM234" s="676"/>
      <c r="AN234" s="32"/>
      <c r="AO234" s="32"/>
      <c r="AP234" s="32"/>
      <c r="AQ234" s="32"/>
      <c r="AR234" s="32"/>
      <c r="AS234" s="32"/>
      <c r="AT234" s="532" t="s">
        <v>194</v>
      </c>
      <c r="AU234" s="465"/>
      <c r="AV234" s="465"/>
      <c r="CG234" s="452">
        <v>0</v>
      </c>
      <c r="CJ234" s="452">
        <v>0</v>
      </c>
    </row>
    <row r="235" spans="1:88" x14ac:dyDescent="0.2">
      <c r="A235" s="1350"/>
      <c r="B235" s="664" t="s">
        <v>175</v>
      </c>
      <c r="C235" s="494">
        <f t="shared" si="39"/>
        <v>0</v>
      </c>
      <c r="D235" s="494">
        <f t="shared" si="40"/>
        <v>0</v>
      </c>
      <c r="E235" s="665">
        <f t="shared" si="40"/>
        <v>0</v>
      </c>
      <c r="F235" s="31"/>
      <c r="G235" s="468"/>
      <c r="H235" s="31"/>
      <c r="I235" s="468"/>
      <c r="J235" s="31"/>
      <c r="K235" s="468"/>
      <c r="L235" s="31"/>
      <c r="M235" s="468"/>
      <c r="N235" s="31"/>
      <c r="O235" s="676"/>
      <c r="P235" s="31"/>
      <c r="Q235" s="468"/>
      <c r="R235" s="609"/>
      <c r="S235" s="676"/>
      <c r="T235" s="31"/>
      <c r="U235" s="468"/>
      <c r="V235" s="609"/>
      <c r="W235" s="676"/>
      <c r="X235" s="31"/>
      <c r="Y235" s="468"/>
      <c r="Z235" s="609"/>
      <c r="AA235" s="676"/>
      <c r="AB235" s="31"/>
      <c r="AC235" s="468"/>
      <c r="AD235" s="609"/>
      <c r="AE235" s="676"/>
      <c r="AF235" s="31"/>
      <c r="AG235" s="468"/>
      <c r="AH235" s="609"/>
      <c r="AI235" s="676"/>
      <c r="AJ235" s="31"/>
      <c r="AK235" s="468"/>
      <c r="AL235" s="609"/>
      <c r="AM235" s="676"/>
      <c r="AN235" s="32"/>
      <c r="AO235" s="32"/>
      <c r="AP235" s="32"/>
      <c r="AQ235" s="32"/>
      <c r="AR235" s="32"/>
      <c r="AS235" s="32"/>
      <c r="AT235" s="532" t="s">
        <v>194</v>
      </c>
      <c r="AU235" s="465"/>
      <c r="AV235" s="465"/>
      <c r="CG235" s="452">
        <v>0</v>
      </c>
      <c r="CJ235" s="452">
        <v>0</v>
      </c>
    </row>
    <row r="236" spans="1:88" x14ac:dyDescent="0.2">
      <c r="A236" s="1351"/>
      <c r="B236" s="666" t="s">
        <v>176</v>
      </c>
      <c r="C236" s="492">
        <f t="shared" si="39"/>
        <v>0</v>
      </c>
      <c r="D236" s="492">
        <f t="shared" si="40"/>
        <v>0</v>
      </c>
      <c r="E236" s="668">
        <f t="shared" si="40"/>
        <v>0</v>
      </c>
      <c r="F236" s="82"/>
      <c r="G236" s="586"/>
      <c r="H236" s="82"/>
      <c r="I236" s="586"/>
      <c r="J236" s="82"/>
      <c r="K236" s="586"/>
      <c r="L236" s="82"/>
      <c r="M236" s="586"/>
      <c r="N236" s="82"/>
      <c r="O236" s="677"/>
      <c r="P236" s="82"/>
      <c r="Q236" s="586"/>
      <c r="R236" s="585"/>
      <c r="S236" s="677"/>
      <c r="T236" s="82"/>
      <c r="U236" s="586"/>
      <c r="V236" s="585"/>
      <c r="W236" s="677"/>
      <c r="X236" s="82"/>
      <c r="Y236" s="586"/>
      <c r="Z236" s="585"/>
      <c r="AA236" s="677"/>
      <c r="AB236" s="82"/>
      <c r="AC236" s="586"/>
      <c r="AD236" s="585"/>
      <c r="AE236" s="677"/>
      <c r="AF236" s="82"/>
      <c r="AG236" s="586"/>
      <c r="AH236" s="585"/>
      <c r="AI236" s="677"/>
      <c r="AJ236" s="82"/>
      <c r="AK236" s="586"/>
      <c r="AL236" s="585"/>
      <c r="AM236" s="677"/>
      <c r="AN236" s="44"/>
      <c r="AO236" s="44"/>
      <c r="AP236" s="44"/>
      <c r="AQ236" s="44"/>
      <c r="AR236" s="44"/>
      <c r="AS236" s="44"/>
      <c r="AT236" s="530" t="s">
        <v>194</v>
      </c>
      <c r="AU236" s="465"/>
      <c r="AV236" s="465"/>
      <c r="CG236" s="452">
        <v>0</v>
      </c>
      <c r="CJ236" s="452">
        <v>0</v>
      </c>
    </row>
    <row r="237" spans="1:88" ht="24.75" customHeight="1" x14ac:dyDescent="0.4">
      <c r="A237" s="678" t="s">
        <v>270</v>
      </c>
      <c r="B237" s="186"/>
      <c r="C237" s="187"/>
      <c r="D237" s="188"/>
      <c r="E237" s="188"/>
      <c r="F237" s="188"/>
      <c r="G237" s="215"/>
      <c r="H237" s="215"/>
      <c r="I237" s="215"/>
      <c r="J237" s="215"/>
      <c r="K237" s="215"/>
      <c r="L237" s="216"/>
      <c r="M237" s="215"/>
      <c r="N237" s="215"/>
      <c r="O237" s="215"/>
      <c r="P237" s="215"/>
      <c r="Q237" s="215"/>
      <c r="R237" s="215"/>
      <c r="S237" s="215"/>
      <c r="T237" s="191"/>
      <c r="U237" s="190"/>
      <c r="V237" s="190"/>
      <c r="W237" s="19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88" ht="14.25" customHeight="1" x14ac:dyDescent="0.2">
      <c r="A238" s="1250" t="s">
        <v>32</v>
      </c>
      <c r="B238" s="1251"/>
      <c r="C238" s="1352" t="s">
        <v>163</v>
      </c>
      <c r="D238" s="1353"/>
      <c r="E238" s="1354"/>
      <c r="F238" s="1358" t="s">
        <v>177</v>
      </c>
      <c r="G238" s="1359"/>
      <c r="H238" s="1359"/>
      <c r="I238" s="1359"/>
      <c r="J238" s="1359"/>
      <c r="K238" s="1359"/>
      <c r="L238" s="1359"/>
      <c r="M238" s="1359"/>
      <c r="N238" s="1359"/>
      <c r="O238" s="1359"/>
      <c r="P238" s="1359"/>
      <c r="Q238" s="1359"/>
      <c r="R238" s="1359"/>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60"/>
      <c r="AP238" s="1481" t="s">
        <v>249</v>
      </c>
      <c r="AQ238" s="1412" t="s">
        <v>165</v>
      </c>
      <c r="AR238" s="1412" t="s">
        <v>265</v>
      </c>
      <c r="AS238" s="1412" t="s">
        <v>187</v>
      </c>
      <c r="AT238" s="5"/>
      <c r="AU238" s="459"/>
      <c r="AV238" s="459"/>
    </row>
    <row r="239" spans="1:88" x14ac:dyDescent="0.2">
      <c r="A239" s="1308"/>
      <c r="B239" s="1309"/>
      <c r="C239" s="1355"/>
      <c r="D239" s="1356"/>
      <c r="E239" s="1357"/>
      <c r="F239" s="1302" t="s">
        <v>178</v>
      </c>
      <c r="G239" s="1303"/>
      <c r="H239" s="1302" t="s">
        <v>179</v>
      </c>
      <c r="I239" s="1303"/>
      <c r="J239" s="1479" t="s">
        <v>180</v>
      </c>
      <c r="K239" s="1480"/>
      <c r="L239" s="1302" t="s">
        <v>101</v>
      </c>
      <c r="M239" s="1303"/>
      <c r="N239" s="1302" t="s">
        <v>57</v>
      </c>
      <c r="O239" s="1303"/>
      <c r="P239" s="1302" t="s">
        <v>8</v>
      </c>
      <c r="Q239" s="1303"/>
      <c r="R239" s="1288" t="s">
        <v>59</v>
      </c>
      <c r="S239" s="1289"/>
      <c r="T239" s="1288" t="s">
        <v>60</v>
      </c>
      <c r="U239" s="1289"/>
      <c r="V239" s="1288" t="s">
        <v>61</v>
      </c>
      <c r="W239" s="1289"/>
      <c r="X239" s="1288" t="s">
        <v>62</v>
      </c>
      <c r="Y239" s="1289"/>
      <c r="Z239" s="1288" t="s">
        <v>63</v>
      </c>
      <c r="AA239" s="1289"/>
      <c r="AB239" s="1288" t="s">
        <v>64</v>
      </c>
      <c r="AC239" s="1289"/>
      <c r="AD239" s="1288" t="s">
        <v>65</v>
      </c>
      <c r="AE239" s="1289"/>
      <c r="AF239" s="1288" t="s">
        <v>66</v>
      </c>
      <c r="AG239" s="1289"/>
      <c r="AH239" s="1288" t="s">
        <v>67</v>
      </c>
      <c r="AI239" s="1289"/>
      <c r="AJ239" s="1288" t="s">
        <v>68</v>
      </c>
      <c r="AK239" s="1289"/>
      <c r="AL239" s="1288" t="s">
        <v>69</v>
      </c>
      <c r="AM239" s="1289"/>
      <c r="AN239" s="1288" t="s">
        <v>70</v>
      </c>
      <c r="AO239" s="1361"/>
      <c r="AP239" s="1482"/>
      <c r="AQ239" s="1456"/>
      <c r="AR239" s="1484"/>
      <c r="AS239" s="1484"/>
      <c r="AT239" s="679"/>
      <c r="AU239" s="459"/>
      <c r="AV239" s="459"/>
    </row>
    <row r="240" spans="1:88" x14ac:dyDescent="0.2">
      <c r="A240" s="1252"/>
      <c r="B240" s="1253"/>
      <c r="C240" s="428" t="s">
        <v>149</v>
      </c>
      <c r="D240" s="428" t="s">
        <v>30</v>
      </c>
      <c r="E240" s="422" t="s">
        <v>48</v>
      </c>
      <c r="F240" s="78" t="s">
        <v>159</v>
      </c>
      <c r="G240" s="81" t="s">
        <v>48</v>
      </c>
      <c r="H240" s="78" t="s">
        <v>159</v>
      </c>
      <c r="I240" s="81" t="s">
        <v>48</v>
      </c>
      <c r="J240" s="78" t="s">
        <v>159</v>
      </c>
      <c r="K240" s="81" t="s">
        <v>48</v>
      </c>
      <c r="L240" s="78" t="s">
        <v>159</v>
      </c>
      <c r="M240" s="81" t="s">
        <v>48</v>
      </c>
      <c r="N240" s="78" t="s">
        <v>159</v>
      </c>
      <c r="O240" s="81" t="s">
        <v>48</v>
      </c>
      <c r="P240" s="78" t="s">
        <v>159</v>
      </c>
      <c r="Q240" s="81" t="s">
        <v>48</v>
      </c>
      <c r="R240" s="78" t="s">
        <v>159</v>
      </c>
      <c r="S240" s="81" t="s">
        <v>48</v>
      </c>
      <c r="T240" s="78" t="s">
        <v>159</v>
      </c>
      <c r="U240" s="81" t="s">
        <v>48</v>
      </c>
      <c r="V240" s="78" t="s">
        <v>159</v>
      </c>
      <c r="W240" s="81" t="s">
        <v>48</v>
      </c>
      <c r="X240" s="78" t="s">
        <v>159</v>
      </c>
      <c r="Y240" s="81" t="s">
        <v>48</v>
      </c>
      <c r="Z240" s="78" t="s">
        <v>159</v>
      </c>
      <c r="AA240" s="81" t="s">
        <v>48</v>
      </c>
      <c r="AB240" s="78" t="s">
        <v>159</v>
      </c>
      <c r="AC240" s="81" t="s">
        <v>48</v>
      </c>
      <c r="AD240" s="78" t="s">
        <v>159</v>
      </c>
      <c r="AE240" s="81" t="s">
        <v>48</v>
      </c>
      <c r="AF240" s="78" t="s">
        <v>159</v>
      </c>
      <c r="AG240" s="81" t="s">
        <v>48</v>
      </c>
      <c r="AH240" s="78" t="s">
        <v>159</v>
      </c>
      <c r="AI240" s="81" t="s">
        <v>48</v>
      </c>
      <c r="AJ240" s="78" t="s">
        <v>159</v>
      </c>
      <c r="AK240" s="81" t="s">
        <v>48</v>
      </c>
      <c r="AL240" s="78" t="s">
        <v>159</v>
      </c>
      <c r="AM240" s="81" t="s">
        <v>48</v>
      </c>
      <c r="AN240" s="78" t="s">
        <v>159</v>
      </c>
      <c r="AO240" s="80" t="s">
        <v>48</v>
      </c>
      <c r="AP240" s="1483"/>
      <c r="AQ240" s="1413"/>
      <c r="AR240" s="1485"/>
      <c r="AS240" s="1485"/>
      <c r="AT240" s="679"/>
      <c r="AU240" s="459"/>
      <c r="AV240" s="465"/>
    </row>
    <row r="241" spans="1:88" x14ac:dyDescent="0.2">
      <c r="A241" s="1335" t="s">
        <v>102</v>
      </c>
      <c r="B241" s="1335"/>
      <c r="C241" s="489">
        <f t="shared" ref="C241:C247" si="41">SUM(D241+E241)</f>
        <v>3</v>
      </c>
      <c r="D241" s="489">
        <f t="shared" ref="D241:E243" si="42">SUM(F241+H241+J241+L241+N241+P241+R241+T241+V241+X241+Z241+AB241+AD241+AF241+AH241+AJ241+AL241+AN241)</f>
        <v>1</v>
      </c>
      <c r="E241" s="489">
        <f t="shared" si="42"/>
        <v>2</v>
      </c>
      <c r="F241" s="24"/>
      <c r="G241" s="24"/>
      <c r="H241" s="24"/>
      <c r="I241" s="24"/>
      <c r="J241" s="85"/>
      <c r="K241" s="25"/>
      <c r="L241" s="24"/>
      <c r="M241" s="24"/>
      <c r="N241" s="24"/>
      <c r="O241" s="24"/>
      <c r="P241" s="25"/>
      <c r="Q241" s="680"/>
      <c r="R241" s="24">
        <v>1</v>
      </c>
      <c r="S241" s="24">
        <v>1</v>
      </c>
      <c r="T241" s="24"/>
      <c r="U241" s="24"/>
      <c r="V241" s="24"/>
      <c r="W241" s="24"/>
      <c r="X241" s="24"/>
      <c r="Y241" s="24">
        <v>1</v>
      </c>
      <c r="Z241" s="24"/>
      <c r="AA241" s="24"/>
      <c r="AB241" s="24"/>
      <c r="AC241" s="24"/>
      <c r="AD241" s="24"/>
      <c r="AE241" s="24"/>
      <c r="AF241" s="24"/>
      <c r="AG241" s="24"/>
      <c r="AH241" s="24"/>
      <c r="AI241" s="24"/>
      <c r="AJ241" s="24"/>
      <c r="AK241" s="24"/>
      <c r="AL241" s="24"/>
      <c r="AM241" s="24"/>
      <c r="AN241" s="24"/>
      <c r="AO241" s="85"/>
      <c r="AP241" s="161">
        <v>1</v>
      </c>
      <c r="AQ241" s="25">
        <v>0</v>
      </c>
      <c r="AR241" s="25">
        <v>0</v>
      </c>
      <c r="AS241" s="25">
        <v>0</v>
      </c>
      <c r="AT241" s="532" t="s">
        <v>194</v>
      </c>
      <c r="AU241" s="465"/>
      <c r="AV241" s="465"/>
      <c r="CG241" s="452">
        <v>0</v>
      </c>
      <c r="CH241" s="452">
        <v>0</v>
      </c>
      <c r="CI241" s="452">
        <v>0</v>
      </c>
    </row>
    <row r="242" spans="1:88" ht="15" thickBot="1" x14ac:dyDescent="0.25">
      <c r="A242" s="1336" t="s">
        <v>166</v>
      </c>
      <c r="B242" s="1336"/>
      <c r="C242" s="496">
        <f t="shared" si="41"/>
        <v>1</v>
      </c>
      <c r="D242" s="496">
        <f t="shared" si="42"/>
        <v>0</v>
      </c>
      <c r="E242" s="496">
        <f t="shared" si="42"/>
        <v>1</v>
      </c>
      <c r="F242" s="217"/>
      <c r="G242" s="217"/>
      <c r="H242" s="217"/>
      <c r="I242" s="217"/>
      <c r="J242" s="218"/>
      <c r="K242" s="220"/>
      <c r="L242" s="217"/>
      <c r="M242" s="217"/>
      <c r="N242" s="217"/>
      <c r="O242" s="217"/>
      <c r="P242" s="220"/>
      <c r="Q242" s="681">
        <v>1</v>
      </c>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8"/>
      <c r="AP242" s="219"/>
      <c r="AQ242" s="220">
        <v>0</v>
      </c>
      <c r="AR242" s="220">
        <v>0</v>
      </c>
      <c r="AS242" s="220">
        <v>0</v>
      </c>
      <c r="AT242" s="530" t="s">
        <v>194</v>
      </c>
      <c r="AU242" s="465"/>
      <c r="AV242" s="465"/>
      <c r="CG242" s="452">
        <v>0</v>
      </c>
      <c r="CH242" s="452">
        <v>0</v>
      </c>
      <c r="CI242" s="452">
        <v>0</v>
      </c>
    </row>
    <row r="243" spans="1:88" ht="15" thickTop="1" x14ac:dyDescent="0.2">
      <c r="A243" s="1337" t="s">
        <v>271</v>
      </c>
      <c r="B243" s="1338"/>
      <c r="C243" s="682">
        <f t="shared" si="41"/>
        <v>0</v>
      </c>
      <c r="D243" s="682">
        <f t="shared" si="42"/>
        <v>0</v>
      </c>
      <c r="E243" s="682">
        <f t="shared" si="42"/>
        <v>0</v>
      </c>
      <c r="F243" s="222"/>
      <c r="G243" s="222"/>
      <c r="H243" s="222"/>
      <c r="I243" s="683"/>
      <c r="J243" s="684"/>
      <c r="K243" s="64"/>
      <c r="L243" s="683"/>
      <c r="M243" s="683"/>
      <c r="N243" s="683"/>
      <c r="O243" s="683"/>
      <c r="P243" s="64"/>
      <c r="Q243" s="685"/>
      <c r="R243" s="64"/>
      <c r="S243" s="685"/>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4"/>
      <c r="AP243" s="686"/>
      <c r="AQ243" s="64"/>
      <c r="AR243" s="64"/>
      <c r="AS243" s="64"/>
      <c r="AT243" s="531" t="s">
        <v>194</v>
      </c>
      <c r="AU243" s="465"/>
      <c r="AV243" s="454"/>
      <c r="CG243" s="452">
        <v>0</v>
      </c>
      <c r="CH243" s="452">
        <v>0</v>
      </c>
      <c r="CI243" s="452">
        <v>0</v>
      </c>
    </row>
    <row r="244" spans="1:88" ht="23.25" customHeight="1" thickBot="1" x14ac:dyDescent="0.25">
      <c r="A244" s="1333" t="s">
        <v>272</v>
      </c>
      <c r="B244" s="1334"/>
      <c r="C244" s="687">
        <f t="shared" si="41"/>
        <v>0</v>
      </c>
      <c r="D244" s="687">
        <f>SUM(F244+H244)</f>
        <v>0</v>
      </c>
      <c r="E244" s="687">
        <f>SUM(G244+I244)</f>
        <v>0</v>
      </c>
      <c r="F244" s="227"/>
      <c r="G244" s="227"/>
      <c r="H244" s="227"/>
      <c r="I244" s="688"/>
      <c r="J244" s="689"/>
      <c r="K244" s="690"/>
      <c r="L244" s="691"/>
      <c r="M244" s="692"/>
      <c r="N244" s="691"/>
      <c r="O244" s="692"/>
      <c r="P244" s="690"/>
      <c r="Q244" s="692"/>
      <c r="R244" s="690"/>
      <c r="S244" s="692"/>
      <c r="T244" s="691"/>
      <c r="U244" s="692"/>
      <c r="V244" s="693"/>
      <c r="W244" s="694"/>
      <c r="X244" s="693"/>
      <c r="Y244" s="694"/>
      <c r="Z244" s="691"/>
      <c r="AA244" s="692"/>
      <c r="AB244" s="691"/>
      <c r="AC244" s="692"/>
      <c r="AD244" s="691"/>
      <c r="AE244" s="692"/>
      <c r="AF244" s="691"/>
      <c r="AG244" s="692"/>
      <c r="AH244" s="691"/>
      <c r="AI244" s="692"/>
      <c r="AJ244" s="691"/>
      <c r="AK244" s="692"/>
      <c r="AL244" s="691"/>
      <c r="AM244" s="692"/>
      <c r="AN244" s="691"/>
      <c r="AO244" s="695"/>
      <c r="AP244" s="696"/>
      <c r="AQ244" s="691"/>
      <c r="AR244" s="242"/>
      <c r="AS244" s="242"/>
      <c r="AT244" s="531" t="s">
        <v>194</v>
      </c>
      <c r="AU244" s="465"/>
      <c r="AV244" s="454"/>
      <c r="CH244" s="452">
        <v>0</v>
      </c>
    </row>
    <row r="245" spans="1:88" ht="15" thickTop="1" x14ac:dyDescent="0.2">
      <c r="A245" s="1339" t="s">
        <v>273</v>
      </c>
      <c r="B245" s="59" t="s">
        <v>274</v>
      </c>
      <c r="C245" s="495">
        <f t="shared" si="41"/>
        <v>0</v>
      </c>
      <c r="D245" s="495">
        <f t="shared" ref="D245:E247" si="43">SUM(F245+H245+J245+L245+N245+P245+R245+T245+V245+X245+Z245+AB245+AD245+AF245+AH245+AJ245+AL245+AN245)</f>
        <v>0</v>
      </c>
      <c r="E245" s="495">
        <f t="shared" si="43"/>
        <v>0</v>
      </c>
      <c r="F245" s="233"/>
      <c r="G245" s="233"/>
      <c r="H245" s="233"/>
      <c r="I245" s="233"/>
      <c r="J245" s="114"/>
      <c r="K245" s="60"/>
      <c r="L245" s="233"/>
      <c r="M245" s="233"/>
      <c r="N245" s="233"/>
      <c r="O245" s="233"/>
      <c r="P245" s="60"/>
      <c r="Q245" s="574"/>
      <c r="R245" s="233"/>
      <c r="S245" s="233"/>
      <c r="T245" s="233"/>
      <c r="U245" s="233"/>
      <c r="V245" s="233"/>
      <c r="W245" s="233"/>
      <c r="X245" s="233"/>
      <c r="Y245" s="233"/>
      <c r="Z245" s="233"/>
      <c r="AA245" s="233"/>
      <c r="AB245" s="233"/>
      <c r="AC245" s="233"/>
      <c r="AD245" s="109"/>
      <c r="AE245" s="574"/>
      <c r="AF245" s="233"/>
      <c r="AG245" s="233"/>
      <c r="AH245" s="233"/>
      <c r="AI245" s="233"/>
      <c r="AJ245" s="233"/>
      <c r="AK245" s="233"/>
      <c r="AL245" s="233"/>
      <c r="AM245" s="233"/>
      <c r="AN245" s="233"/>
      <c r="AO245" s="114"/>
      <c r="AP245" s="128"/>
      <c r="AQ245" s="60"/>
      <c r="AR245" s="60"/>
      <c r="AS245" s="60"/>
      <c r="AT245" s="531" t="s">
        <v>194</v>
      </c>
      <c r="AU245" s="465"/>
      <c r="AV245" s="459"/>
      <c r="CG245" s="452">
        <v>0</v>
      </c>
      <c r="CH245" s="452">
        <v>0</v>
      </c>
      <c r="CI245" s="452">
        <v>0</v>
      </c>
    </row>
    <row r="246" spans="1:88" x14ac:dyDescent="0.2">
      <c r="A246" s="1339"/>
      <c r="B246" s="56" t="s">
        <v>275</v>
      </c>
      <c r="C246" s="494">
        <f t="shared" si="41"/>
        <v>0</v>
      </c>
      <c r="D246" s="494">
        <f t="shared" si="43"/>
        <v>0</v>
      </c>
      <c r="E246" s="494">
        <f t="shared" si="43"/>
        <v>0</v>
      </c>
      <c r="F246" s="24"/>
      <c r="G246" s="24"/>
      <c r="H246" s="24"/>
      <c r="I246" s="24"/>
      <c r="J246" s="85"/>
      <c r="K246" s="25"/>
      <c r="L246" s="24"/>
      <c r="M246" s="24"/>
      <c r="N246" s="24"/>
      <c r="O246" s="24"/>
      <c r="P246" s="25"/>
      <c r="Q246" s="680"/>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85"/>
      <c r="AP246" s="161"/>
      <c r="AQ246" s="25"/>
      <c r="AR246" s="25"/>
      <c r="AS246" s="25"/>
      <c r="AT246" s="532" t="s">
        <v>194</v>
      </c>
      <c r="AU246" s="465"/>
      <c r="AV246" s="459"/>
      <c r="CG246" s="452">
        <v>0</v>
      </c>
      <c r="CH246" s="452">
        <v>0</v>
      </c>
      <c r="CI246" s="452">
        <v>0</v>
      </c>
    </row>
    <row r="247" spans="1:88" x14ac:dyDescent="0.2">
      <c r="A247" s="1340"/>
      <c r="B247" s="53" t="s">
        <v>276</v>
      </c>
      <c r="C247" s="492">
        <f t="shared" si="41"/>
        <v>0</v>
      </c>
      <c r="D247" s="492">
        <f t="shared" si="43"/>
        <v>0</v>
      </c>
      <c r="E247" s="492">
        <f t="shared" si="43"/>
        <v>0</v>
      </c>
      <c r="F247" s="37"/>
      <c r="G247" s="37"/>
      <c r="H247" s="37"/>
      <c r="I247" s="37"/>
      <c r="J247" s="173"/>
      <c r="K247" s="38"/>
      <c r="L247" s="37"/>
      <c r="M247" s="37"/>
      <c r="N247" s="37"/>
      <c r="O247" s="37"/>
      <c r="P247" s="38"/>
      <c r="Q247" s="69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173"/>
      <c r="AP247" s="163"/>
      <c r="AQ247" s="38"/>
      <c r="AR247" s="38"/>
      <c r="AS247" s="38"/>
      <c r="AT247" s="530" t="s">
        <v>194</v>
      </c>
      <c r="AU247" s="465"/>
      <c r="AV247" s="459"/>
      <c r="CG247" s="452">
        <v>0</v>
      </c>
      <c r="CH247" s="452">
        <v>0</v>
      </c>
      <c r="CI247" s="452">
        <v>0</v>
      </c>
    </row>
    <row r="248" spans="1:88" x14ac:dyDescent="0.2">
      <c r="A248" s="678" t="s">
        <v>277</v>
      </c>
      <c r="B248" s="186"/>
      <c r="C248" s="187"/>
      <c r="D248" s="188"/>
      <c r="E248" s="188"/>
      <c r="F248" s="188"/>
      <c r="G248" s="215"/>
      <c r="H248" s="215"/>
      <c r="I248" s="215"/>
      <c r="J248" s="215"/>
      <c r="K248" s="215"/>
      <c r="L248" s="215"/>
      <c r="M248" s="215"/>
      <c r="N248" s="215"/>
      <c r="O248" s="215"/>
      <c r="P248" s="215"/>
      <c r="Q248" s="215"/>
      <c r="R248" s="215"/>
      <c r="S248" s="215"/>
      <c r="T248" s="191"/>
      <c r="U248" s="190"/>
      <c r="V248" s="190"/>
      <c r="W248" s="19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454"/>
      <c r="AV248" s="459"/>
    </row>
    <row r="249" spans="1:88" x14ac:dyDescent="0.2">
      <c r="A249" s="1250" t="s">
        <v>32</v>
      </c>
      <c r="B249" s="1251"/>
      <c r="C249" s="1273" t="s">
        <v>163</v>
      </c>
      <c r="D249" s="1273"/>
      <c r="E249" s="1273"/>
      <c r="F249" s="1358" t="s">
        <v>152</v>
      </c>
      <c r="G249" s="1359"/>
      <c r="H249" s="1359"/>
      <c r="I249" s="1359"/>
      <c r="J249" s="1359"/>
      <c r="K249" s="1359"/>
      <c r="L249" s="1359"/>
      <c r="M249" s="1359"/>
      <c r="N249" s="1359"/>
      <c r="O249" s="1359"/>
      <c r="P249" s="1359"/>
      <c r="Q249" s="1359"/>
      <c r="R249" s="1359"/>
      <c r="S249" s="1359"/>
      <c r="T249" s="1359"/>
      <c r="U249" s="1359"/>
      <c r="V249" s="1359"/>
      <c r="W249" s="1359"/>
      <c r="X249" s="1359"/>
      <c r="Y249" s="1359"/>
      <c r="Z249" s="1359"/>
      <c r="AA249" s="1359"/>
      <c r="AB249" s="1359"/>
      <c r="AC249" s="1359"/>
      <c r="AD249" s="1359"/>
      <c r="AE249" s="1359"/>
      <c r="AF249" s="1359"/>
      <c r="AG249" s="1363"/>
      <c r="AH249" s="1412" t="s">
        <v>165</v>
      </c>
      <c r="AI249" s="1412" t="s">
        <v>251</v>
      </c>
      <c r="AJ249" s="1374" t="s">
        <v>187</v>
      </c>
      <c r="AK249" s="5"/>
      <c r="AL249" s="459"/>
      <c r="AM249" s="465"/>
      <c r="AN249" s="459"/>
      <c r="AO249" s="459"/>
      <c r="AP249" s="459"/>
      <c r="AQ249" s="459"/>
      <c r="AR249" s="459"/>
      <c r="AS249" s="459"/>
      <c r="AT249" s="459"/>
      <c r="AU249" s="547"/>
      <c r="AV249" s="465"/>
    </row>
    <row r="250" spans="1:88" x14ac:dyDescent="0.2">
      <c r="A250" s="1308"/>
      <c r="B250" s="1309"/>
      <c r="C250" s="1273"/>
      <c r="D250" s="1273"/>
      <c r="E250" s="1273"/>
      <c r="F250" s="1302" t="s">
        <v>57</v>
      </c>
      <c r="G250" s="1303"/>
      <c r="H250" s="1302" t="s">
        <v>8</v>
      </c>
      <c r="I250" s="1303"/>
      <c r="J250" s="1288" t="s">
        <v>59</v>
      </c>
      <c r="K250" s="1289"/>
      <c r="L250" s="1288" t="s">
        <v>60</v>
      </c>
      <c r="M250" s="1289"/>
      <c r="N250" s="1288" t="s">
        <v>61</v>
      </c>
      <c r="O250" s="1289"/>
      <c r="P250" s="1288" t="s">
        <v>62</v>
      </c>
      <c r="Q250" s="1289"/>
      <c r="R250" s="1288" t="s">
        <v>63</v>
      </c>
      <c r="S250" s="1289"/>
      <c r="T250" s="1288" t="s">
        <v>64</v>
      </c>
      <c r="U250" s="1289"/>
      <c r="V250" s="1288" t="s">
        <v>65</v>
      </c>
      <c r="W250" s="1289"/>
      <c r="X250" s="1288" t="s">
        <v>66</v>
      </c>
      <c r="Y250" s="1289"/>
      <c r="Z250" s="1288" t="s">
        <v>67</v>
      </c>
      <c r="AA250" s="1289"/>
      <c r="AB250" s="1288" t="s">
        <v>68</v>
      </c>
      <c r="AC250" s="1289"/>
      <c r="AD250" s="1288" t="s">
        <v>69</v>
      </c>
      <c r="AE250" s="1289"/>
      <c r="AF250" s="1288" t="s">
        <v>70</v>
      </c>
      <c r="AG250" s="1289"/>
      <c r="AH250" s="1456"/>
      <c r="AI250" s="1456"/>
      <c r="AJ250" s="1408"/>
      <c r="AK250" s="679"/>
      <c r="AL250" s="459"/>
      <c r="AM250" s="465"/>
      <c r="AN250" s="459"/>
      <c r="AO250" s="459"/>
      <c r="AP250" s="459"/>
      <c r="AQ250" s="459"/>
      <c r="AR250" s="459"/>
      <c r="AS250" s="459"/>
      <c r="AT250" s="459"/>
      <c r="AU250" s="547"/>
      <c r="AV250" s="458"/>
    </row>
    <row r="251" spans="1:88" x14ac:dyDescent="0.2">
      <c r="A251" s="1252"/>
      <c r="B251" s="1253"/>
      <c r="C251" s="428" t="s">
        <v>149</v>
      </c>
      <c r="D251" s="428" t="s">
        <v>30</v>
      </c>
      <c r="E251" s="422" t="s">
        <v>48</v>
      </c>
      <c r="F251" s="78" t="s">
        <v>159</v>
      </c>
      <c r="G251" s="81" t="s">
        <v>48</v>
      </c>
      <c r="H251" s="78" t="s">
        <v>159</v>
      </c>
      <c r="I251" s="81" t="s">
        <v>48</v>
      </c>
      <c r="J251" s="78" t="s">
        <v>159</v>
      </c>
      <c r="K251" s="81" t="s">
        <v>48</v>
      </c>
      <c r="L251" s="78" t="s">
        <v>159</v>
      </c>
      <c r="M251" s="81" t="s">
        <v>48</v>
      </c>
      <c r="N251" s="78" t="s">
        <v>159</v>
      </c>
      <c r="O251" s="81" t="s">
        <v>48</v>
      </c>
      <c r="P251" s="78" t="s">
        <v>159</v>
      </c>
      <c r="Q251" s="81" t="s">
        <v>48</v>
      </c>
      <c r="R251" s="78" t="s">
        <v>159</v>
      </c>
      <c r="S251" s="81" t="s">
        <v>48</v>
      </c>
      <c r="T251" s="78" t="s">
        <v>159</v>
      </c>
      <c r="U251" s="81" t="s">
        <v>48</v>
      </c>
      <c r="V251" s="78" t="s">
        <v>159</v>
      </c>
      <c r="W251" s="81" t="s">
        <v>48</v>
      </c>
      <c r="X251" s="78" t="s">
        <v>159</v>
      </c>
      <c r="Y251" s="81" t="s">
        <v>48</v>
      </c>
      <c r="Z251" s="78" t="s">
        <v>159</v>
      </c>
      <c r="AA251" s="81" t="s">
        <v>48</v>
      </c>
      <c r="AB251" s="78" t="s">
        <v>159</v>
      </c>
      <c r="AC251" s="81" t="s">
        <v>48</v>
      </c>
      <c r="AD251" s="78" t="s">
        <v>159</v>
      </c>
      <c r="AE251" s="81" t="s">
        <v>48</v>
      </c>
      <c r="AF251" s="78" t="s">
        <v>159</v>
      </c>
      <c r="AG251" s="81" t="s">
        <v>48</v>
      </c>
      <c r="AH251" s="1413"/>
      <c r="AI251" s="1413"/>
      <c r="AJ251" s="1376"/>
      <c r="AK251" s="22"/>
      <c r="AL251" s="465"/>
      <c r="AM251" s="465"/>
      <c r="AN251" s="465"/>
      <c r="AO251" s="465"/>
      <c r="AP251" s="465"/>
      <c r="AQ251" s="465"/>
      <c r="AR251" s="465"/>
      <c r="AS251" s="465"/>
      <c r="AT251" s="465"/>
      <c r="AU251" s="547"/>
      <c r="AV251" s="458"/>
    </row>
    <row r="252" spans="1:88" ht="15" thickBot="1" x14ac:dyDescent="0.25">
      <c r="A252" s="1486" t="s">
        <v>102</v>
      </c>
      <c r="B252" s="1486"/>
      <c r="C252" s="698">
        <f>SUM(D252+E252)</f>
        <v>1</v>
      </c>
      <c r="D252" s="698">
        <f t="shared" ref="D252:E254" si="44">SUM(F252+H252+J252+L252+N252+P252+R252+T252+V252+X252+Z252+AB252+AD252+AF252)</f>
        <v>0</v>
      </c>
      <c r="E252" s="631">
        <f t="shared" si="44"/>
        <v>1</v>
      </c>
      <c r="F252" s="217"/>
      <c r="G252" s="217"/>
      <c r="H252" s="217"/>
      <c r="I252" s="217"/>
      <c r="J252" s="217"/>
      <c r="K252" s="217">
        <v>1</v>
      </c>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20"/>
      <c r="AH252" s="220">
        <v>0</v>
      </c>
      <c r="AI252" s="220">
        <v>0</v>
      </c>
      <c r="AJ252" s="699">
        <v>0</v>
      </c>
      <c r="AK252" s="531" t="s">
        <v>194</v>
      </c>
      <c r="AL252" s="465"/>
      <c r="AM252" s="465"/>
      <c r="AN252" s="465"/>
      <c r="AO252" s="465"/>
      <c r="AP252" s="465"/>
      <c r="AQ252" s="465"/>
      <c r="AR252" s="700"/>
      <c r="AS252" s="465"/>
      <c r="AT252" s="465"/>
      <c r="AU252" s="541"/>
      <c r="AV252" s="465"/>
      <c r="CJ252" s="452">
        <v>0</v>
      </c>
    </row>
    <row r="253" spans="1:88" ht="15.75" thickTop="1" thickBot="1" x14ac:dyDescent="0.25">
      <c r="A253" s="1487" t="s">
        <v>166</v>
      </c>
      <c r="B253" s="1487"/>
      <c r="C253" s="701">
        <f>SUM(D253+E253)</f>
        <v>0</v>
      </c>
      <c r="D253" s="701">
        <f t="shared" si="44"/>
        <v>0</v>
      </c>
      <c r="E253" s="702">
        <f t="shared" si="44"/>
        <v>0</v>
      </c>
      <c r="F253" s="238"/>
      <c r="G253" s="238"/>
      <c r="H253" s="238"/>
      <c r="I253" s="238"/>
      <c r="J253" s="238"/>
      <c r="K253" s="238"/>
      <c r="L253" s="238"/>
      <c r="M253" s="238"/>
      <c r="N253" s="238"/>
      <c r="O253" s="238"/>
      <c r="P253" s="238"/>
      <c r="Q253" s="238"/>
      <c r="R253" s="238"/>
      <c r="S253" s="238"/>
      <c r="T253" s="238"/>
      <c r="U253" s="238"/>
      <c r="V253" s="238"/>
      <c r="W253" s="238"/>
      <c r="X253" s="238"/>
      <c r="Y253" s="238"/>
      <c r="Z253" s="238"/>
      <c r="AA253" s="238"/>
      <c r="AB253" s="238"/>
      <c r="AC253" s="238"/>
      <c r="AD253" s="238"/>
      <c r="AE253" s="238"/>
      <c r="AF253" s="238"/>
      <c r="AG253" s="703"/>
      <c r="AH253" s="703"/>
      <c r="AI253" s="703"/>
      <c r="AJ253" s="704"/>
      <c r="AK253" s="532" t="s">
        <v>194</v>
      </c>
      <c r="AL253" s="465"/>
      <c r="AM253" s="465"/>
      <c r="AN253" s="465"/>
      <c r="AO253" s="465"/>
      <c r="AP253" s="465"/>
      <c r="AQ253" s="465"/>
      <c r="AR253" s="700"/>
      <c r="AS253" s="465"/>
      <c r="AT253" s="465"/>
      <c r="AU253" s="541"/>
      <c r="AV253" s="465"/>
      <c r="CJ253" s="452">
        <v>0</v>
      </c>
    </row>
    <row r="254" spans="1:88" ht="15" thickTop="1" x14ac:dyDescent="0.2">
      <c r="A254" s="1488" t="s">
        <v>55</v>
      </c>
      <c r="B254" s="1488"/>
      <c r="C254" s="506">
        <f>SUM(D254+E254)</f>
        <v>0</v>
      </c>
      <c r="D254" s="506">
        <f t="shared" si="44"/>
        <v>0</v>
      </c>
      <c r="E254" s="620">
        <f t="shared" si="44"/>
        <v>0</v>
      </c>
      <c r="F254" s="683"/>
      <c r="G254" s="683"/>
      <c r="H254" s="683"/>
      <c r="I254" s="683"/>
      <c r="J254" s="683"/>
      <c r="K254" s="683"/>
      <c r="L254" s="683"/>
      <c r="M254" s="683"/>
      <c r="N254" s="683"/>
      <c r="O254" s="683"/>
      <c r="P254" s="683"/>
      <c r="Q254" s="683"/>
      <c r="R254" s="683"/>
      <c r="S254" s="683"/>
      <c r="T254" s="683"/>
      <c r="U254" s="683"/>
      <c r="V254" s="683"/>
      <c r="W254" s="683"/>
      <c r="X254" s="683"/>
      <c r="Y254" s="683"/>
      <c r="Z254" s="683"/>
      <c r="AA254" s="683"/>
      <c r="AB254" s="683"/>
      <c r="AC254" s="683"/>
      <c r="AD254" s="683"/>
      <c r="AE254" s="683"/>
      <c r="AF254" s="683"/>
      <c r="AG254" s="64"/>
      <c r="AH254" s="64"/>
      <c r="AI254" s="64"/>
      <c r="AJ254" s="705"/>
      <c r="AK254" s="530" t="s">
        <v>194</v>
      </c>
      <c r="AL254" s="465"/>
      <c r="AM254" s="454"/>
      <c r="AN254" s="465"/>
      <c r="AO254" s="465"/>
      <c r="AP254" s="465"/>
      <c r="AQ254" s="465"/>
      <c r="AR254" s="700"/>
      <c r="AS254" s="465"/>
      <c r="AT254" s="465"/>
      <c r="AU254" s="541"/>
      <c r="AV254" s="465"/>
      <c r="CJ254" s="452">
        <v>0</v>
      </c>
    </row>
    <row r="255" spans="1:88" x14ac:dyDescent="0.2">
      <c r="A255" s="706" t="s">
        <v>278</v>
      </c>
      <c r="B255" s="707"/>
      <c r="C255" s="707"/>
      <c r="D255" s="707"/>
      <c r="E255" s="708"/>
      <c r="F255" s="708"/>
      <c r="G255" s="708"/>
      <c r="H255" s="708"/>
      <c r="I255" s="708"/>
      <c r="J255" s="708"/>
      <c r="K255" s="709"/>
      <c r="L255" s="710"/>
      <c r="M255" s="709"/>
      <c r="N255" s="709"/>
      <c r="O255" s="3"/>
      <c r="P255" s="3"/>
      <c r="Q255" s="3"/>
      <c r="R255" s="3"/>
      <c r="S255" s="3"/>
      <c r="T255" s="3"/>
      <c r="U255" s="3"/>
      <c r="V255" s="3"/>
      <c r="W255" s="3"/>
      <c r="X255" s="3"/>
      <c r="Y255" s="3"/>
      <c r="Z255" s="3"/>
      <c r="AA255" s="3"/>
      <c r="AB255" s="3"/>
      <c r="AC255" s="3"/>
      <c r="AD255" s="3"/>
      <c r="AE255" s="3"/>
      <c r="AF255" s="3"/>
      <c r="AG255" s="3"/>
      <c r="AH255" s="3"/>
      <c r="AI255" s="3"/>
      <c r="AJ255" s="3"/>
      <c r="AK255" s="3"/>
      <c r="AL255" s="10"/>
      <c r="AM255" s="10"/>
      <c r="AN255" s="10"/>
      <c r="AO255" s="10"/>
      <c r="AP255" s="10"/>
      <c r="AQ255" s="10"/>
      <c r="AR255" s="454"/>
      <c r="AS255" s="454"/>
      <c r="AT255" s="454"/>
      <c r="AU255" s="454"/>
      <c r="AV255" s="454"/>
    </row>
    <row r="256" spans="1:88" x14ac:dyDescent="0.2">
      <c r="A256" s="1346" t="s">
        <v>279</v>
      </c>
      <c r="B256" s="1250" t="s">
        <v>280</v>
      </c>
      <c r="C256" s="1285"/>
      <c r="D256" s="1251"/>
      <c r="E256" s="1375" t="s">
        <v>281</v>
      </c>
      <c r="F256" s="1490"/>
      <c r="G256" s="1490"/>
      <c r="H256" s="1490"/>
      <c r="I256" s="1490"/>
      <c r="J256" s="1490"/>
      <c r="K256" s="1490"/>
      <c r="L256" s="1490"/>
      <c r="M256" s="1490"/>
      <c r="N256" s="711"/>
      <c r="O256" s="3"/>
      <c r="P256" s="3"/>
      <c r="Q256" s="3"/>
      <c r="R256" s="3"/>
      <c r="S256" s="3"/>
      <c r="T256" s="3"/>
      <c r="U256" s="3"/>
      <c r="V256" s="3"/>
      <c r="W256" s="3"/>
      <c r="X256" s="3"/>
      <c r="Y256" s="3"/>
      <c r="Z256" s="3"/>
      <c r="AA256" s="3"/>
      <c r="AB256" s="3"/>
      <c r="AC256" s="3"/>
      <c r="AD256" s="3"/>
      <c r="AE256" s="3"/>
      <c r="AF256" s="3"/>
      <c r="AG256" s="3"/>
      <c r="AH256" s="3"/>
      <c r="AI256" s="3"/>
      <c r="AJ256" s="3"/>
      <c r="AK256" s="3"/>
      <c r="AL256" s="10"/>
      <c r="AM256" s="10"/>
      <c r="AN256" s="10"/>
      <c r="AO256" s="10"/>
      <c r="AP256" s="10"/>
      <c r="AQ256" s="10"/>
      <c r="AR256" s="454"/>
      <c r="AS256" s="454"/>
      <c r="AT256" s="454"/>
      <c r="AU256" s="454"/>
      <c r="AV256" s="454"/>
    </row>
    <row r="257" spans="1:48" x14ac:dyDescent="0.2">
      <c r="A257" s="1489"/>
      <c r="B257" s="1252"/>
      <c r="C257" s="1287"/>
      <c r="D257" s="1253"/>
      <c r="E257" s="1302" t="s">
        <v>99</v>
      </c>
      <c r="F257" s="1304"/>
      <c r="G257" s="1479" t="s">
        <v>100</v>
      </c>
      <c r="H257" s="1491"/>
      <c r="I257" s="1302" t="s">
        <v>101</v>
      </c>
      <c r="J257" s="1304"/>
      <c r="K257" s="1302" t="s">
        <v>57</v>
      </c>
      <c r="L257" s="1304"/>
      <c r="M257" s="1302" t="s">
        <v>8</v>
      </c>
      <c r="N257" s="1304"/>
      <c r="O257" s="3"/>
      <c r="P257" s="3"/>
      <c r="Q257" s="3"/>
      <c r="R257" s="3"/>
      <c r="S257" s="3"/>
      <c r="T257" s="3"/>
      <c r="U257" s="3"/>
      <c r="V257" s="3"/>
      <c r="W257" s="3"/>
      <c r="X257" s="3"/>
      <c r="Y257" s="3"/>
      <c r="Z257" s="3"/>
      <c r="AA257" s="3"/>
      <c r="AB257" s="3"/>
      <c r="AC257" s="3"/>
      <c r="AD257" s="3"/>
      <c r="AE257" s="3"/>
      <c r="AF257" s="3"/>
      <c r="AG257" s="3"/>
      <c r="AH257" s="3"/>
      <c r="AI257" s="3"/>
      <c r="AJ257" s="3"/>
      <c r="AK257" s="3"/>
      <c r="AL257" s="10"/>
      <c r="AM257" s="10"/>
      <c r="AN257" s="10"/>
      <c r="AO257" s="10"/>
      <c r="AP257" s="10"/>
      <c r="AQ257" s="10"/>
      <c r="AR257" s="10"/>
      <c r="AS257" s="10"/>
      <c r="AT257" s="10"/>
      <c r="AU257" s="10"/>
      <c r="AV257" s="10"/>
    </row>
    <row r="258" spans="1:48" x14ac:dyDescent="0.2">
      <c r="A258" s="1347"/>
      <c r="B258" s="310" t="s">
        <v>149</v>
      </c>
      <c r="C258" s="422" t="s">
        <v>30</v>
      </c>
      <c r="D258" s="423" t="s">
        <v>48</v>
      </c>
      <c r="E258" s="78" t="s">
        <v>30</v>
      </c>
      <c r="F258" s="444" t="s">
        <v>48</v>
      </c>
      <c r="G258" s="78" t="s">
        <v>30</v>
      </c>
      <c r="H258" s="444" t="s">
        <v>48</v>
      </c>
      <c r="I258" s="78" t="s">
        <v>30</v>
      </c>
      <c r="J258" s="444" t="s">
        <v>48</v>
      </c>
      <c r="K258" s="78" t="s">
        <v>30</v>
      </c>
      <c r="L258" s="444" t="s">
        <v>48</v>
      </c>
      <c r="M258" s="78" t="s">
        <v>30</v>
      </c>
      <c r="N258" s="444" t="s">
        <v>48</v>
      </c>
      <c r="O258" s="519"/>
      <c r="P258" s="3"/>
      <c r="Q258" s="3"/>
      <c r="R258" s="3"/>
      <c r="S258" s="3"/>
      <c r="T258" s="3"/>
      <c r="U258" s="3"/>
      <c r="V258" s="3"/>
      <c r="W258" s="3"/>
      <c r="X258" s="3"/>
      <c r="Y258" s="3"/>
      <c r="Z258" s="3"/>
      <c r="AA258" s="3"/>
      <c r="AB258" s="3"/>
      <c r="AC258" s="3"/>
      <c r="AD258" s="3"/>
      <c r="AE258" s="3"/>
      <c r="AF258" s="3"/>
      <c r="AG258" s="3"/>
      <c r="AH258" s="10"/>
      <c r="AI258" s="3"/>
      <c r="AJ258" s="3"/>
      <c r="AK258" s="3"/>
      <c r="AL258" s="10"/>
      <c r="AM258" s="10"/>
      <c r="AN258" s="10"/>
      <c r="AO258" s="10"/>
      <c r="AP258" s="10"/>
      <c r="AQ258" s="10"/>
      <c r="AR258" s="10"/>
      <c r="AS258" s="10"/>
      <c r="AT258" s="10"/>
      <c r="AU258" s="10"/>
      <c r="AV258" s="10"/>
    </row>
    <row r="259" spans="1:48" x14ac:dyDescent="0.2">
      <c r="A259" s="712" t="s">
        <v>34</v>
      </c>
      <c r="B259" s="713">
        <f>SUM(C259+D259)</f>
        <v>0</v>
      </c>
      <c r="C259" s="714">
        <f>SUM(E259+G259+I259+K259+M259)</f>
        <v>0</v>
      </c>
      <c r="D259" s="715">
        <f>SUM(F259+H259+J259+L259+N259)</f>
        <v>0</v>
      </c>
      <c r="E259" s="82"/>
      <c r="F259" s="184"/>
      <c r="G259" s="82"/>
      <c r="H259" s="184"/>
      <c r="I259" s="82"/>
      <c r="J259" s="586"/>
      <c r="K259" s="82"/>
      <c r="L259" s="586"/>
      <c r="M259" s="87"/>
      <c r="N259" s="586"/>
      <c r="O259" s="519"/>
      <c r="P259" s="3"/>
      <c r="Q259" s="3"/>
      <c r="R259" s="3"/>
      <c r="S259" s="3"/>
      <c r="T259" s="3"/>
      <c r="U259" s="3"/>
      <c r="V259" s="3"/>
      <c r="W259" s="3"/>
      <c r="X259" s="3"/>
      <c r="Y259" s="3"/>
      <c r="Z259" s="3"/>
      <c r="AA259" s="3"/>
      <c r="AB259" s="3"/>
      <c r="AC259" s="3"/>
      <c r="AD259" s="3"/>
      <c r="AE259" s="3"/>
      <c r="AF259" s="3"/>
      <c r="AG259" s="3"/>
      <c r="AH259" s="3"/>
      <c r="AI259" s="3"/>
      <c r="AJ259" s="3"/>
      <c r="AK259" s="3"/>
      <c r="AL259" s="10"/>
      <c r="AM259" s="22"/>
      <c r="AN259" s="10"/>
      <c r="AO259" s="10"/>
      <c r="AP259" s="10"/>
      <c r="AQ259" s="10"/>
      <c r="AR259" s="10"/>
      <c r="AS259" s="10"/>
      <c r="AT259" s="10"/>
      <c r="AU259" s="10"/>
      <c r="AV259" s="10"/>
    </row>
    <row r="260" spans="1:48" x14ac:dyDescent="0.2">
      <c r="A260" s="712" t="s">
        <v>77</v>
      </c>
      <c r="B260" s="716">
        <f>SUM(C260+D260)</f>
        <v>0</v>
      </c>
      <c r="C260" s="714">
        <f>SUM(E260+G260+I260+K260+M260)</f>
        <v>0</v>
      </c>
      <c r="D260" s="715">
        <f>SUM(F260+H260+J260+L260+N260)</f>
        <v>0</v>
      </c>
      <c r="E260" s="37"/>
      <c r="F260" s="175"/>
      <c r="G260" s="37"/>
      <c r="H260" s="474"/>
      <c r="I260" s="37"/>
      <c r="J260" s="175"/>
      <c r="K260" s="37"/>
      <c r="L260" s="175"/>
      <c r="M260" s="717"/>
      <c r="N260" s="474"/>
      <c r="O260" s="519"/>
      <c r="P260" s="3"/>
      <c r="Q260" s="3"/>
      <c r="R260" s="3"/>
      <c r="S260" s="3"/>
      <c r="T260" s="3"/>
      <c r="U260" s="3"/>
      <c r="V260" s="3"/>
      <c r="W260" s="3"/>
      <c r="X260" s="3"/>
      <c r="Y260" s="3"/>
      <c r="Z260" s="3"/>
      <c r="AA260" s="3"/>
      <c r="AB260" s="3"/>
      <c r="AC260" s="3"/>
      <c r="AD260" s="3"/>
      <c r="AE260" s="3"/>
      <c r="AF260" s="3"/>
      <c r="AG260" s="3"/>
      <c r="AH260" s="3"/>
      <c r="AI260" s="3"/>
      <c r="AJ260" s="3"/>
      <c r="AK260" s="3"/>
      <c r="AL260" s="10"/>
      <c r="AM260" s="10"/>
      <c r="AN260" s="10"/>
      <c r="AO260" s="10"/>
      <c r="AP260" s="10"/>
      <c r="AQ260" s="10"/>
      <c r="AR260" s="10"/>
      <c r="AS260" s="10"/>
      <c r="AT260" s="10"/>
      <c r="AU260" s="10"/>
      <c r="AV260" s="10"/>
    </row>
    <row r="261" spans="1:48"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10"/>
      <c r="AM261" s="10"/>
      <c r="AN261" s="10"/>
      <c r="AO261" s="10"/>
      <c r="AP261" s="10"/>
      <c r="AQ261" s="10"/>
      <c r="AR261" s="10"/>
      <c r="AS261" s="10"/>
      <c r="AT261" s="10"/>
      <c r="AU261" s="10"/>
      <c r="AV261" s="10"/>
    </row>
    <row r="287" spans="1:2" hidden="1" x14ac:dyDescent="0.2">
      <c r="A287" s="718">
        <f>SUM(C11:C16,C20:C30,C34:C44,B47,C50,C55:C59,C64,C69:C74,C79:C84,C89:C93,C100,C105,C106,C119,C126,C127:C130,D136,D138:D166,D170,D172:D200,C204:C205,C210:C213,C218:C236,C241:C247,C252:C254,B259:B260)</f>
        <v>394</v>
      </c>
      <c r="B287" s="451">
        <f>SUM(CG8:CN254)</f>
        <v>0</v>
      </c>
    </row>
  </sheetData>
  <mergeCells count="421">
    <mergeCell ref="I257:J257"/>
    <mergeCell ref="K257:L257"/>
    <mergeCell ref="M257:N257"/>
    <mergeCell ref="AD250:AE250"/>
    <mergeCell ref="AF250:AG250"/>
    <mergeCell ref="A252:B252"/>
    <mergeCell ref="A253:B253"/>
    <mergeCell ref="A254:B254"/>
    <mergeCell ref="A256:A258"/>
    <mergeCell ref="B256:D257"/>
    <mergeCell ref="E256:M256"/>
    <mergeCell ref="E257:F257"/>
    <mergeCell ref="G257:H257"/>
    <mergeCell ref="R250:S250"/>
    <mergeCell ref="T250:U250"/>
    <mergeCell ref="V250:W250"/>
    <mergeCell ref="X250:Y250"/>
    <mergeCell ref="Z250:AA250"/>
    <mergeCell ref="AB250:AC250"/>
    <mergeCell ref="A242:B242"/>
    <mergeCell ref="A243:B243"/>
    <mergeCell ref="A244:B244"/>
    <mergeCell ref="A245:A247"/>
    <mergeCell ref="A249:B251"/>
    <mergeCell ref="C249:E250"/>
    <mergeCell ref="AF239:AG239"/>
    <mergeCell ref="AH239:AI239"/>
    <mergeCell ref="AJ239:AK239"/>
    <mergeCell ref="F249:AG249"/>
    <mergeCell ref="AH249:AH251"/>
    <mergeCell ref="AI249:AI251"/>
    <mergeCell ref="AJ249:AJ251"/>
    <mergeCell ref="F250:G250"/>
    <mergeCell ref="H250:I250"/>
    <mergeCell ref="J250:K250"/>
    <mergeCell ref="L250:M250"/>
    <mergeCell ref="N250:O250"/>
    <mergeCell ref="P250:Q250"/>
    <mergeCell ref="AL239:AM239"/>
    <mergeCell ref="AN239:AO239"/>
    <mergeCell ref="A241:B241"/>
    <mergeCell ref="AS238:AS240"/>
    <mergeCell ref="F239:G239"/>
    <mergeCell ref="H239:I239"/>
    <mergeCell ref="J239:K239"/>
    <mergeCell ref="L239:M239"/>
    <mergeCell ref="N239:O239"/>
    <mergeCell ref="P239:Q239"/>
    <mergeCell ref="R239:S239"/>
    <mergeCell ref="T239:U239"/>
    <mergeCell ref="V239:W239"/>
    <mergeCell ref="A238:B240"/>
    <mergeCell ref="C238:E239"/>
    <mergeCell ref="F238:AO238"/>
    <mergeCell ref="AP238:AP240"/>
    <mergeCell ref="AQ238:AQ240"/>
    <mergeCell ref="AR238:AR240"/>
    <mergeCell ref="X239:Y239"/>
    <mergeCell ref="Z239:AA239"/>
    <mergeCell ref="AB239:AC239"/>
    <mergeCell ref="AD239:AE239"/>
    <mergeCell ref="A218:B218"/>
    <mergeCell ref="A219:A227"/>
    <mergeCell ref="A228:A236"/>
    <mergeCell ref="AB216:AC216"/>
    <mergeCell ref="AD216:AE216"/>
    <mergeCell ref="AF216:AG216"/>
    <mergeCell ref="AH216:AI216"/>
    <mergeCell ref="AJ216:AK216"/>
    <mergeCell ref="AL216:AM216"/>
    <mergeCell ref="AQ215:AQ217"/>
    <mergeCell ref="AR215:AR217"/>
    <mergeCell ref="AS215:AS217"/>
    <mergeCell ref="F216:G216"/>
    <mergeCell ref="H216:I216"/>
    <mergeCell ref="J216:K216"/>
    <mergeCell ref="L216:M216"/>
    <mergeCell ref="N216:O216"/>
    <mergeCell ref="P216:Q216"/>
    <mergeCell ref="R216:S216"/>
    <mergeCell ref="AN216:AN217"/>
    <mergeCell ref="AO216:AO217"/>
    <mergeCell ref="AP216:AP217"/>
    <mergeCell ref="A210:A211"/>
    <mergeCell ref="A212:A213"/>
    <mergeCell ref="A215:B217"/>
    <mergeCell ref="C215:E216"/>
    <mergeCell ref="F215:AM215"/>
    <mergeCell ref="AN215:AP215"/>
    <mergeCell ref="T216:U216"/>
    <mergeCell ref="V216:W216"/>
    <mergeCell ref="X216:Y216"/>
    <mergeCell ref="Z216:AA216"/>
    <mergeCell ref="AD208:AE208"/>
    <mergeCell ref="AF208:AG208"/>
    <mergeCell ref="AH208:AI208"/>
    <mergeCell ref="AJ208:AK208"/>
    <mergeCell ref="AL207:AL209"/>
    <mergeCell ref="F208:G208"/>
    <mergeCell ref="H208:I208"/>
    <mergeCell ref="J208:K208"/>
    <mergeCell ref="L208:M208"/>
    <mergeCell ref="N208:O208"/>
    <mergeCell ref="P208:Q208"/>
    <mergeCell ref="R208:S208"/>
    <mergeCell ref="T208:U208"/>
    <mergeCell ref="V208:W208"/>
    <mergeCell ref="AD202:AE202"/>
    <mergeCell ref="AF202:AG202"/>
    <mergeCell ref="AH202:AI202"/>
    <mergeCell ref="AJ202:AK202"/>
    <mergeCell ref="A204:A205"/>
    <mergeCell ref="A207:A209"/>
    <mergeCell ref="B207:B209"/>
    <mergeCell ref="C207:E208"/>
    <mergeCell ref="F207:AK207"/>
    <mergeCell ref="X208:Y208"/>
    <mergeCell ref="R202:S202"/>
    <mergeCell ref="T202:U202"/>
    <mergeCell ref="V202:W202"/>
    <mergeCell ref="X202:Y202"/>
    <mergeCell ref="Z202:AA202"/>
    <mergeCell ref="AB202:AC202"/>
    <mergeCell ref="F202:G202"/>
    <mergeCell ref="H202:I202"/>
    <mergeCell ref="J202:K202"/>
    <mergeCell ref="L202:M202"/>
    <mergeCell ref="N202:O202"/>
    <mergeCell ref="P202:Q202"/>
    <mergeCell ref="Z208:AA208"/>
    <mergeCell ref="AB208:AC208"/>
    <mergeCell ref="A196:C196"/>
    <mergeCell ref="A197:C197"/>
    <mergeCell ref="A198:C198"/>
    <mergeCell ref="A199:C199"/>
    <mergeCell ref="A200:C200"/>
    <mergeCell ref="A202:B203"/>
    <mergeCell ref="C202:E202"/>
    <mergeCell ref="A191:C191"/>
    <mergeCell ref="A192:A194"/>
    <mergeCell ref="B192:C192"/>
    <mergeCell ref="B193:C193"/>
    <mergeCell ref="B194:C194"/>
    <mergeCell ref="A195:C195"/>
    <mergeCell ref="A184:A186"/>
    <mergeCell ref="B184:C184"/>
    <mergeCell ref="B185:C185"/>
    <mergeCell ref="B186:C186"/>
    <mergeCell ref="A187:A190"/>
    <mergeCell ref="B187:C187"/>
    <mergeCell ref="B188:C188"/>
    <mergeCell ref="B189:C189"/>
    <mergeCell ref="B190:C190"/>
    <mergeCell ref="A174:C174"/>
    <mergeCell ref="A175:C175"/>
    <mergeCell ref="A176:A183"/>
    <mergeCell ref="B176:C176"/>
    <mergeCell ref="B177:C177"/>
    <mergeCell ref="B178:C178"/>
    <mergeCell ref="B179:C179"/>
    <mergeCell ref="B180:C180"/>
    <mergeCell ref="B181:C181"/>
    <mergeCell ref="B182:C182"/>
    <mergeCell ref="B183:C183"/>
    <mergeCell ref="AR168:AR169"/>
    <mergeCell ref="AS168:AS169"/>
    <mergeCell ref="AT168:AU168"/>
    <mergeCell ref="A170:C170"/>
    <mergeCell ref="A171:C171"/>
    <mergeCell ref="A172:A173"/>
    <mergeCell ref="B172:C172"/>
    <mergeCell ref="B173:C173"/>
    <mergeCell ref="AE168:AF168"/>
    <mergeCell ref="AG168:AH168"/>
    <mergeCell ref="AI168:AJ168"/>
    <mergeCell ref="AK168:AL168"/>
    <mergeCell ref="AM168:AN168"/>
    <mergeCell ref="AO168:AQ168"/>
    <mergeCell ref="S168:T168"/>
    <mergeCell ref="U168:V168"/>
    <mergeCell ref="W168:X168"/>
    <mergeCell ref="Y168:Z168"/>
    <mergeCell ref="AA168:AB168"/>
    <mergeCell ref="AC168:AD168"/>
    <mergeCell ref="G168:H168"/>
    <mergeCell ref="I168:J168"/>
    <mergeCell ref="K168:L168"/>
    <mergeCell ref="M168:N168"/>
    <mergeCell ref="O168:P168"/>
    <mergeCell ref="Q168:R168"/>
    <mergeCell ref="A163:C163"/>
    <mergeCell ref="A164:C164"/>
    <mergeCell ref="A165:C165"/>
    <mergeCell ref="A166:C166"/>
    <mergeCell ref="A168:C169"/>
    <mergeCell ref="D168:F168"/>
    <mergeCell ref="A158:A160"/>
    <mergeCell ref="B158:C158"/>
    <mergeCell ref="B159:C159"/>
    <mergeCell ref="B160:C160"/>
    <mergeCell ref="A161:C161"/>
    <mergeCell ref="A162:C162"/>
    <mergeCell ref="A153:A156"/>
    <mergeCell ref="B153:C153"/>
    <mergeCell ref="B154:C154"/>
    <mergeCell ref="B155:C155"/>
    <mergeCell ref="B156:C156"/>
    <mergeCell ref="A157:C157"/>
    <mergeCell ref="B146:C146"/>
    <mergeCell ref="B147:C147"/>
    <mergeCell ref="B148:C148"/>
    <mergeCell ref="B149:C149"/>
    <mergeCell ref="A150:A152"/>
    <mergeCell ref="B150:C150"/>
    <mergeCell ref="B151:C151"/>
    <mergeCell ref="B152:C152"/>
    <mergeCell ref="A138:A139"/>
    <mergeCell ref="B138:C138"/>
    <mergeCell ref="B139:C139"/>
    <mergeCell ref="A140:C140"/>
    <mergeCell ref="A141:C141"/>
    <mergeCell ref="A142:A149"/>
    <mergeCell ref="B142:C142"/>
    <mergeCell ref="B143:C143"/>
    <mergeCell ref="B144:C144"/>
    <mergeCell ref="B145:C145"/>
    <mergeCell ref="AO134:AO135"/>
    <mergeCell ref="AP134:AP135"/>
    <mergeCell ref="AQ134:AR134"/>
    <mergeCell ref="A137:C137"/>
    <mergeCell ref="D137:AR137"/>
    <mergeCell ref="Y134:Z134"/>
    <mergeCell ref="AA134:AB134"/>
    <mergeCell ref="AC134:AD134"/>
    <mergeCell ref="AE134:AF134"/>
    <mergeCell ref="AG134:AH134"/>
    <mergeCell ref="AI134:AJ134"/>
    <mergeCell ref="M134:N134"/>
    <mergeCell ref="O134:P134"/>
    <mergeCell ref="Q134:R134"/>
    <mergeCell ref="S134:T134"/>
    <mergeCell ref="U134:V134"/>
    <mergeCell ref="W134:X134"/>
    <mergeCell ref="A123:A126"/>
    <mergeCell ref="A127:A130"/>
    <mergeCell ref="A134:C135"/>
    <mergeCell ref="D134:F134"/>
    <mergeCell ref="G134:H134"/>
    <mergeCell ref="I134:J134"/>
    <mergeCell ref="K134:L134"/>
    <mergeCell ref="AK134:AL134"/>
    <mergeCell ref="AM134:AN134"/>
    <mergeCell ref="A118:B118"/>
    <mergeCell ref="A119:B119"/>
    <mergeCell ref="A121:B122"/>
    <mergeCell ref="C121:E121"/>
    <mergeCell ref="F121:G121"/>
    <mergeCell ref="H121:I121"/>
    <mergeCell ref="U108:V108"/>
    <mergeCell ref="W108:X108"/>
    <mergeCell ref="Y108:Z108"/>
    <mergeCell ref="A110:A112"/>
    <mergeCell ref="A113:B113"/>
    <mergeCell ref="A114:A117"/>
    <mergeCell ref="H108:I108"/>
    <mergeCell ref="J108:K108"/>
    <mergeCell ref="L108:M108"/>
    <mergeCell ref="N108:P108"/>
    <mergeCell ref="Q108:R108"/>
    <mergeCell ref="S108:T108"/>
    <mergeCell ref="J121:K121"/>
    <mergeCell ref="L121:M121"/>
    <mergeCell ref="N121:O121"/>
    <mergeCell ref="A101:A104"/>
    <mergeCell ref="A105:B105"/>
    <mergeCell ref="A106:B106"/>
    <mergeCell ref="A108:B109"/>
    <mergeCell ref="C108:E108"/>
    <mergeCell ref="F108:G108"/>
    <mergeCell ref="F95:G95"/>
    <mergeCell ref="H95:I95"/>
    <mergeCell ref="J95:K95"/>
    <mergeCell ref="L95:M95"/>
    <mergeCell ref="A97:A99"/>
    <mergeCell ref="A100:B100"/>
    <mergeCell ref="A89:B89"/>
    <mergeCell ref="A90:B90"/>
    <mergeCell ref="A91:A92"/>
    <mergeCell ref="A93:B93"/>
    <mergeCell ref="A95:B96"/>
    <mergeCell ref="C95:E95"/>
    <mergeCell ref="A80:A84"/>
    <mergeCell ref="A86:B88"/>
    <mergeCell ref="C86:E87"/>
    <mergeCell ref="F86:AG86"/>
    <mergeCell ref="AH86:AJ86"/>
    <mergeCell ref="F87:G87"/>
    <mergeCell ref="H87:I87"/>
    <mergeCell ref="J87:K87"/>
    <mergeCell ref="L87:M87"/>
    <mergeCell ref="N87:O87"/>
    <mergeCell ref="AB87:AC87"/>
    <mergeCell ref="AD87:AE87"/>
    <mergeCell ref="AF87:AG87"/>
    <mergeCell ref="AH87:AH88"/>
    <mergeCell ref="AI87:AI88"/>
    <mergeCell ref="AJ87:AJ88"/>
    <mergeCell ref="P87:Q87"/>
    <mergeCell ref="R87:S87"/>
    <mergeCell ref="T87:U87"/>
    <mergeCell ref="V87:W87"/>
    <mergeCell ref="X87:Y87"/>
    <mergeCell ref="Z87:AA87"/>
    <mergeCell ref="AH77:AH78"/>
    <mergeCell ref="AI77:AI78"/>
    <mergeCell ref="AJ77:AJ78"/>
    <mergeCell ref="A79:B79"/>
    <mergeCell ref="AH76:AJ76"/>
    <mergeCell ref="F77:G77"/>
    <mergeCell ref="H77:I77"/>
    <mergeCell ref="J77:K77"/>
    <mergeCell ref="L77:M77"/>
    <mergeCell ref="N77:O77"/>
    <mergeCell ref="P77:Q77"/>
    <mergeCell ref="R77:S77"/>
    <mergeCell ref="T77:U77"/>
    <mergeCell ref="V77:W77"/>
    <mergeCell ref="A69:B69"/>
    <mergeCell ref="A70:A74"/>
    <mergeCell ref="A76:B78"/>
    <mergeCell ref="C76:E77"/>
    <mergeCell ref="F76:AG76"/>
    <mergeCell ref="X77:Y77"/>
    <mergeCell ref="Z77:AA77"/>
    <mergeCell ref="AB77:AC77"/>
    <mergeCell ref="R67:S67"/>
    <mergeCell ref="T67:U67"/>
    <mergeCell ref="V67:W67"/>
    <mergeCell ref="X67:Y67"/>
    <mergeCell ref="Z67:AA67"/>
    <mergeCell ref="AB67:AC67"/>
    <mergeCell ref="AD77:AE77"/>
    <mergeCell ref="AF77:AG77"/>
    <mergeCell ref="A64:B64"/>
    <mergeCell ref="A66:B68"/>
    <mergeCell ref="C66:E67"/>
    <mergeCell ref="F66:AG66"/>
    <mergeCell ref="F67:G67"/>
    <mergeCell ref="H67:I67"/>
    <mergeCell ref="J67:K67"/>
    <mergeCell ref="L67:M67"/>
    <mergeCell ref="N67:O67"/>
    <mergeCell ref="P67:Q67"/>
    <mergeCell ref="AD67:AE67"/>
    <mergeCell ref="AF67:AG67"/>
    <mergeCell ref="C61:E62"/>
    <mergeCell ref="F61:O61"/>
    <mergeCell ref="F62:G62"/>
    <mergeCell ref="H62:I62"/>
    <mergeCell ref="J62:K62"/>
    <mergeCell ref="L62:M62"/>
    <mergeCell ref="N62:O62"/>
    <mergeCell ref="A55:B55"/>
    <mergeCell ref="A56:B56"/>
    <mergeCell ref="A57:B57"/>
    <mergeCell ref="A58:B58"/>
    <mergeCell ref="A59:B59"/>
    <mergeCell ref="A61:B63"/>
    <mergeCell ref="R52:V52"/>
    <mergeCell ref="F53:G53"/>
    <mergeCell ref="H53:I53"/>
    <mergeCell ref="J53:K53"/>
    <mergeCell ref="L53:M53"/>
    <mergeCell ref="N53:O53"/>
    <mergeCell ref="P53:Q53"/>
    <mergeCell ref="R53:S53"/>
    <mergeCell ref="T53:T54"/>
    <mergeCell ref="U53:V53"/>
    <mergeCell ref="A44:B44"/>
    <mergeCell ref="A49:B49"/>
    <mergeCell ref="A50:B50"/>
    <mergeCell ref="A52:B54"/>
    <mergeCell ref="C52:E53"/>
    <mergeCell ref="F52:Q52"/>
    <mergeCell ref="D32:L32"/>
    <mergeCell ref="A34:B34"/>
    <mergeCell ref="A35:B35"/>
    <mergeCell ref="A36:B36"/>
    <mergeCell ref="A37:A41"/>
    <mergeCell ref="A42:A43"/>
    <mergeCell ref="A29:B29"/>
    <mergeCell ref="A30:B30"/>
    <mergeCell ref="A32:B33"/>
    <mergeCell ref="C32:C33"/>
    <mergeCell ref="A21:B21"/>
    <mergeCell ref="A22:B22"/>
    <mergeCell ref="A23:B23"/>
    <mergeCell ref="A24:B24"/>
    <mergeCell ref="A25:B25"/>
    <mergeCell ref="A26:B26"/>
    <mergeCell ref="A20:B20"/>
    <mergeCell ref="A11:B11"/>
    <mergeCell ref="A12:B12"/>
    <mergeCell ref="A13:B13"/>
    <mergeCell ref="A14:B14"/>
    <mergeCell ref="A15:B15"/>
    <mergeCell ref="A16:B16"/>
    <mergeCell ref="A27:B27"/>
    <mergeCell ref="A28:B28"/>
    <mergeCell ref="A6:P6"/>
    <mergeCell ref="A9:B10"/>
    <mergeCell ref="C9:C10"/>
    <mergeCell ref="D9:L9"/>
    <mergeCell ref="M9:M10"/>
    <mergeCell ref="N9:N10"/>
    <mergeCell ref="O9:O10"/>
    <mergeCell ref="A18:B19"/>
    <mergeCell ref="C18:C19"/>
    <mergeCell ref="D18:D19"/>
    <mergeCell ref="E18:E19"/>
    <mergeCell ref="F18:F19"/>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D287"/>
  <sheetViews>
    <sheetView workbookViewId="0">
      <selection activeCell="A15" sqref="A15:B15"/>
    </sheetView>
  </sheetViews>
  <sheetFormatPr baseColWidth="10" defaultRowHeight="14.25" x14ac:dyDescent="0.2"/>
  <cols>
    <col min="1" max="1" width="37.140625" style="451" customWidth="1"/>
    <col min="2" max="2" width="39.42578125" style="451" customWidth="1"/>
    <col min="3" max="4" width="13.5703125" style="451" customWidth="1"/>
    <col min="5" max="17" width="11.42578125" style="451"/>
    <col min="18" max="18" width="12.85546875" style="451" customWidth="1"/>
    <col min="19" max="19" width="11.42578125" style="451"/>
    <col min="20" max="20" width="12.5703125" style="451" customWidth="1"/>
    <col min="21" max="33" width="11.42578125" style="451"/>
    <col min="34" max="34" width="14.140625" style="451" customWidth="1"/>
    <col min="35" max="35" width="18" style="451" customWidth="1"/>
    <col min="36" max="36" width="13" style="451" customWidth="1"/>
    <col min="37" max="41" width="11.42578125" style="451"/>
    <col min="42" max="42" width="12.140625" style="451" customWidth="1"/>
    <col min="43" max="72" width="11.42578125" style="451"/>
    <col min="73" max="73" width="0" style="451" hidden="1" customWidth="1"/>
    <col min="74" max="76" width="39.5703125" style="451" hidden="1" customWidth="1"/>
    <col min="77" max="93" width="39.5703125" style="452" hidden="1" customWidth="1"/>
    <col min="94" max="107" width="39.5703125" style="451" hidden="1" customWidth="1"/>
    <col min="108" max="16384" width="11.42578125" style="451"/>
  </cols>
  <sheetData>
    <row r="1" spans="1:89" x14ac:dyDescent="0.2">
      <c r="A1" s="450" t="s">
        <v>0</v>
      </c>
    </row>
    <row r="2" spans="1:89" x14ac:dyDescent="0.2">
      <c r="A2" s="450" t="str">
        <f>CONCATENATE("COMUNA: ",[3]NOMBRE!B2," - ","( ",[3]NOMBRE!C2,[3]NOMBRE!D2,[3]NOMBRE!E2,[3]NOMBRE!F2,[3]NOMBRE!G2," )")</f>
        <v>COMUNA: Linares - ( 07401 )</v>
      </c>
    </row>
    <row r="3" spans="1:89" x14ac:dyDescent="0.2">
      <c r="A3" s="450" t="str">
        <f>CONCATENATE("ESTABLECIMIENTO/ESTRATEGIA: ",[3]NOMBRE!B3," - ","( ",[3]NOMBRE!C3,[3]NOMBRE!D3,[3]NOMBRE!E3,[3]NOMBRE!F3,[3]NOMBRE!G3,[3]NOMBRE!H3," )")</f>
        <v>ESTABLECIMIENTO/ESTRATEGIA: Hospital Presidente Carlos Ibáñez del Campo - ( 116108 )</v>
      </c>
    </row>
    <row r="4" spans="1:89" x14ac:dyDescent="0.2">
      <c r="A4" s="450" t="str">
        <f>CONCATENATE("MES: ",[3]NOMBRE!B6," - ","( ",[3]NOMBRE!C6,[3]NOMBRE!D6," )")</f>
        <v>MES: FEBRERO - ( 02 )</v>
      </c>
      <c r="AE4" s="453"/>
      <c r="AF4" s="453"/>
      <c r="AG4" s="453"/>
      <c r="AH4" s="453"/>
      <c r="AI4" s="453"/>
      <c r="AJ4" s="453"/>
      <c r="AK4" s="453"/>
      <c r="AL4" s="453"/>
      <c r="AM4" s="453"/>
      <c r="AN4" s="453"/>
      <c r="AO4" s="453"/>
      <c r="AP4" s="453"/>
      <c r="AQ4" s="453"/>
      <c r="AR4" s="453"/>
      <c r="AS4" s="453"/>
      <c r="AT4" s="453"/>
      <c r="AU4" s="453"/>
      <c r="AV4" s="453"/>
      <c r="AW4" s="453"/>
    </row>
    <row r="5" spans="1:89" x14ac:dyDescent="0.2">
      <c r="A5" s="450" t="str">
        <f>CONCATENATE("AÑO: ",[3]NOMBRE!B7)</f>
        <v>AÑO: 2017</v>
      </c>
      <c r="AE5" s="453"/>
      <c r="AF5" s="453"/>
      <c r="AG5" s="453"/>
      <c r="AH5" s="453"/>
      <c r="AI5" s="453"/>
      <c r="AJ5" s="453"/>
      <c r="AK5" s="453"/>
      <c r="AL5" s="453"/>
      <c r="AM5" s="453"/>
      <c r="AN5" s="453"/>
      <c r="AO5" s="453"/>
      <c r="AP5" s="453"/>
      <c r="AQ5" s="453"/>
      <c r="AR5" s="453"/>
      <c r="AS5" s="453"/>
      <c r="AT5" s="453"/>
      <c r="AU5" s="453"/>
      <c r="AV5" s="453"/>
      <c r="AW5" s="453"/>
    </row>
    <row r="6" spans="1:89" ht="15" x14ac:dyDescent="0.2">
      <c r="A6" s="1230" t="s">
        <v>1</v>
      </c>
      <c r="B6" s="1230"/>
      <c r="C6" s="1230"/>
      <c r="D6" s="1230"/>
      <c r="E6" s="1230"/>
      <c r="F6" s="1230"/>
      <c r="G6" s="1230"/>
      <c r="H6" s="1230"/>
      <c r="I6" s="1230"/>
      <c r="J6" s="1230"/>
      <c r="K6" s="1230"/>
      <c r="L6" s="1230"/>
      <c r="M6" s="1230"/>
      <c r="N6" s="1230"/>
      <c r="O6" s="1230"/>
      <c r="P6" s="1230"/>
      <c r="Q6" s="8"/>
      <c r="R6" s="8"/>
      <c r="S6" s="8"/>
      <c r="T6" s="8"/>
      <c r="U6" s="8"/>
      <c r="V6" s="8"/>
      <c r="W6" s="9"/>
      <c r="X6" s="10"/>
      <c r="Y6" s="10"/>
      <c r="Z6" s="10"/>
      <c r="AA6" s="10"/>
      <c r="AB6" s="10"/>
      <c r="AC6" s="10"/>
      <c r="AD6" s="10"/>
      <c r="AE6" s="454"/>
      <c r="AF6" s="454"/>
      <c r="AG6" s="454"/>
      <c r="AH6" s="454"/>
      <c r="AI6" s="454"/>
      <c r="AJ6" s="454"/>
      <c r="AK6" s="454"/>
      <c r="AL6" s="454"/>
      <c r="AM6" s="454"/>
      <c r="AN6" s="454"/>
      <c r="AO6" s="454"/>
      <c r="AP6" s="454"/>
      <c r="AQ6" s="454"/>
      <c r="AR6" s="454"/>
      <c r="AS6" s="454"/>
      <c r="AT6" s="454"/>
      <c r="AU6" s="454"/>
      <c r="AV6" s="454"/>
      <c r="AW6" s="453"/>
    </row>
    <row r="7" spans="1:89" ht="15" x14ac:dyDescent="0.2">
      <c r="A7" s="449"/>
      <c r="B7" s="449"/>
      <c r="C7" s="449"/>
      <c r="D7" s="449"/>
      <c r="E7" s="449"/>
      <c r="F7" s="449"/>
      <c r="G7" s="449"/>
      <c r="H7" s="449"/>
      <c r="I7" s="449"/>
      <c r="J7" s="449"/>
      <c r="K7" s="449"/>
      <c r="L7" s="449"/>
      <c r="M7" s="449"/>
      <c r="N7" s="449"/>
      <c r="O7" s="449"/>
      <c r="P7" s="449"/>
      <c r="Q7" s="8"/>
      <c r="R7" s="8"/>
      <c r="S7" s="8"/>
      <c r="T7" s="8"/>
      <c r="U7" s="8"/>
      <c r="V7" s="8"/>
      <c r="W7" s="9"/>
      <c r="X7" s="10"/>
      <c r="Y7" s="10"/>
      <c r="Z7" s="10"/>
      <c r="AA7" s="10"/>
      <c r="AB7" s="10"/>
      <c r="AC7" s="10"/>
      <c r="AD7" s="10"/>
      <c r="AE7" s="454"/>
      <c r="AF7" s="454"/>
      <c r="AG7" s="454"/>
      <c r="AH7" s="454"/>
      <c r="AI7" s="454"/>
      <c r="AJ7" s="454"/>
      <c r="AK7" s="454"/>
      <c r="AL7" s="454"/>
      <c r="AM7" s="454"/>
      <c r="AN7" s="454"/>
      <c r="AO7" s="454"/>
      <c r="AP7" s="454"/>
      <c r="AQ7" s="454"/>
      <c r="AR7" s="454"/>
      <c r="AS7" s="454"/>
      <c r="AT7" s="454"/>
      <c r="AU7" s="454"/>
      <c r="AV7" s="454"/>
      <c r="AW7" s="453"/>
    </row>
    <row r="8" spans="1:89" x14ac:dyDescent="0.2">
      <c r="A8" s="12" t="s">
        <v>2</v>
      </c>
      <c r="B8" s="13"/>
      <c r="C8" s="13"/>
      <c r="D8" s="14"/>
      <c r="E8" s="15"/>
      <c r="F8" s="3"/>
      <c r="G8" s="3"/>
      <c r="H8" s="3"/>
      <c r="I8" s="2"/>
      <c r="J8" s="16"/>
      <c r="K8" s="16"/>
      <c r="L8" s="16"/>
      <c r="M8" s="16"/>
      <c r="N8" s="16"/>
      <c r="O8" s="16"/>
      <c r="P8" s="16"/>
      <c r="Q8" s="16"/>
      <c r="R8" s="16"/>
      <c r="S8" s="16"/>
      <c r="T8" s="16"/>
      <c r="U8" s="16"/>
      <c r="V8" s="16"/>
      <c r="W8" s="16"/>
      <c r="X8" s="10"/>
      <c r="Y8" s="10"/>
      <c r="Z8" s="10"/>
      <c r="AA8" s="10"/>
      <c r="AB8" s="10"/>
      <c r="AC8" s="10"/>
      <c r="AD8" s="10"/>
      <c r="AE8" s="454"/>
      <c r="AF8" s="454"/>
      <c r="AG8" s="454"/>
      <c r="AH8" s="454"/>
      <c r="AI8" s="454"/>
      <c r="AJ8" s="454"/>
      <c r="AK8" s="454"/>
      <c r="AL8" s="454"/>
      <c r="AM8" s="454"/>
      <c r="AN8" s="454"/>
      <c r="AO8" s="454"/>
      <c r="AP8" s="454"/>
      <c r="AQ8" s="454"/>
      <c r="AR8" s="454"/>
      <c r="AS8" s="454"/>
      <c r="AT8" s="454"/>
      <c r="AU8" s="454"/>
      <c r="AV8" s="454"/>
      <c r="AW8" s="453"/>
    </row>
    <row r="9" spans="1:89" ht="14.25" customHeight="1" x14ac:dyDescent="0.2">
      <c r="A9" s="1233" t="s">
        <v>3</v>
      </c>
      <c r="B9" s="1234"/>
      <c r="C9" s="1237" t="s">
        <v>4</v>
      </c>
      <c r="D9" s="1239" t="s">
        <v>5</v>
      </c>
      <c r="E9" s="1240"/>
      <c r="F9" s="1240"/>
      <c r="G9" s="1240"/>
      <c r="H9" s="1240"/>
      <c r="I9" s="1240"/>
      <c r="J9" s="1240"/>
      <c r="K9" s="1240"/>
      <c r="L9" s="1241"/>
      <c r="M9" s="1242" t="s">
        <v>185</v>
      </c>
      <c r="N9" s="1242" t="s">
        <v>186</v>
      </c>
      <c r="O9" s="1242" t="s">
        <v>187</v>
      </c>
      <c r="P9" s="2"/>
      <c r="Q9" s="2"/>
      <c r="R9" s="2"/>
      <c r="S9" s="2"/>
      <c r="T9" s="2"/>
      <c r="U9" s="2"/>
      <c r="V9" s="10"/>
      <c r="W9" s="10"/>
      <c r="X9" s="10"/>
      <c r="Y9" s="10"/>
      <c r="Z9" s="10"/>
      <c r="AA9" s="10"/>
      <c r="AB9" s="10"/>
      <c r="AC9" s="10"/>
      <c r="AD9" s="10"/>
      <c r="AE9" s="454"/>
      <c r="AF9" s="454"/>
      <c r="AG9" s="454"/>
      <c r="AH9" s="454"/>
      <c r="AI9" s="454"/>
      <c r="AJ9" s="454"/>
      <c r="AK9" s="454"/>
      <c r="AL9" s="454"/>
      <c r="AM9" s="454"/>
      <c r="AN9" s="454"/>
      <c r="AO9" s="455"/>
      <c r="AP9" s="455"/>
      <c r="AQ9" s="455"/>
      <c r="AR9" s="455"/>
      <c r="AS9" s="455"/>
      <c r="AT9" s="455"/>
      <c r="AU9" s="455"/>
      <c r="AV9" s="455"/>
      <c r="AW9" s="453"/>
    </row>
    <row r="10" spans="1:89" ht="21" x14ac:dyDescent="0.2">
      <c r="A10" s="1235"/>
      <c r="B10" s="1236"/>
      <c r="C10" s="1238"/>
      <c r="D10" s="18" t="s">
        <v>6</v>
      </c>
      <c r="E10" s="19" t="s">
        <v>7</v>
      </c>
      <c r="F10" s="19" t="s">
        <v>8</v>
      </c>
      <c r="G10" s="19" t="s">
        <v>9</v>
      </c>
      <c r="H10" s="19" t="s">
        <v>10</v>
      </c>
      <c r="I10" s="19" t="s">
        <v>11</v>
      </c>
      <c r="J10" s="19" t="s">
        <v>12</v>
      </c>
      <c r="K10" s="19" t="s">
        <v>13</v>
      </c>
      <c r="L10" s="20" t="s">
        <v>188</v>
      </c>
      <c r="M10" s="1243"/>
      <c r="N10" s="1243"/>
      <c r="O10" s="1243"/>
      <c r="P10" s="456"/>
      <c r="Q10" s="457"/>
      <c r="R10" s="457"/>
      <c r="S10" s="457"/>
      <c r="T10" s="457"/>
      <c r="U10" s="2"/>
      <c r="V10" s="3"/>
      <c r="W10" s="3"/>
      <c r="X10" s="3"/>
      <c r="Y10" s="3"/>
      <c r="Z10" s="3"/>
      <c r="AA10" s="3"/>
      <c r="AB10" s="3"/>
      <c r="AC10" s="3"/>
      <c r="AD10" s="3"/>
      <c r="AE10" s="458"/>
      <c r="AF10" s="458"/>
      <c r="AG10" s="458"/>
      <c r="AH10" s="458"/>
      <c r="AI10" s="458"/>
      <c r="AJ10" s="458"/>
      <c r="AK10" s="458"/>
      <c r="AL10" s="458"/>
      <c r="AM10" s="458"/>
      <c r="AN10" s="459"/>
      <c r="AO10" s="459"/>
      <c r="AP10" s="459"/>
      <c r="AQ10" s="459"/>
      <c r="AR10" s="459"/>
      <c r="AS10" s="459"/>
      <c r="AT10" s="459"/>
      <c r="AU10" s="459"/>
      <c r="AV10" s="459"/>
      <c r="AW10" s="453"/>
    </row>
    <row r="11" spans="1:89" x14ac:dyDescent="0.2">
      <c r="A11" s="1231" t="s">
        <v>189</v>
      </c>
      <c r="B11" s="1232"/>
      <c r="C11" s="460">
        <f t="shared" ref="C11:C16" si="0">SUM(D11:L11)</f>
        <v>0</v>
      </c>
      <c r="D11" s="24"/>
      <c r="E11" s="461"/>
      <c r="F11" s="461"/>
      <c r="G11" s="461"/>
      <c r="H11" s="461"/>
      <c r="I11" s="461"/>
      <c r="J11" s="461"/>
      <c r="K11" s="461"/>
      <c r="L11" s="462"/>
      <c r="M11" s="462"/>
      <c r="N11" s="462"/>
      <c r="O11" s="462"/>
      <c r="P11" s="463" t="s">
        <v>190</v>
      </c>
      <c r="Q11" s="309"/>
      <c r="R11" s="309"/>
      <c r="S11" s="309"/>
      <c r="T11" s="464"/>
      <c r="U11" s="3"/>
      <c r="V11" s="3"/>
      <c r="W11" s="3"/>
      <c r="X11" s="3"/>
      <c r="Y11" s="3"/>
      <c r="Z11" s="3"/>
      <c r="AA11" s="3"/>
      <c r="AB11" s="3"/>
      <c r="AC11" s="3"/>
      <c r="AD11" s="3"/>
      <c r="AE11" s="458"/>
      <c r="AF11" s="458"/>
      <c r="AG11" s="458"/>
      <c r="AH11" s="458"/>
      <c r="AI11" s="458"/>
      <c r="AJ11" s="465"/>
      <c r="AK11" s="465"/>
      <c r="AL11" s="465"/>
      <c r="AM11" s="465"/>
      <c r="AN11" s="459"/>
      <c r="AO11" s="459"/>
      <c r="AP11" s="459"/>
      <c r="AQ11" s="459"/>
      <c r="AR11" s="459"/>
      <c r="AS11" s="459"/>
      <c r="AT11" s="459"/>
      <c r="AU11" s="459"/>
      <c r="AV11" s="459"/>
      <c r="AW11" s="453"/>
      <c r="CD11" s="452" t="str">
        <f>IF(C11&gt;=[3]A03!C77,"","Total Gestantes ingresadas a control prenatal debe ser MAYOR o IGUAL que el Total de Evaluaciones a Gestantes de REM A03 Sección B2")</f>
        <v/>
      </c>
      <c r="CH11" s="452">
        <v>0</v>
      </c>
      <c r="CJ11" s="452">
        <v>0</v>
      </c>
    </row>
    <row r="12" spans="1:89" x14ac:dyDescent="0.2">
      <c r="A12" s="1256" t="s">
        <v>15</v>
      </c>
      <c r="B12" s="1256"/>
      <c r="C12" s="466">
        <f t="shared" si="0"/>
        <v>0</v>
      </c>
      <c r="D12" s="31"/>
      <c r="E12" s="467"/>
      <c r="F12" s="467"/>
      <c r="G12" s="467"/>
      <c r="H12" s="467"/>
      <c r="I12" s="467"/>
      <c r="J12" s="467"/>
      <c r="K12" s="467"/>
      <c r="L12" s="468"/>
      <c r="M12" s="468"/>
      <c r="N12" s="468"/>
      <c r="O12" s="468"/>
      <c r="P12" s="463" t="s">
        <v>190</v>
      </c>
      <c r="Q12" s="309"/>
      <c r="R12" s="309"/>
      <c r="S12" s="309"/>
      <c r="T12" s="464"/>
      <c r="U12" s="3"/>
      <c r="V12" s="3"/>
      <c r="W12" s="3"/>
      <c r="X12" s="3"/>
      <c r="Y12" s="3"/>
      <c r="Z12" s="3"/>
      <c r="AA12" s="3"/>
      <c r="AB12" s="3"/>
      <c r="AC12" s="3"/>
      <c r="AD12" s="3"/>
      <c r="AE12" s="458"/>
      <c r="AF12" s="458"/>
      <c r="AG12" s="458"/>
      <c r="AH12" s="458"/>
      <c r="AI12" s="458"/>
      <c r="AJ12" s="465"/>
      <c r="AK12" s="465"/>
      <c r="AL12" s="465"/>
      <c r="AM12" s="465"/>
      <c r="AN12" s="458"/>
      <c r="AO12" s="458"/>
      <c r="AP12" s="465"/>
      <c r="AQ12" s="459"/>
      <c r="AR12" s="459"/>
      <c r="AS12" s="459"/>
      <c r="AT12" s="459"/>
      <c r="AU12" s="459"/>
      <c r="AV12" s="459"/>
      <c r="AW12" s="453"/>
      <c r="CD12" s="452" t="str">
        <f>IF(C11&lt;C12," Total Gestantes debe ser Mayor a primigestas","")</f>
        <v/>
      </c>
      <c r="CH12" s="452">
        <v>0</v>
      </c>
      <c r="CJ12" s="452">
        <v>0</v>
      </c>
      <c r="CK12" s="452">
        <v>0</v>
      </c>
    </row>
    <row r="13" spans="1:89" x14ac:dyDescent="0.2">
      <c r="A13" s="1257" t="s">
        <v>16</v>
      </c>
      <c r="B13" s="1258"/>
      <c r="C13" s="466">
        <f t="shared" si="0"/>
        <v>0</v>
      </c>
      <c r="D13" s="31"/>
      <c r="E13" s="467"/>
      <c r="F13" s="467"/>
      <c r="G13" s="467"/>
      <c r="H13" s="467"/>
      <c r="I13" s="467"/>
      <c r="J13" s="467"/>
      <c r="K13" s="467"/>
      <c r="L13" s="468"/>
      <c r="M13" s="468"/>
      <c r="N13" s="468"/>
      <c r="O13" s="468"/>
      <c r="P13" s="463" t="s">
        <v>190</v>
      </c>
      <c r="Q13" s="309"/>
      <c r="R13" s="309"/>
      <c r="S13" s="309"/>
      <c r="T13" s="464"/>
      <c r="U13" s="3"/>
      <c r="V13" s="3"/>
      <c r="W13" s="3"/>
      <c r="X13" s="3"/>
      <c r="Y13" s="3"/>
      <c r="Z13" s="3"/>
      <c r="AA13" s="3"/>
      <c r="AB13" s="3"/>
      <c r="AC13" s="3"/>
      <c r="AD13" s="3"/>
      <c r="AE13" s="458"/>
      <c r="AF13" s="458"/>
      <c r="AG13" s="458"/>
      <c r="AH13" s="458"/>
      <c r="AI13" s="458"/>
      <c r="AJ13" s="465"/>
      <c r="AK13" s="465"/>
      <c r="AL13" s="465"/>
      <c r="AM13" s="465"/>
      <c r="AN13" s="458"/>
      <c r="AO13" s="458"/>
      <c r="AP13" s="458"/>
      <c r="AQ13" s="459"/>
      <c r="AR13" s="459"/>
      <c r="AS13" s="459"/>
      <c r="AT13" s="459"/>
      <c r="AU13" s="459"/>
      <c r="AV13" s="459"/>
      <c r="AW13" s="453"/>
      <c r="CD13" s="452" t="str">
        <f>IF(C11&lt;C13,"  Total Gestantes debe ser Mayor que Gestantes Ingresadas Antes De Las 14 Semanas","")</f>
        <v/>
      </c>
      <c r="CH13" s="452">
        <v>0</v>
      </c>
      <c r="CJ13" s="452">
        <v>0</v>
      </c>
      <c r="CK13" s="452">
        <v>0</v>
      </c>
    </row>
    <row r="14" spans="1:89" x14ac:dyDescent="0.2">
      <c r="A14" s="1257" t="s">
        <v>17</v>
      </c>
      <c r="B14" s="1258"/>
      <c r="C14" s="466">
        <f t="shared" si="0"/>
        <v>0</v>
      </c>
      <c r="D14" s="31"/>
      <c r="E14" s="467"/>
      <c r="F14" s="467"/>
      <c r="G14" s="467"/>
      <c r="H14" s="467"/>
      <c r="I14" s="467"/>
      <c r="J14" s="467"/>
      <c r="K14" s="467"/>
      <c r="L14" s="468"/>
      <c r="M14" s="468"/>
      <c r="N14" s="468"/>
      <c r="O14" s="468"/>
      <c r="P14" s="463" t="s">
        <v>190</v>
      </c>
      <c r="Q14" s="309"/>
      <c r="R14" s="309"/>
      <c r="S14" s="309"/>
      <c r="T14" s="464"/>
      <c r="U14" s="3"/>
      <c r="V14" s="3"/>
      <c r="W14" s="3"/>
      <c r="X14" s="3"/>
      <c r="Y14" s="3"/>
      <c r="Z14" s="3"/>
      <c r="AA14" s="3"/>
      <c r="AB14" s="3"/>
      <c r="AC14" s="3"/>
      <c r="AD14" s="3"/>
      <c r="AE14" s="458"/>
      <c r="AF14" s="458"/>
      <c r="AG14" s="458"/>
      <c r="AH14" s="458"/>
      <c r="AI14" s="458"/>
      <c r="AJ14" s="458"/>
      <c r="AK14" s="458"/>
      <c r="AL14" s="458"/>
      <c r="AM14" s="458"/>
      <c r="AN14" s="459"/>
      <c r="AO14" s="459"/>
      <c r="AP14" s="459"/>
      <c r="AQ14" s="459"/>
      <c r="AR14" s="459"/>
      <c r="AS14" s="459"/>
      <c r="AT14" s="459"/>
      <c r="AU14" s="459"/>
      <c r="AV14" s="459"/>
      <c r="AW14" s="453"/>
      <c r="CD14" s="452" t="str">
        <f>IF(C11&lt;C14,"  Total Gestantes debe ser Mayor que Gestantes con Eco Antes De Las 20 Semanas","")</f>
        <v/>
      </c>
      <c r="CH14" s="452">
        <v>0</v>
      </c>
      <c r="CJ14" s="452">
        <v>0</v>
      </c>
      <c r="CK14" s="452">
        <v>0</v>
      </c>
    </row>
    <row r="15" spans="1:89" x14ac:dyDescent="0.2">
      <c r="A15" s="1259" t="s">
        <v>18</v>
      </c>
      <c r="B15" s="1260"/>
      <c r="C15" s="469">
        <f t="shared" si="0"/>
        <v>0</v>
      </c>
      <c r="D15" s="34"/>
      <c r="E15" s="470"/>
      <c r="F15" s="470"/>
      <c r="G15" s="470"/>
      <c r="H15" s="470"/>
      <c r="I15" s="470"/>
      <c r="J15" s="470"/>
      <c r="K15" s="470"/>
      <c r="L15" s="471"/>
      <c r="M15" s="471"/>
      <c r="N15" s="471"/>
      <c r="O15" s="471"/>
      <c r="P15" s="463" t="s">
        <v>190</v>
      </c>
      <c r="Q15" s="309"/>
      <c r="R15" s="309"/>
      <c r="S15" s="309"/>
      <c r="T15" s="456"/>
      <c r="U15" s="3"/>
      <c r="V15" s="3"/>
      <c r="W15" s="3"/>
      <c r="X15" s="3"/>
      <c r="Y15" s="3"/>
      <c r="Z15" s="3"/>
      <c r="AA15" s="3"/>
      <c r="AB15" s="3"/>
      <c r="AC15" s="3"/>
      <c r="AD15" s="3"/>
      <c r="AE15" s="458"/>
      <c r="AF15" s="458"/>
      <c r="AG15" s="458"/>
      <c r="AH15" s="458"/>
      <c r="AI15" s="458"/>
      <c r="AJ15" s="458"/>
      <c r="AK15" s="458"/>
      <c r="AL15" s="458"/>
      <c r="AM15" s="458"/>
      <c r="AN15" s="459"/>
      <c r="AO15" s="459"/>
      <c r="AP15" s="459"/>
      <c r="AQ15" s="459"/>
      <c r="AR15" s="459"/>
      <c r="AS15" s="459"/>
      <c r="AT15" s="459"/>
      <c r="AU15" s="459"/>
      <c r="AV15" s="459"/>
      <c r="AW15" s="453"/>
      <c r="CD15" s="452" t="str">
        <f>IF(C11&lt;C15," Total Gestantes debe ser Mayor Que  Gestantes Con Embarazo No Planificado","")</f>
        <v/>
      </c>
      <c r="CH15" s="452">
        <v>0</v>
      </c>
      <c r="CJ15" s="452">
        <v>0</v>
      </c>
      <c r="CK15" s="452">
        <v>0</v>
      </c>
    </row>
    <row r="16" spans="1:89" x14ac:dyDescent="0.2">
      <c r="A16" s="1244" t="s">
        <v>191</v>
      </c>
      <c r="B16" s="1245"/>
      <c r="C16" s="472">
        <f t="shared" si="0"/>
        <v>0</v>
      </c>
      <c r="D16" s="37"/>
      <c r="E16" s="473"/>
      <c r="F16" s="473"/>
      <c r="G16" s="473"/>
      <c r="H16" s="473"/>
      <c r="I16" s="473"/>
      <c r="J16" s="473"/>
      <c r="K16" s="473"/>
      <c r="L16" s="474"/>
      <c r="M16" s="474"/>
      <c r="N16" s="474"/>
      <c r="O16" s="474"/>
      <c r="P16" s="463" t="s">
        <v>190</v>
      </c>
      <c r="Q16" s="309"/>
      <c r="R16" s="309"/>
      <c r="S16" s="309"/>
      <c r="T16" s="3"/>
      <c r="U16" s="3"/>
      <c r="V16" s="3"/>
      <c r="W16" s="3"/>
      <c r="X16" s="3"/>
      <c r="Y16" s="3"/>
      <c r="Z16" s="3"/>
      <c r="AA16" s="3"/>
      <c r="AB16" s="3"/>
      <c r="AC16" s="3"/>
      <c r="AD16" s="3"/>
      <c r="AE16" s="458"/>
      <c r="AF16" s="458"/>
      <c r="AG16" s="458"/>
      <c r="AH16" s="458"/>
      <c r="AI16" s="458"/>
      <c r="AJ16" s="458"/>
      <c r="AK16" s="458"/>
      <c r="AL16" s="458"/>
      <c r="AM16" s="458"/>
      <c r="AN16" s="459"/>
      <c r="AO16" s="459"/>
      <c r="AP16" s="459"/>
      <c r="AQ16" s="459"/>
      <c r="AR16" s="459"/>
      <c r="AS16" s="459"/>
      <c r="AT16" s="459"/>
      <c r="AU16" s="459"/>
      <c r="AV16" s="459"/>
      <c r="AW16" s="453"/>
      <c r="CH16" s="452">
        <v>0</v>
      </c>
      <c r="CJ16" s="452">
        <v>0</v>
      </c>
    </row>
    <row r="17" spans="1:87" x14ac:dyDescent="0.2">
      <c r="A17" s="41" t="s">
        <v>19</v>
      </c>
      <c r="B17" s="42"/>
      <c r="C17" s="42"/>
      <c r="D17" s="42"/>
      <c r="E17" s="41"/>
      <c r="F17" s="41"/>
      <c r="G17" s="41"/>
      <c r="H17" s="42"/>
      <c r="I17" s="42"/>
      <c r="J17" s="42"/>
      <c r="K17" s="42"/>
      <c r="L17" s="42"/>
      <c r="M17" s="42"/>
      <c r="N17" s="42"/>
      <c r="O17" s="3"/>
      <c r="P17" s="3"/>
      <c r="Q17" s="3"/>
      <c r="R17" s="3"/>
      <c r="S17" s="3"/>
      <c r="T17" s="3"/>
      <c r="U17" s="3"/>
      <c r="V17" s="3"/>
      <c r="W17" s="3"/>
      <c r="X17" s="3"/>
      <c r="Y17" s="3"/>
      <c r="Z17" s="3"/>
      <c r="AA17" s="3"/>
      <c r="AB17" s="3"/>
      <c r="AC17" s="3"/>
      <c r="AD17" s="3"/>
      <c r="AE17" s="458"/>
      <c r="AF17" s="458"/>
      <c r="AG17" s="458"/>
      <c r="AH17" s="458"/>
      <c r="AI17" s="458"/>
      <c r="AJ17" s="458"/>
      <c r="AK17" s="458"/>
      <c r="AL17" s="458"/>
      <c r="AM17" s="458"/>
      <c r="AN17" s="458"/>
      <c r="AO17" s="458"/>
      <c r="AP17" s="458"/>
      <c r="AQ17" s="458"/>
      <c r="AR17" s="458"/>
      <c r="AS17" s="458"/>
      <c r="AT17" s="458"/>
      <c r="AU17" s="458"/>
      <c r="AV17" s="458"/>
      <c r="AW17" s="453"/>
    </row>
    <row r="18" spans="1:87" x14ac:dyDescent="0.2">
      <c r="A18" s="1250" t="s">
        <v>20</v>
      </c>
      <c r="B18" s="1251"/>
      <c r="C18" s="1254" t="s">
        <v>21</v>
      </c>
      <c r="D18" s="1242" t="s">
        <v>192</v>
      </c>
      <c r="E18" s="1242" t="s">
        <v>193</v>
      </c>
      <c r="F18" s="1242" t="s">
        <v>187</v>
      </c>
      <c r="G18" s="3"/>
      <c r="H18" s="3"/>
      <c r="I18" s="3"/>
      <c r="J18" s="3"/>
      <c r="K18" s="3"/>
      <c r="L18" s="3"/>
      <c r="M18" s="3"/>
      <c r="N18" s="3"/>
      <c r="O18" s="3"/>
      <c r="P18" s="3"/>
      <c r="Q18" s="3"/>
      <c r="R18" s="3"/>
      <c r="S18" s="3"/>
      <c r="T18" s="3"/>
      <c r="U18" s="3"/>
      <c r="V18" s="3"/>
      <c r="W18" s="3"/>
      <c r="X18" s="3"/>
      <c r="Y18" s="3"/>
      <c r="Z18" s="3"/>
      <c r="AA18" s="3"/>
      <c r="AB18" s="3"/>
      <c r="AC18" s="3"/>
      <c r="AD18" s="3"/>
      <c r="AE18" s="458"/>
      <c r="AF18" s="459"/>
      <c r="AG18" s="459"/>
      <c r="AH18" s="459"/>
      <c r="AI18" s="459"/>
      <c r="AJ18" s="459"/>
      <c r="AK18" s="459"/>
      <c r="AL18" s="459"/>
      <c r="AM18" s="459"/>
      <c r="AN18" s="459"/>
      <c r="AO18" s="459"/>
      <c r="AP18" s="459"/>
      <c r="AQ18" s="459"/>
      <c r="AR18" s="459"/>
      <c r="AS18" s="459"/>
      <c r="AT18" s="459"/>
      <c r="AU18" s="459"/>
      <c r="AV18" s="459"/>
      <c r="AW18" s="453"/>
    </row>
    <row r="19" spans="1:87" ht="18.75" customHeight="1" x14ac:dyDescent="0.2">
      <c r="A19" s="1252"/>
      <c r="B19" s="1253"/>
      <c r="C19" s="1255"/>
      <c r="D19" s="1243"/>
      <c r="E19" s="1243"/>
      <c r="F19" s="1243"/>
      <c r="G19" s="3"/>
      <c r="H19" s="3"/>
      <c r="I19" s="3"/>
      <c r="J19" s="3"/>
      <c r="K19" s="3"/>
      <c r="L19" s="3"/>
      <c r="M19" s="3"/>
      <c r="N19" s="3"/>
      <c r="O19" s="3"/>
      <c r="P19" s="3"/>
      <c r="Q19" s="3"/>
      <c r="R19" s="3"/>
      <c r="S19" s="3"/>
      <c r="T19" s="3"/>
      <c r="U19" s="3"/>
      <c r="V19" s="3"/>
      <c r="W19" s="3"/>
      <c r="X19" s="3"/>
      <c r="Y19" s="3"/>
      <c r="Z19" s="3"/>
      <c r="AA19" s="3"/>
      <c r="AB19" s="3"/>
      <c r="AC19" s="3"/>
      <c r="AD19" s="3"/>
      <c r="AE19" s="458"/>
      <c r="AF19" s="459"/>
      <c r="AG19" s="459"/>
      <c r="AH19" s="459"/>
      <c r="AI19" s="459"/>
      <c r="AJ19" s="459"/>
      <c r="AK19" s="459"/>
      <c r="AL19" s="459"/>
      <c r="AM19" s="459"/>
      <c r="AN19" s="459"/>
      <c r="AO19" s="459"/>
      <c r="AP19" s="459"/>
      <c r="AQ19" s="459"/>
      <c r="AR19" s="459"/>
      <c r="AS19" s="459"/>
      <c r="AT19" s="459"/>
      <c r="AU19" s="459"/>
      <c r="AV19" s="459"/>
      <c r="AW19" s="453"/>
    </row>
    <row r="20" spans="1:87" x14ac:dyDescent="0.2">
      <c r="A20" s="1246" t="s">
        <v>22</v>
      </c>
      <c r="B20" s="1247"/>
      <c r="C20" s="38">
        <v>61</v>
      </c>
      <c r="D20" s="38">
        <v>1</v>
      </c>
      <c r="E20" s="38">
        <v>1</v>
      </c>
      <c r="F20" s="38">
        <v>0</v>
      </c>
      <c r="G20" s="475" t="s">
        <v>194</v>
      </c>
      <c r="H20" s="476"/>
      <c r="I20" s="476"/>
      <c r="J20" s="476"/>
      <c r="K20" s="3"/>
      <c r="L20" s="3"/>
      <c r="M20" s="3"/>
      <c r="N20" s="3"/>
      <c r="O20" s="3"/>
      <c r="P20" s="3"/>
      <c r="Q20" s="3"/>
      <c r="R20" s="3"/>
      <c r="S20" s="3"/>
      <c r="T20" s="3"/>
      <c r="U20" s="3"/>
      <c r="V20" s="3"/>
      <c r="W20" s="3"/>
      <c r="X20" s="3"/>
      <c r="Y20" s="3"/>
      <c r="Z20" s="3"/>
      <c r="AA20" s="3"/>
      <c r="AB20" s="3"/>
      <c r="AC20" s="3"/>
      <c r="AD20" s="3"/>
      <c r="AE20" s="458"/>
      <c r="AF20" s="459"/>
      <c r="AG20" s="459"/>
      <c r="AH20" s="459"/>
      <c r="AI20" s="459"/>
      <c r="AJ20" s="459"/>
      <c r="AK20" s="459"/>
      <c r="AL20" s="459"/>
      <c r="AM20" s="459"/>
      <c r="AN20" s="459"/>
      <c r="AO20" s="459"/>
      <c r="AP20" s="459"/>
      <c r="AQ20" s="459"/>
      <c r="AR20" s="459"/>
      <c r="AS20" s="459"/>
      <c r="AT20" s="459"/>
      <c r="AU20" s="459"/>
      <c r="AV20" s="459"/>
      <c r="AW20" s="453"/>
      <c r="CD20" s="452" t="str">
        <f>IF(AND(SUM(C21:C30)&lt;&gt;0,C20=0),"Debe ingresar el total de gestantes Ingresadas a ARO","")</f>
        <v/>
      </c>
      <c r="CG20" s="452">
        <v>0</v>
      </c>
      <c r="CI20" s="452">
        <v>0</v>
      </c>
    </row>
    <row r="21" spans="1:87" x14ac:dyDescent="0.2">
      <c r="A21" s="1248" t="s">
        <v>195</v>
      </c>
      <c r="B21" s="1249"/>
      <c r="C21" s="60">
        <v>1</v>
      </c>
      <c r="D21" s="60">
        <v>0</v>
      </c>
      <c r="E21" s="60">
        <v>0</v>
      </c>
      <c r="F21" s="60">
        <v>0</v>
      </c>
      <c r="G21" s="475" t="s">
        <v>194</v>
      </c>
      <c r="H21" s="476"/>
      <c r="I21" s="476"/>
      <c r="J21" s="476"/>
      <c r="K21" s="3"/>
      <c r="L21" s="3"/>
      <c r="M21" s="3"/>
      <c r="N21" s="3"/>
      <c r="O21" s="3"/>
      <c r="P21" s="3"/>
      <c r="Q21" s="3"/>
      <c r="R21" s="3"/>
      <c r="S21" s="3"/>
      <c r="T21" s="3"/>
      <c r="U21" s="3"/>
      <c r="V21" s="3"/>
      <c r="W21" s="3"/>
      <c r="X21" s="3"/>
      <c r="Y21" s="3"/>
      <c r="Z21" s="3"/>
      <c r="AA21" s="3"/>
      <c r="AB21" s="3"/>
      <c r="AC21" s="3"/>
      <c r="AD21" s="3"/>
      <c r="AE21" s="458"/>
      <c r="AF21" s="459"/>
      <c r="AG21" s="459"/>
      <c r="AH21" s="459"/>
      <c r="AI21" s="459"/>
      <c r="AJ21" s="459"/>
      <c r="AK21" s="459"/>
      <c r="AL21" s="459"/>
      <c r="AM21" s="459"/>
      <c r="AN21" s="459"/>
      <c r="AO21" s="459"/>
      <c r="AP21" s="459"/>
      <c r="AQ21" s="459"/>
      <c r="AR21" s="459"/>
      <c r="AS21" s="459"/>
      <c r="AT21" s="459"/>
      <c r="AU21" s="459"/>
      <c r="AV21" s="459"/>
      <c r="AW21" s="453"/>
      <c r="CG21" s="452">
        <v>0</v>
      </c>
      <c r="CI21" s="452">
        <v>0</v>
      </c>
    </row>
    <row r="22" spans="1:87" ht="14.25" customHeight="1" x14ac:dyDescent="0.2">
      <c r="A22" s="1257" t="s">
        <v>196</v>
      </c>
      <c r="B22" s="1258"/>
      <c r="C22" s="32">
        <v>2</v>
      </c>
      <c r="D22" s="32">
        <v>0</v>
      </c>
      <c r="E22" s="32">
        <v>0</v>
      </c>
      <c r="F22" s="32">
        <v>0</v>
      </c>
      <c r="G22" s="475" t="s">
        <v>194</v>
      </c>
      <c r="H22" s="476"/>
      <c r="I22" s="476"/>
      <c r="J22" s="476"/>
      <c r="K22" s="3"/>
      <c r="L22" s="3"/>
      <c r="M22" s="3"/>
      <c r="N22" s="3"/>
      <c r="O22" s="3"/>
      <c r="P22" s="3"/>
      <c r="Q22" s="3"/>
      <c r="R22" s="3"/>
      <c r="S22" s="3"/>
      <c r="T22" s="3"/>
      <c r="U22" s="3"/>
      <c r="V22" s="3"/>
      <c r="W22" s="3"/>
      <c r="X22" s="3"/>
      <c r="Y22" s="3"/>
      <c r="Z22" s="3"/>
      <c r="AA22" s="3"/>
      <c r="AB22" s="3"/>
      <c r="AC22" s="3"/>
      <c r="AD22" s="3"/>
      <c r="AE22" s="458"/>
      <c r="AF22" s="459"/>
      <c r="AG22" s="459"/>
      <c r="AH22" s="459"/>
      <c r="AI22" s="459"/>
      <c r="AJ22" s="459"/>
      <c r="AK22" s="459"/>
      <c r="AL22" s="459"/>
      <c r="AM22" s="459"/>
      <c r="AN22" s="459"/>
      <c r="AO22" s="459"/>
      <c r="AP22" s="459"/>
      <c r="AQ22" s="459"/>
      <c r="AR22" s="459"/>
      <c r="AS22" s="459"/>
      <c r="AT22" s="459"/>
      <c r="AU22" s="459"/>
      <c r="AV22" s="459"/>
      <c r="AW22" s="453"/>
      <c r="CG22" s="452">
        <v>0</v>
      </c>
      <c r="CI22" s="452">
        <v>0</v>
      </c>
    </row>
    <row r="23" spans="1:87" ht="14.25" customHeight="1" x14ac:dyDescent="0.2">
      <c r="A23" s="1257" t="s">
        <v>197</v>
      </c>
      <c r="B23" s="1258"/>
      <c r="C23" s="32">
        <v>7</v>
      </c>
      <c r="D23" s="32">
        <v>1</v>
      </c>
      <c r="E23" s="32">
        <v>0</v>
      </c>
      <c r="F23" s="32">
        <v>0</v>
      </c>
      <c r="G23" s="475" t="s">
        <v>194</v>
      </c>
      <c r="H23" s="476"/>
      <c r="I23" s="476"/>
      <c r="J23" s="476"/>
      <c r="K23" s="3"/>
      <c r="L23" s="3"/>
      <c r="M23" s="3"/>
      <c r="N23" s="3"/>
      <c r="O23" s="3"/>
      <c r="P23" s="3"/>
      <c r="Q23" s="3"/>
      <c r="R23" s="3"/>
      <c r="S23" s="3"/>
      <c r="T23" s="3"/>
      <c r="U23" s="3"/>
      <c r="V23" s="3"/>
      <c r="W23" s="3"/>
      <c r="X23" s="3"/>
      <c r="Y23" s="3"/>
      <c r="Z23" s="3"/>
      <c r="AA23" s="3"/>
      <c r="AB23" s="3"/>
      <c r="AC23" s="3"/>
      <c r="AD23" s="3"/>
      <c r="AE23" s="458"/>
      <c r="AF23" s="459"/>
      <c r="AG23" s="459"/>
      <c r="AH23" s="459"/>
      <c r="AI23" s="459"/>
      <c r="AJ23" s="459"/>
      <c r="AK23" s="459"/>
      <c r="AL23" s="459"/>
      <c r="AM23" s="459"/>
      <c r="AN23" s="459"/>
      <c r="AO23" s="459"/>
      <c r="AP23" s="459"/>
      <c r="AQ23" s="459"/>
      <c r="AR23" s="459"/>
      <c r="AS23" s="459"/>
      <c r="AT23" s="459"/>
      <c r="AU23" s="459"/>
      <c r="AV23" s="459"/>
      <c r="AW23" s="453"/>
      <c r="CG23" s="452">
        <v>0</v>
      </c>
      <c r="CI23" s="452">
        <v>0</v>
      </c>
    </row>
    <row r="24" spans="1:87" ht="14.25" customHeight="1" x14ac:dyDescent="0.2">
      <c r="A24" s="1261" t="s">
        <v>198</v>
      </c>
      <c r="B24" s="1262"/>
      <c r="C24" s="32">
        <v>3</v>
      </c>
      <c r="D24" s="32">
        <v>0</v>
      </c>
      <c r="E24" s="32">
        <v>0</v>
      </c>
      <c r="F24" s="32">
        <v>0</v>
      </c>
      <c r="G24" s="475" t="s">
        <v>194</v>
      </c>
      <c r="H24" s="476"/>
      <c r="I24" s="476"/>
      <c r="J24" s="476"/>
      <c r="K24" s="3"/>
      <c r="L24" s="3"/>
      <c r="M24" s="3"/>
      <c r="N24" s="3"/>
      <c r="O24" s="3"/>
      <c r="P24" s="3"/>
      <c r="Q24" s="3"/>
      <c r="R24" s="3"/>
      <c r="S24" s="3"/>
      <c r="T24" s="3"/>
      <c r="U24" s="3"/>
      <c r="V24" s="3"/>
      <c r="W24" s="3"/>
      <c r="X24" s="3"/>
      <c r="Y24" s="3"/>
      <c r="Z24" s="3"/>
      <c r="AA24" s="3"/>
      <c r="AB24" s="3"/>
      <c r="AC24" s="3"/>
      <c r="AD24" s="3"/>
      <c r="AE24" s="458"/>
      <c r="AF24" s="459"/>
      <c r="AG24" s="459"/>
      <c r="AH24" s="459"/>
      <c r="AI24" s="459"/>
      <c r="AJ24" s="459"/>
      <c r="AK24" s="459"/>
      <c r="AL24" s="459"/>
      <c r="AM24" s="459"/>
      <c r="AN24" s="459"/>
      <c r="AO24" s="459"/>
      <c r="AP24" s="459"/>
      <c r="AQ24" s="459"/>
      <c r="AR24" s="459"/>
      <c r="AS24" s="459"/>
      <c r="AT24" s="459"/>
      <c r="AU24" s="459"/>
      <c r="AV24" s="459"/>
      <c r="AW24" s="453"/>
      <c r="CG24" s="452">
        <v>0</v>
      </c>
      <c r="CI24" s="452">
        <v>0</v>
      </c>
    </row>
    <row r="25" spans="1:87" x14ac:dyDescent="0.2">
      <c r="A25" s="1261" t="s">
        <v>23</v>
      </c>
      <c r="B25" s="1262"/>
      <c r="C25" s="32"/>
      <c r="D25" s="32"/>
      <c r="E25" s="32"/>
      <c r="F25" s="32"/>
      <c r="G25" s="475" t="s">
        <v>194</v>
      </c>
      <c r="H25" s="476"/>
      <c r="I25" s="476"/>
      <c r="J25" s="476"/>
      <c r="K25" s="3"/>
      <c r="L25" s="3"/>
      <c r="M25" s="3"/>
      <c r="N25" s="3"/>
      <c r="O25" s="3"/>
      <c r="P25" s="3"/>
      <c r="Q25" s="3"/>
      <c r="R25" s="3"/>
      <c r="S25" s="3"/>
      <c r="T25" s="3"/>
      <c r="U25" s="3"/>
      <c r="V25" s="3"/>
      <c r="W25" s="3"/>
      <c r="X25" s="3"/>
      <c r="Y25" s="3"/>
      <c r="Z25" s="3"/>
      <c r="AA25" s="3"/>
      <c r="AB25" s="3"/>
      <c r="AC25" s="3"/>
      <c r="AD25" s="3"/>
      <c r="AE25" s="458"/>
      <c r="AF25" s="459"/>
      <c r="AG25" s="459"/>
      <c r="AH25" s="459"/>
      <c r="AI25" s="459"/>
      <c r="AJ25" s="459"/>
      <c r="AK25" s="459"/>
      <c r="AL25" s="459"/>
      <c r="AM25" s="459"/>
      <c r="AN25" s="459"/>
      <c r="AO25" s="459"/>
      <c r="AP25" s="459"/>
      <c r="AQ25" s="459"/>
      <c r="AR25" s="459"/>
      <c r="AS25" s="459"/>
      <c r="AT25" s="459"/>
      <c r="AU25" s="459"/>
      <c r="AV25" s="459"/>
      <c r="AW25" s="453"/>
      <c r="CG25" s="452">
        <v>0</v>
      </c>
      <c r="CI25" s="452">
        <v>0</v>
      </c>
    </row>
    <row r="26" spans="1:87" x14ac:dyDescent="0.2">
      <c r="A26" s="1261" t="s">
        <v>24</v>
      </c>
      <c r="B26" s="1262"/>
      <c r="C26" s="32"/>
      <c r="D26" s="32"/>
      <c r="E26" s="32"/>
      <c r="F26" s="32"/>
      <c r="G26" s="475" t="s">
        <v>194</v>
      </c>
      <c r="H26" s="476"/>
      <c r="I26" s="476"/>
      <c r="J26" s="476"/>
      <c r="K26" s="3"/>
      <c r="L26" s="3"/>
      <c r="M26" s="3"/>
      <c r="N26" s="3"/>
      <c r="O26" s="3"/>
      <c r="P26" s="3"/>
      <c r="Q26" s="3"/>
      <c r="R26" s="3"/>
      <c r="S26" s="3"/>
      <c r="T26" s="3"/>
      <c r="U26" s="3"/>
      <c r="V26" s="3"/>
      <c r="W26" s="3"/>
      <c r="X26" s="3"/>
      <c r="Y26" s="3"/>
      <c r="Z26" s="3"/>
      <c r="AA26" s="3"/>
      <c r="AB26" s="3"/>
      <c r="AC26" s="3"/>
      <c r="AD26" s="3"/>
      <c r="AE26" s="458"/>
      <c r="AF26" s="459"/>
      <c r="AG26" s="459"/>
      <c r="AH26" s="459"/>
      <c r="AI26" s="459"/>
      <c r="AJ26" s="459"/>
      <c r="AK26" s="459"/>
      <c r="AL26" s="459"/>
      <c r="AM26" s="459"/>
      <c r="AN26" s="459"/>
      <c r="AO26" s="459"/>
      <c r="AP26" s="459"/>
      <c r="AQ26" s="459"/>
      <c r="AR26" s="459"/>
      <c r="AS26" s="459"/>
      <c r="AT26" s="459"/>
      <c r="AU26" s="459"/>
      <c r="AV26" s="459"/>
      <c r="AW26" s="453"/>
      <c r="CG26" s="452">
        <v>0</v>
      </c>
      <c r="CI26" s="452">
        <v>0</v>
      </c>
    </row>
    <row r="27" spans="1:87" x14ac:dyDescent="0.2">
      <c r="A27" s="1261" t="s">
        <v>199</v>
      </c>
      <c r="B27" s="1262"/>
      <c r="C27" s="32">
        <v>10</v>
      </c>
      <c r="D27" s="32">
        <v>0</v>
      </c>
      <c r="E27" s="32">
        <v>0</v>
      </c>
      <c r="F27" s="32">
        <v>0</v>
      </c>
      <c r="G27" s="475" t="s">
        <v>194</v>
      </c>
      <c r="H27" s="476"/>
      <c r="I27" s="476"/>
      <c r="J27" s="476"/>
      <c r="K27" s="3"/>
      <c r="L27" s="3"/>
      <c r="M27" s="3"/>
      <c r="N27" s="3"/>
      <c r="O27" s="3"/>
      <c r="P27" s="3"/>
      <c r="Q27" s="3"/>
      <c r="R27" s="3"/>
      <c r="S27" s="3"/>
      <c r="T27" s="3"/>
      <c r="U27" s="3"/>
      <c r="V27" s="3"/>
      <c r="W27" s="3"/>
      <c r="X27" s="3"/>
      <c r="Y27" s="3"/>
      <c r="Z27" s="3"/>
      <c r="AA27" s="3"/>
      <c r="AB27" s="3"/>
      <c r="AC27" s="3"/>
      <c r="AD27" s="3"/>
      <c r="AE27" s="458"/>
      <c r="AF27" s="459"/>
      <c r="AG27" s="459"/>
      <c r="AH27" s="459"/>
      <c r="AI27" s="459"/>
      <c r="AJ27" s="459"/>
      <c r="AK27" s="459"/>
      <c r="AL27" s="459"/>
      <c r="AM27" s="459"/>
      <c r="AN27" s="459"/>
      <c r="AO27" s="459"/>
      <c r="AP27" s="459"/>
      <c r="AQ27" s="459"/>
      <c r="AR27" s="459"/>
      <c r="AS27" s="459"/>
      <c r="AT27" s="459"/>
      <c r="AU27" s="459"/>
      <c r="AV27" s="459"/>
      <c r="AW27" s="453"/>
      <c r="CG27" s="452">
        <v>0</v>
      </c>
      <c r="CI27" s="452">
        <v>0</v>
      </c>
    </row>
    <row r="28" spans="1:87" x14ac:dyDescent="0.2">
      <c r="A28" s="1261" t="s">
        <v>200</v>
      </c>
      <c r="B28" s="1262"/>
      <c r="C28" s="32">
        <v>8</v>
      </c>
      <c r="D28" s="32">
        <v>0</v>
      </c>
      <c r="E28" s="32">
        <v>0</v>
      </c>
      <c r="F28" s="32">
        <v>0</v>
      </c>
      <c r="G28" s="475" t="s">
        <v>194</v>
      </c>
      <c r="H28" s="476"/>
      <c r="I28" s="476"/>
      <c r="J28" s="476"/>
      <c r="K28" s="3"/>
      <c r="L28" s="3"/>
      <c r="M28" s="3"/>
      <c r="N28" s="3"/>
      <c r="O28" s="3"/>
      <c r="P28" s="3"/>
      <c r="Q28" s="3"/>
      <c r="R28" s="3"/>
      <c r="S28" s="3"/>
      <c r="T28" s="3"/>
      <c r="U28" s="3"/>
      <c r="V28" s="3"/>
      <c r="W28" s="3"/>
      <c r="X28" s="3"/>
      <c r="Y28" s="3"/>
      <c r="Z28" s="3"/>
      <c r="AA28" s="3"/>
      <c r="AB28" s="3"/>
      <c r="AC28" s="3"/>
      <c r="AD28" s="3"/>
      <c r="AE28" s="458"/>
      <c r="AF28" s="459"/>
      <c r="AG28" s="459"/>
      <c r="AH28" s="459"/>
      <c r="AI28" s="459"/>
      <c r="AJ28" s="459"/>
      <c r="AK28" s="459"/>
      <c r="AL28" s="459"/>
      <c r="AM28" s="459"/>
      <c r="AN28" s="459"/>
      <c r="AO28" s="459"/>
      <c r="AP28" s="459"/>
      <c r="AQ28" s="459"/>
      <c r="AR28" s="459"/>
      <c r="AS28" s="459"/>
      <c r="AT28" s="459"/>
      <c r="AU28" s="459"/>
      <c r="AV28" s="459"/>
      <c r="AW28" s="453"/>
      <c r="CG28" s="452">
        <v>0</v>
      </c>
      <c r="CI28" s="452">
        <v>0</v>
      </c>
    </row>
    <row r="29" spans="1:87" x14ac:dyDescent="0.2">
      <c r="A29" s="1263" t="s">
        <v>201</v>
      </c>
      <c r="B29" s="1264"/>
      <c r="C29" s="32"/>
      <c r="D29" s="32"/>
      <c r="E29" s="32"/>
      <c r="F29" s="32"/>
      <c r="G29" s="475" t="s">
        <v>194</v>
      </c>
      <c r="H29" s="476"/>
      <c r="I29" s="476"/>
      <c r="J29" s="476"/>
      <c r="K29" s="3"/>
      <c r="L29" s="3"/>
      <c r="M29" s="3"/>
      <c r="N29" s="3"/>
      <c r="O29" s="3"/>
      <c r="P29" s="3"/>
      <c r="Q29" s="3"/>
      <c r="R29" s="3"/>
      <c r="S29" s="3"/>
      <c r="T29" s="3"/>
      <c r="U29" s="3"/>
      <c r="V29" s="3"/>
      <c r="W29" s="3"/>
      <c r="X29" s="3"/>
      <c r="Y29" s="3"/>
      <c r="Z29" s="3"/>
      <c r="AA29" s="3"/>
      <c r="AB29" s="3"/>
      <c r="AC29" s="3"/>
      <c r="AD29" s="3"/>
      <c r="AE29" s="458"/>
      <c r="AF29" s="459"/>
      <c r="AG29" s="459"/>
      <c r="AH29" s="459"/>
      <c r="AI29" s="459"/>
      <c r="AJ29" s="459"/>
      <c r="AK29" s="459"/>
      <c r="AL29" s="459"/>
      <c r="AM29" s="459"/>
      <c r="AN29" s="459"/>
      <c r="AO29" s="459"/>
      <c r="AP29" s="459"/>
      <c r="AQ29" s="459"/>
      <c r="AR29" s="459"/>
      <c r="AS29" s="459"/>
      <c r="AT29" s="459"/>
      <c r="AU29" s="459"/>
      <c r="AV29" s="459"/>
      <c r="AW29" s="453"/>
      <c r="CG29" s="452">
        <v>0</v>
      </c>
      <c r="CI29" s="452">
        <v>0</v>
      </c>
    </row>
    <row r="30" spans="1:87" ht="14.25" customHeight="1" x14ac:dyDescent="0.2">
      <c r="A30" s="1265" t="s">
        <v>202</v>
      </c>
      <c r="B30" s="1266"/>
      <c r="C30" s="44">
        <v>30</v>
      </c>
      <c r="D30" s="44">
        <v>0</v>
      </c>
      <c r="E30" s="44">
        <v>1</v>
      </c>
      <c r="F30" s="44">
        <v>0</v>
      </c>
      <c r="G30" s="475" t="s">
        <v>194</v>
      </c>
      <c r="H30" s="476"/>
      <c r="I30" s="476"/>
      <c r="J30" s="476"/>
      <c r="K30" s="3"/>
      <c r="L30" s="3"/>
      <c r="M30" s="3"/>
      <c r="N30" s="3"/>
      <c r="O30" s="3"/>
      <c r="P30" s="3"/>
      <c r="Q30" s="3"/>
      <c r="R30" s="3"/>
      <c r="S30" s="3"/>
      <c r="T30" s="10"/>
      <c r="U30" s="10"/>
      <c r="V30" s="10"/>
      <c r="W30" s="10"/>
      <c r="X30" s="10"/>
      <c r="Y30" s="10"/>
      <c r="Z30" s="10"/>
      <c r="AA30" s="10"/>
      <c r="AB30" s="10"/>
      <c r="AC30" s="10"/>
      <c r="AD30" s="10"/>
      <c r="AE30" s="454"/>
      <c r="AF30" s="454"/>
      <c r="AG30" s="454"/>
      <c r="AH30" s="477"/>
      <c r="AI30" s="454"/>
      <c r="AJ30" s="454"/>
      <c r="AK30" s="454"/>
      <c r="AL30" s="454"/>
      <c r="AM30" s="454"/>
      <c r="AN30" s="454"/>
      <c r="AO30" s="454"/>
      <c r="AP30" s="454"/>
      <c r="AQ30" s="454"/>
      <c r="AR30" s="454"/>
      <c r="AS30" s="454"/>
      <c r="AT30" s="454"/>
      <c r="AU30" s="454"/>
      <c r="AV30" s="454"/>
      <c r="AW30" s="478"/>
      <c r="CG30" s="452">
        <v>0</v>
      </c>
      <c r="CI30" s="452">
        <v>0</v>
      </c>
    </row>
    <row r="31" spans="1:87" x14ac:dyDescent="0.2">
      <c r="A31" s="12" t="s">
        <v>25</v>
      </c>
      <c r="B31" s="45"/>
      <c r="C31" s="46"/>
      <c r="D31" s="47"/>
      <c r="E31" s="48"/>
      <c r="F31" s="49"/>
      <c r="G31" s="2"/>
      <c r="H31" s="2"/>
      <c r="I31" s="2"/>
      <c r="J31" s="2"/>
      <c r="K31" s="2"/>
      <c r="L31" s="2"/>
      <c r="M31" s="2"/>
      <c r="N31" s="2"/>
      <c r="O31" s="2"/>
      <c r="P31" s="2"/>
      <c r="Q31" s="10"/>
      <c r="R31" s="10"/>
      <c r="S31" s="10"/>
      <c r="T31" s="10"/>
      <c r="U31" s="10"/>
      <c r="V31" s="10"/>
      <c r="W31" s="10"/>
      <c r="X31" s="10"/>
      <c r="Y31" s="10"/>
      <c r="Z31" s="10"/>
      <c r="AA31" s="10"/>
      <c r="AB31" s="10"/>
      <c r="AC31" s="10"/>
      <c r="AD31" s="10"/>
      <c r="AE31" s="454"/>
      <c r="AF31" s="454"/>
      <c r="AG31" s="454"/>
      <c r="AH31" s="477"/>
      <c r="AI31" s="454"/>
      <c r="AJ31" s="454"/>
      <c r="AK31" s="454"/>
      <c r="AL31" s="454"/>
      <c r="AM31" s="454"/>
      <c r="AN31" s="454"/>
      <c r="AO31" s="454"/>
      <c r="AP31" s="454"/>
      <c r="AQ31" s="454"/>
      <c r="AR31" s="454"/>
      <c r="AS31" s="454"/>
      <c r="AT31" s="454"/>
      <c r="AU31" s="454"/>
      <c r="AV31" s="454"/>
      <c r="AW31" s="478"/>
    </row>
    <row r="32" spans="1:87" x14ac:dyDescent="0.2">
      <c r="A32" s="1233" t="s">
        <v>26</v>
      </c>
      <c r="B32" s="1234"/>
      <c r="C32" s="1237" t="s">
        <v>4</v>
      </c>
      <c r="D32" s="1239" t="s">
        <v>5</v>
      </c>
      <c r="E32" s="1240"/>
      <c r="F32" s="1240"/>
      <c r="G32" s="1240"/>
      <c r="H32" s="1240"/>
      <c r="I32" s="1240"/>
      <c r="J32" s="1240"/>
      <c r="K32" s="1240"/>
      <c r="L32" s="1241"/>
      <c r="M32" s="2"/>
      <c r="N32" s="2"/>
      <c r="O32" s="2"/>
      <c r="P32" s="2"/>
      <c r="Q32" s="2"/>
      <c r="R32" s="10"/>
      <c r="S32" s="10"/>
      <c r="T32" s="10"/>
      <c r="U32" s="10"/>
      <c r="V32" s="10"/>
      <c r="W32" s="10"/>
      <c r="X32" s="10"/>
      <c r="Y32" s="10"/>
      <c r="Z32" s="10"/>
      <c r="AA32" s="10"/>
      <c r="AB32" s="10"/>
      <c r="AC32" s="10"/>
      <c r="AD32" s="10"/>
      <c r="AE32" s="454"/>
      <c r="AF32" s="454"/>
      <c r="AG32" s="454"/>
      <c r="AH32" s="477"/>
      <c r="AI32" s="454"/>
      <c r="AJ32" s="454"/>
      <c r="AK32" s="455"/>
      <c r="AL32" s="455"/>
      <c r="AM32" s="455"/>
      <c r="AN32" s="455"/>
      <c r="AO32" s="455"/>
      <c r="AP32" s="455"/>
      <c r="AQ32" s="455"/>
      <c r="AR32" s="455"/>
      <c r="AS32" s="455"/>
      <c r="AT32" s="455"/>
      <c r="AU32" s="455"/>
      <c r="AV32" s="455"/>
      <c r="AW32" s="478"/>
    </row>
    <row r="33" spans="1:49" ht="21" x14ac:dyDescent="0.2">
      <c r="A33" s="1235"/>
      <c r="B33" s="1236"/>
      <c r="C33" s="1238"/>
      <c r="D33" s="435" t="s">
        <v>6</v>
      </c>
      <c r="E33" s="429" t="s">
        <v>7</v>
      </c>
      <c r="F33" s="429" t="s">
        <v>8</v>
      </c>
      <c r="G33" s="429" t="s">
        <v>9</v>
      </c>
      <c r="H33" s="429" t="s">
        <v>10</v>
      </c>
      <c r="I33" s="429" t="s">
        <v>11</v>
      </c>
      <c r="J33" s="429" t="s">
        <v>12</v>
      </c>
      <c r="K33" s="429" t="s">
        <v>13</v>
      </c>
      <c r="L33" s="429" t="s">
        <v>188</v>
      </c>
      <c r="M33" s="479"/>
      <c r="N33" s="480"/>
      <c r="O33" s="456"/>
      <c r="P33" s="457"/>
      <c r="Q33" s="481"/>
      <c r="R33" s="481"/>
      <c r="S33" s="457"/>
      <c r="T33" s="480"/>
      <c r="U33" s="456"/>
      <c r="V33" s="2"/>
      <c r="W33" s="2"/>
      <c r="X33" s="3"/>
      <c r="Y33" s="3"/>
      <c r="Z33" s="3"/>
      <c r="AA33" s="3"/>
      <c r="AB33" s="3"/>
      <c r="AC33" s="3"/>
      <c r="AD33" s="3"/>
      <c r="AE33" s="458"/>
      <c r="AF33" s="458"/>
      <c r="AG33" s="458"/>
      <c r="AH33" s="482"/>
      <c r="AI33" s="458"/>
      <c r="AJ33" s="458"/>
      <c r="AK33" s="458"/>
      <c r="AL33" s="458"/>
      <c r="AM33" s="458"/>
      <c r="AN33" s="458"/>
      <c r="AO33" s="458"/>
      <c r="AP33" s="459"/>
      <c r="AQ33" s="459"/>
      <c r="AR33" s="459"/>
      <c r="AS33" s="459"/>
      <c r="AT33" s="459"/>
      <c r="AU33" s="459"/>
      <c r="AV33" s="459"/>
      <c r="AW33" s="478"/>
    </row>
    <row r="34" spans="1:49" x14ac:dyDescent="0.2">
      <c r="A34" s="1273" t="s">
        <v>27</v>
      </c>
      <c r="B34" s="1273"/>
      <c r="C34" s="483">
        <f t="shared" ref="C34:C44" si="1">SUM(D34:L34)</f>
        <v>0</v>
      </c>
      <c r="D34" s="483">
        <f t="shared" ref="D34:L34" si="2">SUM(D35:D43)</f>
        <v>0</v>
      </c>
      <c r="E34" s="483">
        <f t="shared" si="2"/>
        <v>0</v>
      </c>
      <c r="F34" s="483">
        <f t="shared" si="2"/>
        <v>0</v>
      </c>
      <c r="G34" s="483">
        <f t="shared" si="2"/>
        <v>0</v>
      </c>
      <c r="H34" s="483">
        <f t="shared" si="2"/>
        <v>0</v>
      </c>
      <c r="I34" s="483">
        <f t="shared" si="2"/>
        <v>0</v>
      </c>
      <c r="J34" s="483">
        <f t="shared" si="2"/>
        <v>0</v>
      </c>
      <c r="K34" s="483">
        <f t="shared" si="2"/>
        <v>0</v>
      </c>
      <c r="L34" s="483">
        <f t="shared" si="2"/>
        <v>0</v>
      </c>
      <c r="M34" s="484"/>
      <c r="N34" s="485"/>
      <c r="O34" s="485"/>
      <c r="P34" s="486"/>
      <c r="Q34" s="487"/>
      <c r="R34" s="487"/>
      <c r="S34" s="486"/>
      <c r="T34" s="488"/>
      <c r="U34" s="488"/>
      <c r="V34" s="2"/>
      <c r="W34" s="2"/>
      <c r="X34" s="3"/>
      <c r="Y34" s="3"/>
      <c r="Z34" s="3"/>
      <c r="AA34" s="3"/>
      <c r="AB34" s="3"/>
      <c r="AC34" s="3"/>
      <c r="AD34" s="3"/>
      <c r="AE34" s="3"/>
      <c r="AF34" s="3"/>
      <c r="AG34" s="3"/>
      <c r="AH34" s="3"/>
      <c r="AI34" s="458"/>
      <c r="AJ34" s="458"/>
      <c r="AK34" s="458"/>
      <c r="AL34" s="458"/>
      <c r="AM34" s="458"/>
      <c r="AN34" s="458"/>
      <c r="AO34" s="458"/>
      <c r="AP34" s="459"/>
      <c r="AQ34" s="459"/>
      <c r="AR34" s="459"/>
      <c r="AS34" s="459"/>
      <c r="AT34" s="459"/>
      <c r="AU34" s="459"/>
      <c r="AV34" s="459"/>
    </row>
    <row r="35" spans="1:49" x14ac:dyDescent="0.2">
      <c r="A35" s="1274" t="s">
        <v>203</v>
      </c>
      <c r="B35" s="1275"/>
      <c r="C35" s="489">
        <f t="shared" si="1"/>
        <v>0</v>
      </c>
      <c r="D35" s="25"/>
      <c r="E35" s="25"/>
      <c r="F35" s="25"/>
      <c r="G35" s="25"/>
      <c r="H35" s="25"/>
      <c r="I35" s="25"/>
      <c r="J35" s="25"/>
      <c r="K35" s="25"/>
      <c r="L35" s="25"/>
      <c r="M35" s="490"/>
      <c r="N35" s="491"/>
      <c r="O35" s="491"/>
      <c r="P35" s="491"/>
      <c r="Q35" s="491"/>
      <c r="R35" s="491"/>
      <c r="S35" s="491"/>
      <c r="T35" s="3"/>
      <c r="U35" s="3"/>
      <c r="V35" s="3"/>
      <c r="W35" s="3"/>
      <c r="X35" s="3"/>
      <c r="Y35" s="3"/>
      <c r="Z35" s="3"/>
      <c r="AA35" s="3"/>
      <c r="AB35" s="3"/>
      <c r="AC35" s="3"/>
      <c r="AD35" s="3"/>
      <c r="AE35" s="3"/>
      <c r="AF35" s="3"/>
      <c r="AG35" s="3"/>
      <c r="AH35" s="3"/>
      <c r="AI35" s="458"/>
      <c r="AJ35" s="459"/>
      <c r="AK35" s="459"/>
      <c r="AL35" s="459"/>
      <c r="AM35" s="459"/>
      <c r="AN35" s="459"/>
      <c r="AO35" s="459"/>
      <c r="AP35" s="459"/>
      <c r="AQ35" s="459"/>
      <c r="AR35" s="459"/>
      <c r="AS35" s="459"/>
      <c r="AT35" s="459"/>
      <c r="AU35" s="459"/>
      <c r="AV35" s="459"/>
    </row>
    <row r="36" spans="1:49" x14ac:dyDescent="0.2">
      <c r="A36" s="1276" t="s">
        <v>204</v>
      </c>
      <c r="B36" s="1277"/>
      <c r="C36" s="492">
        <f t="shared" si="1"/>
        <v>0</v>
      </c>
      <c r="D36" s="44"/>
      <c r="E36" s="44"/>
      <c r="F36" s="44"/>
      <c r="G36" s="44"/>
      <c r="H36" s="44"/>
      <c r="I36" s="44"/>
      <c r="J36" s="44"/>
      <c r="K36" s="44"/>
      <c r="L36" s="44"/>
      <c r="M36" s="493"/>
      <c r="N36" s="447"/>
      <c r="O36" s="447"/>
      <c r="P36" s="447"/>
      <c r="Q36" s="447"/>
      <c r="R36" s="447"/>
      <c r="S36" s="447"/>
      <c r="T36" s="3"/>
      <c r="U36" s="3"/>
      <c r="V36" s="3"/>
      <c r="W36" s="3"/>
      <c r="X36" s="3"/>
      <c r="Y36" s="3"/>
      <c r="Z36" s="3"/>
      <c r="AA36" s="3"/>
      <c r="AB36" s="3"/>
      <c r="AC36" s="3"/>
      <c r="AD36" s="3"/>
      <c r="AE36" s="3"/>
      <c r="AF36" s="3"/>
      <c r="AG36" s="3"/>
      <c r="AH36" s="3"/>
      <c r="AI36" s="458"/>
      <c r="AJ36" s="459"/>
      <c r="AK36" s="459"/>
      <c r="AL36" s="459"/>
      <c r="AM36" s="459"/>
      <c r="AN36" s="459"/>
      <c r="AO36" s="459"/>
      <c r="AP36" s="459"/>
      <c r="AQ36" s="459"/>
      <c r="AR36" s="459"/>
      <c r="AS36" s="459"/>
      <c r="AT36" s="459"/>
      <c r="AU36" s="459"/>
      <c r="AV36" s="459"/>
    </row>
    <row r="37" spans="1:49" x14ac:dyDescent="0.2">
      <c r="A37" s="1278" t="s">
        <v>28</v>
      </c>
      <c r="B37" s="54" t="s">
        <v>205</v>
      </c>
      <c r="C37" s="489">
        <f t="shared" si="1"/>
        <v>0</v>
      </c>
      <c r="D37" s="25"/>
      <c r="E37" s="25"/>
      <c r="F37" s="25"/>
      <c r="G37" s="25"/>
      <c r="H37" s="25"/>
      <c r="I37" s="25"/>
      <c r="J37" s="25"/>
      <c r="K37" s="25"/>
      <c r="L37" s="25"/>
      <c r="M37" s="490"/>
      <c r="N37" s="491"/>
      <c r="O37" s="491"/>
      <c r="P37" s="491"/>
      <c r="Q37" s="491"/>
      <c r="R37" s="491"/>
      <c r="S37" s="491"/>
      <c r="T37" s="3"/>
      <c r="U37" s="3"/>
      <c r="V37" s="3"/>
      <c r="W37" s="3"/>
      <c r="X37" s="3"/>
      <c r="Y37" s="3"/>
      <c r="Z37" s="3"/>
      <c r="AA37" s="3"/>
      <c r="AB37" s="3"/>
      <c r="AC37" s="3"/>
      <c r="AD37" s="3"/>
      <c r="AE37" s="3"/>
      <c r="AF37" s="3"/>
      <c r="AG37" s="3"/>
      <c r="AH37" s="3"/>
      <c r="AI37" s="458"/>
      <c r="AJ37" s="459"/>
      <c r="AK37" s="459"/>
      <c r="AL37" s="459"/>
      <c r="AM37" s="459"/>
      <c r="AN37" s="459"/>
      <c r="AO37" s="459"/>
      <c r="AP37" s="459"/>
      <c r="AQ37" s="459"/>
      <c r="AR37" s="459"/>
      <c r="AS37" s="459"/>
      <c r="AT37" s="459"/>
      <c r="AU37" s="459"/>
      <c r="AV37" s="459"/>
    </row>
    <row r="38" spans="1:49" x14ac:dyDescent="0.2">
      <c r="A38" s="1279"/>
      <c r="B38" s="55" t="s">
        <v>206</v>
      </c>
      <c r="C38" s="494">
        <f t="shared" si="1"/>
        <v>0</v>
      </c>
      <c r="D38" s="32"/>
      <c r="E38" s="32"/>
      <c r="F38" s="32"/>
      <c r="G38" s="32"/>
      <c r="H38" s="32"/>
      <c r="I38" s="32"/>
      <c r="J38" s="32"/>
      <c r="K38" s="32"/>
      <c r="L38" s="32"/>
      <c r="M38" s="490"/>
      <c r="N38" s="491"/>
      <c r="O38" s="491"/>
      <c r="P38" s="491"/>
      <c r="Q38" s="491"/>
      <c r="R38" s="491"/>
      <c r="S38" s="491"/>
      <c r="T38" s="3"/>
      <c r="U38" s="3"/>
      <c r="V38" s="3"/>
      <c r="W38" s="3"/>
      <c r="X38" s="3"/>
      <c r="Y38" s="3"/>
      <c r="Z38" s="3"/>
      <c r="AA38" s="3"/>
      <c r="AB38" s="3"/>
      <c r="AC38" s="3"/>
      <c r="AD38" s="3"/>
      <c r="AE38" s="3"/>
      <c r="AF38" s="3"/>
      <c r="AG38" s="3"/>
      <c r="AH38" s="3"/>
      <c r="AI38" s="458"/>
      <c r="AJ38" s="459"/>
      <c r="AK38" s="459"/>
      <c r="AL38" s="459"/>
      <c r="AM38" s="459"/>
      <c r="AN38" s="459"/>
      <c r="AO38" s="459"/>
      <c r="AP38" s="459"/>
      <c r="AQ38" s="459"/>
      <c r="AR38" s="459"/>
      <c r="AS38" s="459"/>
      <c r="AT38" s="459"/>
      <c r="AU38" s="459"/>
      <c r="AV38" s="459"/>
    </row>
    <row r="39" spans="1:49" x14ac:dyDescent="0.2">
      <c r="A39" s="1279"/>
      <c r="B39" s="55" t="s">
        <v>207</v>
      </c>
      <c r="C39" s="494">
        <f t="shared" si="1"/>
        <v>0</v>
      </c>
      <c r="D39" s="32"/>
      <c r="E39" s="32"/>
      <c r="F39" s="32"/>
      <c r="G39" s="32"/>
      <c r="H39" s="32"/>
      <c r="I39" s="32"/>
      <c r="J39" s="32"/>
      <c r="K39" s="32"/>
      <c r="L39" s="32"/>
      <c r="M39" s="490"/>
      <c r="N39" s="491"/>
      <c r="O39" s="491"/>
      <c r="P39" s="491"/>
      <c r="Q39" s="491"/>
      <c r="R39" s="491"/>
      <c r="S39" s="491"/>
      <c r="T39" s="3"/>
      <c r="U39" s="3"/>
      <c r="V39" s="3"/>
      <c r="W39" s="3"/>
      <c r="X39" s="3"/>
      <c r="Y39" s="3"/>
      <c r="Z39" s="3"/>
      <c r="AA39" s="3"/>
      <c r="AB39" s="3"/>
      <c r="AC39" s="3"/>
      <c r="AD39" s="3"/>
      <c r="AE39" s="3"/>
      <c r="AF39" s="3"/>
      <c r="AG39" s="3"/>
      <c r="AH39" s="3"/>
      <c r="AI39" s="458"/>
      <c r="AJ39" s="459"/>
      <c r="AK39" s="459"/>
      <c r="AL39" s="459"/>
      <c r="AM39" s="459"/>
      <c r="AN39" s="459"/>
      <c r="AO39" s="459"/>
      <c r="AP39" s="459"/>
      <c r="AQ39" s="459"/>
      <c r="AR39" s="459"/>
      <c r="AS39" s="459"/>
      <c r="AT39" s="459"/>
      <c r="AU39" s="459"/>
      <c r="AV39" s="459"/>
    </row>
    <row r="40" spans="1:49" x14ac:dyDescent="0.2">
      <c r="A40" s="1279"/>
      <c r="B40" s="55" t="s">
        <v>208</v>
      </c>
      <c r="C40" s="494">
        <f t="shared" si="1"/>
        <v>0</v>
      </c>
      <c r="D40" s="32"/>
      <c r="E40" s="32"/>
      <c r="F40" s="32"/>
      <c r="G40" s="32"/>
      <c r="H40" s="32"/>
      <c r="I40" s="32"/>
      <c r="J40" s="32"/>
      <c r="K40" s="32"/>
      <c r="L40" s="32"/>
      <c r="M40" s="490"/>
      <c r="N40" s="491"/>
      <c r="O40" s="491"/>
      <c r="P40" s="491"/>
      <c r="Q40" s="491"/>
      <c r="R40" s="491"/>
      <c r="S40" s="491"/>
      <c r="T40" s="3"/>
      <c r="U40" s="3"/>
      <c r="V40" s="3"/>
      <c r="W40" s="3"/>
      <c r="X40" s="3"/>
      <c r="Y40" s="3"/>
      <c r="Z40" s="3"/>
      <c r="AA40" s="3"/>
      <c r="AB40" s="3"/>
      <c r="AC40" s="3"/>
      <c r="AD40" s="3"/>
      <c r="AE40" s="3"/>
      <c r="AF40" s="3"/>
      <c r="AG40" s="3"/>
      <c r="AH40" s="3"/>
      <c r="AI40" s="458"/>
      <c r="AJ40" s="459"/>
      <c r="AK40" s="459"/>
      <c r="AL40" s="459"/>
      <c r="AM40" s="459"/>
      <c r="AN40" s="459"/>
      <c r="AO40" s="459"/>
      <c r="AP40" s="459"/>
      <c r="AQ40" s="459"/>
      <c r="AR40" s="459"/>
      <c r="AS40" s="459"/>
      <c r="AT40" s="459"/>
      <c r="AU40" s="459"/>
      <c r="AV40" s="459"/>
    </row>
    <row r="41" spans="1:49" x14ac:dyDescent="0.2">
      <c r="A41" s="1280"/>
      <c r="B41" s="57" t="s">
        <v>209</v>
      </c>
      <c r="C41" s="492">
        <f t="shared" si="1"/>
        <v>0</v>
      </c>
      <c r="D41" s="44"/>
      <c r="E41" s="44"/>
      <c r="F41" s="44"/>
      <c r="G41" s="44"/>
      <c r="H41" s="44"/>
      <c r="I41" s="44"/>
      <c r="J41" s="44"/>
      <c r="K41" s="44"/>
      <c r="L41" s="44"/>
      <c r="M41" s="490"/>
      <c r="N41" s="491"/>
      <c r="O41" s="491"/>
      <c r="P41" s="491"/>
      <c r="Q41" s="491"/>
      <c r="R41" s="491"/>
      <c r="S41" s="491"/>
      <c r="T41" s="3"/>
      <c r="U41" s="3"/>
      <c r="V41" s="3"/>
      <c r="W41" s="3"/>
      <c r="X41" s="3"/>
      <c r="Y41" s="3"/>
      <c r="Z41" s="3"/>
      <c r="AA41" s="3"/>
      <c r="AB41" s="3"/>
      <c r="AC41" s="3"/>
      <c r="AD41" s="3"/>
      <c r="AE41" s="3"/>
      <c r="AF41" s="3"/>
      <c r="AG41" s="3"/>
      <c r="AH41" s="3"/>
      <c r="AI41" s="458"/>
      <c r="AJ41" s="459"/>
      <c r="AK41" s="459"/>
      <c r="AL41" s="459"/>
      <c r="AM41" s="459"/>
      <c r="AN41" s="459"/>
      <c r="AO41" s="459"/>
      <c r="AP41" s="459"/>
      <c r="AQ41" s="459"/>
      <c r="AR41" s="459"/>
      <c r="AS41" s="459"/>
      <c r="AT41" s="459"/>
      <c r="AU41" s="459"/>
      <c r="AV41" s="459"/>
    </row>
    <row r="42" spans="1:49" x14ac:dyDescent="0.2">
      <c r="A42" s="1281" t="s">
        <v>29</v>
      </c>
      <c r="B42" s="58" t="s">
        <v>210</v>
      </c>
      <c r="C42" s="495">
        <f t="shared" si="1"/>
        <v>0</v>
      </c>
      <c r="D42" s="60"/>
      <c r="E42" s="60"/>
      <c r="F42" s="60"/>
      <c r="G42" s="60"/>
      <c r="H42" s="60"/>
      <c r="I42" s="60"/>
      <c r="J42" s="60"/>
      <c r="K42" s="60"/>
      <c r="L42" s="60"/>
      <c r="M42" s="490"/>
      <c r="N42" s="491"/>
      <c r="O42" s="491"/>
      <c r="P42" s="491"/>
      <c r="Q42" s="491"/>
      <c r="R42" s="491"/>
      <c r="S42" s="491"/>
      <c r="T42" s="3"/>
      <c r="U42" s="3"/>
      <c r="V42" s="3"/>
      <c r="W42" s="3"/>
      <c r="X42" s="3"/>
      <c r="Y42" s="3"/>
      <c r="Z42" s="3"/>
      <c r="AA42" s="3"/>
      <c r="AB42" s="3"/>
      <c r="AC42" s="3"/>
      <c r="AD42" s="3"/>
      <c r="AE42" s="3"/>
      <c r="AF42" s="3"/>
      <c r="AG42" s="3"/>
      <c r="AH42" s="3"/>
      <c r="AI42" s="458"/>
      <c r="AJ42" s="459"/>
      <c r="AK42" s="459"/>
      <c r="AL42" s="459"/>
      <c r="AM42" s="459"/>
      <c r="AN42" s="459"/>
      <c r="AO42" s="459"/>
      <c r="AP42" s="459"/>
      <c r="AQ42" s="459"/>
      <c r="AR42" s="459"/>
      <c r="AS42" s="459"/>
      <c r="AT42" s="459"/>
      <c r="AU42" s="459"/>
      <c r="AV42" s="459"/>
    </row>
    <row r="43" spans="1:49" ht="15" thickBot="1" x14ac:dyDescent="0.25">
      <c r="A43" s="1282"/>
      <c r="B43" s="61" t="s">
        <v>211</v>
      </c>
      <c r="C43" s="496">
        <f t="shared" si="1"/>
        <v>0</v>
      </c>
      <c r="D43" s="35"/>
      <c r="E43" s="35"/>
      <c r="F43" s="35"/>
      <c r="G43" s="35"/>
      <c r="H43" s="35"/>
      <c r="I43" s="35"/>
      <c r="J43" s="35"/>
      <c r="K43" s="35"/>
      <c r="L43" s="35"/>
      <c r="M43" s="490"/>
      <c r="N43" s="491"/>
      <c r="O43" s="491"/>
      <c r="P43" s="491"/>
      <c r="Q43" s="491"/>
      <c r="R43" s="491"/>
      <c r="S43" s="491"/>
      <c r="T43" s="3"/>
      <c r="U43" s="3"/>
      <c r="V43" s="3"/>
      <c r="W43" s="3"/>
      <c r="X43" s="3"/>
      <c r="Y43" s="3"/>
      <c r="Z43" s="3"/>
      <c r="AA43" s="3"/>
      <c r="AB43" s="3"/>
      <c r="AC43" s="3"/>
      <c r="AD43" s="3"/>
      <c r="AE43" s="3"/>
      <c r="AF43" s="3"/>
      <c r="AG43" s="3"/>
      <c r="AH43" s="3"/>
      <c r="AI43" s="458"/>
      <c r="AJ43" s="459"/>
      <c r="AK43" s="459"/>
      <c r="AL43" s="459"/>
      <c r="AM43" s="459"/>
      <c r="AN43" s="459"/>
      <c r="AO43" s="459"/>
      <c r="AP43" s="459"/>
      <c r="AQ43" s="459"/>
      <c r="AR43" s="459"/>
      <c r="AS43" s="459"/>
      <c r="AT43" s="459"/>
      <c r="AU43" s="459"/>
      <c r="AV43" s="459"/>
    </row>
    <row r="44" spans="1:49" ht="15" thickTop="1" x14ac:dyDescent="0.2">
      <c r="A44" s="1405" t="s">
        <v>212</v>
      </c>
      <c r="B44" s="1406"/>
      <c r="C44" s="497">
        <f t="shared" si="1"/>
        <v>0</v>
      </c>
      <c r="D44" s="64"/>
      <c r="E44" s="64"/>
      <c r="F44" s="64"/>
      <c r="G44" s="64"/>
      <c r="H44" s="64"/>
      <c r="I44" s="64"/>
      <c r="J44" s="64"/>
      <c r="K44" s="64"/>
      <c r="L44" s="64"/>
      <c r="M44" s="490"/>
      <c r="N44" s="491"/>
      <c r="O44" s="491"/>
      <c r="P44" s="491"/>
      <c r="Q44" s="491"/>
      <c r="R44" s="491"/>
      <c r="S44" s="491"/>
      <c r="T44" s="3"/>
      <c r="U44" s="3"/>
      <c r="V44" s="3"/>
      <c r="W44" s="3"/>
      <c r="X44" s="3"/>
      <c r="Y44" s="3"/>
      <c r="Z44" s="3"/>
      <c r="AA44" s="3"/>
      <c r="AB44" s="3"/>
      <c r="AC44" s="3"/>
      <c r="AD44" s="3"/>
      <c r="AE44" s="3"/>
      <c r="AF44" s="3"/>
      <c r="AG44" s="3"/>
      <c r="AH44" s="3"/>
      <c r="AI44" s="458"/>
      <c r="AJ44" s="459"/>
      <c r="AK44" s="459"/>
      <c r="AL44" s="459"/>
      <c r="AM44" s="459"/>
      <c r="AN44" s="459"/>
      <c r="AO44" s="459"/>
      <c r="AP44" s="459"/>
      <c r="AQ44" s="459"/>
      <c r="AR44" s="459"/>
      <c r="AS44" s="459"/>
      <c r="AT44" s="459"/>
      <c r="AU44" s="459"/>
      <c r="AV44" s="459"/>
    </row>
    <row r="45" spans="1:49" x14ac:dyDescent="0.2">
      <c r="A45" s="65" t="s">
        <v>31</v>
      </c>
      <c r="B45" s="39"/>
      <c r="C45" s="39"/>
      <c r="D45" s="39"/>
      <c r="E45" s="39"/>
      <c r="F45" s="39"/>
      <c r="G45" s="39"/>
      <c r="H45" s="16"/>
      <c r="I45" s="39"/>
      <c r="J45" s="39"/>
      <c r="K45" s="39"/>
      <c r="L45" s="39"/>
      <c r="M45" s="39"/>
      <c r="N45" s="39"/>
      <c r="O45" s="39"/>
      <c r="P45" s="39"/>
      <c r="Q45" s="39"/>
      <c r="R45" s="39"/>
      <c r="S45" s="2"/>
      <c r="T45" s="2"/>
      <c r="U45" s="39"/>
      <c r="V45" s="39"/>
      <c r="W45" s="39"/>
      <c r="X45" s="10"/>
      <c r="Y45" s="10"/>
      <c r="Z45" s="10"/>
      <c r="AA45" s="10"/>
      <c r="AB45" s="10"/>
      <c r="AC45" s="10"/>
      <c r="AD45" s="10"/>
      <c r="AE45" s="10"/>
      <c r="AF45" s="10"/>
      <c r="AG45" s="10"/>
      <c r="AH45" s="10"/>
      <c r="AI45" s="454"/>
      <c r="AJ45" s="454"/>
      <c r="AK45" s="454"/>
      <c r="AL45" s="454"/>
      <c r="AM45" s="454"/>
      <c r="AN45" s="454"/>
      <c r="AO45" s="454"/>
      <c r="AP45" s="454"/>
      <c r="AQ45" s="454"/>
      <c r="AR45" s="454"/>
      <c r="AS45" s="454"/>
      <c r="AT45" s="454"/>
      <c r="AU45" s="454"/>
      <c r="AV45" s="454"/>
    </row>
    <row r="46" spans="1:49" x14ac:dyDescent="0.2">
      <c r="A46" s="421" t="s">
        <v>32</v>
      </c>
      <c r="B46" s="435" t="s">
        <v>33</v>
      </c>
      <c r="C46" s="66"/>
      <c r="D46" s="66"/>
      <c r="E46" s="66"/>
      <c r="F46" s="66"/>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454"/>
      <c r="AJ46" s="454"/>
      <c r="AK46" s="454"/>
      <c r="AL46" s="454"/>
      <c r="AM46" s="454"/>
      <c r="AN46" s="454"/>
      <c r="AO46" s="454"/>
      <c r="AP46" s="454"/>
      <c r="AQ46" s="454"/>
      <c r="AR46" s="454"/>
      <c r="AS46" s="454"/>
      <c r="AT46" s="454"/>
      <c r="AU46" s="454"/>
      <c r="AV46" s="454"/>
    </row>
    <row r="47" spans="1:49" x14ac:dyDescent="0.2">
      <c r="A47" s="67" t="s">
        <v>34</v>
      </c>
      <c r="B47" s="38"/>
      <c r="C47" s="498"/>
      <c r="D47" s="3"/>
      <c r="E47" s="3"/>
      <c r="F47" s="3"/>
      <c r="G47" s="3"/>
      <c r="H47" s="3"/>
      <c r="I47" s="3"/>
      <c r="J47" s="3"/>
      <c r="K47" s="3"/>
      <c r="L47" s="3"/>
      <c r="M47" s="3"/>
      <c r="N47" s="3"/>
      <c r="O47" s="3"/>
      <c r="P47" s="3"/>
      <c r="Q47" s="3"/>
      <c r="R47" s="3"/>
      <c r="S47" s="2"/>
      <c r="T47" s="2"/>
      <c r="U47" s="3"/>
      <c r="V47" s="3"/>
      <c r="W47" s="3"/>
      <c r="X47" s="10"/>
      <c r="Y47" s="10"/>
      <c r="Z47" s="10"/>
      <c r="AA47" s="10"/>
      <c r="AB47" s="10"/>
      <c r="AC47" s="10"/>
      <c r="AD47" s="10"/>
      <c r="AE47" s="10"/>
      <c r="AF47" s="10"/>
      <c r="AG47" s="10"/>
      <c r="AH47" s="10"/>
      <c r="AI47" s="454"/>
      <c r="AJ47" s="454"/>
      <c r="AK47" s="454"/>
      <c r="AL47" s="454"/>
      <c r="AM47" s="454"/>
      <c r="AN47" s="454"/>
      <c r="AO47" s="499"/>
      <c r="AP47" s="499"/>
      <c r="AQ47" s="499"/>
      <c r="AR47" s="499"/>
      <c r="AS47" s="499"/>
      <c r="AT47" s="499"/>
      <c r="AU47" s="499"/>
      <c r="AV47" s="499"/>
    </row>
    <row r="48" spans="1:49" x14ac:dyDescent="0.2">
      <c r="A48" s="69" t="s">
        <v>35</v>
      </c>
      <c r="B48" s="70"/>
      <c r="C48" s="71"/>
      <c r="D48" s="71"/>
      <c r="E48" s="71"/>
      <c r="F48" s="16"/>
      <c r="G48" s="39"/>
      <c r="H48" s="39"/>
      <c r="I48" s="16"/>
      <c r="J48" s="16"/>
      <c r="K48" s="16"/>
      <c r="L48" s="16"/>
      <c r="M48" s="16"/>
      <c r="N48" s="16"/>
      <c r="O48" s="16"/>
      <c r="P48" s="16"/>
      <c r="Q48" s="16"/>
      <c r="R48" s="16"/>
      <c r="S48" s="16"/>
      <c r="T48" s="16"/>
      <c r="U48" s="16"/>
      <c r="V48" s="16"/>
      <c r="W48" s="16"/>
      <c r="X48" s="10"/>
      <c r="Y48" s="10"/>
      <c r="Z48" s="10"/>
      <c r="AA48" s="10"/>
      <c r="AB48" s="10"/>
      <c r="AC48" s="10"/>
      <c r="AD48" s="10"/>
      <c r="AE48" s="10"/>
      <c r="AF48" s="10"/>
      <c r="AG48" s="10"/>
      <c r="AH48" s="10"/>
      <c r="AI48" s="10"/>
      <c r="AJ48" s="10"/>
      <c r="AK48" s="10"/>
      <c r="AL48" s="10"/>
      <c r="AM48" s="10"/>
      <c r="AN48" s="10"/>
      <c r="AO48" s="454"/>
      <c r="AP48" s="454"/>
      <c r="AQ48" s="454"/>
      <c r="AR48" s="454"/>
      <c r="AS48" s="454"/>
      <c r="AT48" s="454"/>
      <c r="AU48" s="454"/>
      <c r="AV48" s="454"/>
      <c r="AW48" s="453"/>
    </row>
    <row r="49" spans="1:79" x14ac:dyDescent="0.2">
      <c r="A49" s="1271" t="s">
        <v>36</v>
      </c>
      <c r="B49" s="1272"/>
      <c r="C49" s="435" t="s">
        <v>33</v>
      </c>
      <c r="D49" s="18" t="s">
        <v>37</v>
      </c>
      <c r="E49" s="72" t="s">
        <v>38</v>
      </c>
      <c r="F49" s="15"/>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L49" s="3"/>
      <c r="AM49" s="3"/>
      <c r="AN49" s="3"/>
      <c r="AO49" s="458"/>
      <c r="AP49" s="458"/>
      <c r="AQ49" s="458"/>
      <c r="AR49" s="458"/>
      <c r="AS49" s="458"/>
      <c r="AT49" s="458"/>
      <c r="AU49" s="458"/>
      <c r="AV49" s="458"/>
      <c r="AW49" s="453"/>
    </row>
    <row r="50" spans="1:79" x14ac:dyDescent="0.2">
      <c r="A50" s="1283" t="s">
        <v>39</v>
      </c>
      <c r="B50" s="1284"/>
      <c r="C50" s="483">
        <f>SUM(D50:E50)</f>
        <v>0</v>
      </c>
      <c r="D50" s="37"/>
      <c r="E50" s="38"/>
      <c r="F50" s="500"/>
      <c r="G50" s="2"/>
      <c r="H50" s="3"/>
      <c r="I50" s="2"/>
      <c r="J50" s="2"/>
      <c r="K50" s="2"/>
      <c r="L50" s="2"/>
      <c r="M50" s="2"/>
      <c r="N50" s="2"/>
      <c r="O50" s="2"/>
      <c r="P50" s="2"/>
      <c r="Q50" s="2"/>
      <c r="R50" s="2"/>
      <c r="S50" s="2"/>
      <c r="T50" s="2"/>
      <c r="U50" s="2"/>
      <c r="V50" s="2"/>
      <c r="W50" s="2"/>
      <c r="X50" s="3"/>
      <c r="Y50" s="3"/>
      <c r="Z50" s="3"/>
      <c r="AA50" s="3"/>
      <c r="AB50" s="3"/>
      <c r="AC50" s="3"/>
      <c r="AD50" s="3"/>
      <c r="AE50" s="3"/>
      <c r="AF50" s="3"/>
      <c r="AG50" s="3"/>
      <c r="AH50" s="3"/>
      <c r="AI50" s="3"/>
      <c r="AJ50" s="3"/>
      <c r="AK50" s="3"/>
      <c r="AL50" s="22"/>
      <c r="AM50" s="22"/>
      <c r="AN50" s="22"/>
      <c r="AO50" s="465"/>
      <c r="AP50" s="465"/>
      <c r="AQ50" s="458"/>
      <c r="AR50" s="458"/>
      <c r="AS50" s="458"/>
      <c r="AT50" s="458"/>
      <c r="AU50" s="458"/>
      <c r="AV50" s="458"/>
      <c r="AW50" s="453"/>
      <c r="CA50" s="452" t="str">
        <f>IF(AND(([3]A01!$C18+[3]A01!$C19+[3]A01!$C20+[3]A01!$C21+[3]A01!$F31+[3]A01!$F32+[3]A01!$F33)&lt;&gt;0,D50=0,E50=""),"Observacion : En A01 existen contoles no ingresados, Revisar","")</f>
        <v/>
      </c>
    </row>
    <row r="51" spans="1:79" x14ac:dyDescent="0.2">
      <c r="A51" s="69" t="s">
        <v>213</v>
      </c>
      <c r="B51" s="71"/>
      <c r="C51" s="71"/>
      <c r="D51" s="71"/>
      <c r="E51" s="71"/>
      <c r="F51" s="16"/>
      <c r="G51" s="40"/>
      <c r="H51" s="39"/>
      <c r="I51" s="16"/>
      <c r="J51" s="16"/>
      <c r="K51" s="16"/>
      <c r="L51" s="16"/>
      <c r="M51" s="16"/>
      <c r="N51" s="16"/>
      <c r="O51" s="16"/>
      <c r="P51" s="16"/>
      <c r="Q51" s="16"/>
      <c r="R51" s="16"/>
      <c r="S51" s="16"/>
      <c r="T51" s="16"/>
      <c r="U51" s="16"/>
      <c r="V51" s="16"/>
      <c r="W51" s="16"/>
      <c r="X51" s="10"/>
      <c r="Y51" s="10"/>
      <c r="Z51" s="10"/>
      <c r="AA51" s="10"/>
      <c r="AB51" s="10"/>
      <c r="AC51" s="10"/>
      <c r="AD51" s="10"/>
      <c r="AE51" s="10"/>
      <c r="AF51" s="10"/>
      <c r="AG51" s="10"/>
      <c r="AH51" s="10"/>
      <c r="AI51" s="10"/>
      <c r="AJ51" s="10"/>
      <c r="AK51" s="10"/>
      <c r="AL51" s="10"/>
      <c r="AM51" s="10"/>
      <c r="AN51" s="10"/>
      <c r="AO51" s="454"/>
      <c r="AP51" s="454"/>
      <c r="AQ51" s="454"/>
      <c r="AR51" s="454"/>
      <c r="AS51" s="454"/>
      <c r="AT51" s="454"/>
      <c r="AU51" s="454"/>
      <c r="AV51" s="454"/>
      <c r="AW51" s="453"/>
    </row>
    <row r="52" spans="1:79" ht="14.25" customHeight="1" x14ac:dyDescent="0.2">
      <c r="A52" s="1373" t="s">
        <v>40</v>
      </c>
      <c r="B52" s="1374"/>
      <c r="C52" s="1250" t="s">
        <v>41</v>
      </c>
      <c r="D52" s="1285"/>
      <c r="E52" s="1251"/>
      <c r="F52" s="1303" t="s">
        <v>34</v>
      </c>
      <c r="G52" s="1303"/>
      <c r="H52" s="1303"/>
      <c r="I52" s="1303"/>
      <c r="J52" s="1303"/>
      <c r="K52" s="1303"/>
      <c r="L52" s="1303"/>
      <c r="M52" s="1303"/>
      <c r="N52" s="1303"/>
      <c r="O52" s="1303"/>
      <c r="P52" s="1303"/>
      <c r="Q52" s="1304"/>
      <c r="R52" s="1409" t="s">
        <v>214</v>
      </c>
      <c r="S52" s="1410"/>
      <c r="T52" s="1410"/>
      <c r="U52" s="1410"/>
      <c r="V52" s="1411"/>
      <c r="W52" s="74"/>
      <c r="X52" s="74"/>
      <c r="Y52" s="74"/>
      <c r="Z52" s="74"/>
      <c r="AA52" s="74"/>
      <c r="AB52" s="74"/>
      <c r="AC52" s="74"/>
      <c r="AD52" s="74"/>
      <c r="AE52" s="74"/>
      <c r="AF52" s="74"/>
      <c r="AG52" s="74"/>
      <c r="AH52" s="74"/>
      <c r="AI52" s="74"/>
      <c r="AJ52" s="74"/>
      <c r="AK52" s="74"/>
      <c r="AL52" s="74"/>
      <c r="AM52" s="74"/>
      <c r="AN52" s="74"/>
      <c r="AO52" s="501"/>
      <c r="AP52" s="501"/>
      <c r="AQ52" s="501"/>
      <c r="AR52" s="502"/>
      <c r="AS52" s="502"/>
      <c r="AT52" s="502"/>
      <c r="AU52" s="502"/>
      <c r="AV52" s="502"/>
      <c r="AW52" s="453"/>
    </row>
    <row r="53" spans="1:79" ht="22.5" customHeight="1" x14ac:dyDescent="0.2">
      <c r="A53" s="1407"/>
      <c r="B53" s="1408"/>
      <c r="C53" s="1252"/>
      <c r="D53" s="1287"/>
      <c r="E53" s="1253"/>
      <c r="F53" s="1302" t="s">
        <v>42</v>
      </c>
      <c r="G53" s="1304"/>
      <c r="H53" s="1302" t="s">
        <v>43</v>
      </c>
      <c r="I53" s="1304"/>
      <c r="J53" s="1302" t="s">
        <v>44</v>
      </c>
      <c r="K53" s="1304"/>
      <c r="L53" s="1302" t="s">
        <v>45</v>
      </c>
      <c r="M53" s="1304"/>
      <c r="N53" s="1302" t="s">
        <v>46</v>
      </c>
      <c r="O53" s="1304"/>
      <c r="P53" s="1302" t="s">
        <v>47</v>
      </c>
      <c r="Q53" s="1304"/>
      <c r="R53" s="1302" t="s">
        <v>53</v>
      </c>
      <c r="S53" s="1304"/>
      <c r="T53" s="1412" t="s">
        <v>215</v>
      </c>
      <c r="U53" s="1302" t="s">
        <v>54</v>
      </c>
      <c r="V53" s="1304"/>
      <c r="W53" s="74"/>
      <c r="X53" s="74"/>
      <c r="Y53" s="74"/>
      <c r="Z53" s="74"/>
      <c r="AA53" s="74"/>
      <c r="AB53" s="74"/>
      <c r="AC53" s="74"/>
      <c r="AD53" s="74"/>
      <c r="AE53" s="74"/>
      <c r="AF53" s="74"/>
      <c r="AG53" s="74"/>
      <c r="AH53" s="74"/>
      <c r="AI53" s="74"/>
      <c r="AJ53" s="74"/>
      <c r="AK53" s="74"/>
      <c r="AL53" s="74"/>
      <c r="AM53" s="74"/>
      <c r="AN53" s="74"/>
      <c r="AO53" s="501"/>
      <c r="AP53" s="501"/>
      <c r="AQ53" s="501"/>
      <c r="AR53" s="502"/>
      <c r="AS53" s="502"/>
      <c r="AT53" s="502"/>
      <c r="AU53" s="502"/>
      <c r="AV53" s="502"/>
      <c r="AW53" s="453"/>
    </row>
    <row r="54" spans="1:79" ht="31.5" x14ac:dyDescent="0.2">
      <c r="A54" s="1375"/>
      <c r="B54" s="1376"/>
      <c r="C54" s="445" t="s">
        <v>149</v>
      </c>
      <c r="D54" s="446" t="s">
        <v>30</v>
      </c>
      <c r="E54" s="437" t="s">
        <v>48</v>
      </c>
      <c r="F54" s="503" t="s">
        <v>30</v>
      </c>
      <c r="G54" s="444" t="s">
        <v>48</v>
      </c>
      <c r="H54" s="503" t="s">
        <v>30</v>
      </c>
      <c r="I54" s="444" t="s">
        <v>48</v>
      </c>
      <c r="J54" s="503" t="s">
        <v>30</v>
      </c>
      <c r="K54" s="444" t="s">
        <v>48</v>
      </c>
      <c r="L54" s="503" t="s">
        <v>30</v>
      </c>
      <c r="M54" s="444" t="s">
        <v>48</v>
      </c>
      <c r="N54" s="503" t="s">
        <v>30</v>
      </c>
      <c r="O54" s="444" t="s">
        <v>48</v>
      </c>
      <c r="P54" s="503" t="s">
        <v>30</v>
      </c>
      <c r="Q54" s="444" t="s">
        <v>48</v>
      </c>
      <c r="R54" s="446" t="s">
        <v>216</v>
      </c>
      <c r="S54" s="446" t="s">
        <v>217</v>
      </c>
      <c r="T54" s="1413"/>
      <c r="U54" s="424" t="s">
        <v>218</v>
      </c>
      <c r="V54" s="446" t="s">
        <v>219</v>
      </c>
      <c r="W54" s="74"/>
      <c r="X54" s="74"/>
      <c r="Y54" s="74"/>
      <c r="Z54" s="74"/>
      <c r="AA54" s="74"/>
      <c r="AB54" s="74"/>
      <c r="AC54" s="74"/>
      <c r="AD54" s="74"/>
      <c r="AE54" s="74"/>
      <c r="AF54" s="74"/>
      <c r="AG54" s="74"/>
      <c r="AH54" s="74"/>
      <c r="AI54" s="74"/>
      <c r="AJ54" s="74"/>
      <c r="AK54" s="74"/>
      <c r="AL54" s="74"/>
      <c r="AM54" s="74"/>
      <c r="AN54" s="74"/>
      <c r="AO54" s="501"/>
      <c r="AP54" s="501"/>
      <c r="AQ54" s="501"/>
      <c r="AR54" s="502"/>
      <c r="AS54" s="502"/>
      <c r="AT54" s="502"/>
      <c r="AU54" s="502"/>
      <c r="AV54" s="502"/>
      <c r="AW54" s="453"/>
    </row>
    <row r="55" spans="1:79" x14ac:dyDescent="0.2">
      <c r="A55" s="1267" t="s">
        <v>49</v>
      </c>
      <c r="B55" s="1268"/>
      <c r="C55" s="489">
        <f>SUM(D55:E55)</f>
        <v>0</v>
      </c>
      <c r="D55" s="489">
        <f t="shared" ref="D55:E59" si="3">SUM(F55+H55+J55+L55+N55+P55)</f>
        <v>0</v>
      </c>
      <c r="E55" s="489">
        <f t="shared" si="3"/>
        <v>0</v>
      </c>
      <c r="F55" s="24"/>
      <c r="G55" s="183"/>
      <c r="H55" s="24"/>
      <c r="I55" s="183"/>
      <c r="J55" s="24"/>
      <c r="K55" s="183"/>
      <c r="L55" s="24"/>
      <c r="M55" s="183"/>
      <c r="N55" s="24"/>
      <c r="O55" s="183"/>
      <c r="P55" s="24"/>
      <c r="Q55" s="183"/>
      <c r="R55" s="24"/>
      <c r="S55" s="24"/>
      <c r="T55" s="85"/>
      <c r="U55" s="85"/>
      <c r="V55" s="25"/>
      <c r="W55" s="504"/>
      <c r="X55" s="74"/>
      <c r="Y55" s="74"/>
      <c r="Z55" s="74"/>
      <c r="AA55" s="74"/>
      <c r="AB55" s="74"/>
      <c r="AC55" s="74"/>
      <c r="AD55" s="3"/>
      <c r="AE55" s="3"/>
      <c r="AF55" s="3"/>
      <c r="AG55" s="3"/>
      <c r="AH55" s="74"/>
      <c r="AI55" s="74"/>
      <c r="AJ55" s="3"/>
      <c r="AK55" s="74"/>
      <c r="AL55" s="74"/>
      <c r="AM55" s="74"/>
      <c r="AN55" s="74"/>
      <c r="AO55" s="501"/>
      <c r="AP55" s="501"/>
      <c r="AQ55" s="501"/>
      <c r="AR55" s="502"/>
      <c r="AS55" s="502"/>
      <c r="AT55" s="502"/>
      <c r="AU55" s="502"/>
      <c r="AV55" s="502"/>
      <c r="AW55" s="453"/>
    </row>
    <row r="56" spans="1:79" x14ac:dyDescent="0.2">
      <c r="A56" s="1269" t="s">
        <v>50</v>
      </c>
      <c r="B56" s="1270"/>
      <c r="C56" s="494">
        <f>SUM(D56:E56)</f>
        <v>0</v>
      </c>
      <c r="D56" s="494">
        <f t="shared" si="3"/>
        <v>0</v>
      </c>
      <c r="E56" s="494">
        <f t="shared" si="3"/>
        <v>0</v>
      </c>
      <c r="F56" s="31"/>
      <c r="G56" s="178"/>
      <c r="H56" s="31"/>
      <c r="I56" s="178"/>
      <c r="J56" s="31"/>
      <c r="K56" s="178"/>
      <c r="L56" s="31"/>
      <c r="M56" s="178"/>
      <c r="N56" s="31"/>
      <c r="O56" s="178"/>
      <c r="P56" s="31"/>
      <c r="Q56" s="178"/>
      <c r="R56" s="31"/>
      <c r="S56" s="31"/>
      <c r="T56" s="86"/>
      <c r="U56" s="86"/>
      <c r="V56" s="32"/>
      <c r="W56" s="504"/>
      <c r="X56" s="74"/>
      <c r="Y56" s="74"/>
      <c r="Z56" s="74"/>
      <c r="AA56" s="74"/>
      <c r="AB56" s="74"/>
      <c r="AC56" s="74"/>
      <c r="AD56" s="3"/>
      <c r="AE56" s="3"/>
      <c r="AF56" s="3"/>
      <c r="AG56" s="3"/>
      <c r="AH56" s="74"/>
      <c r="AI56" s="74"/>
      <c r="AJ56" s="3"/>
      <c r="AK56" s="74"/>
      <c r="AL56" s="74"/>
      <c r="AM56" s="74"/>
      <c r="AN56" s="74"/>
      <c r="AO56" s="501"/>
      <c r="AP56" s="501"/>
      <c r="AQ56" s="501"/>
      <c r="AR56" s="502"/>
      <c r="AS56" s="502"/>
      <c r="AT56" s="502"/>
      <c r="AU56" s="502"/>
      <c r="AV56" s="502"/>
      <c r="AW56" s="453"/>
    </row>
    <row r="57" spans="1:79" x14ac:dyDescent="0.2">
      <c r="A57" s="1269" t="s">
        <v>51</v>
      </c>
      <c r="B57" s="1270"/>
      <c r="C57" s="494">
        <f>SUM(D57:E57)</f>
        <v>0</v>
      </c>
      <c r="D57" s="494">
        <f t="shared" si="3"/>
        <v>0</v>
      </c>
      <c r="E57" s="494">
        <f t="shared" si="3"/>
        <v>0</v>
      </c>
      <c r="F57" s="31"/>
      <c r="G57" s="178"/>
      <c r="H57" s="31"/>
      <c r="I57" s="178"/>
      <c r="J57" s="31"/>
      <c r="K57" s="178"/>
      <c r="L57" s="31"/>
      <c r="M57" s="178"/>
      <c r="N57" s="31"/>
      <c r="O57" s="178"/>
      <c r="P57" s="31"/>
      <c r="Q57" s="178"/>
      <c r="R57" s="31"/>
      <c r="S57" s="31"/>
      <c r="T57" s="86"/>
      <c r="U57" s="86"/>
      <c r="V57" s="32"/>
      <c r="W57" s="504"/>
      <c r="X57" s="74"/>
      <c r="Y57" s="74"/>
      <c r="Z57" s="74"/>
      <c r="AA57" s="74"/>
      <c r="AB57" s="74"/>
      <c r="AC57" s="74"/>
      <c r="AD57" s="3"/>
      <c r="AE57" s="3"/>
      <c r="AF57" s="3"/>
      <c r="AG57" s="3"/>
      <c r="AH57" s="74"/>
      <c r="AI57" s="74"/>
      <c r="AJ57" s="3"/>
      <c r="AK57" s="74"/>
      <c r="AL57" s="74"/>
      <c r="AM57" s="74"/>
      <c r="AN57" s="74"/>
      <c r="AO57" s="501"/>
      <c r="AP57" s="501"/>
      <c r="AQ57" s="501"/>
      <c r="AR57" s="502"/>
      <c r="AS57" s="502"/>
      <c r="AT57" s="502"/>
      <c r="AU57" s="502"/>
      <c r="AV57" s="502"/>
      <c r="AW57" s="453"/>
    </row>
    <row r="58" spans="1:79" ht="15" customHeight="1" x14ac:dyDescent="0.2">
      <c r="A58" s="1290" t="s">
        <v>220</v>
      </c>
      <c r="B58" s="1291"/>
      <c r="C58" s="505">
        <f>SUM(D58:E58)</f>
        <v>0</v>
      </c>
      <c r="D58" s="505">
        <f t="shared" si="3"/>
        <v>0</v>
      </c>
      <c r="E58" s="505">
        <f t="shared" si="3"/>
        <v>0</v>
      </c>
      <c r="F58" s="34"/>
      <c r="G58" s="179"/>
      <c r="H58" s="34"/>
      <c r="I58" s="179"/>
      <c r="J58" s="34"/>
      <c r="K58" s="179"/>
      <c r="L58" s="34"/>
      <c r="M58" s="179"/>
      <c r="N58" s="34"/>
      <c r="O58" s="179"/>
      <c r="P58" s="34"/>
      <c r="Q58" s="179"/>
      <c r="R58" s="34"/>
      <c r="S58" s="34"/>
      <c r="T58" s="159"/>
      <c r="U58" s="148"/>
      <c r="V58" s="147"/>
      <c r="W58" s="504"/>
      <c r="X58" s="74"/>
      <c r="Y58" s="74"/>
      <c r="Z58" s="74"/>
      <c r="AA58" s="74"/>
      <c r="AB58" s="74"/>
      <c r="AC58" s="74"/>
      <c r="AD58" s="3"/>
      <c r="AE58" s="3"/>
      <c r="AF58" s="3"/>
      <c r="AG58" s="3"/>
      <c r="AH58" s="74"/>
      <c r="AI58" s="74"/>
      <c r="AJ58" s="3"/>
      <c r="AK58" s="74"/>
      <c r="AL58" s="74"/>
      <c r="AM58" s="74"/>
      <c r="AN58" s="74"/>
      <c r="AO58" s="501"/>
      <c r="AP58" s="501"/>
      <c r="AQ58" s="501"/>
      <c r="AR58" s="502"/>
      <c r="AS58" s="502"/>
      <c r="AT58" s="502"/>
      <c r="AU58" s="502"/>
      <c r="AV58" s="502"/>
      <c r="AW58" s="453"/>
    </row>
    <row r="59" spans="1:79" x14ac:dyDescent="0.2">
      <c r="A59" s="1292" t="s">
        <v>52</v>
      </c>
      <c r="B59" s="1293"/>
      <c r="C59" s="506">
        <f>SUM(D59:E59)</f>
        <v>0</v>
      </c>
      <c r="D59" s="506">
        <f t="shared" si="3"/>
        <v>0</v>
      </c>
      <c r="E59" s="506">
        <f t="shared" si="3"/>
        <v>0</v>
      </c>
      <c r="F59" s="82"/>
      <c r="G59" s="184"/>
      <c r="H59" s="82"/>
      <c r="I59" s="184"/>
      <c r="J59" s="82"/>
      <c r="K59" s="184"/>
      <c r="L59" s="82"/>
      <c r="M59" s="184"/>
      <c r="N59" s="82"/>
      <c r="O59" s="184"/>
      <c r="P59" s="82"/>
      <c r="Q59" s="184"/>
      <c r="R59" s="82"/>
      <c r="S59" s="82"/>
      <c r="T59" s="87"/>
      <c r="U59" s="88"/>
      <c r="V59" s="88"/>
      <c r="W59" s="504"/>
      <c r="X59" s="74"/>
      <c r="Y59" s="74"/>
      <c r="Z59" s="74"/>
      <c r="AA59" s="74"/>
      <c r="AB59" s="74"/>
      <c r="AC59" s="74"/>
      <c r="AD59" s="3"/>
      <c r="AE59" s="3"/>
      <c r="AF59" s="3"/>
      <c r="AG59" s="3"/>
      <c r="AH59" s="74"/>
      <c r="AI59" s="74"/>
      <c r="AJ59" s="3"/>
      <c r="AK59" s="74"/>
      <c r="AL59" s="74"/>
      <c r="AM59" s="74"/>
      <c r="AN59" s="74"/>
      <c r="AO59" s="501"/>
      <c r="AP59" s="501"/>
      <c r="AQ59" s="501"/>
      <c r="AR59" s="502"/>
      <c r="AS59" s="502"/>
      <c r="AT59" s="502"/>
      <c r="AU59" s="502"/>
      <c r="AV59" s="502"/>
      <c r="AW59" s="453"/>
    </row>
    <row r="60" spans="1:79" x14ac:dyDescent="0.2">
      <c r="A60" s="507" t="s">
        <v>221</v>
      </c>
      <c r="B60" s="74"/>
      <c r="C60" s="74"/>
      <c r="D60" s="74"/>
      <c r="E60" s="74"/>
      <c r="F60" s="74"/>
      <c r="G60" s="3"/>
      <c r="H60" s="3"/>
      <c r="I60" s="3"/>
      <c r="J60" s="3"/>
      <c r="K60" s="74"/>
      <c r="L60" s="74"/>
      <c r="M60" s="3"/>
      <c r="N60" s="74"/>
      <c r="O60" s="74"/>
      <c r="P60" s="74"/>
      <c r="Q60" s="74"/>
      <c r="R60" s="508"/>
      <c r="S60" s="508"/>
      <c r="T60" s="508"/>
      <c r="U60" s="509"/>
      <c r="V60" s="509"/>
      <c r="W60" s="509"/>
      <c r="X60" s="509"/>
      <c r="Y60" s="509"/>
      <c r="Z60" s="453"/>
    </row>
    <row r="61" spans="1:79" ht="15" customHeight="1" x14ac:dyDescent="0.2">
      <c r="A61" s="1233" t="s">
        <v>222</v>
      </c>
      <c r="B61" s="1234"/>
      <c r="C61" s="1296" t="s">
        <v>33</v>
      </c>
      <c r="D61" s="1297"/>
      <c r="E61" s="1298"/>
      <c r="F61" s="1302" t="s">
        <v>223</v>
      </c>
      <c r="G61" s="1303"/>
      <c r="H61" s="1303"/>
      <c r="I61" s="1303"/>
      <c r="J61" s="1303"/>
      <c r="K61" s="1303"/>
      <c r="L61" s="1303"/>
      <c r="M61" s="1303"/>
      <c r="N61" s="1303"/>
      <c r="O61" s="1303"/>
      <c r="P61" s="510"/>
      <c r="Q61" s="74"/>
      <c r="R61" s="508"/>
      <c r="S61" s="508"/>
      <c r="T61" s="508"/>
      <c r="U61" s="509"/>
      <c r="V61" s="509"/>
      <c r="W61" s="509"/>
      <c r="X61" s="509"/>
      <c r="Y61" s="509"/>
      <c r="Z61" s="453"/>
    </row>
    <row r="62" spans="1:79" x14ac:dyDescent="0.2">
      <c r="A62" s="1294"/>
      <c r="B62" s="1295"/>
      <c r="C62" s="1299"/>
      <c r="D62" s="1300"/>
      <c r="E62" s="1301"/>
      <c r="F62" s="1288" t="s">
        <v>224</v>
      </c>
      <c r="G62" s="1289"/>
      <c r="H62" s="1288" t="s">
        <v>225</v>
      </c>
      <c r="I62" s="1289"/>
      <c r="J62" s="1288" t="s">
        <v>226</v>
      </c>
      <c r="K62" s="1289"/>
      <c r="L62" s="1288" t="s">
        <v>227</v>
      </c>
      <c r="M62" s="1289"/>
      <c r="N62" s="1271" t="s">
        <v>8</v>
      </c>
      <c r="O62" s="1272"/>
      <c r="P62" s="74"/>
      <c r="Q62" s="74"/>
      <c r="R62" s="508"/>
      <c r="S62" s="508"/>
      <c r="T62" s="508"/>
      <c r="U62" s="509"/>
      <c r="V62" s="509"/>
      <c r="W62" s="509"/>
      <c r="X62" s="509"/>
      <c r="Y62" s="509"/>
      <c r="Z62" s="453"/>
    </row>
    <row r="63" spans="1:79" x14ac:dyDescent="0.2">
      <c r="A63" s="1235"/>
      <c r="B63" s="1236"/>
      <c r="C63" s="434" t="s">
        <v>149</v>
      </c>
      <c r="D63" s="446" t="s">
        <v>30</v>
      </c>
      <c r="E63" s="446" t="s">
        <v>48</v>
      </c>
      <c r="F63" s="446" t="s">
        <v>30</v>
      </c>
      <c r="G63" s="446" t="s">
        <v>48</v>
      </c>
      <c r="H63" s="446" t="s">
        <v>30</v>
      </c>
      <c r="I63" s="446" t="s">
        <v>48</v>
      </c>
      <c r="J63" s="446" t="s">
        <v>30</v>
      </c>
      <c r="K63" s="446" t="s">
        <v>48</v>
      </c>
      <c r="L63" s="446" t="s">
        <v>30</v>
      </c>
      <c r="M63" s="446" t="s">
        <v>48</v>
      </c>
      <c r="N63" s="446" t="s">
        <v>30</v>
      </c>
      <c r="O63" s="446" t="s">
        <v>48</v>
      </c>
      <c r="P63" s="511"/>
      <c r="Q63" s="74"/>
      <c r="R63" s="508"/>
      <c r="S63" s="508"/>
      <c r="T63" s="508"/>
      <c r="U63" s="509"/>
      <c r="V63" s="509"/>
      <c r="W63" s="509"/>
      <c r="X63" s="509"/>
      <c r="Y63" s="509"/>
      <c r="Z63" s="453"/>
    </row>
    <row r="64" spans="1:79" ht="15" customHeight="1" x14ac:dyDescent="0.2">
      <c r="A64" s="1302" t="s">
        <v>34</v>
      </c>
      <c r="B64" s="1304"/>
      <c r="C64" s="512">
        <f>SUM(D64:E64)</f>
        <v>0</v>
      </c>
      <c r="D64" s="513">
        <f>SUM(F64+H64+J64+L64+N64)</f>
        <v>0</v>
      </c>
      <c r="E64" s="514">
        <f>SUM(G64+I64+K64+M64+O64)</f>
        <v>0</v>
      </c>
      <c r="F64" s="37"/>
      <c r="G64" s="175"/>
      <c r="H64" s="37"/>
      <c r="I64" s="175"/>
      <c r="J64" s="37"/>
      <c r="K64" s="474"/>
      <c r="L64" s="37"/>
      <c r="M64" s="474"/>
      <c r="N64" s="37"/>
      <c r="O64" s="474"/>
      <c r="P64" s="511"/>
      <c r="Q64" s="74"/>
      <c r="R64" s="508"/>
      <c r="S64" s="508"/>
      <c r="T64" s="508"/>
      <c r="U64" s="509"/>
      <c r="V64" s="509"/>
      <c r="W64" s="509"/>
      <c r="X64" s="509"/>
      <c r="Y64" s="509"/>
      <c r="Z64" s="453"/>
    </row>
    <row r="65" spans="1:85" x14ac:dyDescent="0.2">
      <c r="A65" s="65" t="s">
        <v>56</v>
      </c>
      <c r="B65" s="515"/>
      <c r="C65" s="65"/>
      <c r="D65" s="65"/>
      <c r="E65" s="65"/>
      <c r="F65" s="65"/>
      <c r="G65" s="65"/>
      <c r="H65" s="90"/>
      <c r="I65" s="91"/>
      <c r="J65" s="91"/>
      <c r="K65" s="92"/>
      <c r="L65" s="92"/>
      <c r="M65" s="92"/>
      <c r="N65" s="92"/>
      <c r="O65" s="92"/>
      <c r="P65" s="91"/>
      <c r="Q65" s="91"/>
      <c r="R65" s="91"/>
      <c r="S65" s="91"/>
      <c r="T65" s="74"/>
      <c r="U65" s="74"/>
      <c r="V65" s="74"/>
      <c r="W65" s="74"/>
      <c r="X65" s="3"/>
      <c r="Y65" s="3"/>
      <c r="Z65" s="3"/>
      <c r="AA65" s="3"/>
      <c r="AB65" s="74"/>
      <c r="AC65" s="74"/>
      <c r="AD65" s="3"/>
      <c r="AE65" s="74"/>
      <c r="AF65" s="74"/>
      <c r="AG65" s="74"/>
      <c r="AH65" s="43"/>
      <c r="AI65" s="74"/>
      <c r="AJ65" s="74"/>
      <c r="AK65" s="74"/>
      <c r="AL65" s="75"/>
      <c r="AM65" s="516"/>
      <c r="AN65" s="517"/>
      <c r="AO65" s="509"/>
      <c r="AP65" s="509"/>
      <c r="AQ65" s="509"/>
      <c r="AR65" s="509"/>
      <c r="AS65" s="509"/>
      <c r="AT65" s="509"/>
      <c r="AU65" s="509"/>
      <c r="AV65" s="509"/>
      <c r="AW65" s="453"/>
    </row>
    <row r="66" spans="1:85" ht="14.25" customHeight="1" x14ac:dyDescent="0.2">
      <c r="A66" s="1250" t="s">
        <v>32</v>
      </c>
      <c r="B66" s="1251"/>
      <c r="C66" s="1250" t="s">
        <v>33</v>
      </c>
      <c r="D66" s="1285"/>
      <c r="E66" s="1251"/>
      <c r="F66" s="1305" t="s">
        <v>34</v>
      </c>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7"/>
      <c r="AH66" s="518"/>
      <c r="AI66" s="3"/>
      <c r="AJ66" s="3"/>
      <c r="AK66" s="3"/>
      <c r="AL66" s="458"/>
      <c r="AM66" s="458"/>
      <c r="AN66" s="458"/>
      <c r="AO66" s="458"/>
      <c r="AP66" s="458"/>
      <c r="AQ66" s="458"/>
      <c r="AR66" s="458"/>
      <c r="AS66" s="458"/>
      <c r="AT66" s="458"/>
      <c r="AU66" s="478"/>
    </row>
    <row r="67" spans="1:85" x14ac:dyDescent="0.2">
      <c r="A67" s="1308"/>
      <c r="B67" s="1309"/>
      <c r="C67" s="1308"/>
      <c r="D67" s="1286"/>
      <c r="E67" s="1309"/>
      <c r="F67" s="1273" t="s">
        <v>57</v>
      </c>
      <c r="G67" s="1273"/>
      <c r="H67" s="1273" t="s">
        <v>58</v>
      </c>
      <c r="I67" s="1273"/>
      <c r="J67" s="1273" t="s">
        <v>59</v>
      </c>
      <c r="K67" s="1273"/>
      <c r="L67" s="1273" t="s">
        <v>60</v>
      </c>
      <c r="M67" s="1273"/>
      <c r="N67" s="1273" t="s">
        <v>61</v>
      </c>
      <c r="O67" s="1273"/>
      <c r="P67" s="1273" t="s">
        <v>62</v>
      </c>
      <c r="Q67" s="1273"/>
      <c r="R67" s="1273" t="s">
        <v>63</v>
      </c>
      <c r="S67" s="1273"/>
      <c r="T67" s="1273" t="s">
        <v>64</v>
      </c>
      <c r="U67" s="1273"/>
      <c r="V67" s="1273" t="s">
        <v>65</v>
      </c>
      <c r="W67" s="1273"/>
      <c r="X67" s="1273" t="s">
        <v>66</v>
      </c>
      <c r="Y67" s="1273"/>
      <c r="Z67" s="1288" t="s">
        <v>67</v>
      </c>
      <c r="AA67" s="1289"/>
      <c r="AB67" s="1288" t="s">
        <v>68</v>
      </c>
      <c r="AC67" s="1289"/>
      <c r="AD67" s="1288" t="s">
        <v>69</v>
      </c>
      <c r="AE67" s="1289"/>
      <c r="AF67" s="1288" t="s">
        <v>70</v>
      </c>
      <c r="AG67" s="1289"/>
      <c r="AH67" s="3"/>
      <c r="AI67" s="3"/>
      <c r="AJ67" s="3"/>
      <c r="AK67" s="3"/>
      <c r="AL67" s="458"/>
      <c r="AM67" s="458"/>
      <c r="AN67" s="458"/>
      <c r="AO67" s="458"/>
      <c r="AP67" s="458"/>
      <c r="AQ67" s="458"/>
      <c r="AR67" s="458"/>
      <c r="AS67" s="458"/>
      <c r="AT67" s="458"/>
      <c r="AU67" s="478"/>
    </row>
    <row r="68" spans="1:85" x14ac:dyDescent="0.2">
      <c r="A68" s="1299"/>
      <c r="B68" s="1301"/>
      <c r="C68" s="435" t="s">
        <v>149</v>
      </c>
      <c r="D68" s="435" t="s">
        <v>30</v>
      </c>
      <c r="E68" s="442" t="s">
        <v>48</v>
      </c>
      <c r="F68" s="96" t="s">
        <v>30</v>
      </c>
      <c r="G68" s="97" t="s">
        <v>48</v>
      </c>
      <c r="H68" s="96" t="s">
        <v>30</v>
      </c>
      <c r="I68" s="97" t="s">
        <v>48</v>
      </c>
      <c r="J68" s="96" t="s">
        <v>30</v>
      </c>
      <c r="K68" s="97" t="s">
        <v>48</v>
      </c>
      <c r="L68" s="96" t="s">
        <v>30</v>
      </c>
      <c r="M68" s="97" t="s">
        <v>48</v>
      </c>
      <c r="N68" s="96" t="s">
        <v>30</v>
      </c>
      <c r="O68" s="97" t="s">
        <v>48</v>
      </c>
      <c r="P68" s="96" t="s">
        <v>30</v>
      </c>
      <c r="Q68" s="97" t="s">
        <v>48</v>
      </c>
      <c r="R68" s="96" t="s">
        <v>30</v>
      </c>
      <c r="S68" s="97" t="s">
        <v>48</v>
      </c>
      <c r="T68" s="96" t="s">
        <v>30</v>
      </c>
      <c r="U68" s="97" t="s">
        <v>48</v>
      </c>
      <c r="V68" s="96" t="s">
        <v>30</v>
      </c>
      <c r="W68" s="97" t="s">
        <v>48</v>
      </c>
      <c r="X68" s="96" t="s">
        <v>30</v>
      </c>
      <c r="Y68" s="97" t="s">
        <v>48</v>
      </c>
      <c r="Z68" s="96" t="s">
        <v>30</v>
      </c>
      <c r="AA68" s="97" t="s">
        <v>48</v>
      </c>
      <c r="AB68" s="96" t="s">
        <v>30</v>
      </c>
      <c r="AC68" s="97" t="s">
        <v>48</v>
      </c>
      <c r="AD68" s="96" t="s">
        <v>30</v>
      </c>
      <c r="AE68" s="97" t="s">
        <v>48</v>
      </c>
      <c r="AF68" s="96" t="s">
        <v>30</v>
      </c>
      <c r="AG68" s="97" t="s">
        <v>48</v>
      </c>
      <c r="AH68" s="519"/>
      <c r="AI68" s="3"/>
      <c r="AJ68" s="3"/>
      <c r="AK68" s="3"/>
      <c r="AL68" s="458"/>
      <c r="AM68" s="458"/>
      <c r="AN68" s="458"/>
      <c r="AO68" s="458"/>
      <c r="AP68" s="458"/>
      <c r="AQ68" s="458"/>
      <c r="AR68" s="458"/>
      <c r="AS68" s="458"/>
      <c r="AT68" s="458"/>
      <c r="AU68" s="478"/>
    </row>
    <row r="69" spans="1:85" x14ac:dyDescent="0.2">
      <c r="A69" s="1283" t="s">
        <v>71</v>
      </c>
      <c r="B69" s="1284"/>
      <c r="C69" s="483">
        <f t="shared" ref="C69:C74" si="4">SUM(D69:E69)</f>
        <v>18</v>
      </c>
      <c r="D69" s="483">
        <f t="shared" ref="D69:E74" si="5">SUM(F69+H69+J69+L69+N69+P69+R69+T69+V69+X69+Z69+AB69+AD69+AF69)</f>
        <v>2</v>
      </c>
      <c r="E69" s="520">
        <f t="shared" si="5"/>
        <v>16</v>
      </c>
      <c r="F69" s="24"/>
      <c r="G69" s="24">
        <v>1</v>
      </c>
      <c r="H69" s="24"/>
      <c r="I69" s="24"/>
      <c r="J69" s="24"/>
      <c r="K69" s="24"/>
      <c r="L69" s="24">
        <v>1</v>
      </c>
      <c r="M69" s="24">
        <v>1</v>
      </c>
      <c r="N69" s="24"/>
      <c r="O69" s="24">
        <v>2</v>
      </c>
      <c r="P69" s="24"/>
      <c r="Q69" s="24"/>
      <c r="R69" s="24"/>
      <c r="S69" s="24">
        <v>2</v>
      </c>
      <c r="T69" s="24"/>
      <c r="U69" s="24">
        <v>2</v>
      </c>
      <c r="V69" s="24"/>
      <c r="W69" s="24">
        <v>1</v>
      </c>
      <c r="X69" s="24"/>
      <c r="Y69" s="24"/>
      <c r="Z69" s="24"/>
      <c r="AA69" s="24">
        <v>4</v>
      </c>
      <c r="AB69" s="24"/>
      <c r="AC69" s="24">
        <v>3</v>
      </c>
      <c r="AD69" s="24">
        <v>1</v>
      </c>
      <c r="AE69" s="24"/>
      <c r="AF69" s="24"/>
      <c r="AG69" s="25"/>
      <c r="AH69" s="521"/>
      <c r="AI69" s="93"/>
      <c r="AJ69" s="3"/>
      <c r="AK69" s="22"/>
      <c r="AL69" s="465"/>
      <c r="AM69" s="465"/>
      <c r="AN69" s="465"/>
      <c r="AO69" s="465"/>
      <c r="AP69" s="465"/>
      <c r="AQ69" s="465"/>
      <c r="AR69" s="465"/>
      <c r="AS69" s="465"/>
      <c r="AT69" s="465"/>
      <c r="AU69" s="478"/>
    </row>
    <row r="70" spans="1:85" x14ac:dyDescent="0.2">
      <c r="A70" s="1285" t="s">
        <v>72</v>
      </c>
      <c r="B70" s="430" t="s">
        <v>73</v>
      </c>
      <c r="C70" s="489">
        <f t="shared" si="4"/>
        <v>0</v>
      </c>
      <c r="D70" s="489">
        <f t="shared" si="5"/>
        <v>0</v>
      </c>
      <c r="E70" s="489">
        <f t="shared" si="5"/>
        <v>0</v>
      </c>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521"/>
      <c r="AI70" s="3"/>
      <c r="AJ70" s="22"/>
      <c r="AK70" s="522"/>
      <c r="AL70" s="465"/>
      <c r="AM70" s="465"/>
      <c r="AN70" s="465"/>
      <c r="AO70" s="465"/>
      <c r="AP70" s="465"/>
      <c r="AQ70" s="465"/>
      <c r="AR70" s="465"/>
      <c r="AS70" s="465"/>
      <c r="AT70" s="465"/>
      <c r="AU70" s="478"/>
    </row>
    <row r="71" spans="1:85" x14ac:dyDescent="0.2">
      <c r="A71" s="1286"/>
      <c r="B71" s="439" t="s">
        <v>74</v>
      </c>
      <c r="C71" s="494">
        <f t="shared" si="4"/>
        <v>18</v>
      </c>
      <c r="D71" s="494">
        <f t="shared" si="5"/>
        <v>2</v>
      </c>
      <c r="E71" s="494">
        <f t="shared" si="5"/>
        <v>16</v>
      </c>
      <c r="F71" s="32"/>
      <c r="G71" s="32">
        <v>1</v>
      </c>
      <c r="H71" s="32"/>
      <c r="I71" s="32"/>
      <c r="J71" s="32"/>
      <c r="K71" s="32"/>
      <c r="L71" s="32">
        <v>1</v>
      </c>
      <c r="M71" s="32">
        <v>1</v>
      </c>
      <c r="N71" s="32"/>
      <c r="O71" s="32">
        <v>2</v>
      </c>
      <c r="P71" s="32"/>
      <c r="Q71" s="32"/>
      <c r="R71" s="32"/>
      <c r="S71" s="32">
        <v>2</v>
      </c>
      <c r="T71" s="32"/>
      <c r="U71" s="32">
        <v>2</v>
      </c>
      <c r="V71" s="32"/>
      <c r="W71" s="32">
        <v>1</v>
      </c>
      <c r="X71" s="32"/>
      <c r="Y71" s="32"/>
      <c r="Z71" s="32"/>
      <c r="AA71" s="32">
        <v>4</v>
      </c>
      <c r="AB71" s="32"/>
      <c r="AC71" s="32">
        <v>3</v>
      </c>
      <c r="AD71" s="32">
        <v>1</v>
      </c>
      <c r="AE71" s="32"/>
      <c r="AF71" s="32"/>
      <c r="AG71" s="32"/>
      <c r="AH71" s="523"/>
      <c r="AI71" s="3"/>
      <c r="AJ71" s="524"/>
      <c r="AK71" s="465"/>
      <c r="AL71" s="465"/>
      <c r="AM71" s="465"/>
      <c r="AN71" s="465"/>
      <c r="AO71" s="465"/>
      <c r="AP71" s="465"/>
      <c r="AQ71" s="465"/>
      <c r="AR71" s="465"/>
      <c r="AS71" s="465"/>
      <c r="AT71" s="465"/>
      <c r="AU71" s="478"/>
    </row>
    <row r="72" spans="1:85" x14ac:dyDescent="0.2">
      <c r="A72" s="1286"/>
      <c r="B72" s="439" t="s">
        <v>228</v>
      </c>
      <c r="C72" s="494">
        <f t="shared" si="4"/>
        <v>0</v>
      </c>
      <c r="D72" s="494">
        <f t="shared" si="5"/>
        <v>0</v>
      </c>
      <c r="E72" s="494">
        <f t="shared" si="5"/>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521"/>
      <c r="AI72" s="3"/>
      <c r="AJ72" s="525"/>
      <c r="AK72" s="22"/>
      <c r="AL72" s="465"/>
      <c r="AM72" s="465"/>
      <c r="AN72" s="465"/>
      <c r="AO72" s="465"/>
      <c r="AP72" s="465"/>
      <c r="AQ72" s="465"/>
      <c r="AR72" s="465"/>
      <c r="AS72" s="465"/>
      <c r="AT72" s="465"/>
      <c r="AU72" s="478"/>
    </row>
    <row r="73" spans="1:85" ht="26.25" customHeight="1" x14ac:dyDescent="0.2">
      <c r="A73" s="1286"/>
      <c r="B73" s="102" t="s">
        <v>229</v>
      </c>
      <c r="C73" s="494">
        <f t="shared" si="4"/>
        <v>0</v>
      </c>
      <c r="D73" s="494">
        <f t="shared" si="5"/>
        <v>0</v>
      </c>
      <c r="E73" s="494">
        <f t="shared" si="5"/>
        <v>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521"/>
      <c r="AI73" s="3"/>
      <c r="AJ73" s="526"/>
      <c r="AK73" s="522"/>
      <c r="AL73" s="465"/>
      <c r="AM73" s="465"/>
      <c r="AN73" s="465"/>
      <c r="AO73" s="465"/>
      <c r="AP73" s="465"/>
      <c r="AQ73" s="465"/>
      <c r="AR73" s="465"/>
      <c r="AS73" s="465"/>
      <c r="AT73" s="465"/>
      <c r="AU73" s="478"/>
    </row>
    <row r="74" spans="1:85" x14ac:dyDescent="0.2">
      <c r="A74" s="1287"/>
      <c r="B74" s="436" t="s">
        <v>75</v>
      </c>
      <c r="C74" s="492">
        <f t="shared" si="4"/>
        <v>0</v>
      </c>
      <c r="D74" s="492">
        <f t="shared" si="5"/>
        <v>0</v>
      </c>
      <c r="E74" s="492">
        <f t="shared" si="5"/>
        <v>0</v>
      </c>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521"/>
      <c r="AI74" s="3"/>
      <c r="AJ74" s="525"/>
      <c r="AK74" s="525"/>
      <c r="AL74" s="465"/>
      <c r="AM74" s="465"/>
      <c r="AN74" s="465"/>
      <c r="AO74" s="465"/>
      <c r="AP74" s="465"/>
      <c r="AQ74" s="465"/>
      <c r="AR74" s="465"/>
      <c r="AS74" s="465"/>
      <c r="AT74" s="465"/>
      <c r="AU74" s="478"/>
    </row>
    <row r="75" spans="1:85" x14ac:dyDescent="0.2">
      <c r="A75" s="65" t="s">
        <v>76</v>
      </c>
      <c r="B75" s="65"/>
      <c r="C75" s="65"/>
      <c r="D75" s="65"/>
      <c r="E75" s="65"/>
      <c r="F75" s="103"/>
      <c r="G75" s="65"/>
      <c r="H75" s="90"/>
      <c r="I75" s="91"/>
      <c r="J75" s="90"/>
      <c r="K75" s="91"/>
      <c r="L75" s="90"/>
      <c r="M75" s="91"/>
      <c r="N75" s="90"/>
      <c r="O75" s="91"/>
      <c r="P75" s="90"/>
      <c r="Q75" s="91"/>
      <c r="R75" s="90"/>
      <c r="S75" s="91"/>
      <c r="T75" s="90"/>
      <c r="U75" s="91"/>
      <c r="V75" s="91"/>
      <c r="W75" s="92"/>
      <c r="X75" s="92"/>
      <c r="Y75" s="92"/>
      <c r="Z75" s="92"/>
      <c r="AA75" s="92"/>
      <c r="AB75" s="91"/>
      <c r="AC75" s="91"/>
      <c r="AD75" s="91"/>
      <c r="AE75" s="91"/>
      <c r="AF75" s="91"/>
      <c r="AG75" s="91"/>
      <c r="AH75" s="93"/>
      <c r="AI75" s="93"/>
      <c r="AJ75" s="10"/>
      <c r="AK75" s="244"/>
      <c r="AL75" s="10"/>
      <c r="AM75" s="10"/>
      <c r="AN75" s="454"/>
      <c r="AO75" s="454"/>
      <c r="AP75" s="454"/>
      <c r="AQ75" s="454"/>
      <c r="AR75" s="454"/>
      <c r="AS75" s="454"/>
      <c r="AT75" s="454"/>
      <c r="AU75" s="454"/>
      <c r="AV75" s="454"/>
      <c r="AW75" s="478"/>
    </row>
    <row r="76" spans="1:85" ht="14.25" customHeight="1" x14ac:dyDescent="0.2">
      <c r="A76" s="1250" t="s">
        <v>32</v>
      </c>
      <c r="B76" s="1251"/>
      <c r="C76" s="1242" t="s">
        <v>33</v>
      </c>
      <c r="D76" s="1242"/>
      <c r="E76" s="1242"/>
      <c r="F76" s="1381" t="s">
        <v>77</v>
      </c>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62" t="s">
        <v>230</v>
      </c>
      <c r="AI76" s="1362"/>
      <c r="AJ76" s="1362"/>
      <c r="AK76" s="527"/>
      <c r="AL76" s="465"/>
      <c r="AM76" s="465"/>
      <c r="AN76" s="465"/>
      <c r="AO76" s="465"/>
      <c r="AP76" s="465"/>
      <c r="AQ76" s="465"/>
      <c r="AR76" s="465"/>
      <c r="AS76" s="465"/>
      <c r="AT76" s="465"/>
      <c r="AU76" s="478"/>
    </row>
    <row r="77" spans="1:85" ht="14.25" customHeight="1" x14ac:dyDescent="0.2">
      <c r="A77" s="1308"/>
      <c r="B77" s="1309"/>
      <c r="C77" s="1414"/>
      <c r="D77" s="1414"/>
      <c r="E77" s="1414"/>
      <c r="F77" s="1273" t="s">
        <v>57</v>
      </c>
      <c r="G77" s="1273"/>
      <c r="H77" s="1273" t="s">
        <v>58</v>
      </c>
      <c r="I77" s="1273"/>
      <c r="J77" s="1415" t="s">
        <v>59</v>
      </c>
      <c r="K77" s="1415"/>
      <c r="L77" s="1415" t="s">
        <v>60</v>
      </c>
      <c r="M77" s="1415"/>
      <c r="N77" s="1415" t="s">
        <v>61</v>
      </c>
      <c r="O77" s="1415"/>
      <c r="P77" s="1415" t="s">
        <v>62</v>
      </c>
      <c r="Q77" s="1415"/>
      <c r="R77" s="1273" t="s">
        <v>63</v>
      </c>
      <c r="S77" s="1273"/>
      <c r="T77" s="1415" t="s">
        <v>64</v>
      </c>
      <c r="U77" s="1415"/>
      <c r="V77" s="1415" t="s">
        <v>65</v>
      </c>
      <c r="W77" s="1415"/>
      <c r="X77" s="1415" t="s">
        <v>66</v>
      </c>
      <c r="Y77" s="1415"/>
      <c r="Z77" s="1415" t="s">
        <v>67</v>
      </c>
      <c r="AA77" s="1415"/>
      <c r="AB77" s="1415" t="s">
        <v>68</v>
      </c>
      <c r="AC77" s="1415"/>
      <c r="AD77" s="1415" t="s">
        <v>69</v>
      </c>
      <c r="AE77" s="1415"/>
      <c r="AF77" s="1415" t="s">
        <v>70</v>
      </c>
      <c r="AG77" s="1415"/>
      <c r="AH77" s="1237" t="s">
        <v>231</v>
      </c>
      <c r="AI77" s="1237" t="s">
        <v>232</v>
      </c>
      <c r="AJ77" s="1237" t="s">
        <v>233</v>
      </c>
      <c r="AK77" s="528"/>
      <c r="AL77" s="465"/>
      <c r="AM77" s="465"/>
      <c r="AN77" s="465"/>
      <c r="AO77" s="465"/>
      <c r="AP77" s="465"/>
      <c r="AQ77" s="465"/>
      <c r="AR77" s="465"/>
      <c r="AS77" s="465"/>
      <c r="AT77" s="465"/>
      <c r="AU77" s="478"/>
    </row>
    <row r="78" spans="1:85" x14ac:dyDescent="0.2">
      <c r="A78" s="1299"/>
      <c r="B78" s="1301"/>
      <c r="C78" s="435" t="s">
        <v>149</v>
      </c>
      <c r="D78" s="435" t="s">
        <v>30</v>
      </c>
      <c r="E78" s="435" t="s">
        <v>48</v>
      </c>
      <c r="F78" s="425" t="s">
        <v>30</v>
      </c>
      <c r="G78" s="425" t="s">
        <v>48</v>
      </c>
      <c r="H78" s="425" t="s">
        <v>30</v>
      </c>
      <c r="I78" s="425" t="s">
        <v>48</v>
      </c>
      <c r="J78" s="425" t="s">
        <v>30</v>
      </c>
      <c r="K78" s="425" t="s">
        <v>48</v>
      </c>
      <c r="L78" s="425" t="s">
        <v>30</v>
      </c>
      <c r="M78" s="425" t="s">
        <v>48</v>
      </c>
      <c r="N78" s="425" t="s">
        <v>30</v>
      </c>
      <c r="O78" s="425" t="s">
        <v>48</v>
      </c>
      <c r="P78" s="425" t="s">
        <v>30</v>
      </c>
      <c r="Q78" s="425" t="s">
        <v>48</v>
      </c>
      <c r="R78" s="425" t="s">
        <v>30</v>
      </c>
      <c r="S78" s="425" t="s">
        <v>48</v>
      </c>
      <c r="T78" s="425" t="s">
        <v>30</v>
      </c>
      <c r="U78" s="425" t="s">
        <v>48</v>
      </c>
      <c r="V78" s="425" t="s">
        <v>30</v>
      </c>
      <c r="W78" s="425" t="s">
        <v>48</v>
      </c>
      <c r="X78" s="425" t="s">
        <v>30</v>
      </c>
      <c r="Y78" s="425" t="s">
        <v>48</v>
      </c>
      <c r="Z78" s="425" t="s">
        <v>30</v>
      </c>
      <c r="AA78" s="425" t="s">
        <v>48</v>
      </c>
      <c r="AB78" s="425" t="s">
        <v>30</v>
      </c>
      <c r="AC78" s="425" t="s">
        <v>48</v>
      </c>
      <c r="AD78" s="425" t="s">
        <v>30</v>
      </c>
      <c r="AE78" s="425" t="s">
        <v>48</v>
      </c>
      <c r="AF78" s="425" t="s">
        <v>30</v>
      </c>
      <c r="AG78" s="425" t="s">
        <v>48</v>
      </c>
      <c r="AH78" s="1238"/>
      <c r="AI78" s="1238"/>
      <c r="AJ78" s="1238"/>
      <c r="AK78" s="529"/>
      <c r="AL78" s="465"/>
      <c r="AM78" s="465"/>
      <c r="AN78" s="465"/>
      <c r="AO78" s="465"/>
      <c r="AP78" s="465"/>
      <c r="AQ78" s="465"/>
      <c r="AR78" s="465"/>
      <c r="AS78" s="465"/>
      <c r="AT78" s="465"/>
      <c r="AU78" s="478"/>
    </row>
    <row r="79" spans="1:85" x14ac:dyDescent="0.2">
      <c r="A79" s="1283" t="s">
        <v>80</v>
      </c>
      <c r="B79" s="1284"/>
      <c r="C79" s="483">
        <f t="shared" ref="C79:C84" si="6">SUM(D79:E79)</f>
        <v>0</v>
      </c>
      <c r="D79" s="483">
        <f t="shared" ref="D79:E84" si="7">SUM(F79+H79+J79+L79+N79+P79+R79+T79+V79+X79+Z79+AB79+AD79+AF79)</f>
        <v>0</v>
      </c>
      <c r="E79" s="483">
        <f t="shared" si="7"/>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530"/>
      <c r="AL79" s="465"/>
      <c r="AM79" s="465"/>
      <c r="AN79" s="465"/>
      <c r="AO79" s="465"/>
      <c r="AP79" s="465"/>
      <c r="AQ79" s="465"/>
      <c r="AR79" s="465"/>
      <c r="AS79" s="465"/>
      <c r="AT79" s="465"/>
      <c r="CG79" s="452">
        <v>0</v>
      </c>
    </row>
    <row r="80" spans="1:85" x14ac:dyDescent="0.2">
      <c r="A80" s="1285" t="s">
        <v>72</v>
      </c>
      <c r="B80" s="430" t="s">
        <v>73</v>
      </c>
      <c r="C80" s="489">
        <f t="shared" si="6"/>
        <v>0</v>
      </c>
      <c r="D80" s="489">
        <f t="shared" si="7"/>
        <v>0</v>
      </c>
      <c r="E80" s="489">
        <f t="shared" si="7"/>
        <v>0</v>
      </c>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531"/>
      <c r="AL80" s="465"/>
      <c r="AM80" s="465"/>
      <c r="AN80" s="465"/>
      <c r="AO80" s="465"/>
      <c r="AP80" s="465"/>
      <c r="AQ80" s="465"/>
      <c r="AR80" s="465"/>
      <c r="AS80" s="465"/>
      <c r="AT80" s="465"/>
      <c r="CG80" s="452">
        <v>0</v>
      </c>
    </row>
    <row r="81" spans="1:85" x14ac:dyDescent="0.2">
      <c r="A81" s="1286"/>
      <c r="B81" s="439" t="s">
        <v>74</v>
      </c>
      <c r="C81" s="494">
        <f t="shared" si="6"/>
        <v>0</v>
      </c>
      <c r="D81" s="494">
        <f t="shared" si="7"/>
        <v>0</v>
      </c>
      <c r="E81" s="494">
        <f t="shared" si="7"/>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532"/>
      <c r="AL81" s="465"/>
      <c r="AM81" s="465"/>
      <c r="AN81" s="465"/>
      <c r="AO81" s="465"/>
      <c r="AP81" s="465"/>
      <c r="AQ81" s="465"/>
      <c r="AR81" s="465"/>
      <c r="AS81" s="465"/>
      <c r="AT81" s="465"/>
      <c r="CG81" s="452">
        <v>0</v>
      </c>
    </row>
    <row r="82" spans="1:85" x14ac:dyDescent="0.2">
      <c r="A82" s="1286"/>
      <c r="B82" s="439" t="s">
        <v>228</v>
      </c>
      <c r="C82" s="494">
        <f t="shared" si="6"/>
        <v>0</v>
      </c>
      <c r="D82" s="494">
        <f t="shared" si="7"/>
        <v>0</v>
      </c>
      <c r="E82" s="494">
        <f t="shared" si="7"/>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532"/>
      <c r="AL82" s="465"/>
      <c r="AM82" s="465"/>
      <c r="AN82" s="465"/>
      <c r="AO82" s="465"/>
      <c r="AP82" s="465"/>
      <c r="AQ82" s="465"/>
      <c r="AR82" s="465"/>
      <c r="AS82" s="465"/>
      <c r="AT82" s="465"/>
      <c r="CG82" s="452">
        <v>0</v>
      </c>
    </row>
    <row r="83" spans="1:85" ht="30" customHeight="1" x14ac:dyDescent="0.2">
      <c r="A83" s="1286"/>
      <c r="B83" s="102" t="s">
        <v>229</v>
      </c>
      <c r="C83" s="494">
        <f t="shared" si="6"/>
        <v>0</v>
      </c>
      <c r="D83" s="494">
        <f t="shared" si="7"/>
        <v>0</v>
      </c>
      <c r="E83" s="494">
        <f t="shared" si="7"/>
        <v>0</v>
      </c>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530"/>
      <c r="AL83" s="465"/>
      <c r="AM83" s="465"/>
      <c r="AN83" s="465"/>
      <c r="AO83" s="465"/>
      <c r="AP83" s="465"/>
      <c r="AQ83" s="465"/>
      <c r="AR83" s="465"/>
      <c r="AS83" s="465"/>
      <c r="AT83" s="465"/>
      <c r="CG83" s="452">
        <v>0</v>
      </c>
    </row>
    <row r="84" spans="1:85" x14ac:dyDescent="0.2">
      <c r="A84" s="1287"/>
      <c r="B84" s="436" t="s">
        <v>75</v>
      </c>
      <c r="C84" s="492">
        <f t="shared" si="6"/>
        <v>0</v>
      </c>
      <c r="D84" s="492">
        <f t="shared" si="7"/>
        <v>0</v>
      </c>
      <c r="E84" s="492">
        <f t="shared" si="7"/>
        <v>0</v>
      </c>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531"/>
      <c r="AL84" s="465"/>
      <c r="AM84" s="465"/>
      <c r="AN84" s="465"/>
      <c r="AO84" s="465"/>
      <c r="AP84" s="465"/>
      <c r="AQ84" s="465"/>
      <c r="AR84" s="465"/>
      <c r="AS84" s="465"/>
      <c r="AT84" s="465"/>
      <c r="CG84" s="452">
        <v>0</v>
      </c>
    </row>
    <row r="85" spans="1:85" x14ac:dyDescent="0.2">
      <c r="A85" s="65" t="s">
        <v>81</v>
      </c>
      <c r="B85" s="65"/>
      <c r="C85" s="65"/>
      <c r="D85" s="65"/>
      <c r="E85" s="65"/>
      <c r="F85" s="65"/>
      <c r="G85" s="65"/>
      <c r="H85" s="90"/>
      <c r="I85" s="91"/>
      <c r="J85" s="91"/>
      <c r="K85" s="92"/>
      <c r="L85" s="105"/>
      <c r="M85" s="105"/>
      <c r="N85" s="105"/>
      <c r="O85" s="105"/>
      <c r="P85" s="105"/>
      <c r="Q85" s="105"/>
      <c r="R85" s="105"/>
      <c r="S85" s="105"/>
      <c r="T85" s="105"/>
      <c r="U85" s="105"/>
      <c r="V85" s="105"/>
      <c r="W85" s="93"/>
      <c r="X85" s="10"/>
      <c r="Y85" s="10"/>
      <c r="Z85" s="10"/>
      <c r="AA85" s="10"/>
      <c r="AB85" s="10"/>
      <c r="AC85" s="10"/>
      <c r="AD85" s="10"/>
      <c r="AE85" s="10"/>
      <c r="AF85" s="10"/>
      <c r="AG85" s="10"/>
      <c r="AH85" s="10"/>
      <c r="AI85" s="10"/>
      <c r="AJ85" s="10"/>
      <c r="AK85" s="10"/>
      <c r="AL85" s="10"/>
      <c r="AM85" s="10"/>
      <c r="AN85" s="454"/>
      <c r="AO85" s="454"/>
      <c r="AP85" s="454"/>
      <c r="AQ85" s="454"/>
      <c r="AR85" s="454"/>
      <c r="AS85" s="454"/>
      <c r="AT85" s="454"/>
      <c r="AU85" s="499"/>
      <c r="AV85" s="499"/>
    </row>
    <row r="86" spans="1:85" ht="14.25" customHeight="1" x14ac:dyDescent="0.2">
      <c r="A86" s="1285" t="s">
        <v>32</v>
      </c>
      <c r="B86" s="1285"/>
      <c r="C86" s="1250" t="s">
        <v>33</v>
      </c>
      <c r="D86" s="1285"/>
      <c r="E86" s="1251"/>
      <c r="F86" s="1305" t="s">
        <v>34</v>
      </c>
      <c r="G86" s="1306"/>
      <c r="H86" s="1306"/>
      <c r="I86" s="1306"/>
      <c r="J86" s="1306"/>
      <c r="K86" s="1306"/>
      <c r="L86" s="1306"/>
      <c r="M86" s="1306"/>
      <c r="N86" s="1306"/>
      <c r="O86" s="1306"/>
      <c r="P86" s="1306"/>
      <c r="Q86" s="1306"/>
      <c r="R86" s="1306"/>
      <c r="S86" s="1306"/>
      <c r="T86" s="1306"/>
      <c r="U86" s="1306"/>
      <c r="V86" s="1306"/>
      <c r="W86" s="1306"/>
      <c r="X86" s="1306"/>
      <c r="Y86" s="1306"/>
      <c r="Z86" s="1306"/>
      <c r="AA86" s="1306"/>
      <c r="AB86" s="1306"/>
      <c r="AC86" s="1306"/>
      <c r="AD86" s="1306"/>
      <c r="AE86" s="1306"/>
      <c r="AF86" s="1306"/>
      <c r="AG86" s="1307"/>
      <c r="AH86" s="1362" t="s">
        <v>230</v>
      </c>
      <c r="AI86" s="1362"/>
      <c r="AJ86" s="1362"/>
      <c r="AK86" s="10"/>
      <c r="AL86" s="454"/>
      <c r="AM86" s="454"/>
      <c r="AN86" s="454"/>
      <c r="AO86" s="454"/>
      <c r="AP86" s="454"/>
      <c r="AQ86" s="454"/>
      <c r="AR86" s="477"/>
      <c r="AS86" s="454"/>
      <c r="AT86" s="533"/>
      <c r="AU86" s="453"/>
    </row>
    <row r="87" spans="1:85" ht="14.25" customHeight="1" x14ac:dyDescent="0.2">
      <c r="A87" s="1286"/>
      <c r="B87" s="1286"/>
      <c r="C87" s="1308"/>
      <c r="D87" s="1286"/>
      <c r="E87" s="1309"/>
      <c r="F87" s="1358" t="s">
        <v>82</v>
      </c>
      <c r="G87" s="1363"/>
      <c r="H87" s="1358" t="s">
        <v>58</v>
      </c>
      <c r="I87" s="1363"/>
      <c r="J87" s="1358" t="s">
        <v>59</v>
      </c>
      <c r="K87" s="1363"/>
      <c r="L87" s="1358" t="s">
        <v>60</v>
      </c>
      <c r="M87" s="1363"/>
      <c r="N87" s="1358" t="s">
        <v>61</v>
      </c>
      <c r="O87" s="1363"/>
      <c r="P87" s="1358" t="s">
        <v>62</v>
      </c>
      <c r="Q87" s="1363"/>
      <c r="R87" s="1358" t="s">
        <v>63</v>
      </c>
      <c r="S87" s="1363"/>
      <c r="T87" s="1358" t="s">
        <v>64</v>
      </c>
      <c r="U87" s="1363"/>
      <c r="V87" s="1358" t="s">
        <v>65</v>
      </c>
      <c r="W87" s="1363"/>
      <c r="X87" s="1358" t="s">
        <v>66</v>
      </c>
      <c r="Y87" s="1363"/>
      <c r="Z87" s="1288" t="s">
        <v>67</v>
      </c>
      <c r="AA87" s="1289"/>
      <c r="AB87" s="1288" t="s">
        <v>68</v>
      </c>
      <c r="AC87" s="1289"/>
      <c r="AD87" s="1288" t="s">
        <v>69</v>
      </c>
      <c r="AE87" s="1289"/>
      <c r="AF87" s="1288" t="s">
        <v>70</v>
      </c>
      <c r="AG87" s="1289"/>
      <c r="AH87" s="1237" t="s">
        <v>234</v>
      </c>
      <c r="AI87" s="1237" t="s">
        <v>235</v>
      </c>
      <c r="AJ87" s="1237" t="s">
        <v>233</v>
      </c>
      <c r="AK87" s="519"/>
      <c r="AL87" s="458"/>
      <c r="AM87" s="458"/>
      <c r="AN87" s="458"/>
      <c r="AO87" s="458"/>
      <c r="AP87" s="458"/>
      <c r="AQ87" s="458"/>
      <c r="AR87" s="482"/>
      <c r="AS87" s="458"/>
      <c r="AT87" s="465"/>
      <c r="AU87" s="453"/>
    </row>
    <row r="88" spans="1:85" x14ac:dyDescent="0.2">
      <c r="A88" s="1287"/>
      <c r="B88" s="1287"/>
      <c r="C88" s="435" t="s">
        <v>149</v>
      </c>
      <c r="D88" s="435" t="s">
        <v>30</v>
      </c>
      <c r="E88" s="435" t="s">
        <v>48</v>
      </c>
      <c r="F88" s="425" t="s">
        <v>30</v>
      </c>
      <c r="G88" s="425" t="s">
        <v>48</v>
      </c>
      <c r="H88" s="425" t="s">
        <v>30</v>
      </c>
      <c r="I88" s="425" t="s">
        <v>48</v>
      </c>
      <c r="J88" s="425" t="s">
        <v>30</v>
      </c>
      <c r="K88" s="425" t="s">
        <v>48</v>
      </c>
      <c r="L88" s="425" t="s">
        <v>30</v>
      </c>
      <c r="M88" s="425" t="s">
        <v>48</v>
      </c>
      <c r="N88" s="425" t="s">
        <v>30</v>
      </c>
      <c r="O88" s="425" t="s">
        <v>48</v>
      </c>
      <c r="P88" s="425" t="s">
        <v>30</v>
      </c>
      <c r="Q88" s="425" t="s">
        <v>48</v>
      </c>
      <c r="R88" s="425" t="s">
        <v>30</v>
      </c>
      <c r="S88" s="425" t="s">
        <v>48</v>
      </c>
      <c r="T88" s="425" t="s">
        <v>30</v>
      </c>
      <c r="U88" s="425" t="s">
        <v>48</v>
      </c>
      <c r="V88" s="425" t="s">
        <v>30</v>
      </c>
      <c r="W88" s="425" t="s">
        <v>48</v>
      </c>
      <c r="X88" s="425" t="s">
        <v>30</v>
      </c>
      <c r="Y88" s="425" t="s">
        <v>48</v>
      </c>
      <c r="Z88" s="425" t="s">
        <v>30</v>
      </c>
      <c r="AA88" s="425" t="s">
        <v>48</v>
      </c>
      <c r="AB88" s="425" t="s">
        <v>30</v>
      </c>
      <c r="AC88" s="425" t="s">
        <v>48</v>
      </c>
      <c r="AD88" s="425" t="s">
        <v>30</v>
      </c>
      <c r="AE88" s="425" t="s">
        <v>48</v>
      </c>
      <c r="AF88" s="425" t="s">
        <v>30</v>
      </c>
      <c r="AG88" s="425" t="s">
        <v>48</v>
      </c>
      <c r="AH88" s="1238"/>
      <c r="AI88" s="1238"/>
      <c r="AJ88" s="1238"/>
      <c r="AK88" s="519"/>
      <c r="AL88" s="3"/>
      <c r="AM88" s="3"/>
      <c r="AN88" s="3"/>
      <c r="AO88" s="3"/>
      <c r="AP88" s="3"/>
      <c r="AQ88" s="3"/>
      <c r="AR88" s="3"/>
      <c r="AS88" s="458"/>
      <c r="AT88" s="465"/>
      <c r="AU88" s="453"/>
    </row>
    <row r="89" spans="1:85" x14ac:dyDescent="0.2">
      <c r="A89" s="1365" t="s">
        <v>83</v>
      </c>
      <c r="B89" s="1366"/>
      <c r="C89" s="489">
        <f>SUM(D89:E89)</f>
        <v>0</v>
      </c>
      <c r="D89" s="489">
        <f t="shared" ref="D89:E92" si="8">SUM(F89+H89+J89+L89+N89+P89+R89+T89+V89+X89+Z89+AB89+AD89+AF89)</f>
        <v>0</v>
      </c>
      <c r="E89" s="489">
        <f t="shared" si="8"/>
        <v>0</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519"/>
      <c r="AL89" s="3"/>
      <c r="AM89" s="3"/>
      <c r="AN89" s="3"/>
      <c r="AO89" s="3"/>
      <c r="AP89" s="3"/>
      <c r="AQ89" s="3"/>
      <c r="AR89" s="3"/>
      <c r="AS89" s="458"/>
      <c r="AT89" s="465"/>
      <c r="AU89" s="453"/>
    </row>
    <row r="90" spans="1:85" x14ac:dyDescent="0.2">
      <c r="A90" s="1367" t="s">
        <v>84</v>
      </c>
      <c r="B90" s="1368"/>
      <c r="C90" s="496">
        <f>SUM(D90:E90)</f>
        <v>0</v>
      </c>
      <c r="D90" s="496">
        <f t="shared" si="8"/>
        <v>0</v>
      </c>
      <c r="E90" s="496">
        <f t="shared" si="8"/>
        <v>0</v>
      </c>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519"/>
      <c r="AL90" s="3"/>
      <c r="AM90" s="3"/>
      <c r="AN90" s="3"/>
      <c r="AO90" s="3"/>
      <c r="AP90" s="3"/>
      <c r="AQ90" s="3"/>
      <c r="AR90" s="3"/>
      <c r="AS90" s="458"/>
      <c r="AT90" s="465"/>
      <c r="AU90" s="453"/>
    </row>
    <row r="91" spans="1:85" x14ac:dyDescent="0.2">
      <c r="A91" s="1369" t="s">
        <v>236</v>
      </c>
      <c r="B91" s="106" t="s">
        <v>85</v>
      </c>
      <c r="C91" s="489">
        <f>SUM(D91:E91)</f>
        <v>0</v>
      </c>
      <c r="D91" s="489">
        <f t="shared" si="8"/>
        <v>0</v>
      </c>
      <c r="E91" s="489">
        <f t="shared" si="8"/>
        <v>0</v>
      </c>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519"/>
      <c r="AL91" s="3"/>
      <c r="AM91" s="3"/>
      <c r="AN91" s="3"/>
      <c r="AO91" s="3"/>
      <c r="AP91" s="3"/>
      <c r="AQ91" s="3"/>
      <c r="AR91" s="3"/>
      <c r="AS91" s="458"/>
      <c r="AT91" s="465"/>
      <c r="AU91" s="453"/>
    </row>
    <row r="92" spans="1:85" x14ac:dyDescent="0.2">
      <c r="A92" s="1370"/>
      <c r="B92" s="107" t="s">
        <v>86</v>
      </c>
      <c r="C92" s="492">
        <f>SUM(D92:E92)</f>
        <v>0</v>
      </c>
      <c r="D92" s="492">
        <f t="shared" si="8"/>
        <v>0</v>
      </c>
      <c r="E92" s="492">
        <f t="shared" si="8"/>
        <v>0</v>
      </c>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519"/>
      <c r="AL92" s="3"/>
      <c r="AM92" s="3"/>
      <c r="AN92" s="3"/>
      <c r="AO92" s="3"/>
      <c r="AP92" s="3"/>
      <c r="AQ92" s="3"/>
      <c r="AR92" s="3"/>
      <c r="AS92" s="534"/>
      <c r="AT92" s="522"/>
      <c r="AU92" s="453"/>
    </row>
    <row r="93" spans="1:85" x14ac:dyDescent="0.2">
      <c r="A93" s="1371" t="s">
        <v>87</v>
      </c>
      <c r="B93" s="1372"/>
      <c r="C93" s="506">
        <f>SUM(D93:E93)</f>
        <v>0</v>
      </c>
      <c r="D93" s="506">
        <f>SUM(F93+H93+J93+L93+N93+P93+R93+T93+V89+X93+Z93+AB93+AD93+AF93)</f>
        <v>0</v>
      </c>
      <c r="E93" s="506">
        <f>SUM(G93+I93+K93+M93+O93+Q93+S93+U93+W93+Y93+AA93+AC93+AE93+AG93)</f>
        <v>0</v>
      </c>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535"/>
      <c r="AL93" s="534"/>
      <c r="AM93" s="458"/>
      <c r="AN93" s="458"/>
      <c r="AO93" s="458"/>
      <c r="AP93" s="459"/>
      <c r="AQ93" s="459"/>
      <c r="AR93" s="458"/>
      <c r="AS93" s="458"/>
      <c r="AT93" s="458"/>
      <c r="AU93" s="478"/>
      <c r="CA93" s="452" t="str">
        <f>IF(C93&gt;C91+C92,"Los Ingresos de pacientes dependientes severos con escaras DEBEN estar incluidos en los Ingresos de pacientes dependientes severos Oncológicos o No Oncológicos","")</f>
        <v/>
      </c>
    </row>
    <row r="94" spans="1:85" x14ac:dyDescent="0.2">
      <c r="A94" s="69" t="s">
        <v>237</v>
      </c>
      <c r="B94" s="69"/>
      <c r="C94" s="69"/>
      <c r="D94" s="69"/>
      <c r="E94" s="69"/>
      <c r="F94" s="65"/>
      <c r="G94" s="65"/>
      <c r="H94" s="90"/>
      <c r="I94" s="91"/>
      <c r="J94" s="91"/>
      <c r="K94" s="91"/>
      <c r="L94" s="91"/>
      <c r="M94" s="91"/>
      <c r="N94" s="91"/>
      <c r="O94" s="91"/>
      <c r="P94" s="91"/>
      <c r="Q94" s="91"/>
      <c r="R94" s="91"/>
      <c r="S94" s="91"/>
      <c r="T94" s="91"/>
      <c r="U94" s="91"/>
      <c r="V94" s="91"/>
      <c r="W94" s="91"/>
      <c r="X94" s="10"/>
      <c r="Y94" s="10"/>
      <c r="Z94" s="10"/>
      <c r="AA94" s="10"/>
      <c r="AB94" s="10"/>
      <c r="AC94" s="10"/>
      <c r="AD94" s="10"/>
      <c r="AE94" s="10"/>
      <c r="AF94" s="10"/>
      <c r="AG94" s="10"/>
      <c r="AH94" s="10"/>
      <c r="AI94" s="10"/>
      <c r="AJ94" s="10"/>
      <c r="AK94" s="10"/>
      <c r="AL94" s="536"/>
      <c r="AM94" s="17"/>
      <c r="AN94" s="533"/>
      <c r="AO94" s="533"/>
      <c r="AP94" s="533"/>
      <c r="AQ94" s="533"/>
      <c r="AR94" s="533"/>
      <c r="AS94" s="533"/>
      <c r="AT94" s="533"/>
      <c r="AU94" s="533"/>
      <c r="AV94" s="533"/>
      <c r="AW94" s="478"/>
    </row>
    <row r="95" spans="1:85" ht="14.25" customHeight="1" x14ac:dyDescent="0.2">
      <c r="A95" s="1373" t="s">
        <v>3</v>
      </c>
      <c r="B95" s="1374"/>
      <c r="C95" s="1288" t="s">
        <v>33</v>
      </c>
      <c r="D95" s="1361"/>
      <c r="E95" s="1289"/>
      <c r="F95" s="1288" t="s">
        <v>67</v>
      </c>
      <c r="G95" s="1289"/>
      <c r="H95" s="1288" t="s">
        <v>68</v>
      </c>
      <c r="I95" s="1289"/>
      <c r="J95" s="1288" t="s">
        <v>69</v>
      </c>
      <c r="K95" s="1289"/>
      <c r="L95" s="1288" t="s">
        <v>70</v>
      </c>
      <c r="M95" s="1289"/>
      <c r="N95" s="537"/>
      <c r="O95" s="538"/>
      <c r="P95" s="243"/>
      <c r="Q95" s="539"/>
      <c r="R95" s="539"/>
      <c r="S95" s="540"/>
      <c r="T95" s="465"/>
      <c r="U95" s="522"/>
      <c r="V95" s="465"/>
      <c r="W95" s="465"/>
      <c r="X95" s="465"/>
      <c r="Y95" s="465"/>
      <c r="Z95" s="533"/>
      <c r="AA95" s="533"/>
      <c r="AB95" s="453"/>
      <c r="AC95" s="453"/>
      <c r="AD95" s="478"/>
    </row>
    <row r="96" spans="1:85" x14ac:dyDescent="0.2">
      <c r="A96" s="1375"/>
      <c r="B96" s="1376"/>
      <c r="C96" s="435" t="s">
        <v>149</v>
      </c>
      <c r="D96" s="435" t="s">
        <v>30</v>
      </c>
      <c r="E96" s="435" t="s">
        <v>48</v>
      </c>
      <c r="F96" s="435" t="s">
        <v>30</v>
      </c>
      <c r="G96" s="435" t="s">
        <v>48</v>
      </c>
      <c r="H96" s="435" t="s">
        <v>30</v>
      </c>
      <c r="I96" s="435" t="s">
        <v>48</v>
      </c>
      <c r="J96" s="435" t="s">
        <v>30</v>
      </c>
      <c r="K96" s="435" t="s">
        <v>48</v>
      </c>
      <c r="L96" s="435" t="s">
        <v>30</v>
      </c>
      <c r="M96" s="435" t="s">
        <v>48</v>
      </c>
      <c r="N96" s="529"/>
      <c r="O96" s="465"/>
      <c r="P96" s="465"/>
      <c r="Q96" s="465"/>
      <c r="R96" s="465"/>
      <c r="S96" s="465"/>
      <c r="T96" s="465"/>
      <c r="U96" s="465"/>
      <c r="V96" s="541"/>
      <c r="W96" s="465"/>
      <c r="X96" s="465"/>
      <c r="Y96" s="465"/>
      <c r="Z96" s="533"/>
      <c r="AA96" s="533"/>
      <c r="AB96" s="453"/>
      <c r="AC96" s="453"/>
      <c r="AD96" s="478"/>
    </row>
    <row r="97" spans="1:46" x14ac:dyDescent="0.2">
      <c r="A97" s="1330" t="s">
        <v>238</v>
      </c>
      <c r="B97" s="542" t="s">
        <v>88</v>
      </c>
      <c r="C97" s="489">
        <f>SUM(D97:E97)</f>
        <v>0</v>
      </c>
      <c r="D97" s="489">
        <f t="shared" ref="D97:E99" si="9">SUM(F97+H97+J97+L97)</f>
        <v>0</v>
      </c>
      <c r="E97" s="489">
        <f t="shared" si="9"/>
        <v>0</v>
      </c>
      <c r="F97" s="60"/>
      <c r="G97" s="60"/>
      <c r="H97" s="60"/>
      <c r="I97" s="60"/>
      <c r="J97" s="60"/>
      <c r="K97" s="60"/>
      <c r="L97" s="60"/>
      <c r="M97" s="60"/>
      <c r="N97" s="529"/>
      <c r="O97" s="465"/>
      <c r="P97" s="465"/>
      <c r="Q97" s="465"/>
      <c r="R97" s="465"/>
      <c r="S97" s="465"/>
      <c r="T97" s="465"/>
      <c r="U97" s="465"/>
      <c r="V97" s="541"/>
      <c r="W97" s="465"/>
      <c r="X97" s="465"/>
      <c r="Y97" s="465"/>
      <c r="Z97" s="533"/>
      <c r="AA97" s="533"/>
      <c r="AB97" s="453"/>
      <c r="AC97" s="453"/>
    </row>
    <row r="98" spans="1:46" x14ac:dyDescent="0.2">
      <c r="A98" s="1331"/>
      <c r="B98" s="431" t="s">
        <v>89</v>
      </c>
      <c r="C98" s="494">
        <f>SUM(D98:E98)</f>
        <v>0</v>
      </c>
      <c r="D98" s="494">
        <f t="shared" si="9"/>
        <v>0</v>
      </c>
      <c r="E98" s="494">
        <f t="shared" si="9"/>
        <v>0</v>
      </c>
      <c r="F98" s="60"/>
      <c r="G98" s="60"/>
      <c r="H98" s="60"/>
      <c r="I98" s="60"/>
      <c r="J98" s="60"/>
      <c r="K98" s="60"/>
      <c r="L98" s="60"/>
      <c r="M98" s="60"/>
      <c r="N98" s="529"/>
      <c r="O98" s="465"/>
      <c r="P98" s="465"/>
      <c r="Q98" s="465"/>
      <c r="R98" s="465"/>
      <c r="S98" s="465"/>
      <c r="T98" s="465"/>
      <c r="U98" s="465"/>
      <c r="V98" s="541"/>
      <c r="W98" s="465"/>
      <c r="X98" s="465"/>
      <c r="Y98" s="465"/>
      <c r="Z98" s="533"/>
      <c r="AA98" s="533"/>
      <c r="AB98" s="453"/>
      <c r="AC98" s="453"/>
    </row>
    <row r="99" spans="1:46" x14ac:dyDescent="0.2">
      <c r="A99" s="1332"/>
      <c r="B99" s="438" t="s">
        <v>90</v>
      </c>
      <c r="C99" s="496">
        <f>SUM(D99:E99)</f>
        <v>0</v>
      </c>
      <c r="D99" s="496">
        <f t="shared" si="9"/>
        <v>0</v>
      </c>
      <c r="E99" s="496">
        <f t="shared" si="9"/>
        <v>0</v>
      </c>
      <c r="F99" s="60"/>
      <c r="G99" s="60"/>
      <c r="H99" s="60"/>
      <c r="I99" s="60"/>
      <c r="J99" s="60"/>
      <c r="K99" s="60"/>
      <c r="L99" s="60"/>
      <c r="M99" s="60"/>
      <c r="N99" s="529"/>
      <c r="O99" s="465"/>
      <c r="P99" s="465"/>
      <c r="Q99" s="465"/>
      <c r="R99" s="465"/>
      <c r="S99" s="465"/>
      <c r="T99" s="465"/>
      <c r="U99" s="465"/>
      <c r="V99" s="541"/>
      <c r="W99" s="465"/>
      <c r="X99" s="465"/>
      <c r="Y99" s="465"/>
      <c r="Z99" s="533"/>
      <c r="AA99" s="533"/>
      <c r="AB99" s="453"/>
      <c r="AC99" s="453"/>
    </row>
    <row r="100" spans="1:46" x14ac:dyDescent="0.2">
      <c r="A100" s="1310" t="s">
        <v>91</v>
      </c>
      <c r="B100" s="1310"/>
      <c r="C100" s="483">
        <f t="shared" ref="C100:M100" si="10">SUM(C97:C99)</f>
        <v>0</v>
      </c>
      <c r="D100" s="483">
        <f t="shared" si="10"/>
        <v>0</v>
      </c>
      <c r="E100" s="483">
        <f t="shared" si="10"/>
        <v>0</v>
      </c>
      <c r="F100" s="483">
        <f t="shared" si="10"/>
        <v>0</v>
      </c>
      <c r="G100" s="483">
        <f t="shared" si="10"/>
        <v>0</v>
      </c>
      <c r="H100" s="483">
        <f t="shared" si="10"/>
        <v>0</v>
      </c>
      <c r="I100" s="483">
        <f t="shared" si="10"/>
        <v>0</v>
      </c>
      <c r="J100" s="483">
        <f t="shared" si="10"/>
        <v>0</v>
      </c>
      <c r="K100" s="483">
        <f t="shared" si="10"/>
        <v>0</v>
      </c>
      <c r="L100" s="483">
        <f t="shared" si="10"/>
        <v>0</v>
      </c>
      <c r="M100" s="483">
        <f t="shared" si="10"/>
        <v>0</v>
      </c>
      <c r="N100" s="529"/>
      <c r="O100" s="465"/>
      <c r="P100" s="465"/>
      <c r="Q100" s="465"/>
      <c r="R100" s="465"/>
      <c r="S100" s="465"/>
      <c r="T100" s="465"/>
      <c r="U100" s="465"/>
      <c r="V100" s="541"/>
      <c r="W100" s="465"/>
      <c r="X100" s="465"/>
      <c r="Y100" s="465"/>
      <c r="Z100" s="533"/>
      <c r="AA100" s="533"/>
      <c r="AB100" s="453"/>
      <c r="AC100" s="453"/>
    </row>
    <row r="101" spans="1:46" x14ac:dyDescent="0.2">
      <c r="A101" s="1311" t="s">
        <v>239</v>
      </c>
      <c r="B101" s="432" t="s">
        <v>92</v>
      </c>
      <c r="C101" s="495">
        <f>SUM(D101:E101)</f>
        <v>0</v>
      </c>
      <c r="D101" s="495">
        <f t="shared" ref="D101:E104" si="11">SUM(F101+H101+J101+L101)</f>
        <v>0</v>
      </c>
      <c r="E101" s="495">
        <f t="shared" si="11"/>
        <v>0</v>
      </c>
      <c r="F101" s="60"/>
      <c r="G101" s="60"/>
      <c r="H101" s="60"/>
      <c r="I101" s="60"/>
      <c r="J101" s="60"/>
      <c r="K101" s="60"/>
      <c r="L101" s="60"/>
      <c r="M101" s="60"/>
      <c r="N101" s="529"/>
      <c r="O101" s="465"/>
      <c r="P101" s="465"/>
      <c r="Q101" s="465"/>
      <c r="R101" s="465"/>
      <c r="S101" s="465"/>
      <c r="T101" s="465"/>
      <c r="U101" s="465"/>
      <c r="V101" s="541"/>
      <c r="W101" s="465"/>
      <c r="X101" s="533"/>
      <c r="Y101" s="533"/>
      <c r="Z101" s="533"/>
      <c r="AA101" s="533"/>
      <c r="AB101" s="453"/>
      <c r="AC101" s="453"/>
    </row>
    <row r="102" spans="1:46" x14ac:dyDescent="0.2">
      <c r="A102" s="1312"/>
      <c r="B102" s="431" t="s">
        <v>93</v>
      </c>
      <c r="C102" s="494">
        <f>SUM(D102:E102)</f>
        <v>0</v>
      </c>
      <c r="D102" s="494">
        <f t="shared" si="11"/>
        <v>0</v>
      </c>
      <c r="E102" s="494">
        <f t="shared" si="11"/>
        <v>0</v>
      </c>
      <c r="F102" s="32"/>
      <c r="G102" s="32"/>
      <c r="H102" s="32"/>
      <c r="I102" s="32"/>
      <c r="J102" s="32"/>
      <c r="K102" s="32"/>
      <c r="L102" s="32"/>
      <c r="M102" s="32"/>
      <c r="N102" s="543"/>
      <c r="O102" s="2"/>
      <c r="P102" s="2"/>
      <c r="Q102" s="2"/>
      <c r="R102" s="2"/>
      <c r="S102" s="3"/>
      <c r="T102" s="3"/>
      <c r="U102" s="541"/>
      <c r="V102" s="465"/>
      <c r="W102" s="465"/>
      <c r="X102" s="465"/>
      <c r="Y102" s="465"/>
      <c r="Z102" s="465"/>
      <c r="AA102" s="465"/>
      <c r="AB102" s="465"/>
      <c r="AC102" s="465"/>
      <c r="AD102" s="465"/>
      <c r="AE102" s="465"/>
      <c r="AF102" s="465"/>
      <c r="AG102" s="465"/>
      <c r="AH102" s="541"/>
      <c r="AI102" s="465"/>
      <c r="AJ102" s="533"/>
      <c r="AK102" s="533"/>
      <c r="AL102" s="533"/>
      <c r="AM102" s="533"/>
      <c r="AN102" s="453"/>
      <c r="AO102" s="453"/>
    </row>
    <row r="103" spans="1:46" x14ac:dyDescent="0.2">
      <c r="A103" s="1312"/>
      <c r="B103" s="431" t="s">
        <v>94</v>
      </c>
      <c r="C103" s="494">
        <f>SUM(D103:E103)</f>
        <v>0</v>
      </c>
      <c r="D103" s="494">
        <f t="shared" si="11"/>
        <v>0</v>
      </c>
      <c r="E103" s="494">
        <f t="shared" si="11"/>
        <v>0</v>
      </c>
      <c r="F103" s="32"/>
      <c r="G103" s="32"/>
      <c r="H103" s="32"/>
      <c r="I103" s="32"/>
      <c r="J103" s="32"/>
      <c r="K103" s="32"/>
      <c r="L103" s="32"/>
      <c r="M103" s="32"/>
      <c r="N103" s="543"/>
      <c r="O103" s="2"/>
      <c r="P103" s="2"/>
      <c r="Q103" s="2"/>
      <c r="R103" s="2"/>
      <c r="S103" s="3"/>
      <c r="T103" s="3"/>
      <c r="U103" s="541"/>
      <c r="V103" s="465"/>
      <c r="W103" s="465"/>
      <c r="X103" s="465"/>
      <c r="Y103" s="465"/>
      <c r="Z103" s="465"/>
      <c r="AA103" s="465"/>
      <c r="AB103" s="465"/>
      <c r="AC103" s="465"/>
      <c r="AD103" s="465"/>
      <c r="AE103" s="465"/>
      <c r="AF103" s="465"/>
      <c r="AG103" s="465"/>
      <c r="AH103" s="541"/>
      <c r="AI103" s="465"/>
      <c r="AJ103" s="533"/>
      <c r="AK103" s="533"/>
      <c r="AL103" s="533"/>
      <c r="AM103" s="533"/>
      <c r="AN103" s="453"/>
      <c r="AO103" s="453"/>
    </row>
    <row r="104" spans="1:46" x14ac:dyDescent="0.2">
      <c r="A104" s="1313"/>
      <c r="B104" s="544" t="s">
        <v>95</v>
      </c>
      <c r="C104" s="496">
        <f>SUM(D104:E104)</f>
        <v>0</v>
      </c>
      <c r="D104" s="496">
        <f t="shared" si="11"/>
        <v>0</v>
      </c>
      <c r="E104" s="496">
        <f t="shared" si="11"/>
        <v>0</v>
      </c>
      <c r="F104" s="35"/>
      <c r="G104" s="35"/>
      <c r="H104" s="35"/>
      <c r="I104" s="35"/>
      <c r="J104" s="35"/>
      <c r="K104" s="35"/>
      <c r="L104" s="35"/>
      <c r="M104" s="35"/>
      <c r="N104" s="543"/>
      <c r="O104" s="2"/>
      <c r="P104" s="2"/>
      <c r="Q104" s="2"/>
      <c r="R104" s="2"/>
      <c r="S104" s="3"/>
      <c r="T104" s="3"/>
      <c r="U104" s="22"/>
      <c r="V104" s="465"/>
      <c r="W104" s="465"/>
      <c r="X104" s="465"/>
      <c r="Y104" s="465"/>
      <c r="Z104" s="465"/>
      <c r="AA104" s="465"/>
      <c r="AB104" s="465"/>
      <c r="AC104" s="465"/>
      <c r="AD104" s="465"/>
      <c r="AE104" s="465"/>
      <c r="AF104" s="465"/>
      <c r="AG104" s="465"/>
      <c r="AH104" s="541"/>
      <c r="AI104" s="465"/>
      <c r="AJ104" s="533"/>
      <c r="AK104" s="533"/>
      <c r="AL104" s="533"/>
      <c r="AM104" s="533"/>
      <c r="AN104" s="453"/>
      <c r="AO104" s="453"/>
    </row>
    <row r="105" spans="1:46" x14ac:dyDescent="0.2">
      <c r="A105" s="1310" t="s">
        <v>91</v>
      </c>
      <c r="B105" s="1310"/>
      <c r="C105" s="483">
        <f t="shared" ref="C105:M105" si="12">SUM(C101:C104)</f>
        <v>0</v>
      </c>
      <c r="D105" s="483">
        <f t="shared" si="12"/>
        <v>0</v>
      </c>
      <c r="E105" s="483">
        <f t="shared" si="12"/>
        <v>0</v>
      </c>
      <c r="F105" s="483">
        <f t="shared" si="12"/>
        <v>0</v>
      </c>
      <c r="G105" s="483">
        <f t="shared" si="12"/>
        <v>0</v>
      </c>
      <c r="H105" s="483">
        <f t="shared" si="12"/>
        <v>0</v>
      </c>
      <c r="I105" s="483">
        <f t="shared" si="12"/>
        <v>0</v>
      </c>
      <c r="J105" s="483">
        <f t="shared" si="12"/>
        <v>0</v>
      </c>
      <c r="K105" s="483">
        <f t="shared" si="12"/>
        <v>0</v>
      </c>
      <c r="L105" s="483">
        <f t="shared" si="12"/>
        <v>0</v>
      </c>
      <c r="M105" s="483">
        <f t="shared" si="12"/>
        <v>0</v>
      </c>
      <c r="N105" s="543"/>
      <c r="O105" s="2"/>
      <c r="P105" s="2"/>
      <c r="Q105" s="2"/>
      <c r="R105" s="2"/>
      <c r="S105" s="3"/>
      <c r="T105" s="3"/>
      <c r="U105" s="525"/>
      <c r="V105" s="465"/>
      <c r="W105" s="465"/>
      <c r="X105" s="465"/>
      <c r="Y105" s="465"/>
      <c r="Z105" s="465"/>
      <c r="AA105" s="465"/>
      <c r="AB105" s="465"/>
      <c r="AC105" s="465"/>
      <c r="AD105" s="465"/>
      <c r="AE105" s="465"/>
      <c r="AF105" s="465"/>
      <c r="AG105" s="465"/>
      <c r="AH105" s="541"/>
      <c r="AI105" s="465"/>
      <c r="AJ105" s="533"/>
      <c r="AK105" s="533"/>
      <c r="AL105" s="533"/>
      <c r="AM105" s="533"/>
      <c r="AN105" s="453"/>
      <c r="AO105" s="453"/>
    </row>
    <row r="106" spans="1:46" x14ac:dyDescent="0.2">
      <c r="A106" s="1314" t="s">
        <v>96</v>
      </c>
      <c r="B106" s="1314"/>
      <c r="C106" s="506">
        <f t="shared" ref="C106:M106" si="13">SUM(C100+C105)</f>
        <v>0</v>
      </c>
      <c r="D106" s="506">
        <f t="shared" si="13"/>
        <v>0</v>
      </c>
      <c r="E106" s="506">
        <f t="shared" si="13"/>
        <v>0</v>
      </c>
      <c r="F106" s="506">
        <f t="shared" si="13"/>
        <v>0</v>
      </c>
      <c r="G106" s="506">
        <f t="shared" si="13"/>
        <v>0</v>
      </c>
      <c r="H106" s="506">
        <f t="shared" si="13"/>
        <v>0</v>
      </c>
      <c r="I106" s="506">
        <f t="shared" si="13"/>
        <v>0</v>
      </c>
      <c r="J106" s="506">
        <f t="shared" si="13"/>
        <v>0</v>
      </c>
      <c r="K106" s="506">
        <f t="shared" si="13"/>
        <v>0</v>
      </c>
      <c r="L106" s="506">
        <f t="shared" si="13"/>
        <v>0</v>
      </c>
      <c r="M106" s="506">
        <f t="shared" si="13"/>
        <v>0</v>
      </c>
      <c r="N106" s="452"/>
      <c r="O106" s="2"/>
      <c r="P106" s="2"/>
      <c r="Q106" s="2"/>
      <c r="R106" s="2"/>
      <c r="S106" s="3"/>
      <c r="T106" s="3"/>
      <c r="U106" s="525"/>
      <c r="V106" s="465"/>
      <c r="W106" s="465"/>
      <c r="X106" s="465"/>
      <c r="Y106" s="465"/>
      <c r="Z106" s="465"/>
      <c r="AA106" s="465"/>
      <c r="AB106" s="465"/>
      <c r="AC106" s="465"/>
      <c r="AD106" s="465"/>
      <c r="AE106" s="465"/>
      <c r="AF106" s="465"/>
      <c r="AG106" s="465"/>
      <c r="AH106" s="541"/>
      <c r="AI106" s="465"/>
      <c r="AJ106" s="533"/>
      <c r="AK106" s="533"/>
      <c r="AL106" s="533"/>
      <c r="AM106" s="533"/>
      <c r="AN106" s="453"/>
      <c r="AO106" s="453"/>
    </row>
    <row r="107" spans="1:46" x14ac:dyDescent="0.2">
      <c r="A107" s="69" t="s">
        <v>240</v>
      </c>
      <c r="B107" s="69"/>
      <c r="C107" s="69"/>
      <c r="D107" s="17"/>
      <c r="E107" s="116"/>
      <c r="F107" s="116"/>
      <c r="G107" s="117"/>
      <c r="H107" s="117"/>
      <c r="I107" s="90"/>
      <c r="J107" s="91"/>
      <c r="K107" s="91"/>
      <c r="L107" s="91"/>
      <c r="M107" s="91"/>
      <c r="N107" s="91"/>
      <c r="O107" s="91"/>
      <c r="P107" s="91"/>
      <c r="Q107" s="91"/>
      <c r="R107" s="91"/>
      <c r="S107" s="10"/>
      <c r="T107" s="545"/>
      <c r="U107" s="10"/>
      <c r="V107" s="10"/>
      <c r="W107" s="10"/>
      <c r="X107" s="454"/>
      <c r="Y107" s="454"/>
      <c r="Z107" s="454"/>
      <c r="AA107" s="454"/>
      <c r="AB107" s="454"/>
      <c r="AC107" s="454"/>
      <c r="AD107" s="454"/>
      <c r="AE107" s="454"/>
      <c r="AF107" s="454"/>
      <c r="AG107" s="533"/>
      <c r="AH107" s="533"/>
      <c r="AI107" s="533"/>
      <c r="AJ107" s="546"/>
      <c r="AK107" s="533"/>
      <c r="AL107" s="533"/>
      <c r="AM107" s="533"/>
      <c r="AN107" s="533"/>
      <c r="AO107" s="533"/>
      <c r="AP107" s="533"/>
      <c r="AQ107" s="533"/>
    </row>
    <row r="108" spans="1:46" ht="14.25" customHeight="1" x14ac:dyDescent="0.2">
      <c r="A108" s="1373" t="s">
        <v>3</v>
      </c>
      <c r="B108" s="1374"/>
      <c r="C108" s="1288" t="s">
        <v>33</v>
      </c>
      <c r="D108" s="1361"/>
      <c r="E108" s="1289"/>
      <c r="F108" s="1288" t="s">
        <v>67</v>
      </c>
      <c r="G108" s="1289"/>
      <c r="H108" s="1288" t="s">
        <v>68</v>
      </c>
      <c r="I108" s="1289"/>
      <c r="J108" s="1288" t="s">
        <v>69</v>
      </c>
      <c r="K108" s="1289"/>
      <c r="L108" s="1288" t="s">
        <v>70</v>
      </c>
      <c r="M108" s="1361"/>
      <c r="N108" s="1364" t="s">
        <v>230</v>
      </c>
      <c r="O108" s="1361"/>
      <c r="P108" s="1289"/>
      <c r="Q108" s="1416"/>
      <c r="R108" s="1417"/>
      <c r="S108" s="1418"/>
      <c r="T108" s="1418"/>
      <c r="U108" s="1418"/>
      <c r="V108" s="1418"/>
      <c r="W108" s="1418"/>
      <c r="X108" s="1418"/>
      <c r="Y108" s="1418"/>
      <c r="Z108" s="1418"/>
      <c r="AA108" s="541"/>
      <c r="AB108" s="465"/>
      <c r="AC108" s="465"/>
      <c r="AD108" s="465"/>
      <c r="AE108" s="533"/>
      <c r="AF108" s="533"/>
      <c r="AG108" s="533"/>
      <c r="AH108" s="533"/>
      <c r="AI108" s="458"/>
      <c r="AJ108" s="458"/>
      <c r="AK108" s="458"/>
      <c r="AL108" s="458"/>
      <c r="AM108" s="547"/>
      <c r="AN108" s="459"/>
      <c r="AO108" s="459"/>
      <c r="AP108" s="459"/>
      <c r="AQ108" s="459"/>
      <c r="AR108" s="459"/>
      <c r="AS108" s="459"/>
      <c r="AT108" s="459"/>
    </row>
    <row r="109" spans="1:46" ht="21" x14ac:dyDescent="0.2">
      <c r="A109" s="1375"/>
      <c r="B109" s="1376"/>
      <c r="C109" s="435" t="s">
        <v>149</v>
      </c>
      <c r="D109" s="435" t="s">
        <v>30</v>
      </c>
      <c r="E109" s="435" t="s">
        <v>48</v>
      </c>
      <c r="F109" s="435" t="s">
        <v>30</v>
      </c>
      <c r="G109" s="435" t="s">
        <v>48</v>
      </c>
      <c r="H109" s="435" t="s">
        <v>30</v>
      </c>
      <c r="I109" s="435" t="s">
        <v>48</v>
      </c>
      <c r="J109" s="435" t="s">
        <v>30</v>
      </c>
      <c r="K109" s="435" t="s">
        <v>48</v>
      </c>
      <c r="L109" s="435" t="s">
        <v>30</v>
      </c>
      <c r="M109" s="441" t="s">
        <v>48</v>
      </c>
      <c r="N109" s="548" t="s">
        <v>231</v>
      </c>
      <c r="O109" s="421" t="s">
        <v>232</v>
      </c>
      <c r="P109" s="428" t="s">
        <v>233</v>
      </c>
      <c r="Q109" s="549"/>
      <c r="R109" s="550"/>
      <c r="S109" s="550"/>
      <c r="T109" s="550"/>
      <c r="U109" s="550"/>
      <c r="V109" s="550"/>
      <c r="W109" s="550"/>
      <c r="X109" s="550"/>
      <c r="Y109" s="550"/>
      <c r="Z109" s="550"/>
      <c r="AA109" s="541"/>
      <c r="AB109" s="465"/>
      <c r="AC109" s="465"/>
      <c r="AD109" s="465"/>
      <c r="AE109" s="533"/>
      <c r="AF109" s="533"/>
      <c r="AG109" s="533"/>
      <c r="AH109" s="533"/>
      <c r="AI109" s="458"/>
      <c r="AJ109" s="458"/>
      <c r="AK109" s="458"/>
      <c r="AL109" s="458"/>
      <c r="AM109" s="547"/>
      <c r="AN109" s="459"/>
      <c r="AO109" s="459"/>
      <c r="AP109" s="459"/>
      <c r="AQ109" s="459"/>
      <c r="AR109" s="459"/>
      <c r="AS109" s="459"/>
      <c r="AT109" s="459"/>
    </row>
    <row r="110" spans="1:46" x14ac:dyDescent="0.2">
      <c r="A110" s="1330" t="s">
        <v>238</v>
      </c>
      <c r="B110" s="542" t="s">
        <v>88</v>
      </c>
      <c r="C110" s="551">
        <f>SUM(D110:E110)</f>
        <v>0</v>
      </c>
      <c r="D110" s="552">
        <f t="shared" ref="D110:E112" si="14">SUM(F110+H110+J110+L110)</f>
        <v>0</v>
      </c>
      <c r="E110" s="552">
        <f t="shared" si="14"/>
        <v>0</v>
      </c>
      <c r="F110" s="25"/>
      <c r="G110" s="25"/>
      <c r="H110" s="25"/>
      <c r="I110" s="25"/>
      <c r="J110" s="25"/>
      <c r="K110" s="25"/>
      <c r="L110" s="25"/>
      <c r="M110" s="85"/>
      <c r="N110" s="161"/>
      <c r="O110" s="85"/>
      <c r="P110" s="25"/>
      <c r="Q110" s="553"/>
      <c r="R110" s="554"/>
      <c r="S110" s="554"/>
      <c r="T110" s="554"/>
      <c r="U110" s="554"/>
      <c r="V110" s="554"/>
      <c r="W110" s="554"/>
      <c r="X110" s="554"/>
      <c r="Y110" s="554"/>
      <c r="Z110" s="554"/>
      <c r="AA110" s="541"/>
      <c r="AB110" s="465"/>
      <c r="AC110" s="465"/>
      <c r="AD110" s="465"/>
      <c r="AE110" s="533"/>
      <c r="AF110" s="533"/>
      <c r="AG110" s="533"/>
      <c r="AH110" s="533"/>
      <c r="AI110" s="458"/>
      <c r="AJ110" s="458"/>
      <c r="AK110" s="458"/>
      <c r="AL110" s="458"/>
      <c r="AM110" s="458"/>
      <c r="AN110" s="459"/>
      <c r="AO110" s="459"/>
      <c r="AP110" s="465"/>
      <c r="AQ110" s="459"/>
      <c r="AR110" s="459"/>
      <c r="AS110" s="459"/>
      <c r="AT110" s="459"/>
    </row>
    <row r="111" spans="1:46" x14ac:dyDescent="0.2">
      <c r="A111" s="1331"/>
      <c r="B111" s="431" t="s">
        <v>89</v>
      </c>
      <c r="C111" s="555">
        <f>SUM(D111:E111)</f>
        <v>0</v>
      </c>
      <c r="D111" s="555">
        <f t="shared" si="14"/>
        <v>0</v>
      </c>
      <c r="E111" s="555">
        <f t="shared" si="14"/>
        <v>0</v>
      </c>
      <c r="F111" s="32"/>
      <c r="G111" s="32"/>
      <c r="H111" s="32"/>
      <c r="I111" s="32"/>
      <c r="J111" s="32"/>
      <c r="K111" s="32"/>
      <c r="L111" s="32"/>
      <c r="M111" s="86"/>
      <c r="N111" s="129"/>
      <c r="O111" s="86"/>
      <c r="P111" s="32"/>
      <c r="Q111" s="553"/>
      <c r="R111" s="556"/>
      <c r="S111" s="554"/>
      <c r="T111" s="554"/>
      <c r="U111" s="554"/>
      <c r="V111" s="554"/>
      <c r="W111" s="554"/>
      <c r="X111" s="554"/>
      <c r="Y111" s="554"/>
      <c r="Z111" s="557"/>
      <c r="AA111" s="525"/>
      <c r="AB111" s="522"/>
      <c r="AC111" s="522"/>
      <c r="AD111" s="522"/>
      <c r="AE111" s="558"/>
      <c r="AF111" s="558"/>
      <c r="AG111" s="558"/>
      <c r="AH111" s="558"/>
      <c r="AI111" s="534"/>
      <c r="AJ111" s="534"/>
      <c r="AK111" s="534"/>
      <c r="AL111" s="534"/>
      <c r="AM111" s="458"/>
      <c r="AN111" s="459"/>
      <c r="AO111" s="459"/>
      <c r="AP111" s="465"/>
      <c r="AQ111" s="459"/>
      <c r="AR111" s="459"/>
      <c r="AS111" s="459"/>
      <c r="AT111" s="459"/>
    </row>
    <row r="112" spans="1:46" x14ac:dyDescent="0.2">
      <c r="A112" s="1332"/>
      <c r="B112" s="438" t="s">
        <v>90</v>
      </c>
      <c r="C112" s="559">
        <f>SUM(D112:E112)</f>
        <v>0</v>
      </c>
      <c r="D112" s="559">
        <f t="shared" si="14"/>
        <v>0</v>
      </c>
      <c r="E112" s="559">
        <f t="shared" si="14"/>
        <v>0</v>
      </c>
      <c r="F112" s="35"/>
      <c r="G112" s="35"/>
      <c r="H112" s="35"/>
      <c r="I112" s="35"/>
      <c r="J112" s="35"/>
      <c r="K112" s="35"/>
      <c r="L112" s="35"/>
      <c r="M112" s="159"/>
      <c r="N112" s="130"/>
      <c r="O112" s="159"/>
      <c r="P112" s="35"/>
      <c r="Q112" s="553"/>
      <c r="R112" s="556"/>
      <c r="S112" s="554"/>
      <c r="T112" s="554"/>
      <c r="U112" s="554"/>
      <c r="V112" s="554"/>
      <c r="W112" s="554"/>
      <c r="X112" s="554"/>
      <c r="Y112" s="560"/>
      <c r="Z112" s="554"/>
      <c r="AA112" s="465"/>
      <c r="AB112" s="465"/>
      <c r="AC112" s="465"/>
      <c r="AD112" s="465"/>
      <c r="AE112" s="533"/>
      <c r="AF112" s="533"/>
      <c r="AG112" s="533"/>
      <c r="AH112" s="533"/>
      <c r="AI112" s="458"/>
      <c r="AJ112" s="458"/>
      <c r="AK112" s="458"/>
      <c r="AL112" s="458"/>
      <c r="AM112" s="458"/>
      <c r="AN112" s="459"/>
      <c r="AO112" s="459"/>
      <c r="AP112" s="465"/>
      <c r="AQ112" s="459"/>
      <c r="AR112" s="459"/>
      <c r="AS112" s="459"/>
      <c r="AT112" s="459"/>
    </row>
    <row r="113" spans="1:5464" x14ac:dyDescent="0.2">
      <c r="A113" s="1310" t="s">
        <v>91</v>
      </c>
      <c r="B113" s="1310"/>
      <c r="C113" s="561">
        <f t="shared" ref="C113:P113" si="15">SUM(C110:C112)</f>
        <v>0</v>
      </c>
      <c r="D113" s="561">
        <f t="shared" si="15"/>
        <v>0</v>
      </c>
      <c r="E113" s="561">
        <f t="shared" si="15"/>
        <v>0</v>
      </c>
      <c r="F113" s="561">
        <f t="shared" si="15"/>
        <v>0</v>
      </c>
      <c r="G113" s="561">
        <f t="shared" si="15"/>
        <v>0</v>
      </c>
      <c r="H113" s="561">
        <f t="shared" si="15"/>
        <v>0</v>
      </c>
      <c r="I113" s="561">
        <f t="shared" si="15"/>
        <v>0</v>
      </c>
      <c r="J113" s="561">
        <f t="shared" si="15"/>
        <v>0</v>
      </c>
      <c r="K113" s="561">
        <f t="shared" si="15"/>
        <v>0</v>
      </c>
      <c r="L113" s="561">
        <f t="shared" si="15"/>
        <v>0</v>
      </c>
      <c r="M113" s="562">
        <f t="shared" si="15"/>
        <v>0</v>
      </c>
      <c r="N113" s="563">
        <f t="shared" si="15"/>
        <v>0</v>
      </c>
      <c r="O113" s="562">
        <f t="shared" si="15"/>
        <v>0</v>
      </c>
      <c r="P113" s="561">
        <f t="shared" si="15"/>
        <v>0</v>
      </c>
      <c r="Q113" s="553"/>
      <c r="R113" s="556"/>
      <c r="S113" s="556"/>
      <c r="T113" s="556"/>
      <c r="U113" s="556"/>
      <c r="V113" s="556"/>
      <c r="W113" s="556"/>
      <c r="X113" s="556"/>
      <c r="Y113" s="564"/>
      <c r="Z113" s="556"/>
      <c r="AA113" s="465"/>
      <c r="AB113" s="465"/>
      <c r="AC113" s="465"/>
      <c r="AD113" s="465"/>
      <c r="AE113" s="533"/>
      <c r="AF113" s="533"/>
      <c r="AG113" s="533"/>
      <c r="AH113" s="533"/>
      <c r="AI113" s="458"/>
      <c r="AJ113" s="458"/>
      <c r="AK113" s="458"/>
      <c r="AL113" s="458"/>
      <c r="AM113" s="458"/>
      <c r="AN113" s="459"/>
      <c r="AO113" s="459"/>
      <c r="AP113" s="465"/>
      <c r="AQ113" s="459"/>
      <c r="AR113" s="459"/>
      <c r="AS113" s="459"/>
      <c r="AT113" s="459"/>
      <c r="CG113" s="452">
        <v>0</v>
      </c>
    </row>
    <row r="114" spans="1:5464" x14ac:dyDescent="0.2">
      <c r="A114" s="1311" t="s">
        <v>239</v>
      </c>
      <c r="B114" s="432" t="s">
        <v>92</v>
      </c>
      <c r="C114" s="565">
        <f>SUM(D114:E114)</f>
        <v>0</v>
      </c>
      <c r="D114" s="565">
        <f t="shared" ref="D114:E117" si="16">SUM(F114+H114+J114+L114)</f>
        <v>0</v>
      </c>
      <c r="E114" s="565">
        <f t="shared" si="16"/>
        <v>0</v>
      </c>
      <c r="F114" s="60"/>
      <c r="G114" s="60"/>
      <c r="H114" s="60"/>
      <c r="I114" s="60"/>
      <c r="J114" s="60"/>
      <c r="K114" s="60"/>
      <c r="L114" s="60"/>
      <c r="M114" s="114"/>
      <c r="N114" s="128"/>
      <c r="O114" s="114"/>
      <c r="P114" s="60"/>
      <c r="Q114" s="566"/>
      <c r="R114" s="458"/>
      <c r="S114" s="458"/>
      <c r="T114" s="458"/>
      <c r="U114" s="458"/>
      <c r="V114" s="458"/>
      <c r="W114" s="458"/>
      <c r="X114" s="458"/>
      <c r="Y114" s="482"/>
      <c r="Z114" s="458"/>
      <c r="AA114" s="458"/>
      <c r="AB114" s="465"/>
      <c r="AC114" s="465"/>
      <c r="AD114" s="465"/>
      <c r="AE114" s="465"/>
      <c r="AF114" s="465"/>
      <c r="AG114" s="465"/>
      <c r="AH114" s="465"/>
      <c r="AI114" s="465"/>
      <c r="AJ114" s="465"/>
      <c r="AK114" s="465"/>
      <c r="AL114" s="465"/>
      <c r="AM114" s="465"/>
      <c r="AN114" s="465"/>
      <c r="AO114" s="533"/>
      <c r="AP114" s="533"/>
      <c r="AQ114" s="533"/>
      <c r="AR114" s="533"/>
      <c r="AS114" s="458"/>
      <c r="AT114" s="458"/>
    </row>
    <row r="115" spans="1:5464" x14ac:dyDescent="0.2">
      <c r="A115" s="1312"/>
      <c r="B115" s="431" t="s">
        <v>93</v>
      </c>
      <c r="C115" s="555">
        <f>SUM(D115:E115)</f>
        <v>0</v>
      </c>
      <c r="D115" s="555">
        <f t="shared" si="16"/>
        <v>0</v>
      </c>
      <c r="E115" s="555">
        <f t="shared" si="16"/>
        <v>0</v>
      </c>
      <c r="F115" s="32"/>
      <c r="G115" s="32"/>
      <c r="H115" s="32"/>
      <c r="I115" s="32"/>
      <c r="J115" s="32"/>
      <c r="K115" s="32"/>
      <c r="L115" s="32"/>
      <c r="M115" s="86"/>
      <c r="N115" s="129"/>
      <c r="O115" s="86"/>
      <c r="P115" s="32"/>
      <c r="Q115" s="535"/>
      <c r="R115" s="3"/>
      <c r="S115" s="3"/>
      <c r="T115" s="3"/>
      <c r="U115" s="3"/>
      <c r="V115" s="3"/>
      <c r="W115" s="3"/>
      <c r="X115" s="3"/>
      <c r="Y115" s="3"/>
      <c r="Z115" s="458"/>
      <c r="AA115" s="458"/>
      <c r="AB115" s="465"/>
      <c r="AC115" s="465"/>
      <c r="AD115" s="465"/>
      <c r="AE115" s="465"/>
      <c r="AF115" s="465"/>
      <c r="AG115" s="465"/>
      <c r="AH115" s="465"/>
      <c r="AI115" s="465"/>
      <c r="AJ115" s="465"/>
      <c r="AK115" s="465"/>
      <c r="AL115" s="465"/>
      <c r="AM115" s="465"/>
      <c r="AN115" s="465"/>
      <c r="AO115" s="533"/>
      <c r="AP115" s="533"/>
      <c r="AQ115" s="533"/>
      <c r="AR115" s="533"/>
      <c r="AS115" s="458"/>
      <c r="AT115" s="458"/>
    </row>
    <row r="116" spans="1:5464" x14ac:dyDescent="0.2">
      <c r="A116" s="1312"/>
      <c r="B116" s="431" t="s">
        <v>94</v>
      </c>
      <c r="C116" s="555">
        <f>SUM(D116:E116)</f>
        <v>0</v>
      </c>
      <c r="D116" s="555">
        <f t="shared" si="16"/>
        <v>0</v>
      </c>
      <c r="E116" s="555">
        <f t="shared" si="16"/>
        <v>0</v>
      </c>
      <c r="F116" s="32"/>
      <c r="G116" s="32"/>
      <c r="H116" s="32"/>
      <c r="I116" s="32"/>
      <c r="J116" s="32"/>
      <c r="K116" s="32"/>
      <c r="L116" s="32"/>
      <c r="M116" s="86"/>
      <c r="N116" s="129"/>
      <c r="O116" s="86"/>
      <c r="P116" s="32"/>
      <c r="Q116" s="535"/>
      <c r="R116" s="3"/>
      <c r="S116" s="3"/>
      <c r="T116" s="3"/>
      <c r="U116" s="3"/>
      <c r="V116" s="3"/>
      <c r="W116" s="3"/>
      <c r="X116" s="3"/>
      <c r="Y116" s="3"/>
      <c r="Z116" s="458"/>
      <c r="AA116" s="458"/>
      <c r="AB116" s="465"/>
      <c r="AC116" s="465"/>
      <c r="AD116" s="465"/>
      <c r="AE116" s="465"/>
      <c r="AF116" s="465"/>
      <c r="AG116" s="465"/>
      <c r="AH116" s="465"/>
      <c r="AI116" s="465"/>
      <c r="AJ116" s="465"/>
      <c r="AK116" s="465"/>
      <c r="AL116" s="465"/>
      <c r="AM116" s="465"/>
      <c r="AN116" s="465"/>
      <c r="AO116" s="533"/>
      <c r="AP116" s="533"/>
      <c r="AQ116" s="533"/>
      <c r="AR116" s="533"/>
      <c r="AS116" s="458"/>
      <c r="AT116" s="458"/>
    </row>
    <row r="117" spans="1:5464" x14ac:dyDescent="0.2">
      <c r="A117" s="1313"/>
      <c r="B117" s="544" t="s">
        <v>95</v>
      </c>
      <c r="C117" s="559">
        <f>SUM(D117:E117)</f>
        <v>0</v>
      </c>
      <c r="D117" s="559">
        <f t="shared" si="16"/>
        <v>0</v>
      </c>
      <c r="E117" s="559">
        <f t="shared" si="16"/>
        <v>0</v>
      </c>
      <c r="F117" s="35"/>
      <c r="G117" s="35"/>
      <c r="H117" s="35"/>
      <c r="I117" s="35"/>
      <c r="J117" s="35"/>
      <c r="K117" s="35"/>
      <c r="L117" s="35"/>
      <c r="M117" s="159"/>
      <c r="N117" s="130"/>
      <c r="O117" s="159"/>
      <c r="P117" s="35"/>
      <c r="Q117" s="535"/>
      <c r="R117" s="3"/>
      <c r="S117" s="3"/>
      <c r="T117" s="3"/>
      <c r="U117" s="3"/>
      <c r="V117" s="3"/>
      <c r="W117" s="3"/>
      <c r="X117" s="3"/>
      <c r="Y117" s="3"/>
      <c r="Z117" s="458"/>
      <c r="AA117" s="458"/>
      <c r="AB117" s="465"/>
      <c r="AC117" s="465"/>
      <c r="AD117" s="465"/>
      <c r="AE117" s="465"/>
      <c r="AF117" s="465"/>
      <c r="AG117" s="465"/>
      <c r="AH117" s="465"/>
      <c r="AI117" s="465"/>
      <c r="AJ117" s="465"/>
      <c r="AK117" s="465"/>
      <c r="AL117" s="465"/>
      <c r="AM117" s="465"/>
      <c r="AN117" s="465"/>
      <c r="AO117" s="533"/>
      <c r="AP117" s="533"/>
      <c r="AQ117" s="533"/>
      <c r="AR117" s="533"/>
      <c r="AS117" s="458"/>
      <c r="AT117" s="458"/>
    </row>
    <row r="118" spans="1:5464" x14ac:dyDescent="0.2">
      <c r="A118" s="1310" t="s">
        <v>91</v>
      </c>
      <c r="B118" s="1310"/>
      <c r="C118" s="561">
        <f t="shared" ref="C118:P118" si="17">SUM(C114:C117)</f>
        <v>0</v>
      </c>
      <c r="D118" s="561">
        <f t="shared" si="17"/>
        <v>0</v>
      </c>
      <c r="E118" s="561">
        <f t="shared" si="17"/>
        <v>0</v>
      </c>
      <c r="F118" s="561">
        <f t="shared" si="17"/>
        <v>0</v>
      </c>
      <c r="G118" s="561">
        <f t="shared" si="17"/>
        <v>0</v>
      </c>
      <c r="H118" s="561">
        <f t="shared" si="17"/>
        <v>0</v>
      </c>
      <c r="I118" s="561">
        <f t="shared" si="17"/>
        <v>0</v>
      </c>
      <c r="J118" s="561">
        <f t="shared" si="17"/>
        <v>0</v>
      </c>
      <c r="K118" s="561">
        <f t="shared" si="17"/>
        <v>0</v>
      </c>
      <c r="L118" s="561">
        <f t="shared" si="17"/>
        <v>0</v>
      </c>
      <c r="M118" s="562">
        <f t="shared" si="17"/>
        <v>0</v>
      </c>
      <c r="N118" s="563">
        <f t="shared" si="17"/>
        <v>0</v>
      </c>
      <c r="O118" s="562">
        <f t="shared" si="17"/>
        <v>0</v>
      </c>
      <c r="P118" s="561">
        <f t="shared" si="17"/>
        <v>0</v>
      </c>
      <c r="Q118" s="535"/>
      <c r="R118" s="3"/>
      <c r="S118" s="3"/>
      <c r="T118" s="3"/>
      <c r="U118" s="3"/>
      <c r="V118" s="3"/>
      <c r="W118" s="3"/>
      <c r="X118" s="3"/>
      <c r="Y118" s="3"/>
      <c r="Z118" s="458"/>
      <c r="AA118" s="458"/>
      <c r="AB118" s="465"/>
      <c r="AC118" s="465"/>
      <c r="AD118" s="465"/>
      <c r="AE118" s="465"/>
      <c r="AF118" s="465"/>
      <c r="AG118" s="465"/>
      <c r="AH118" s="465"/>
      <c r="AI118" s="465"/>
      <c r="AJ118" s="465"/>
      <c r="AK118" s="465"/>
      <c r="AL118" s="465"/>
      <c r="AM118" s="465"/>
      <c r="AN118" s="465"/>
      <c r="AO118" s="533"/>
      <c r="AP118" s="533"/>
      <c r="AQ118" s="533"/>
      <c r="AR118" s="533"/>
      <c r="AS118" s="458"/>
      <c r="AT118" s="458"/>
      <c r="CG118" s="452">
        <v>0</v>
      </c>
    </row>
    <row r="119" spans="1:5464" x14ac:dyDescent="0.2">
      <c r="A119" s="1314" t="s">
        <v>96</v>
      </c>
      <c r="B119" s="1314"/>
      <c r="C119" s="567">
        <f t="shared" ref="C119:P119" si="18">SUM(C113+C118)</f>
        <v>0</v>
      </c>
      <c r="D119" s="567">
        <f t="shared" si="18"/>
        <v>0</v>
      </c>
      <c r="E119" s="567">
        <f t="shared" si="18"/>
        <v>0</v>
      </c>
      <c r="F119" s="567">
        <f t="shared" si="18"/>
        <v>0</v>
      </c>
      <c r="G119" s="567">
        <f t="shared" si="18"/>
        <v>0</v>
      </c>
      <c r="H119" s="567">
        <f t="shared" si="18"/>
        <v>0</v>
      </c>
      <c r="I119" s="567">
        <f t="shared" si="18"/>
        <v>0</v>
      </c>
      <c r="J119" s="567">
        <f t="shared" si="18"/>
        <v>0</v>
      </c>
      <c r="K119" s="567">
        <f t="shared" si="18"/>
        <v>0</v>
      </c>
      <c r="L119" s="567">
        <f t="shared" si="18"/>
        <v>0</v>
      </c>
      <c r="M119" s="568">
        <f t="shared" si="18"/>
        <v>0</v>
      </c>
      <c r="N119" s="569">
        <f t="shared" si="18"/>
        <v>0</v>
      </c>
      <c r="O119" s="568">
        <f t="shared" si="18"/>
        <v>0</v>
      </c>
      <c r="P119" s="567">
        <f t="shared" si="18"/>
        <v>0</v>
      </c>
      <c r="Q119" s="535"/>
      <c r="R119" s="3"/>
      <c r="S119" s="3"/>
      <c r="T119" s="3"/>
      <c r="U119" s="3"/>
      <c r="V119" s="3"/>
      <c r="W119" s="3"/>
      <c r="X119" s="3"/>
      <c r="Y119" s="3"/>
      <c r="Z119" s="458"/>
      <c r="AA119" s="458"/>
      <c r="AB119" s="465"/>
      <c r="AC119" s="465"/>
      <c r="AD119" s="465"/>
      <c r="AE119" s="465"/>
      <c r="AF119" s="465"/>
      <c r="AG119" s="465"/>
      <c r="AH119" s="465"/>
      <c r="AI119" s="465"/>
      <c r="AJ119" s="465"/>
      <c r="AK119" s="465"/>
      <c r="AL119" s="465"/>
      <c r="AM119" s="465"/>
      <c r="AN119" s="465"/>
      <c r="AO119" s="465"/>
      <c r="AP119" s="465"/>
      <c r="AQ119" s="459"/>
      <c r="AR119" s="459"/>
      <c r="AS119" s="459"/>
      <c r="AT119" s="459"/>
    </row>
    <row r="120" spans="1:5464" x14ac:dyDescent="0.2">
      <c r="A120" s="69" t="s">
        <v>241</v>
      </c>
      <c r="B120" s="69"/>
      <c r="C120" s="69"/>
      <c r="D120" s="17"/>
      <c r="E120" s="116"/>
      <c r="F120" s="116"/>
      <c r="G120" s="117"/>
      <c r="H120" s="117"/>
      <c r="I120" s="90"/>
      <c r="J120" s="91"/>
      <c r="K120" s="91"/>
      <c r="L120" s="91"/>
      <c r="M120" s="91"/>
      <c r="N120" s="134"/>
      <c r="O120" s="26"/>
      <c r="P120" s="3"/>
      <c r="Q120" s="3"/>
      <c r="R120" s="3"/>
      <c r="S120" s="3"/>
      <c r="T120" s="3"/>
      <c r="U120" s="3"/>
      <c r="V120" s="3"/>
      <c r="W120" s="3"/>
      <c r="X120" s="3"/>
      <c r="Y120" s="3"/>
      <c r="Z120" s="3"/>
      <c r="AA120" s="3"/>
      <c r="AB120" s="458"/>
      <c r="AC120" s="458"/>
      <c r="AD120" s="465"/>
      <c r="AE120" s="465"/>
      <c r="AF120" s="465"/>
      <c r="AG120" s="465"/>
      <c r="AH120" s="465"/>
      <c r="AI120" s="465"/>
      <c r="AJ120" s="465"/>
      <c r="AK120" s="465"/>
      <c r="AL120" s="465"/>
      <c r="AM120" s="465"/>
      <c r="AN120" s="465"/>
      <c r="AO120" s="465"/>
      <c r="AP120" s="465"/>
      <c r="AQ120" s="465"/>
      <c r="AR120" s="465"/>
      <c r="AS120" s="459"/>
      <c r="AT120" s="459"/>
      <c r="AU120" s="459"/>
      <c r="AV120" s="459"/>
    </row>
    <row r="121" spans="1:5464" ht="14.25" customHeight="1" x14ac:dyDescent="0.2">
      <c r="A121" s="1373" t="s">
        <v>3</v>
      </c>
      <c r="B121" s="1374"/>
      <c r="C121" s="1361" t="s">
        <v>33</v>
      </c>
      <c r="D121" s="1361"/>
      <c r="E121" s="1289"/>
      <c r="F121" s="1288" t="s">
        <v>66</v>
      </c>
      <c r="G121" s="1289"/>
      <c r="H121" s="1288" t="s">
        <v>67</v>
      </c>
      <c r="I121" s="1289"/>
      <c r="J121" s="1288" t="s">
        <v>68</v>
      </c>
      <c r="K121" s="1289"/>
      <c r="L121" s="1288" t="s">
        <v>69</v>
      </c>
      <c r="M121" s="1289"/>
      <c r="N121" s="1288" t="s">
        <v>70</v>
      </c>
      <c r="O121" s="1289"/>
      <c r="P121" s="3"/>
      <c r="Q121" s="3"/>
      <c r="R121" s="3"/>
      <c r="S121" s="3"/>
      <c r="T121" s="3"/>
      <c r="U121" s="3"/>
      <c r="V121" s="3"/>
      <c r="W121" s="458"/>
      <c r="X121" s="458"/>
      <c r="Y121" s="465"/>
      <c r="Z121" s="465"/>
      <c r="AA121" s="465"/>
      <c r="AB121" s="465"/>
      <c r="AC121" s="465"/>
      <c r="AD121" s="465"/>
      <c r="AE121" s="465"/>
      <c r="AF121" s="465"/>
      <c r="AG121" s="465"/>
      <c r="AH121" s="465"/>
      <c r="AI121" s="465"/>
      <c r="AJ121" s="465"/>
      <c r="AK121" s="465"/>
      <c r="AL121" s="465"/>
      <c r="AM121" s="465"/>
      <c r="AN121" s="459"/>
      <c r="AO121" s="459"/>
      <c r="AP121" s="459"/>
      <c r="AQ121" s="459"/>
    </row>
    <row r="122" spans="1:5464" ht="19.5" customHeight="1" x14ac:dyDescent="0.2">
      <c r="A122" s="1375"/>
      <c r="B122" s="1376"/>
      <c r="C122" s="435" t="s">
        <v>149</v>
      </c>
      <c r="D122" s="435" t="s">
        <v>30</v>
      </c>
      <c r="E122" s="442" t="s">
        <v>48</v>
      </c>
      <c r="F122" s="18" t="s">
        <v>30</v>
      </c>
      <c r="G122" s="442" t="s">
        <v>48</v>
      </c>
      <c r="H122" s="18" t="s">
        <v>30</v>
      </c>
      <c r="I122" s="442" t="s">
        <v>48</v>
      </c>
      <c r="J122" s="18" t="s">
        <v>30</v>
      </c>
      <c r="K122" s="442" t="s">
        <v>48</v>
      </c>
      <c r="L122" s="18" t="s">
        <v>30</v>
      </c>
      <c r="M122" s="442" t="s">
        <v>48</v>
      </c>
      <c r="N122" s="570" t="s">
        <v>30</v>
      </c>
      <c r="O122" s="72" t="s">
        <v>48</v>
      </c>
      <c r="P122" s="519"/>
      <c r="Q122" s="3"/>
      <c r="R122" s="3"/>
      <c r="S122" s="3"/>
      <c r="T122" s="3"/>
      <c r="U122" s="3"/>
      <c r="V122" s="3"/>
      <c r="W122" s="458"/>
      <c r="X122" s="458"/>
      <c r="Y122" s="465"/>
      <c r="Z122" s="465"/>
      <c r="AA122" s="465"/>
      <c r="AB122" s="465"/>
      <c r="AC122" s="465"/>
      <c r="AD122" s="465"/>
      <c r="AE122" s="465"/>
      <c r="AF122" s="465"/>
      <c r="AG122" s="465"/>
      <c r="AH122" s="465"/>
      <c r="AI122" s="465"/>
      <c r="AJ122" s="465"/>
      <c r="AK122" s="465"/>
      <c r="AL122" s="465"/>
      <c r="AM122" s="465"/>
      <c r="AN122" s="459"/>
      <c r="AO122" s="459"/>
      <c r="AP122" s="459"/>
      <c r="AQ122" s="459"/>
    </row>
    <row r="123" spans="1:5464" x14ac:dyDescent="0.2">
      <c r="A123" s="1234" t="s">
        <v>242</v>
      </c>
      <c r="B123" s="571" t="s">
        <v>88</v>
      </c>
      <c r="C123" s="572">
        <f>SUM(D123+E123)</f>
        <v>0</v>
      </c>
      <c r="D123" s="572">
        <f>SUM(F123+H123+J123+L123+N123)</f>
        <v>0</v>
      </c>
      <c r="E123" s="573">
        <f>SUM(G123+I123+K123+M123+O123)</f>
        <v>0</v>
      </c>
      <c r="F123" s="24"/>
      <c r="G123" s="183"/>
      <c r="H123" s="24"/>
      <c r="I123" s="181"/>
      <c r="J123" s="233"/>
      <c r="K123" s="181"/>
      <c r="L123" s="233"/>
      <c r="M123" s="181"/>
      <c r="N123" s="574"/>
      <c r="O123" s="462"/>
      <c r="P123" s="519"/>
      <c r="Q123" s="3"/>
      <c r="R123" s="3"/>
      <c r="S123" s="3"/>
      <c r="T123" s="3"/>
      <c r="U123" s="3"/>
      <c r="V123" s="3"/>
      <c r="W123" s="458"/>
      <c r="X123" s="458"/>
      <c r="Y123" s="465"/>
      <c r="Z123" s="465"/>
      <c r="AA123" s="465"/>
      <c r="AB123" s="465"/>
      <c r="AC123" s="465"/>
      <c r="AD123" s="465"/>
      <c r="AE123" s="465"/>
      <c r="AF123" s="465"/>
      <c r="AG123" s="465"/>
      <c r="AH123" s="465"/>
      <c r="AI123" s="465"/>
      <c r="AJ123" s="465"/>
      <c r="AK123" s="465"/>
      <c r="AL123" s="465"/>
      <c r="AM123" s="465"/>
      <c r="AN123" s="459"/>
      <c r="AO123" s="459"/>
      <c r="AP123" s="459"/>
      <c r="AQ123" s="459"/>
    </row>
    <row r="124" spans="1:5464" x14ac:dyDescent="0.2">
      <c r="A124" s="1295"/>
      <c r="B124" s="575" t="s">
        <v>89</v>
      </c>
      <c r="C124" s="576">
        <f>SUM(D124+E124)</f>
        <v>0</v>
      </c>
      <c r="D124" s="576">
        <f>SUM(H124+J124+L124+N124)</f>
        <v>0</v>
      </c>
      <c r="E124" s="577">
        <f>SUM(I124+K124+M124+O124)</f>
        <v>0</v>
      </c>
      <c r="F124" s="578"/>
      <c r="G124" s="182"/>
      <c r="H124" s="233"/>
      <c r="I124" s="181"/>
      <c r="J124" s="233"/>
      <c r="K124" s="181"/>
      <c r="L124" s="233"/>
      <c r="M124" s="181"/>
      <c r="N124" s="574"/>
      <c r="O124" s="579"/>
      <c r="P124" s="519"/>
      <c r="Q124" s="3"/>
      <c r="R124" s="3"/>
      <c r="S124" s="3"/>
      <c r="T124" s="3"/>
      <c r="U124" s="3"/>
      <c r="V124" s="3"/>
      <c r="W124" s="458"/>
      <c r="X124" s="458"/>
      <c r="Y124" s="465"/>
      <c r="Z124" s="465"/>
      <c r="AA124" s="465"/>
      <c r="AB124" s="465"/>
      <c r="AC124" s="465"/>
      <c r="AD124" s="465"/>
      <c r="AE124" s="465"/>
      <c r="AF124" s="465"/>
      <c r="AG124" s="465"/>
      <c r="AH124" s="465"/>
      <c r="AI124" s="465"/>
      <c r="AJ124" s="465"/>
      <c r="AK124" s="465"/>
      <c r="AL124" s="465"/>
      <c r="AM124" s="465"/>
      <c r="AN124" s="459"/>
      <c r="AO124" s="459"/>
      <c r="AP124" s="459"/>
      <c r="AQ124" s="580"/>
      <c r="AR124" s="453"/>
      <c r="AS124" s="453"/>
      <c r="AT124" s="453"/>
      <c r="AU124" s="453"/>
      <c r="AV124" s="453"/>
      <c r="AW124" s="453"/>
      <c r="AX124" s="453"/>
      <c r="AY124" s="453"/>
      <c r="AZ124" s="453"/>
      <c r="BA124" s="453"/>
      <c r="BB124" s="453"/>
      <c r="BC124" s="453"/>
    </row>
    <row r="125" spans="1:5464" x14ac:dyDescent="0.2">
      <c r="A125" s="1295"/>
      <c r="B125" s="581" t="s">
        <v>90</v>
      </c>
      <c r="C125" s="582">
        <f>SUM(D125+E125)</f>
        <v>0</v>
      </c>
      <c r="D125" s="582">
        <f>SUM(H125+J125+L125+N125)</f>
        <v>0</v>
      </c>
      <c r="E125" s="583">
        <f>SUM(I125+K125+M125+O125)</f>
        <v>0</v>
      </c>
      <c r="F125" s="584"/>
      <c r="G125" s="185"/>
      <c r="H125" s="82"/>
      <c r="I125" s="184"/>
      <c r="J125" s="82"/>
      <c r="K125" s="184"/>
      <c r="L125" s="82"/>
      <c r="M125" s="184"/>
      <c r="N125" s="585"/>
      <c r="O125" s="586"/>
      <c r="P125" s="519"/>
      <c r="Q125" s="3"/>
      <c r="R125" s="3"/>
      <c r="S125" s="3"/>
      <c r="T125" s="3"/>
      <c r="U125" s="3"/>
      <c r="V125" s="3"/>
      <c r="W125" s="458"/>
      <c r="X125" s="458"/>
      <c r="Y125" s="465"/>
      <c r="Z125" s="465"/>
      <c r="AA125" s="465"/>
      <c r="AB125" s="465"/>
      <c r="AC125" s="465"/>
      <c r="AD125" s="465"/>
      <c r="AE125" s="465"/>
      <c r="AF125" s="465"/>
      <c r="AG125" s="465"/>
      <c r="AH125" s="465"/>
      <c r="AI125" s="465"/>
      <c r="AJ125" s="465"/>
      <c r="AK125" s="465"/>
      <c r="AL125" s="465"/>
      <c r="AM125" s="465"/>
      <c r="AN125" s="459"/>
      <c r="AO125" s="459"/>
      <c r="AP125" s="459"/>
      <c r="AQ125" s="587"/>
      <c r="AR125" s="453"/>
      <c r="AS125" s="453"/>
      <c r="AT125" s="453"/>
      <c r="AU125" s="453"/>
      <c r="AV125" s="453"/>
      <c r="AW125" s="453"/>
      <c r="AX125" s="453"/>
      <c r="AY125" s="453"/>
      <c r="AZ125" s="453"/>
      <c r="BA125" s="453"/>
      <c r="BB125" s="453"/>
      <c r="BC125" s="453"/>
    </row>
    <row r="126" spans="1:5464" s="599" customFormat="1" ht="15" thickBot="1" x14ac:dyDescent="0.25">
      <c r="A126" s="1328"/>
      <c r="B126" s="588" t="s">
        <v>243</v>
      </c>
      <c r="C126" s="589">
        <f t="shared" ref="C126:O126" si="19">SUM(C123:C125)</f>
        <v>0</v>
      </c>
      <c r="D126" s="589">
        <f t="shared" si="19"/>
        <v>0</v>
      </c>
      <c r="E126" s="590">
        <f t="shared" si="19"/>
        <v>0</v>
      </c>
      <c r="F126" s="591">
        <f t="shared" si="19"/>
        <v>0</v>
      </c>
      <c r="G126" s="592">
        <f t="shared" si="19"/>
        <v>0</v>
      </c>
      <c r="H126" s="591">
        <f t="shared" si="19"/>
        <v>0</v>
      </c>
      <c r="I126" s="592">
        <f t="shared" si="19"/>
        <v>0</v>
      </c>
      <c r="J126" s="591">
        <f t="shared" si="19"/>
        <v>0</v>
      </c>
      <c r="K126" s="592">
        <f t="shared" si="19"/>
        <v>0</v>
      </c>
      <c r="L126" s="591">
        <f t="shared" si="19"/>
        <v>0</v>
      </c>
      <c r="M126" s="592">
        <f t="shared" si="19"/>
        <v>0</v>
      </c>
      <c r="N126" s="593">
        <f t="shared" si="19"/>
        <v>0</v>
      </c>
      <c r="O126" s="594">
        <f t="shared" si="19"/>
        <v>0</v>
      </c>
      <c r="P126" s="595"/>
      <c r="Q126" s="459"/>
      <c r="R126" s="459"/>
      <c r="S126" s="459"/>
      <c r="T126" s="459"/>
      <c r="U126" s="459"/>
      <c r="V126" s="459"/>
      <c r="W126" s="459"/>
      <c r="X126" s="459"/>
      <c r="Y126" s="459"/>
      <c r="Z126" s="459"/>
      <c r="AA126" s="459"/>
      <c r="AB126" s="459"/>
      <c r="AC126" s="459"/>
      <c r="AD126" s="459"/>
      <c r="AE126" s="459"/>
      <c r="AF126" s="459"/>
      <c r="AG126" s="459"/>
      <c r="AH126" s="459"/>
      <c r="AI126" s="596"/>
      <c r="AJ126" s="597"/>
      <c r="AK126" s="597"/>
      <c r="AL126" s="597"/>
      <c r="AM126" s="597"/>
      <c r="AN126" s="597"/>
      <c r="AO126" s="597"/>
      <c r="AP126" s="597"/>
      <c r="AQ126" s="597"/>
      <c r="AR126" s="597"/>
      <c r="AS126" s="597"/>
      <c r="AT126" s="597"/>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7"/>
      <c r="BQ126" s="597"/>
      <c r="BR126" s="597"/>
      <c r="BS126" s="597"/>
      <c r="BT126" s="597"/>
      <c r="BU126" s="597"/>
      <c r="BV126" s="597"/>
      <c r="BW126" s="597"/>
      <c r="BX126" s="597"/>
      <c r="BY126" s="598"/>
      <c r="BZ126" s="598"/>
      <c r="CA126" s="598"/>
      <c r="CB126" s="598"/>
      <c r="CC126" s="598"/>
      <c r="CD126" s="598"/>
      <c r="CE126" s="598"/>
      <c r="CF126" s="598"/>
      <c r="CG126" s="598"/>
      <c r="CH126" s="598"/>
      <c r="CI126" s="598"/>
      <c r="CJ126" s="598"/>
      <c r="CK126" s="598"/>
      <c r="CL126" s="598"/>
      <c r="CM126" s="598"/>
      <c r="CN126" s="598"/>
      <c r="CO126" s="598"/>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7"/>
      <c r="DL126" s="597"/>
      <c r="DM126" s="597"/>
      <c r="DN126" s="597"/>
      <c r="DO126" s="597"/>
      <c r="DP126" s="597"/>
      <c r="DQ126" s="597"/>
      <c r="DR126" s="597"/>
      <c r="DS126" s="597"/>
      <c r="DT126" s="597"/>
      <c r="DU126" s="597"/>
      <c r="DV126" s="597"/>
      <c r="DW126" s="597"/>
      <c r="DX126" s="597"/>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7"/>
      <c r="EU126" s="597"/>
      <c r="EV126" s="597"/>
      <c r="EW126" s="597"/>
      <c r="EX126" s="597"/>
      <c r="EY126" s="597"/>
      <c r="EZ126" s="597"/>
      <c r="FA126" s="597"/>
      <c r="FB126" s="597"/>
      <c r="FC126" s="597"/>
      <c r="FD126" s="597"/>
      <c r="FE126" s="597"/>
      <c r="FF126" s="597"/>
      <c r="FG126" s="597"/>
      <c r="FH126" s="597"/>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GJ126" s="597"/>
      <c r="GK126" s="597"/>
      <c r="GL126" s="597"/>
      <c r="GM126" s="597"/>
      <c r="GN126" s="597"/>
      <c r="GO126" s="597"/>
      <c r="GP126" s="597"/>
      <c r="GQ126" s="597"/>
      <c r="GR126" s="597"/>
      <c r="GS126" s="597"/>
      <c r="GT126" s="597"/>
      <c r="GU126" s="597"/>
      <c r="GV126" s="597"/>
      <c r="GW126" s="597"/>
      <c r="GX126" s="597"/>
      <c r="GY126" s="597"/>
      <c r="GZ126" s="597"/>
      <c r="HA126" s="597"/>
      <c r="HB126" s="597"/>
      <c r="HC126" s="597"/>
      <c r="HD126" s="597"/>
      <c r="HE126" s="597"/>
      <c r="HF126" s="597"/>
      <c r="HG126" s="597"/>
      <c r="HH126" s="597"/>
      <c r="HI126" s="597"/>
      <c r="HJ126" s="597"/>
      <c r="HK126" s="597"/>
      <c r="HL126" s="597"/>
      <c r="HM126" s="597"/>
      <c r="HN126" s="597"/>
      <c r="HO126" s="597"/>
      <c r="HP126" s="597"/>
      <c r="HQ126" s="597"/>
      <c r="HR126" s="597"/>
      <c r="HS126" s="597"/>
      <c r="HT126" s="597"/>
      <c r="HU126" s="597"/>
      <c r="HV126" s="597"/>
      <c r="HW126" s="597"/>
      <c r="HX126" s="597"/>
      <c r="HY126" s="597"/>
      <c r="HZ126" s="597"/>
      <c r="IA126" s="597"/>
      <c r="IB126" s="597"/>
      <c r="IC126" s="597"/>
      <c r="ID126" s="597"/>
      <c r="IE126" s="597"/>
      <c r="IF126" s="597"/>
      <c r="IG126" s="597"/>
      <c r="IH126" s="597"/>
      <c r="II126" s="597"/>
      <c r="IJ126" s="597"/>
      <c r="IK126" s="597"/>
      <c r="IL126" s="597"/>
      <c r="IM126" s="597"/>
      <c r="IN126" s="597"/>
      <c r="IO126" s="597"/>
      <c r="IP126" s="597"/>
      <c r="IQ126" s="597"/>
      <c r="IR126" s="597"/>
      <c r="IS126" s="597"/>
      <c r="IT126" s="597"/>
      <c r="IU126" s="597"/>
      <c r="IV126" s="597"/>
      <c r="IW126" s="597"/>
      <c r="IX126" s="597"/>
      <c r="IY126" s="597"/>
      <c r="IZ126" s="597"/>
      <c r="JA126" s="597"/>
      <c r="JB126" s="597"/>
      <c r="JC126" s="597"/>
      <c r="JD126" s="597"/>
      <c r="JE126" s="597"/>
      <c r="JF126" s="597"/>
      <c r="JG126" s="597"/>
      <c r="JH126" s="597"/>
      <c r="JI126" s="597"/>
      <c r="JJ126" s="597"/>
      <c r="JK126" s="597"/>
      <c r="JL126" s="597"/>
      <c r="JM126" s="597"/>
      <c r="JN126" s="597"/>
      <c r="JO126" s="597"/>
      <c r="JP126" s="597"/>
      <c r="JQ126" s="597"/>
      <c r="JR126" s="597"/>
      <c r="JS126" s="597"/>
      <c r="JT126" s="597"/>
      <c r="JU126" s="597"/>
      <c r="JV126" s="597"/>
      <c r="JW126" s="597"/>
      <c r="JX126" s="597"/>
      <c r="JY126" s="597"/>
      <c r="JZ126" s="597"/>
      <c r="KA126" s="597"/>
      <c r="KB126" s="597"/>
      <c r="KC126" s="597"/>
      <c r="KD126" s="597"/>
      <c r="KE126" s="597"/>
      <c r="KF126" s="597"/>
      <c r="KG126" s="597"/>
      <c r="KH126" s="597"/>
      <c r="KI126" s="597"/>
      <c r="KJ126" s="597"/>
      <c r="KK126" s="597"/>
      <c r="KL126" s="597"/>
      <c r="KM126" s="597"/>
      <c r="KN126" s="597"/>
      <c r="KO126" s="597"/>
      <c r="KP126" s="597"/>
      <c r="KQ126" s="597"/>
      <c r="KR126" s="597"/>
      <c r="KS126" s="597"/>
      <c r="KT126" s="597"/>
      <c r="KU126" s="597"/>
      <c r="KV126" s="597"/>
      <c r="KW126" s="597"/>
      <c r="KX126" s="597"/>
      <c r="KY126" s="597"/>
      <c r="KZ126" s="597"/>
      <c r="LA126" s="597"/>
      <c r="LB126" s="597"/>
      <c r="LC126" s="597"/>
      <c r="LD126" s="597"/>
      <c r="LE126" s="597"/>
      <c r="LF126" s="597"/>
      <c r="LG126" s="597"/>
      <c r="LH126" s="597"/>
      <c r="LI126" s="597"/>
      <c r="LJ126" s="597"/>
      <c r="LK126" s="597"/>
      <c r="LL126" s="597"/>
      <c r="LM126" s="597"/>
      <c r="LN126" s="597"/>
      <c r="LO126" s="597"/>
      <c r="LP126" s="597"/>
      <c r="LQ126" s="597"/>
      <c r="LR126" s="597"/>
      <c r="LS126" s="597"/>
      <c r="LT126" s="597"/>
      <c r="LU126" s="597"/>
      <c r="LV126" s="597"/>
      <c r="LW126" s="597"/>
      <c r="LX126" s="597"/>
      <c r="LY126" s="597"/>
      <c r="LZ126" s="597"/>
      <c r="MA126" s="597"/>
      <c r="MB126" s="597"/>
      <c r="MC126" s="597"/>
      <c r="MD126" s="597"/>
      <c r="ME126" s="597"/>
      <c r="MF126" s="597"/>
      <c r="MG126" s="597"/>
      <c r="MH126" s="597"/>
      <c r="MI126" s="597"/>
      <c r="MJ126" s="597"/>
      <c r="MK126" s="597"/>
      <c r="ML126" s="597"/>
      <c r="MM126" s="597"/>
      <c r="MN126" s="597"/>
      <c r="MO126" s="597"/>
      <c r="MP126" s="597"/>
      <c r="MQ126" s="597"/>
      <c r="MR126" s="597"/>
      <c r="MS126" s="597"/>
      <c r="MT126" s="597"/>
      <c r="MU126" s="597"/>
      <c r="MV126" s="597"/>
      <c r="MW126" s="597"/>
      <c r="MX126" s="597"/>
      <c r="MY126" s="597"/>
      <c r="MZ126" s="597"/>
      <c r="NA126" s="597"/>
      <c r="NB126" s="597"/>
      <c r="NC126" s="597"/>
      <c r="ND126" s="597"/>
      <c r="NE126" s="597"/>
      <c r="NF126" s="597"/>
      <c r="NG126" s="597"/>
      <c r="NH126" s="597"/>
      <c r="NI126" s="597"/>
      <c r="NJ126" s="597"/>
      <c r="NK126" s="597"/>
      <c r="NL126" s="597"/>
      <c r="NM126" s="597"/>
      <c r="NN126" s="597"/>
      <c r="NO126" s="597"/>
      <c r="NP126" s="597"/>
      <c r="NQ126" s="597"/>
      <c r="NR126" s="597"/>
      <c r="NS126" s="597"/>
      <c r="NT126" s="597"/>
      <c r="NU126" s="597"/>
      <c r="NV126" s="597"/>
      <c r="NW126" s="597"/>
      <c r="NX126" s="597"/>
      <c r="NY126" s="597"/>
      <c r="NZ126" s="597"/>
      <c r="OA126" s="597"/>
      <c r="OB126" s="597"/>
      <c r="OC126" s="597"/>
      <c r="OD126" s="597"/>
      <c r="OE126" s="597"/>
      <c r="OF126" s="597"/>
      <c r="OG126" s="597"/>
      <c r="OH126" s="597"/>
      <c r="OI126" s="597"/>
      <c r="OJ126" s="597"/>
      <c r="OK126" s="597"/>
      <c r="OL126" s="597"/>
      <c r="OM126" s="597"/>
      <c r="ON126" s="597"/>
      <c r="OO126" s="597"/>
      <c r="OP126" s="597"/>
      <c r="OQ126" s="597"/>
      <c r="OR126" s="597"/>
      <c r="OS126" s="597"/>
      <c r="OT126" s="597"/>
      <c r="OU126" s="597"/>
      <c r="OV126" s="597"/>
      <c r="OW126" s="597"/>
      <c r="OX126" s="597"/>
      <c r="OY126" s="597"/>
      <c r="OZ126" s="597"/>
      <c r="PA126" s="597"/>
      <c r="PB126" s="597"/>
      <c r="PC126" s="597"/>
      <c r="PD126" s="597"/>
      <c r="PE126" s="597"/>
      <c r="PF126" s="597"/>
      <c r="PG126" s="597"/>
      <c r="PH126" s="597"/>
      <c r="PI126" s="597"/>
      <c r="PJ126" s="597"/>
      <c r="PK126" s="597"/>
      <c r="PL126" s="597"/>
      <c r="PM126" s="597"/>
      <c r="PN126" s="597"/>
      <c r="PO126" s="597"/>
      <c r="PP126" s="597"/>
      <c r="PQ126" s="597"/>
      <c r="PR126" s="597"/>
      <c r="PS126" s="597"/>
      <c r="PT126" s="597"/>
      <c r="PU126" s="597"/>
      <c r="PV126" s="597"/>
      <c r="PW126" s="597"/>
      <c r="PX126" s="597"/>
      <c r="PY126" s="597"/>
      <c r="PZ126" s="597"/>
      <c r="QA126" s="597"/>
      <c r="QB126" s="597"/>
      <c r="QC126" s="597"/>
      <c r="QD126" s="597"/>
      <c r="QE126" s="597"/>
      <c r="QF126" s="597"/>
      <c r="QG126" s="597"/>
      <c r="QH126" s="597"/>
      <c r="QI126" s="597"/>
      <c r="QJ126" s="597"/>
      <c r="QK126" s="597"/>
      <c r="QL126" s="597"/>
      <c r="QM126" s="597"/>
      <c r="QN126" s="597"/>
      <c r="QO126" s="597"/>
      <c r="QP126" s="597"/>
      <c r="QQ126" s="597"/>
      <c r="QR126" s="597"/>
      <c r="QS126" s="597"/>
      <c r="QT126" s="597"/>
      <c r="QU126" s="597"/>
      <c r="QV126" s="597"/>
      <c r="QW126" s="597"/>
      <c r="QX126" s="597"/>
      <c r="QY126" s="597"/>
      <c r="QZ126" s="597"/>
      <c r="RA126" s="597"/>
      <c r="RB126" s="597"/>
      <c r="RC126" s="597"/>
      <c r="RD126" s="597"/>
      <c r="RE126" s="597"/>
      <c r="RF126" s="597"/>
      <c r="RG126" s="597"/>
      <c r="RH126" s="597"/>
      <c r="RI126" s="597"/>
      <c r="RJ126" s="597"/>
      <c r="RK126" s="597"/>
      <c r="RL126" s="597"/>
      <c r="RM126" s="597"/>
      <c r="RN126" s="597"/>
      <c r="RO126" s="597"/>
      <c r="RP126" s="597"/>
      <c r="RQ126" s="597"/>
      <c r="RR126" s="597"/>
      <c r="RS126" s="597"/>
      <c r="RT126" s="597"/>
      <c r="RU126" s="597"/>
      <c r="RV126" s="597"/>
      <c r="RW126" s="597"/>
      <c r="RX126" s="597"/>
      <c r="RY126" s="597"/>
      <c r="RZ126" s="597"/>
      <c r="SA126" s="597"/>
      <c r="SB126" s="597"/>
      <c r="SC126" s="597"/>
      <c r="SD126" s="597"/>
      <c r="SE126" s="597"/>
      <c r="SF126" s="597"/>
      <c r="SG126" s="597"/>
      <c r="SH126" s="597"/>
      <c r="SI126" s="597"/>
      <c r="SJ126" s="597"/>
      <c r="SK126" s="597"/>
      <c r="SL126" s="597"/>
      <c r="SM126" s="597"/>
      <c r="SN126" s="597"/>
      <c r="SO126" s="597"/>
      <c r="SP126" s="597"/>
      <c r="SQ126" s="597"/>
      <c r="SR126" s="597"/>
      <c r="SS126" s="597"/>
      <c r="ST126" s="597"/>
      <c r="SU126" s="597"/>
      <c r="SV126" s="597"/>
      <c r="SW126" s="597"/>
      <c r="SX126" s="597"/>
      <c r="SY126" s="597"/>
      <c r="SZ126" s="597"/>
      <c r="TA126" s="597"/>
      <c r="TB126" s="597"/>
      <c r="TC126" s="597"/>
      <c r="TD126" s="597"/>
      <c r="TE126" s="597"/>
      <c r="TF126" s="597"/>
      <c r="TG126" s="597"/>
      <c r="TH126" s="597"/>
      <c r="TI126" s="597"/>
      <c r="TJ126" s="597"/>
      <c r="TK126" s="597"/>
      <c r="TL126" s="597"/>
      <c r="TM126" s="597"/>
      <c r="TN126" s="597"/>
      <c r="TO126" s="597"/>
      <c r="TP126" s="597"/>
      <c r="TQ126" s="597"/>
      <c r="TR126" s="597"/>
      <c r="TS126" s="597"/>
      <c r="TT126" s="597"/>
      <c r="TU126" s="597"/>
      <c r="TV126" s="597"/>
      <c r="TW126" s="597"/>
      <c r="TX126" s="597"/>
      <c r="TY126" s="597"/>
      <c r="TZ126" s="597"/>
      <c r="UA126" s="597"/>
      <c r="UB126" s="597"/>
      <c r="UC126" s="597"/>
      <c r="UD126" s="597"/>
      <c r="UE126" s="597"/>
      <c r="UF126" s="597"/>
      <c r="UG126" s="597"/>
      <c r="UH126" s="597"/>
      <c r="UI126" s="597"/>
      <c r="UJ126" s="597"/>
      <c r="UK126" s="597"/>
      <c r="UL126" s="597"/>
      <c r="UM126" s="597"/>
      <c r="UN126" s="597"/>
      <c r="UO126" s="597"/>
      <c r="UP126" s="597"/>
      <c r="UQ126" s="597"/>
      <c r="UR126" s="597"/>
      <c r="US126" s="597"/>
      <c r="UT126" s="597"/>
      <c r="UU126" s="597"/>
      <c r="UV126" s="597"/>
      <c r="UW126" s="597"/>
      <c r="UX126" s="597"/>
      <c r="UY126" s="597"/>
      <c r="UZ126" s="597"/>
      <c r="VA126" s="597"/>
      <c r="VB126" s="597"/>
      <c r="VC126" s="597"/>
      <c r="VD126" s="597"/>
      <c r="VE126" s="597"/>
      <c r="VF126" s="597"/>
      <c r="VG126" s="597"/>
      <c r="VH126" s="597"/>
      <c r="VI126" s="597"/>
      <c r="VJ126" s="597"/>
      <c r="VK126" s="597"/>
      <c r="VL126" s="597"/>
      <c r="VM126" s="597"/>
      <c r="VN126" s="597"/>
      <c r="VO126" s="597"/>
      <c r="VP126" s="597"/>
      <c r="VQ126" s="597"/>
      <c r="VR126" s="597"/>
      <c r="VS126" s="597"/>
      <c r="VT126" s="597"/>
      <c r="VU126" s="597"/>
      <c r="VV126" s="597"/>
      <c r="VW126" s="597"/>
      <c r="VX126" s="597"/>
      <c r="VY126" s="597"/>
      <c r="VZ126" s="597"/>
      <c r="WA126" s="597"/>
      <c r="WB126" s="597"/>
      <c r="WC126" s="597"/>
      <c r="WD126" s="597"/>
      <c r="WE126" s="597"/>
      <c r="WF126" s="597"/>
      <c r="WG126" s="597"/>
      <c r="WH126" s="597"/>
      <c r="WI126" s="597"/>
      <c r="WJ126" s="597"/>
      <c r="WK126" s="597"/>
      <c r="WL126" s="597"/>
      <c r="WM126" s="597"/>
      <c r="WN126" s="597"/>
      <c r="WO126" s="597"/>
      <c r="WP126" s="597"/>
      <c r="WQ126" s="597"/>
      <c r="WR126" s="597"/>
      <c r="WS126" s="597"/>
      <c r="WT126" s="597"/>
      <c r="WU126" s="597"/>
      <c r="WV126" s="597"/>
      <c r="WW126" s="597"/>
      <c r="WX126" s="597"/>
      <c r="WY126" s="597"/>
      <c r="WZ126" s="597"/>
      <c r="XA126" s="597"/>
      <c r="XB126" s="597"/>
      <c r="XC126" s="597"/>
      <c r="XD126" s="597"/>
      <c r="XE126" s="597"/>
      <c r="XF126" s="597"/>
      <c r="XG126" s="597"/>
      <c r="XH126" s="597"/>
      <c r="XI126" s="597"/>
      <c r="XJ126" s="597"/>
      <c r="XK126" s="597"/>
      <c r="XL126" s="597"/>
      <c r="XM126" s="597"/>
      <c r="XN126" s="597"/>
      <c r="XO126" s="597"/>
      <c r="XP126" s="597"/>
      <c r="XQ126" s="597"/>
      <c r="XR126" s="597"/>
      <c r="XS126" s="597"/>
      <c r="XT126" s="597"/>
      <c r="XU126" s="597"/>
      <c r="XV126" s="597"/>
      <c r="XW126" s="597"/>
      <c r="XX126" s="597"/>
      <c r="XY126" s="597"/>
      <c r="XZ126" s="597"/>
      <c r="YA126" s="597"/>
      <c r="YB126" s="597"/>
      <c r="YC126" s="597"/>
      <c r="YD126" s="597"/>
      <c r="YE126" s="597"/>
      <c r="YF126" s="597"/>
      <c r="YG126" s="597"/>
      <c r="YH126" s="597"/>
      <c r="YI126" s="597"/>
      <c r="YJ126" s="597"/>
      <c r="YK126" s="597"/>
      <c r="YL126" s="597"/>
      <c r="YM126" s="597"/>
      <c r="YN126" s="597"/>
      <c r="YO126" s="597"/>
      <c r="YP126" s="597"/>
      <c r="YQ126" s="597"/>
      <c r="YR126" s="597"/>
      <c r="YS126" s="597"/>
      <c r="YT126" s="597"/>
      <c r="YU126" s="597"/>
      <c r="YV126" s="597"/>
      <c r="YW126" s="597"/>
      <c r="YX126" s="597"/>
      <c r="YY126" s="597"/>
      <c r="YZ126" s="597"/>
      <c r="ZA126" s="597"/>
      <c r="ZB126" s="597"/>
      <c r="ZC126" s="597"/>
      <c r="ZD126" s="597"/>
      <c r="ZE126" s="597"/>
      <c r="ZF126" s="597"/>
      <c r="ZG126" s="597"/>
      <c r="ZH126" s="597"/>
      <c r="ZI126" s="597"/>
      <c r="ZJ126" s="597"/>
      <c r="ZK126" s="597"/>
      <c r="ZL126" s="597"/>
      <c r="ZM126" s="597"/>
      <c r="ZN126" s="597"/>
      <c r="ZO126" s="597"/>
      <c r="ZP126" s="597"/>
      <c r="ZQ126" s="597"/>
      <c r="ZR126" s="597"/>
      <c r="ZS126" s="597"/>
      <c r="ZT126" s="597"/>
      <c r="ZU126" s="597"/>
      <c r="ZV126" s="597"/>
      <c r="ZW126" s="597"/>
      <c r="ZX126" s="597"/>
      <c r="ZY126" s="597"/>
      <c r="ZZ126" s="597"/>
      <c r="AAA126" s="597"/>
      <c r="AAB126" s="597"/>
      <c r="AAC126" s="597"/>
      <c r="AAD126" s="597"/>
      <c r="AAE126" s="597"/>
      <c r="AAF126" s="597"/>
      <c r="AAG126" s="597"/>
      <c r="AAH126" s="597"/>
      <c r="AAI126" s="597"/>
      <c r="AAJ126" s="597"/>
      <c r="AAK126" s="597"/>
      <c r="AAL126" s="597"/>
      <c r="AAM126" s="597"/>
      <c r="AAN126" s="597"/>
      <c r="AAO126" s="597"/>
      <c r="AAP126" s="597"/>
      <c r="AAQ126" s="597"/>
      <c r="AAR126" s="597"/>
      <c r="AAS126" s="597"/>
      <c r="AAT126" s="597"/>
      <c r="AAU126" s="597"/>
      <c r="AAV126" s="597"/>
      <c r="AAW126" s="597"/>
      <c r="AAX126" s="597"/>
      <c r="AAY126" s="597"/>
      <c r="AAZ126" s="597"/>
      <c r="ABA126" s="597"/>
      <c r="ABB126" s="597"/>
      <c r="ABC126" s="597"/>
      <c r="ABD126" s="597"/>
      <c r="ABE126" s="597"/>
      <c r="ABF126" s="597"/>
      <c r="ABG126" s="597"/>
      <c r="ABH126" s="597"/>
      <c r="ABI126" s="597"/>
      <c r="ABJ126" s="597"/>
      <c r="ABK126" s="597"/>
      <c r="ABL126" s="597"/>
      <c r="ABM126" s="597"/>
      <c r="ABN126" s="597"/>
      <c r="ABO126" s="597"/>
      <c r="ABP126" s="597"/>
      <c r="ABQ126" s="597"/>
      <c r="ABR126" s="597"/>
      <c r="ABS126" s="597"/>
      <c r="ABT126" s="597"/>
      <c r="ABU126" s="597"/>
      <c r="ABV126" s="597"/>
      <c r="ABW126" s="597"/>
      <c r="ABX126" s="597"/>
      <c r="ABY126" s="597"/>
      <c r="ABZ126" s="597"/>
      <c r="ACA126" s="597"/>
      <c r="ACB126" s="597"/>
      <c r="ACC126" s="597"/>
      <c r="ACD126" s="597"/>
      <c r="ACE126" s="597"/>
      <c r="ACF126" s="597"/>
      <c r="ACG126" s="597"/>
      <c r="ACH126" s="597"/>
      <c r="ACI126" s="597"/>
      <c r="ACJ126" s="597"/>
      <c r="ACK126" s="597"/>
      <c r="ACL126" s="597"/>
      <c r="ACM126" s="597"/>
      <c r="ACN126" s="597"/>
      <c r="ACO126" s="597"/>
      <c r="ACP126" s="597"/>
      <c r="ACQ126" s="597"/>
      <c r="ACR126" s="597"/>
      <c r="ACS126" s="597"/>
      <c r="ACT126" s="597"/>
      <c r="ACU126" s="597"/>
      <c r="ACV126" s="597"/>
      <c r="ACW126" s="597"/>
      <c r="ACX126" s="597"/>
      <c r="ACY126" s="597"/>
      <c r="ACZ126" s="597"/>
      <c r="ADA126" s="597"/>
      <c r="ADB126" s="597"/>
      <c r="ADC126" s="597"/>
      <c r="ADD126" s="597"/>
      <c r="ADE126" s="597"/>
      <c r="ADF126" s="597"/>
      <c r="ADG126" s="597"/>
      <c r="ADH126" s="597"/>
      <c r="ADI126" s="597"/>
      <c r="ADJ126" s="597"/>
      <c r="ADK126" s="597"/>
      <c r="ADL126" s="597"/>
      <c r="ADM126" s="597"/>
      <c r="ADN126" s="597"/>
      <c r="ADO126" s="597"/>
      <c r="ADP126" s="597"/>
      <c r="ADQ126" s="597"/>
      <c r="ADR126" s="597"/>
      <c r="ADS126" s="597"/>
      <c r="ADT126" s="597"/>
      <c r="ADU126" s="597"/>
      <c r="ADV126" s="597"/>
      <c r="ADW126" s="597"/>
      <c r="ADX126" s="597"/>
      <c r="ADY126" s="597"/>
      <c r="ADZ126" s="597"/>
      <c r="AEA126" s="597"/>
      <c r="AEB126" s="597"/>
      <c r="AEC126" s="597"/>
      <c r="AED126" s="597"/>
      <c r="AEE126" s="597"/>
      <c r="AEF126" s="597"/>
      <c r="AEG126" s="597"/>
      <c r="AEH126" s="597"/>
      <c r="AEI126" s="597"/>
      <c r="AEJ126" s="597"/>
      <c r="AEK126" s="597"/>
      <c r="AEL126" s="597"/>
      <c r="AEM126" s="597"/>
      <c r="AEN126" s="597"/>
      <c r="AEO126" s="597"/>
      <c r="AEP126" s="597"/>
      <c r="AEQ126" s="597"/>
      <c r="AER126" s="597"/>
      <c r="AES126" s="597"/>
      <c r="AET126" s="597"/>
      <c r="AEU126" s="597"/>
      <c r="AEV126" s="597"/>
      <c r="AEW126" s="597"/>
      <c r="AEX126" s="597"/>
      <c r="AEY126" s="597"/>
      <c r="AEZ126" s="597"/>
      <c r="AFA126" s="597"/>
      <c r="AFB126" s="597"/>
      <c r="AFC126" s="597"/>
      <c r="AFD126" s="597"/>
      <c r="AFE126" s="597"/>
      <c r="AFF126" s="597"/>
      <c r="AFG126" s="597"/>
      <c r="AFH126" s="597"/>
      <c r="AFI126" s="597"/>
      <c r="AFJ126" s="597"/>
      <c r="AFK126" s="597"/>
      <c r="AFL126" s="597"/>
      <c r="AFM126" s="597"/>
      <c r="AFN126" s="597"/>
      <c r="AFO126" s="597"/>
      <c r="AFP126" s="597"/>
      <c r="AFQ126" s="597"/>
      <c r="AFR126" s="597"/>
      <c r="AFS126" s="597"/>
      <c r="AFT126" s="597"/>
      <c r="AFU126" s="597"/>
      <c r="AFV126" s="597"/>
      <c r="AFW126" s="597"/>
      <c r="AFX126" s="597"/>
      <c r="AFY126" s="597"/>
      <c r="AFZ126" s="597"/>
      <c r="AGA126" s="597"/>
      <c r="AGB126" s="597"/>
      <c r="AGC126" s="597"/>
      <c r="AGD126" s="597"/>
      <c r="AGE126" s="597"/>
      <c r="AGF126" s="597"/>
      <c r="AGG126" s="597"/>
      <c r="AGH126" s="597"/>
      <c r="AGI126" s="597"/>
      <c r="AGJ126" s="597"/>
      <c r="AGK126" s="597"/>
      <c r="AGL126" s="597"/>
      <c r="AGM126" s="597"/>
      <c r="AGN126" s="597"/>
      <c r="AGO126" s="597"/>
      <c r="AGP126" s="597"/>
      <c r="AGQ126" s="597"/>
      <c r="AGR126" s="597"/>
      <c r="AGS126" s="597"/>
      <c r="AGT126" s="597"/>
      <c r="AGU126" s="597"/>
      <c r="AGV126" s="597"/>
      <c r="AGW126" s="597"/>
      <c r="AGX126" s="597"/>
      <c r="AGY126" s="597"/>
      <c r="AGZ126" s="597"/>
      <c r="AHA126" s="597"/>
      <c r="AHB126" s="597"/>
      <c r="AHC126" s="597"/>
      <c r="AHD126" s="597"/>
      <c r="AHE126" s="597"/>
      <c r="AHF126" s="597"/>
      <c r="AHG126" s="597"/>
      <c r="AHH126" s="597"/>
      <c r="AHI126" s="597"/>
      <c r="AHJ126" s="597"/>
      <c r="AHK126" s="597"/>
      <c r="AHL126" s="597"/>
      <c r="AHM126" s="597"/>
      <c r="AHN126" s="597"/>
      <c r="AHO126" s="597"/>
      <c r="AHP126" s="597"/>
      <c r="AHQ126" s="597"/>
      <c r="AHR126" s="597"/>
      <c r="AHS126" s="597"/>
      <c r="AHT126" s="597"/>
      <c r="AHU126" s="597"/>
      <c r="AHV126" s="597"/>
      <c r="AHW126" s="597"/>
      <c r="AHX126" s="597"/>
      <c r="AHY126" s="597"/>
      <c r="AHZ126" s="597"/>
      <c r="AIA126" s="597"/>
      <c r="AIB126" s="597"/>
      <c r="AIC126" s="597"/>
      <c r="AID126" s="597"/>
      <c r="AIE126" s="597"/>
      <c r="AIF126" s="597"/>
      <c r="AIG126" s="597"/>
      <c r="AIH126" s="597"/>
      <c r="AII126" s="597"/>
      <c r="AIJ126" s="597"/>
      <c r="AIK126" s="597"/>
      <c r="AIL126" s="597"/>
      <c r="AIM126" s="597"/>
      <c r="AIN126" s="597"/>
      <c r="AIO126" s="597"/>
      <c r="AIP126" s="597"/>
      <c r="AIQ126" s="597"/>
      <c r="AIR126" s="597"/>
      <c r="AIS126" s="597"/>
      <c r="AIT126" s="597"/>
      <c r="AIU126" s="597"/>
      <c r="AIV126" s="597"/>
      <c r="AIW126" s="597"/>
      <c r="AIX126" s="597"/>
      <c r="AIY126" s="597"/>
      <c r="AIZ126" s="597"/>
      <c r="AJA126" s="597"/>
      <c r="AJB126" s="597"/>
      <c r="AJC126" s="597"/>
      <c r="AJD126" s="597"/>
      <c r="AJE126" s="597"/>
      <c r="AJF126" s="597"/>
      <c r="AJG126" s="597"/>
      <c r="AJH126" s="597"/>
      <c r="AJI126" s="597"/>
      <c r="AJJ126" s="597"/>
      <c r="AJK126" s="597"/>
      <c r="AJL126" s="597"/>
      <c r="AJM126" s="597"/>
      <c r="AJN126" s="597"/>
      <c r="AJO126" s="597"/>
      <c r="AJP126" s="597"/>
      <c r="AJQ126" s="597"/>
      <c r="AJR126" s="597"/>
      <c r="AJS126" s="597"/>
      <c r="AJT126" s="597"/>
      <c r="AJU126" s="597"/>
      <c r="AJV126" s="597"/>
      <c r="AJW126" s="597"/>
      <c r="AJX126" s="597"/>
      <c r="AJY126" s="597"/>
      <c r="AJZ126" s="597"/>
      <c r="AKA126" s="597"/>
      <c r="AKB126" s="597"/>
      <c r="AKC126" s="597"/>
      <c r="AKD126" s="597"/>
      <c r="AKE126" s="597"/>
      <c r="AKF126" s="597"/>
      <c r="AKG126" s="597"/>
      <c r="AKH126" s="597"/>
      <c r="AKI126" s="597"/>
      <c r="AKJ126" s="597"/>
      <c r="AKK126" s="597"/>
      <c r="AKL126" s="597"/>
      <c r="AKM126" s="597"/>
      <c r="AKN126" s="597"/>
      <c r="AKO126" s="597"/>
      <c r="AKP126" s="597"/>
      <c r="AKQ126" s="597"/>
      <c r="AKR126" s="597"/>
      <c r="AKS126" s="597"/>
      <c r="AKT126" s="597"/>
      <c r="AKU126" s="597"/>
      <c r="AKV126" s="597"/>
      <c r="AKW126" s="597"/>
      <c r="AKX126" s="597"/>
      <c r="AKY126" s="597"/>
      <c r="AKZ126" s="597"/>
      <c r="ALA126" s="597"/>
      <c r="ALB126" s="597"/>
      <c r="ALC126" s="597"/>
      <c r="ALD126" s="597"/>
      <c r="ALE126" s="597"/>
      <c r="ALF126" s="597"/>
      <c r="ALG126" s="597"/>
      <c r="ALH126" s="597"/>
      <c r="ALI126" s="597"/>
      <c r="ALJ126" s="597"/>
      <c r="ALK126" s="597"/>
      <c r="ALL126" s="597"/>
      <c r="ALM126" s="597"/>
      <c r="ALN126" s="597"/>
      <c r="ALO126" s="597"/>
      <c r="ALP126" s="597"/>
      <c r="ALQ126" s="597"/>
      <c r="ALR126" s="597"/>
      <c r="ALS126" s="597"/>
      <c r="ALT126" s="597"/>
      <c r="ALU126" s="597"/>
      <c r="ALV126" s="597"/>
      <c r="ALW126" s="597"/>
      <c r="ALX126" s="597"/>
      <c r="ALY126" s="597"/>
      <c r="ALZ126" s="597"/>
      <c r="AMA126" s="597"/>
      <c r="AMB126" s="597"/>
      <c r="AMC126" s="597"/>
      <c r="AMD126" s="597"/>
      <c r="AME126" s="597"/>
      <c r="AMF126" s="597"/>
      <c r="AMG126" s="597"/>
      <c r="AMH126" s="597"/>
      <c r="AMI126" s="597"/>
      <c r="AMJ126" s="597"/>
      <c r="AMK126" s="597"/>
      <c r="AML126" s="597"/>
      <c r="AMM126" s="597"/>
      <c r="AMN126" s="597"/>
      <c r="AMO126" s="597"/>
      <c r="AMP126" s="597"/>
      <c r="AMQ126" s="597"/>
      <c r="AMR126" s="597"/>
      <c r="AMS126" s="597"/>
      <c r="AMT126" s="597"/>
      <c r="AMU126" s="597"/>
      <c r="AMV126" s="597"/>
      <c r="AMW126" s="597"/>
      <c r="AMX126" s="597"/>
      <c r="AMY126" s="597"/>
      <c r="AMZ126" s="597"/>
      <c r="ANA126" s="597"/>
      <c r="ANB126" s="597"/>
      <c r="ANC126" s="597"/>
      <c r="AND126" s="597"/>
      <c r="ANE126" s="597"/>
      <c r="ANF126" s="597"/>
      <c r="ANG126" s="597"/>
      <c r="ANH126" s="597"/>
      <c r="ANI126" s="597"/>
      <c r="ANJ126" s="597"/>
      <c r="ANK126" s="597"/>
      <c r="ANL126" s="597"/>
      <c r="ANM126" s="597"/>
      <c r="ANN126" s="597"/>
      <c r="ANO126" s="597"/>
      <c r="ANP126" s="597"/>
      <c r="ANQ126" s="597"/>
      <c r="ANR126" s="597"/>
      <c r="ANS126" s="597"/>
      <c r="ANT126" s="597"/>
      <c r="ANU126" s="597"/>
      <c r="ANV126" s="597"/>
      <c r="ANW126" s="597"/>
      <c r="ANX126" s="597"/>
      <c r="ANY126" s="597"/>
      <c r="ANZ126" s="597"/>
      <c r="AOA126" s="597"/>
      <c r="AOB126" s="597"/>
      <c r="AOC126" s="597"/>
      <c r="AOD126" s="597"/>
      <c r="AOE126" s="597"/>
      <c r="AOF126" s="597"/>
      <c r="AOG126" s="597"/>
      <c r="AOH126" s="597"/>
      <c r="AOI126" s="597"/>
      <c r="AOJ126" s="597"/>
      <c r="AOK126" s="597"/>
      <c r="AOL126" s="597"/>
      <c r="AOM126" s="597"/>
      <c r="AON126" s="597"/>
      <c r="AOO126" s="597"/>
      <c r="AOP126" s="597"/>
      <c r="AOQ126" s="597"/>
      <c r="AOR126" s="597"/>
      <c r="AOS126" s="597"/>
      <c r="AOT126" s="597"/>
      <c r="AOU126" s="597"/>
      <c r="AOV126" s="597"/>
      <c r="AOW126" s="597"/>
      <c r="AOX126" s="597"/>
      <c r="AOY126" s="597"/>
      <c r="AOZ126" s="597"/>
      <c r="APA126" s="597"/>
      <c r="APB126" s="597"/>
      <c r="APC126" s="597"/>
      <c r="APD126" s="597"/>
      <c r="APE126" s="597"/>
      <c r="APF126" s="597"/>
      <c r="APG126" s="597"/>
      <c r="APH126" s="597"/>
      <c r="API126" s="597"/>
      <c r="APJ126" s="597"/>
      <c r="APK126" s="597"/>
      <c r="APL126" s="597"/>
      <c r="APM126" s="597"/>
      <c r="APN126" s="597"/>
      <c r="APO126" s="597"/>
      <c r="APP126" s="597"/>
      <c r="APQ126" s="597"/>
      <c r="APR126" s="597"/>
      <c r="APS126" s="597"/>
      <c r="APT126" s="597"/>
      <c r="APU126" s="597"/>
      <c r="APV126" s="597"/>
      <c r="APW126" s="597"/>
      <c r="APX126" s="597"/>
      <c r="APY126" s="597"/>
      <c r="APZ126" s="597"/>
      <c r="AQA126" s="597"/>
      <c r="AQB126" s="597"/>
      <c r="AQC126" s="597"/>
      <c r="AQD126" s="597"/>
      <c r="AQE126" s="597"/>
      <c r="AQF126" s="597"/>
      <c r="AQG126" s="597"/>
      <c r="AQH126" s="597"/>
      <c r="AQI126" s="597"/>
      <c r="AQJ126" s="597"/>
      <c r="AQK126" s="597"/>
      <c r="AQL126" s="597"/>
      <c r="AQM126" s="597"/>
      <c r="AQN126" s="597"/>
      <c r="AQO126" s="597"/>
      <c r="AQP126" s="597"/>
      <c r="AQQ126" s="597"/>
      <c r="AQR126" s="597"/>
      <c r="AQS126" s="597"/>
      <c r="AQT126" s="597"/>
      <c r="AQU126" s="597"/>
      <c r="AQV126" s="597"/>
      <c r="AQW126" s="597"/>
      <c r="AQX126" s="597"/>
      <c r="AQY126" s="597"/>
      <c r="AQZ126" s="597"/>
      <c r="ARA126" s="597"/>
      <c r="ARB126" s="597"/>
      <c r="ARC126" s="597"/>
      <c r="ARD126" s="597"/>
      <c r="ARE126" s="597"/>
      <c r="ARF126" s="597"/>
      <c r="ARG126" s="597"/>
      <c r="ARH126" s="597"/>
      <c r="ARI126" s="597"/>
      <c r="ARJ126" s="597"/>
      <c r="ARK126" s="597"/>
      <c r="ARL126" s="597"/>
      <c r="ARM126" s="597"/>
      <c r="ARN126" s="597"/>
      <c r="ARO126" s="597"/>
      <c r="ARP126" s="597"/>
      <c r="ARQ126" s="597"/>
      <c r="ARR126" s="597"/>
      <c r="ARS126" s="597"/>
      <c r="ART126" s="597"/>
      <c r="ARU126" s="597"/>
      <c r="ARV126" s="597"/>
      <c r="ARW126" s="597"/>
      <c r="ARX126" s="597"/>
      <c r="ARY126" s="597"/>
      <c r="ARZ126" s="597"/>
      <c r="ASA126" s="597"/>
      <c r="ASB126" s="597"/>
      <c r="ASC126" s="597"/>
      <c r="ASD126" s="597"/>
      <c r="ASE126" s="597"/>
      <c r="ASF126" s="597"/>
      <c r="ASG126" s="597"/>
      <c r="ASH126" s="597"/>
      <c r="ASI126" s="597"/>
      <c r="ASJ126" s="597"/>
      <c r="ASK126" s="597"/>
      <c r="ASL126" s="597"/>
      <c r="ASM126" s="597"/>
      <c r="ASN126" s="597"/>
      <c r="ASO126" s="597"/>
      <c r="ASP126" s="597"/>
      <c r="ASQ126" s="597"/>
      <c r="ASR126" s="597"/>
      <c r="ASS126" s="597"/>
      <c r="AST126" s="597"/>
      <c r="ASU126" s="597"/>
      <c r="ASV126" s="597"/>
      <c r="ASW126" s="597"/>
      <c r="ASX126" s="597"/>
      <c r="ASY126" s="597"/>
      <c r="ASZ126" s="597"/>
      <c r="ATA126" s="597"/>
      <c r="ATB126" s="597"/>
      <c r="ATC126" s="597"/>
      <c r="ATD126" s="597"/>
      <c r="ATE126" s="597"/>
      <c r="ATF126" s="597"/>
      <c r="ATG126" s="597"/>
      <c r="ATH126" s="597"/>
      <c r="ATI126" s="597"/>
      <c r="ATJ126" s="597"/>
      <c r="ATK126" s="597"/>
      <c r="ATL126" s="597"/>
      <c r="ATM126" s="597"/>
      <c r="ATN126" s="597"/>
      <c r="ATO126" s="597"/>
      <c r="ATP126" s="597"/>
      <c r="ATQ126" s="597"/>
      <c r="ATR126" s="597"/>
      <c r="ATS126" s="597"/>
      <c r="ATT126" s="597"/>
      <c r="ATU126" s="597"/>
      <c r="ATV126" s="597"/>
      <c r="ATW126" s="597"/>
      <c r="ATX126" s="597"/>
      <c r="ATY126" s="597"/>
      <c r="ATZ126" s="597"/>
      <c r="AUA126" s="597"/>
      <c r="AUB126" s="597"/>
      <c r="AUC126" s="597"/>
      <c r="AUD126" s="597"/>
      <c r="AUE126" s="597"/>
      <c r="AUF126" s="597"/>
      <c r="AUG126" s="597"/>
      <c r="AUH126" s="597"/>
      <c r="AUI126" s="597"/>
      <c r="AUJ126" s="597"/>
      <c r="AUK126" s="597"/>
      <c r="AUL126" s="597"/>
      <c r="AUM126" s="597"/>
      <c r="AUN126" s="597"/>
      <c r="AUO126" s="597"/>
      <c r="AUP126" s="597"/>
      <c r="AUQ126" s="597"/>
      <c r="AUR126" s="597"/>
      <c r="AUS126" s="597"/>
      <c r="AUT126" s="597"/>
      <c r="AUU126" s="597"/>
      <c r="AUV126" s="597"/>
      <c r="AUW126" s="597"/>
      <c r="AUX126" s="597"/>
      <c r="AUY126" s="597"/>
      <c r="AUZ126" s="597"/>
      <c r="AVA126" s="597"/>
      <c r="AVB126" s="597"/>
      <c r="AVC126" s="597"/>
      <c r="AVD126" s="597"/>
      <c r="AVE126" s="597"/>
      <c r="AVF126" s="597"/>
      <c r="AVG126" s="597"/>
      <c r="AVH126" s="597"/>
      <c r="AVI126" s="597"/>
      <c r="AVJ126" s="597"/>
      <c r="AVK126" s="597"/>
      <c r="AVL126" s="597"/>
      <c r="AVM126" s="597"/>
      <c r="AVN126" s="597"/>
      <c r="AVO126" s="597"/>
      <c r="AVP126" s="597"/>
      <c r="AVQ126" s="597"/>
      <c r="AVR126" s="597"/>
      <c r="AVS126" s="597"/>
      <c r="AVT126" s="597"/>
      <c r="AVU126" s="597"/>
      <c r="AVV126" s="597"/>
      <c r="AVW126" s="597"/>
      <c r="AVX126" s="597"/>
      <c r="AVY126" s="597"/>
      <c r="AVZ126" s="597"/>
      <c r="AWA126" s="597"/>
      <c r="AWB126" s="597"/>
      <c r="AWC126" s="597"/>
      <c r="AWD126" s="597"/>
      <c r="AWE126" s="597"/>
      <c r="AWF126" s="597"/>
      <c r="AWG126" s="597"/>
      <c r="AWH126" s="597"/>
      <c r="AWI126" s="597"/>
      <c r="AWJ126" s="597"/>
      <c r="AWK126" s="597"/>
      <c r="AWL126" s="597"/>
      <c r="AWM126" s="597"/>
      <c r="AWN126" s="597"/>
      <c r="AWO126" s="597"/>
      <c r="AWP126" s="597"/>
      <c r="AWQ126" s="597"/>
      <c r="AWR126" s="597"/>
      <c r="AWS126" s="597"/>
      <c r="AWT126" s="597"/>
      <c r="AWU126" s="597"/>
      <c r="AWV126" s="597"/>
      <c r="AWW126" s="597"/>
      <c r="AWX126" s="597"/>
      <c r="AWY126" s="597"/>
      <c r="AWZ126" s="597"/>
      <c r="AXA126" s="597"/>
      <c r="AXB126" s="597"/>
      <c r="AXC126" s="597"/>
      <c r="AXD126" s="597"/>
      <c r="AXE126" s="597"/>
      <c r="AXF126" s="597"/>
      <c r="AXG126" s="597"/>
      <c r="AXH126" s="597"/>
      <c r="AXI126" s="597"/>
      <c r="AXJ126" s="597"/>
      <c r="AXK126" s="597"/>
      <c r="AXL126" s="597"/>
      <c r="AXM126" s="597"/>
      <c r="AXN126" s="597"/>
      <c r="AXO126" s="597"/>
      <c r="AXP126" s="597"/>
      <c r="AXQ126" s="597"/>
      <c r="AXR126" s="597"/>
      <c r="AXS126" s="597"/>
      <c r="AXT126" s="597"/>
      <c r="AXU126" s="597"/>
      <c r="AXV126" s="597"/>
      <c r="AXW126" s="597"/>
      <c r="AXX126" s="597"/>
      <c r="AXY126" s="597"/>
      <c r="AXZ126" s="597"/>
      <c r="AYA126" s="597"/>
      <c r="AYB126" s="597"/>
      <c r="AYC126" s="597"/>
      <c r="AYD126" s="597"/>
      <c r="AYE126" s="597"/>
      <c r="AYF126" s="597"/>
      <c r="AYG126" s="597"/>
      <c r="AYH126" s="597"/>
      <c r="AYI126" s="597"/>
      <c r="AYJ126" s="597"/>
      <c r="AYK126" s="597"/>
      <c r="AYL126" s="597"/>
      <c r="AYM126" s="597"/>
      <c r="AYN126" s="597"/>
      <c r="AYO126" s="597"/>
      <c r="AYP126" s="597"/>
      <c r="AYQ126" s="597"/>
      <c r="AYR126" s="597"/>
      <c r="AYS126" s="597"/>
      <c r="AYT126" s="597"/>
      <c r="AYU126" s="597"/>
      <c r="AYV126" s="597"/>
      <c r="AYW126" s="597"/>
      <c r="AYX126" s="597"/>
      <c r="AYY126" s="597"/>
      <c r="AYZ126" s="597"/>
      <c r="AZA126" s="597"/>
      <c r="AZB126" s="597"/>
      <c r="AZC126" s="597"/>
      <c r="AZD126" s="597"/>
      <c r="AZE126" s="597"/>
      <c r="AZF126" s="597"/>
      <c r="AZG126" s="597"/>
      <c r="AZH126" s="597"/>
      <c r="AZI126" s="597"/>
      <c r="AZJ126" s="597"/>
      <c r="AZK126" s="597"/>
      <c r="AZL126" s="597"/>
      <c r="AZM126" s="597"/>
      <c r="AZN126" s="597"/>
      <c r="AZO126" s="597"/>
      <c r="AZP126" s="597"/>
      <c r="AZQ126" s="597"/>
      <c r="AZR126" s="597"/>
      <c r="AZS126" s="597"/>
      <c r="AZT126" s="597"/>
      <c r="AZU126" s="597"/>
      <c r="AZV126" s="597"/>
      <c r="AZW126" s="597"/>
      <c r="AZX126" s="597"/>
      <c r="AZY126" s="597"/>
      <c r="AZZ126" s="597"/>
      <c r="BAA126" s="597"/>
      <c r="BAB126" s="597"/>
      <c r="BAC126" s="597"/>
      <c r="BAD126" s="597"/>
      <c r="BAE126" s="597"/>
      <c r="BAF126" s="597"/>
      <c r="BAG126" s="597"/>
      <c r="BAH126" s="597"/>
      <c r="BAI126" s="597"/>
      <c r="BAJ126" s="597"/>
      <c r="BAK126" s="597"/>
      <c r="BAL126" s="597"/>
      <c r="BAM126" s="597"/>
      <c r="BAN126" s="597"/>
      <c r="BAO126" s="597"/>
      <c r="BAP126" s="597"/>
      <c r="BAQ126" s="597"/>
      <c r="BAR126" s="597"/>
      <c r="BAS126" s="597"/>
      <c r="BAT126" s="597"/>
      <c r="BAU126" s="597"/>
      <c r="BAV126" s="597"/>
      <c r="BAW126" s="597"/>
      <c r="BAX126" s="597"/>
      <c r="BAY126" s="597"/>
      <c r="BAZ126" s="597"/>
      <c r="BBA126" s="597"/>
      <c r="BBB126" s="597"/>
      <c r="BBC126" s="597"/>
      <c r="BBD126" s="597"/>
      <c r="BBE126" s="597"/>
      <c r="BBF126" s="597"/>
      <c r="BBG126" s="597"/>
      <c r="BBH126" s="597"/>
      <c r="BBI126" s="597"/>
      <c r="BBJ126" s="597"/>
      <c r="BBK126" s="597"/>
      <c r="BBL126" s="597"/>
      <c r="BBM126" s="597"/>
      <c r="BBN126" s="597"/>
      <c r="BBO126" s="597"/>
      <c r="BBP126" s="597"/>
      <c r="BBQ126" s="597"/>
      <c r="BBR126" s="597"/>
      <c r="BBS126" s="597"/>
      <c r="BBT126" s="597"/>
      <c r="BBU126" s="597"/>
      <c r="BBV126" s="597"/>
      <c r="BBW126" s="597"/>
      <c r="BBX126" s="597"/>
      <c r="BBY126" s="597"/>
      <c r="BBZ126" s="597"/>
      <c r="BCA126" s="597"/>
      <c r="BCB126" s="597"/>
      <c r="BCC126" s="597"/>
      <c r="BCD126" s="597"/>
      <c r="BCE126" s="597"/>
      <c r="BCF126" s="597"/>
      <c r="BCG126" s="597"/>
      <c r="BCH126" s="597"/>
      <c r="BCI126" s="597"/>
      <c r="BCJ126" s="597"/>
      <c r="BCK126" s="597"/>
      <c r="BCL126" s="597"/>
      <c r="BCM126" s="597"/>
      <c r="BCN126" s="597"/>
      <c r="BCO126" s="597"/>
      <c r="BCP126" s="597"/>
      <c r="BCQ126" s="597"/>
      <c r="BCR126" s="597"/>
      <c r="BCS126" s="597"/>
      <c r="BCT126" s="597"/>
      <c r="BCU126" s="597"/>
      <c r="BCV126" s="597"/>
      <c r="BCW126" s="597"/>
      <c r="BCX126" s="597"/>
      <c r="BCY126" s="597"/>
      <c r="BCZ126" s="597"/>
      <c r="BDA126" s="597"/>
      <c r="BDB126" s="597"/>
      <c r="BDC126" s="597"/>
      <c r="BDD126" s="597"/>
      <c r="BDE126" s="597"/>
      <c r="BDF126" s="597"/>
      <c r="BDG126" s="597"/>
      <c r="BDH126" s="597"/>
      <c r="BDI126" s="597"/>
      <c r="BDJ126" s="597"/>
      <c r="BDK126" s="597"/>
      <c r="BDL126" s="597"/>
      <c r="BDM126" s="597"/>
      <c r="BDN126" s="597"/>
      <c r="BDO126" s="597"/>
      <c r="BDP126" s="597"/>
      <c r="BDQ126" s="597"/>
      <c r="BDR126" s="597"/>
      <c r="BDS126" s="597"/>
      <c r="BDT126" s="597"/>
      <c r="BDU126" s="597"/>
      <c r="BDV126" s="597"/>
      <c r="BDW126" s="597"/>
      <c r="BDX126" s="597"/>
      <c r="BDY126" s="597"/>
      <c r="BDZ126" s="597"/>
      <c r="BEA126" s="597"/>
      <c r="BEB126" s="597"/>
      <c r="BEC126" s="597"/>
      <c r="BED126" s="597"/>
      <c r="BEE126" s="597"/>
      <c r="BEF126" s="597"/>
      <c r="BEG126" s="597"/>
      <c r="BEH126" s="597"/>
      <c r="BEI126" s="597"/>
      <c r="BEJ126" s="597"/>
      <c r="BEK126" s="597"/>
      <c r="BEL126" s="597"/>
      <c r="BEM126" s="597"/>
      <c r="BEN126" s="597"/>
      <c r="BEO126" s="597"/>
      <c r="BEP126" s="597"/>
      <c r="BEQ126" s="597"/>
      <c r="BER126" s="597"/>
      <c r="BES126" s="597"/>
      <c r="BET126" s="597"/>
      <c r="BEU126" s="597"/>
      <c r="BEV126" s="597"/>
      <c r="BEW126" s="597"/>
      <c r="BEX126" s="597"/>
      <c r="BEY126" s="597"/>
      <c r="BEZ126" s="597"/>
      <c r="BFA126" s="597"/>
      <c r="BFB126" s="597"/>
      <c r="BFC126" s="597"/>
      <c r="BFD126" s="597"/>
      <c r="BFE126" s="597"/>
      <c r="BFF126" s="597"/>
      <c r="BFG126" s="597"/>
      <c r="BFH126" s="597"/>
      <c r="BFI126" s="597"/>
      <c r="BFJ126" s="597"/>
      <c r="BFK126" s="597"/>
      <c r="BFL126" s="597"/>
      <c r="BFM126" s="597"/>
      <c r="BFN126" s="597"/>
      <c r="BFO126" s="597"/>
      <c r="BFP126" s="597"/>
      <c r="BFQ126" s="597"/>
      <c r="BFR126" s="597"/>
      <c r="BFS126" s="597"/>
      <c r="BFT126" s="597"/>
      <c r="BFU126" s="597"/>
      <c r="BFV126" s="597"/>
      <c r="BFW126" s="597"/>
      <c r="BFX126" s="597"/>
      <c r="BFY126" s="597"/>
      <c r="BFZ126" s="597"/>
      <c r="BGA126" s="597"/>
      <c r="BGB126" s="597"/>
      <c r="BGC126" s="597"/>
      <c r="BGD126" s="597"/>
      <c r="BGE126" s="597"/>
      <c r="BGF126" s="597"/>
      <c r="BGG126" s="597"/>
      <c r="BGH126" s="597"/>
      <c r="BGI126" s="597"/>
      <c r="BGJ126" s="597"/>
      <c r="BGK126" s="597"/>
      <c r="BGL126" s="597"/>
      <c r="BGM126" s="597"/>
      <c r="BGN126" s="597"/>
      <c r="BGO126" s="597"/>
      <c r="BGP126" s="597"/>
      <c r="BGQ126" s="597"/>
      <c r="BGR126" s="597"/>
      <c r="BGS126" s="597"/>
      <c r="BGT126" s="597"/>
      <c r="BGU126" s="597"/>
      <c r="BGV126" s="597"/>
      <c r="BGW126" s="597"/>
      <c r="BGX126" s="597"/>
      <c r="BGY126" s="597"/>
      <c r="BGZ126" s="597"/>
      <c r="BHA126" s="597"/>
      <c r="BHB126" s="597"/>
      <c r="BHC126" s="597"/>
      <c r="BHD126" s="597"/>
      <c r="BHE126" s="597"/>
      <c r="BHF126" s="597"/>
      <c r="BHG126" s="597"/>
      <c r="BHH126" s="597"/>
      <c r="BHI126" s="597"/>
      <c r="BHJ126" s="597"/>
      <c r="BHK126" s="597"/>
      <c r="BHL126" s="597"/>
      <c r="BHM126" s="597"/>
      <c r="BHN126" s="597"/>
      <c r="BHO126" s="597"/>
      <c r="BHP126" s="597"/>
      <c r="BHQ126" s="597"/>
      <c r="BHR126" s="597"/>
      <c r="BHS126" s="597"/>
      <c r="BHT126" s="597"/>
      <c r="BHU126" s="597"/>
      <c r="BHV126" s="597"/>
      <c r="BHW126" s="597"/>
      <c r="BHX126" s="597"/>
      <c r="BHY126" s="597"/>
      <c r="BHZ126" s="597"/>
      <c r="BIA126" s="597"/>
      <c r="BIB126" s="597"/>
      <c r="BIC126" s="597"/>
      <c r="BID126" s="597"/>
      <c r="BIE126" s="597"/>
      <c r="BIF126" s="597"/>
      <c r="BIG126" s="597"/>
      <c r="BIH126" s="597"/>
      <c r="BII126" s="597"/>
      <c r="BIJ126" s="597"/>
      <c r="BIK126" s="597"/>
      <c r="BIL126" s="597"/>
      <c r="BIM126" s="597"/>
      <c r="BIN126" s="597"/>
      <c r="BIO126" s="597"/>
      <c r="BIP126" s="597"/>
      <c r="BIQ126" s="597"/>
      <c r="BIR126" s="597"/>
      <c r="BIS126" s="597"/>
      <c r="BIT126" s="597"/>
      <c r="BIU126" s="597"/>
      <c r="BIV126" s="597"/>
      <c r="BIW126" s="597"/>
      <c r="BIX126" s="597"/>
      <c r="BIY126" s="597"/>
      <c r="BIZ126" s="597"/>
      <c r="BJA126" s="597"/>
      <c r="BJB126" s="597"/>
      <c r="BJC126" s="597"/>
      <c r="BJD126" s="597"/>
      <c r="BJE126" s="597"/>
      <c r="BJF126" s="597"/>
      <c r="BJG126" s="597"/>
      <c r="BJH126" s="597"/>
      <c r="BJI126" s="597"/>
      <c r="BJJ126" s="597"/>
      <c r="BJK126" s="597"/>
      <c r="BJL126" s="597"/>
      <c r="BJM126" s="597"/>
      <c r="BJN126" s="597"/>
      <c r="BJO126" s="597"/>
      <c r="BJP126" s="597"/>
      <c r="BJQ126" s="597"/>
      <c r="BJR126" s="597"/>
      <c r="BJS126" s="597"/>
      <c r="BJT126" s="597"/>
      <c r="BJU126" s="597"/>
      <c r="BJV126" s="597"/>
      <c r="BJW126" s="597"/>
      <c r="BJX126" s="597"/>
      <c r="BJY126" s="597"/>
      <c r="BJZ126" s="597"/>
      <c r="BKA126" s="597"/>
      <c r="BKB126" s="597"/>
      <c r="BKC126" s="597"/>
      <c r="BKD126" s="597"/>
      <c r="BKE126" s="597"/>
      <c r="BKF126" s="597"/>
      <c r="BKG126" s="597"/>
      <c r="BKH126" s="597"/>
      <c r="BKI126" s="597"/>
      <c r="BKJ126" s="597"/>
      <c r="BKK126" s="597"/>
      <c r="BKL126" s="597"/>
      <c r="BKM126" s="597"/>
      <c r="BKN126" s="597"/>
      <c r="BKO126" s="597"/>
      <c r="BKP126" s="597"/>
      <c r="BKQ126" s="597"/>
      <c r="BKR126" s="597"/>
      <c r="BKS126" s="597"/>
      <c r="BKT126" s="597"/>
      <c r="BKU126" s="597"/>
      <c r="BKV126" s="597"/>
      <c r="BKW126" s="597"/>
      <c r="BKX126" s="597"/>
      <c r="BKY126" s="597"/>
      <c r="BKZ126" s="597"/>
      <c r="BLA126" s="597"/>
      <c r="BLB126" s="597"/>
      <c r="BLC126" s="597"/>
      <c r="BLD126" s="597"/>
      <c r="BLE126" s="597"/>
      <c r="BLF126" s="597"/>
      <c r="BLG126" s="597"/>
      <c r="BLH126" s="597"/>
      <c r="BLI126" s="597"/>
      <c r="BLJ126" s="597"/>
      <c r="BLK126" s="597"/>
      <c r="BLL126" s="597"/>
      <c r="BLM126" s="597"/>
      <c r="BLN126" s="597"/>
      <c r="BLO126" s="597"/>
      <c r="BLP126" s="597"/>
      <c r="BLQ126" s="597"/>
      <c r="BLR126" s="597"/>
      <c r="BLS126" s="597"/>
      <c r="BLT126" s="597"/>
      <c r="BLU126" s="597"/>
      <c r="BLV126" s="597"/>
      <c r="BLW126" s="597"/>
      <c r="BLX126" s="597"/>
      <c r="BLY126" s="597"/>
      <c r="BLZ126" s="597"/>
      <c r="BMA126" s="597"/>
      <c r="BMB126" s="597"/>
      <c r="BMC126" s="597"/>
      <c r="BMD126" s="597"/>
      <c r="BME126" s="597"/>
      <c r="BMF126" s="597"/>
      <c r="BMG126" s="597"/>
      <c r="BMH126" s="597"/>
      <c r="BMI126" s="597"/>
      <c r="BMJ126" s="597"/>
      <c r="BMK126" s="597"/>
      <c r="BML126" s="597"/>
      <c r="BMM126" s="597"/>
      <c r="BMN126" s="597"/>
      <c r="BMO126" s="597"/>
      <c r="BMP126" s="597"/>
      <c r="BMQ126" s="597"/>
      <c r="BMR126" s="597"/>
      <c r="BMS126" s="597"/>
      <c r="BMT126" s="597"/>
      <c r="BMU126" s="597"/>
      <c r="BMV126" s="597"/>
      <c r="BMW126" s="597"/>
      <c r="BMX126" s="597"/>
      <c r="BMY126" s="597"/>
      <c r="BMZ126" s="597"/>
      <c r="BNA126" s="597"/>
      <c r="BNB126" s="597"/>
      <c r="BNC126" s="597"/>
      <c r="BND126" s="597"/>
      <c r="BNE126" s="597"/>
      <c r="BNF126" s="597"/>
      <c r="BNG126" s="597"/>
      <c r="BNH126" s="597"/>
      <c r="BNI126" s="597"/>
      <c r="BNJ126" s="597"/>
      <c r="BNK126" s="597"/>
      <c r="BNL126" s="597"/>
      <c r="BNM126" s="597"/>
      <c r="BNN126" s="597"/>
      <c r="BNO126" s="597"/>
      <c r="BNP126" s="597"/>
      <c r="BNQ126" s="597"/>
      <c r="BNR126" s="597"/>
      <c r="BNS126" s="597"/>
      <c r="BNT126" s="597"/>
      <c r="BNU126" s="597"/>
      <c r="BNV126" s="597"/>
      <c r="BNW126" s="597"/>
      <c r="BNX126" s="597"/>
      <c r="BNY126" s="597"/>
      <c r="BNZ126" s="597"/>
      <c r="BOA126" s="597"/>
      <c r="BOB126" s="597"/>
      <c r="BOC126" s="597"/>
      <c r="BOD126" s="597"/>
      <c r="BOE126" s="597"/>
      <c r="BOF126" s="597"/>
      <c r="BOG126" s="597"/>
      <c r="BOH126" s="597"/>
      <c r="BOI126" s="597"/>
      <c r="BOJ126" s="597"/>
      <c r="BOK126" s="597"/>
      <c r="BOL126" s="597"/>
      <c r="BOM126" s="597"/>
      <c r="BON126" s="597"/>
      <c r="BOO126" s="597"/>
      <c r="BOP126" s="597"/>
      <c r="BOQ126" s="597"/>
      <c r="BOR126" s="597"/>
      <c r="BOS126" s="597"/>
      <c r="BOT126" s="597"/>
      <c r="BOU126" s="597"/>
      <c r="BOV126" s="597"/>
      <c r="BOW126" s="597"/>
      <c r="BOX126" s="597"/>
      <c r="BOY126" s="597"/>
      <c r="BOZ126" s="597"/>
      <c r="BPA126" s="597"/>
      <c r="BPB126" s="597"/>
      <c r="BPC126" s="597"/>
      <c r="BPD126" s="597"/>
      <c r="BPE126" s="597"/>
      <c r="BPF126" s="597"/>
      <c r="BPG126" s="597"/>
      <c r="BPH126" s="597"/>
      <c r="BPI126" s="597"/>
      <c r="BPJ126" s="597"/>
      <c r="BPK126" s="597"/>
      <c r="BPL126" s="597"/>
      <c r="BPM126" s="597"/>
      <c r="BPN126" s="597"/>
      <c r="BPO126" s="597"/>
      <c r="BPP126" s="597"/>
      <c r="BPQ126" s="597"/>
      <c r="BPR126" s="597"/>
      <c r="BPS126" s="597"/>
      <c r="BPT126" s="597"/>
      <c r="BPU126" s="597"/>
      <c r="BPV126" s="597"/>
      <c r="BPW126" s="597"/>
      <c r="BPX126" s="597"/>
      <c r="BPY126" s="597"/>
      <c r="BPZ126" s="597"/>
      <c r="BQA126" s="597"/>
      <c r="BQB126" s="597"/>
      <c r="BQC126" s="597"/>
      <c r="BQD126" s="597"/>
      <c r="BQE126" s="597"/>
      <c r="BQF126" s="597"/>
      <c r="BQG126" s="597"/>
      <c r="BQH126" s="597"/>
      <c r="BQI126" s="597"/>
      <c r="BQJ126" s="597"/>
      <c r="BQK126" s="597"/>
      <c r="BQL126" s="597"/>
      <c r="BQM126" s="597"/>
      <c r="BQN126" s="597"/>
      <c r="BQO126" s="597"/>
      <c r="BQP126" s="597"/>
      <c r="BQQ126" s="597"/>
      <c r="BQR126" s="597"/>
      <c r="BQS126" s="597"/>
      <c r="BQT126" s="597"/>
      <c r="BQU126" s="597"/>
      <c r="BQV126" s="597"/>
      <c r="BQW126" s="597"/>
      <c r="BQX126" s="597"/>
      <c r="BQY126" s="597"/>
      <c r="BQZ126" s="597"/>
      <c r="BRA126" s="597"/>
      <c r="BRB126" s="597"/>
      <c r="BRC126" s="597"/>
      <c r="BRD126" s="597"/>
      <c r="BRE126" s="597"/>
      <c r="BRF126" s="597"/>
      <c r="BRG126" s="597"/>
      <c r="BRH126" s="597"/>
      <c r="BRI126" s="597"/>
      <c r="BRJ126" s="597"/>
      <c r="BRK126" s="597"/>
      <c r="BRL126" s="597"/>
      <c r="BRM126" s="597"/>
      <c r="BRN126" s="597"/>
      <c r="BRO126" s="597"/>
      <c r="BRP126" s="597"/>
      <c r="BRQ126" s="597"/>
      <c r="BRR126" s="597"/>
      <c r="BRS126" s="597"/>
      <c r="BRT126" s="597"/>
      <c r="BRU126" s="597"/>
      <c r="BRV126" s="597"/>
      <c r="BRW126" s="597"/>
      <c r="BRX126" s="597"/>
      <c r="BRY126" s="597"/>
      <c r="BRZ126" s="597"/>
      <c r="BSA126" s="597"/>
      <c r="BSB126" s="597"/>
      <c r="BSC126" s="597"/>
      <c r="BSD126" s="597"/>
      <c r="BSE126" s="597"/>
      <c r="BSF126" s="597"/>
      <c r="BSG126" s="597"/>
      <c r="BSH126" s="597"/>
      <c r="BSI126" s="597"/>
      <c r="BSJ126" s="597"/>
      <c r="BSK126" s="597"/>
      <c r="BSL126" s="597"/>
      <c r="BSM126" s="597"/>
      <c r="BSN126" s="597"/>
      <c r="BSO126" s="597"/>
      <c r="BSP126" s="597"/>
      <c r="BSQ126" s="597"/>
      <c r="BSR126" s="597"/>
      <c r="BSS126" s="597"/>
      <c r="BST126" s="597"/>
      <c r="BSU126" s="597"/>
      <c r="BSV126" s="597"/>
      <c r="BSW126" s="597"/>
      <c r="BSX126" s="597"/>
      <c r="BSY126" s="597"/>
      <c r="BSZ126" s="597"/>
      <c r="BTA126" s="597"/>
      <c r="BTB126" s="597"/>
      <c r="BTC126" s="597"/>
      <c r="BTD126" s="597"/>
      <c r="BTE126" s="597"/>
      <c r="BTF126" s="597"/>
      <c r="BTG126" s="597"/>
      <c r="BTH126" s="597"/>
      <c r="BTI126" s="597"/>
      <c r="BTJ126" s="597"/>
      <c r="BTK126" s="597"/>
      <c r="BTL126" s="597"/>
      <c r="BTM126" s="597"/>
      <c r="BTN126" s="597"/>
      <c r="BTO126" s="597"/>
      <c r="BTP126" s="597"/>
      <c r="BTQ126" s="597"/>
      <c r="BTR126" s="597"/>
      <c r="BTS126" s="597"/>
      <c r="BTT126" s="597"/>
      <c r="BTU126" s="597"/>
      <c r="BTV126" s="597"/>
      <c r="BTW126" s="597"/>
      <c r="BTX126" s="597"/>
      <c r="BTY126" s="597"/>
      <c r="BTZ126" s="597"/>
      <c r="BUA126" s="597"/>
      <c r="BUB126" s="597"/>
      <c r="BUC126" s="597"/>
      <c r="BUD126" s="597"/>
      <c r="BUE126" s="597"/>
      <c r="BUF126" s="597"/>
      <c r="BUG126" s="597"/>
      <c r="BUH126" s="597"/>
      <c r="BUI126" s="597"/>
      <c r="BUJ126" s="597"/>
      <c r="BUK126" s="597"/>
      <c r="BUL126" s="597"/>
      <c r="BUM126" s="597"/>
      <c r="BUN126" s="597"/>
      <c r="BUO126" s="597"/>
      <c r="BUP126" s="597"/>
      <c r="BUQ126" s="597"/>
      <c r="BUR126" s="597"/>
      <c r="BUS126" s="597"/>
      <c r="BUT126" s="597"/>
      <c r="BUU126" s="597"/>
      <c r="BUV126" s="597"/>
      <c r="BUW126" s="597"/>
      <c r="BUX126" s="597"/>
      <c r="BUY126" s="597"/>
      <c r="BUZ126" s="597"/>
      <c r="BVA126" s="597"/>
      <c r="BVB126" s="597"/>
      <c r="BVC126" s="597"/>
      <c r="BVD126" s="597"/>
      <c r="BVE126" s="597"/>
      <c r="BVF126" s="597"/>
      <c r="BVG126" s="597"/>
      <c r="BVH126" s="597"/>
      <c r="BVI126" s="597"/>
      <c r="BVJ126" s="597"/>
      <c r="BVK126" s="597"/>
      <c r="BVL126" s="597"/>
      <c r="BVM126" s="597"/>
      <c r="BVN126" s="597"/>
      <c r="BVO126" s="597"/>
      <c r="BVP126" s="597"/>
      <c r="BVQ126" s="597"/>
      <c r="BVR126" s="597"/>
      <c r="BVS126" s="597"/>
      <c r="BVT126" s="597"/>
      <c r="BVU126" s="597"/>
      <c r="BVV126" s="597"/>
      <c r="BVW126" s="597"/>
      <c r="BVX126" s="597"/>
      <c r="BVY126" s="597"/>
      <c r="BVZ126" s="597"/>
      <c r="BWA126" s="597"/>
      <c r="BWB126" s="597"/>
      <c r="BWC126" s="597"/>
      <c r="BWD126" s="597"/>
      <c r="BWE126" s="597"/>
      <c r="BWF126" s="597"/>
      <c r="BWG126" s="597"/>
      <c r="BWH126" s="597"/>
      <c r="BWI126" s="597"/>
      <c r="BWJ126" s="597"/>
      <c r="BWK126" s="597"/>
      <c r="BWL126" s="597"/>
      <c r="BWM126" s="597"/>
      <c r="BWN126" s="597"/>
      <c r="BWO126" s="597"/>
      <c r="BWP126" s="597"/>
      <c r="BWQ126" s="597"/>
      <c r="BWR126" s="597"/>
      <c r="BWS126" s="597"/>
      <c r="BWT126" s="597"/>
      <c r="BWU126" s="597"/>
      <c r="BWV126" s="597"/>
      <c r="BWW126" s="597"/>
      <c r="BWX126" s="597"/>
      <c r="BWY126" s="597"/>
      <c r="BWZ126" s="597"/>
      <c r="BXA126" s="597"/>
      <c r="BXB126" s="597"/>
      <c r="BXC126" s="597"/>
      <c r="BXD126" s="597"/>
      <c r="BXE126" s="597"/>
      <c r="BXF126" s="597"/>
      <c r="BXG126" s="597"/>
      <c r="BXH126" s="597"/>
      <c r="BXI126" s="597"/>
      <c r="BXJ126" s="597"/>
      <c r="BXK126" s="597"/>
      <c r="BXL126" s="597"/>
      <c r="BXM126" s="597"/>
      <c r="BXN126" s="597"/>
      <c r="BXO126" s="597"/>
      <c r="BXP126" s="597"/>
      <c r="BXQ126" s="597"/>
      <c r="BXR126" s="597"/>
      <c r="BXS126" s="597"/>
      <c r="BXT126" s="597"/>
      <c r="BXU126" s="597"/>
      <c r="BXV126" s="597"/>
      <c r="BXW126" s="597"/>
      <c r="BXX126" s="597"/>
      <c r="BXY126" s="597"/>
      <c r="BXZ126" s="597"/>
      <c r="BYA126" s="597"/>
      <c r="BYB126" s="597"/>
      <c r="BYC126" s="597"/>
      <c r="BYD126" s="597"/>
      <c r="BYE126" s="597"/>
      <c r="BYF126" s="597"/>
      <c r="BYG126" s="597"/>
      <c r="BYH126" s="597"/>
      <c r="BYI126" s="597"/>
      <c r="BYJ126" s="597"/>
      <c r="BYK126" s="597"/>
      <c r="BYL126" s="597"/>
      <c r="BYM126" s="597"/>
      <c r="BYN126" s="597"/>
      <c r="BYO126" s="597"/>
      <c r="BYP126" s="597"/>
      <c r="BYQ126" s="597"/>
      <c r="BYR126" s="597"/>
      <c r="BYS126" s="597"/>
      <c r="BYT126" s="597"/>
      <c r="BYU126" s="597"/>
      <c r="BYV126" s="597"/>
      <c r="BYW126" s="597"/>
      <c r="BYX126" s="597"/>
      <c r="BYY126" s="597"/>
      <c r="BYZ126" s="597"/>
      <c r="BZA126" s="597"/>
      <c r="BZB126" s="597"/>
      <c r="BZC126" s="597"/>
      <c r="BZD126" s="597"/>
      <c r="BZE126" s="597"/>
      <c r="BZF126" s="597"/>
      <c r="BZG126" s="597"/>
      <c r="BZH126" s="597"/>
      <c r="BZI126" s="597"/>
      <c r="BZJ126" s="597"/>
      <c r="BZK126" s="597"/>
      <c r="BZL126" s="597"/>
      <c r="BZM126" s="597"/>
      <c r="BZN126" s="597"/>
      <c r="BZO126" s="597"/>
      <c r="BZP126" s="597"/>
      <c r="BZQ126" s="597"/>
      <c r="BZR126" s="597"/>
      <c r="BZS126" s="597"/>
      <c r="BZT126" s="597"/>
      <c r="BZU126" s="597"/>
      <c r="BZV126" s="597"/>
      <c r="BZW126" s="597"/>
      <c r="BZX126" s="597"/>
      <c r="BZY126" s="597"/>
      <c r="BZZ126" s="597"/>
      <c r="CAA126" s="597"/>
      <c r="CAB126" s="597"/>
      <c r="CAC126" s="597"/>
      <c r="CAD126" s="597"/>
      <c r="CAE126" s="597"/>
      <c r="CAF126" s="597"/>
      <c r="CAG126" s="597"/>
      <c r="CAH126" s="597"/>
      <c r="CAI126" s="597"/>
      <c r="CAJ126" s="597"/>
      <c r="CAK126" s="597"/>
      <c r="CAL126" s="597"/>
      <c r="CAM126" s="597"/>
      <c r="CAN126" s="597"/>
      <c r="CAO126" s="597"/>
      <c r="CAP126" s="597"/>
      <c r="CAQ126" s="597"/>
      <c r="CAR126" s="597"/>
      <c r="CAS126" s="597"/>
      <c r="CAT126" s="597"/>
      <c r="CAU126" s="597"/>
      <c r="CAV126" s="597"/>
      <c r="CAW126" s="597"/>
      <c r="CAX126" s="597"/>
      <c r="CAY126" s="597"/>
      <c r="CAZ126" s="597"/>
      <c r="CBA126" s="597"/>
      <c r="CBB126" s="597"/>
      <c r="CBC126" s="597"/>
      <c r="CBD126" s="597"/>
      <c r="CBE126" s="597"/>
      <c r="CBF126" s="597"/>
      <c r="CBG126" s="597"/>
      <c r="CBH126" s="597"/>
      <c r="CBI126" s="597"/>
      <c r="CBJ126" s="597"/>
      <c r="CBK126" s="597"/>
      <c r="CBL126" s="597"/>
      <c r="CBM126" s="597"/>
      <c r="CBN126" s="597"/>
      <c r="CBO126" s="597"/>
      <c r="CBP126" s="597"/>
      <c r="CBQ126" s="597"/>
      <c r="CBR126" s="597"/>
      <c r="CBS126" s="597"/>
      <c r="CBT126" s="597"/>
      <c r="CBU126" s="597"/>
      <c r="CBV126" s="597"/>
      <c r="CBW126" s="597"/>
      <c r="CBX126" s="597"/>
      <c r="CBY126" s="597"/>
      <c r="CBZ126" s="597"/>
      <c r="CCA126" s="597"/>
      <c r="CCB126" s="597"/>
      <c r="CCC126" s="597"/>
      <c r="CCD126" s="597"/>
      <c r="CCE126" s="597"/>
      <c r="CCF126" s="597"/>
      <c r="CCG126" s="597"/>
      <c r="CCH126" s="597"/>
      <c r="CCI126" s="597"/>
      <c r="CCJ126" s="597"/>
      <c r="CCK126" s="597"/>
      <c r="CCL126" s="597"/>
      <c r="CCM126" s="597"/>
      <c r="CCN126" s="597"/>
      <c r="CCO126" s="597"/>
      <c r="CCP126" s="597"/>
      <c r="CCQ126" s="597"/>
      <c r="CCR126" s="597"/>
      <c r="CCS126" s="597"/>
      <c r="CCT126" s="597"/>
      <c r="CCU126" s="597"/>
      <c r="CCV126" s="597"/>
      <c r="CCW126" s="597"/>
      <c r="CCX126" s="597"/>
      <c r="CCY126" s="597"/>
      <c r="CCZ126" s="597"/>
      <c r="CDA126" s="597"/>
      <c r="CDB126" s="597"/>
      <c r="CDC126" s="597"/>
      <c r="CDD126" s="597"/>
      <c r="CDE126" s="597"/>
      <c r="CDF126" s="597"/>
      <c r="CDG126" s="597"/>
      <c r="CDH126" s="597"/>
      <c r="CDI126" s="597"/>
      <c r="CDJ126" s="597"/>
      <c r="CDK126" s="597"/>
      <c r="CDL126" s="597"/>
      <c r="CDM126" s="597"/>
      <c r="CDN126" s="597"/>
      <c r="CDO126" s="597"/>
      <c r="CDP126" s="597"/>
      <c r="CDQ126" s="597"/>
      <c r="CDR126" s="597"/>
      <c r="CDS126" s="597"/>
      <c r="CDT126" s="597"/>
      <c r="CDU126" s="597"/>
      <c r="CDV126" s="597"/>
      <c r="CDW126" s="597"/>
      <c r="CDX126" s="597"/>
      <c r="CDY126" s="597"/>
      <c r="CDZ126" s="597"/>
      <c r="CEA126" s="597"/>
      <c r="CEB126" s="597"/>
      <c r="CEC126" s="597"/>
      <c r="CED126" s="597"/>
      <c r="CEE126" s="597"/>
      <c r="CEF126" s="597"/>
      <c r="CEG126" s="597"/>
      <c r="CEH126" s="597"/>
      <c r="CEI126" s="597"/>
      <c r="CEJ126" s="597"/>
      <c r="CEK126" s="597"/>
      <c r="CEL126" s="597"/>
      <c r="CEM126" s="597"/>
      <c r="CEN126" s="597"/>
      <c r="CEO126" s="597"/>
      <c r="CEP126" s="597"/>
      <c r="CEQ126" s="597"/>
      <c r="CER126" s="597"/>
      <c r="CES126" s="597"/>
      <c r="CET126" s="597"/>
      <c r="CEU126" s="597"/>
      <c r="CEV126" s="597"/>
      <c r="CEW126" s="597"/>
      <c r="CEX126" s="597"/>
      <c r="CEY126" s="597"/>
      <c r="CEZ126" s="597"/>
      <c r="CFA126" s="597"/>
      <c r="CFB126" s="597"/>
      <c r="CFC126" s="597"/>
      <c r="CFD126" s="597"/>
      <c r="CFE126" s="597"/>
      <c r="CFF126" s="597"/>
      <c r="CFG126" s="597"/>
      <c r="CFH126" s="597"/>
      <c r="CFI126" s="597"/>
      <c r="CFJ126" s="597"/>
      <c r="CFK126" s="597"/>
      <c r="CFL126" s="597"/>
      <c r="CFM126" s="597"/>
      <c r="CFN126" s="597"/>
      <c r="CFO126" s="597"/>
      <c r="CFP126" s="597"/>
      <c r="CFQ126" s="597"/>
      <c r="CFR126" s="597"/>
      <c r="CFS126" s="597"/>
      <c r="CFT126" s="597"/>
      <c r="CFU126" s="597"/>
      <c r="CFV126" s="597"/>
      <c r="CFW126" s="597"/>
      <c r="CFX126" s="597"/>
      <c r="CFY126" s="597"/>
      <c r="CFZ126" s="597"/>
      <c r="CGA126" s="597"/>
      <c r="CGB126" s="597"/>
      <c r="CGC126" s="597"/>
      <c r="CGD126" s="597"/>
      <c r="CGE126" s="597"/>
      <c r="CGF126" s="597"/>
      <c r="CGG126" s="597"/>
      <c r="CGH126" s="597"/>
      <c r="CGI126" s="597"/>
      <c r="CGJ126" s="597"/>
      <c r="CGK126" s="597"/>
      <c r="CGL126" s="597"/>
      <c r="CGM126" s="597"/>
      <c r="CGN126" s="597"/>
      <c r="CGO126" s="597"/>
      <c r="CGP126" s="597"/>
      <c r="CGQ126" s="597"/>
      <c r="CGR126" s="597"/>
      <c r="CGS126" s="597"/>
      <c r="CGT126" s="597"/>
      <c r="CGU126" s="597"/>
      <c r="CGV126" s="597"/>
      <c r="CGW126" s="597"/>
      <c r="CGX126" s="597"/>
      <c r="CGY126" s="597"/>
      <c r="CGZ126" s="597"/>
      <c r="CHA126" s="597"/>
      <c r="CHB126" s="597"/>
      <c r="CHC126" s="597"/>
      <c r="CHD126" s="597"/>
      <c r="CHE126" s="597"/>
      <c r="CHF126" s="597"/>
      <c r="CHG126" s="597"/>
      <c r="CHH126" s="597"/>
      <c r="CHI126" s="597"/>
      <c r="CHJ126" s="597"/>
      <c r="CHK126" s="597"/>
      <c r="CHL126" s="597"/>
      <c r="CHM126" s="597"/>
      <c r="CHN126" s="597"/>
      <c r="CHO126" s="597"/>
      <c r="CHP126" s="597"/>
      <c r="CHQ126" s="597"/>
      <c r="CHR126" s="597"/>
      <c r="CHS126" s="597"/>
      <c r="CHT126" s="597"/>
      <c r="CHU126" s="597"/>
      <c r="CHV126" s="597"/>
      <c r="CHW126" s="597"/>
      <c r="CHX126" s="597"/>
      <c r="CHY126" s="597"/>
      <c r="CHZ126" s="597"/>
      <c r="CIA126" s="597"/>
      <c r="CIB126" s="597"/>
      <c r="CIC126" s="597"/>
      <c r="CID126" s="597"/>
      <c r="CIE126" s="597"/>
      <c r="CIF126" s="597"/>
      <c r="CIG126" s="597"/>
      <c r="CIH126" s="597"/>
      <c r="CII126" s="597"/>
      <c r="CIJ126" s="597"/>
      <c r="CIK126" s="597"/>
      <c r="CIL126" s="597"/>
      <c r="CIM126" s="597"/>
      <c r="CIN126" s="597"/>
      <c r="CIO126" s="597"/>
      <c r="CIP126" s="597"/>
      <c r="CIQ126" s="597"/>
      <c r="CIR126" s="597"/>
      <c r="CIS126" s="597"/>
      <c r="CIT126" s="597"/>
      <c r="CIU126" s="597"/>
      <c r="CIV126" s="597"/>
      <c r="CIW126" s="597"/>
      <c r="CIX126" s="597"/>
      <c r="CIY126" s="597"/>
      <c r="CIZ126" s="597"/>
      <c r="CJA126" s="597"/>
      <c r="CJB126" s="597"/>
      <c r="CJC126" s="597"/>
      <c r="CJD126" s="597"/>
      <c r="CJE126" s="597"/>
      <c r="CJF126" s="597"/>
      <c r="CJG126" s="597"/>
      <c r="CJH126" s="597"/>
      <c r="CJI126" s="597"/>
      <c r="CJJ126" s="597"/>
      <c r="CJK126" s="597"/>
      <c r="CJL126" s="597"/>
      <c r="CJM126" s="597"/>
      <c r="CJN126" s="597"/>
      <c r="CJO126" s="597"/>
      <c r="CJP126" s="597"/>
      <c r="CJQ126" s="597"/>
      <c r="CJR126" s="597"/>
      <c r="CJS126" s="597"/>
      <c r="CJT126" s="597"/>
      <c r="CJU126" s="597"/>
      <c r="CJV126" s="597"/>
      <c r="CJW126" s="597"/>
      <c r="CJX126" s="597"/>
      <c r="CJY126" s="597"/>
      <c r="CJZ126" s="597"/>
      <c r="CKA126" s="597"/>
      <c r="CKB126" s="597"/>
      <c r="CKC126" s="597"/>
      <c r="CKD126" s="597"/>
      <c r="CKE126" s="597"/>
      <c r="CKF126" s="597"/>
      <c r="CKG126" s="597"/>
      <c r="CKH126" s="597"/>
      <c r="CKI126" s="597"/>
      <c r="CKJ126" s="597"/>
      <c r="CKK126" s="597"/>
      <c r="CKL126" s="597"/>
      <c r="CKM126" s="597"/>
      <c r="CKN126" s="597"/>
      <c r="CKO126" s="597"/>
      <c r="CKP126" s="597"/>
      <c r="CKQ126" s="597"/>
      <c r="CKR126" s="597"/>
      <c r="CKS126" s="597"/>
      <c r="CKT126" s="597"/>
      <c r="CKU126" s="597"/>
      <c r="CKV126" s="597"/>
      <c r="CKW126" s="597"/>
      <c r="CKX126" s="597"/>
      <c r="CKY126" s="597"/>
      <c r="CKZ126" s="597"/>
      <c r="CLA126" s="597"/>
      <c r="CLB126" s="597"/>
      <c r="CLC126" s="597"/>
      <c r="CLD126" s="597"/>
      <c r="CLE126" s="597"/>
      <c r="CLF126" s="597"/>
      <c r="CLG126" s="597"/>
      <c r="CLH126" s="597"/>
      <c r="CLI126" s="597"/>
      <c r="CLJ126" s="597"/>
      <c r="CLK126" s="597"/>
      <c r="CLL126" s="597"/>
      <c r="CLM126" s="597"/>
      <c r="CLN126" s="597"/>
      <c r="CLO126" s="597"/>
      <c r="CLP126" s="597"/>
      <c r="CLQ126" s="597"/>
      <c r="CLR126" s="597"/>
      <c r="CLS126" s="597"/>
      <c r="CLT126" s="597"/>
      <c r="CLU126" s="597"/>
      <c r="CLV126" s="597"/>
      <c r="CLW126" s="597"/>
      <c r="CLX126" s="597"/>
      <c r="CLY126" s="597"/>
      <c r="CLZ126" s="597"/>
      <c r="CMA126" s="597"/>
      <c r="CMB126" s="597"/>
      <c r="CMC126" s="597"/>
      <c r="CMD126" s="597"/>
      <c r="CME126" s="597"/>
      <c r="CMF126" s="597"/>
      <c r="CMG126" s="597"/>
      <c r="CMH126" s="597"/>
      <c r="CMI126" s="597"/>
      <c r="CMJ126" s="597"/>
      <c r="CMK126" s="597"/>
      <c r="CML126" s="597"/>
      <c r="CMM126" s="597"/>
      <c r="CMN126" s="597"/>
      <c r="CMO126" s="597"/>
      <c r="CMP126" s="597"/>
      <c r="CMQ126" s="597"/>
      <c r="CMR126" s="597"/>
      <c r="CMS126" s="597"/>
      <c r="CMT126" s="597"/>
      <c r="CMU126" s="597"/>
      <c r="CMV126" s="597"/>
      <c r="CMW126" s="597"/>
      <c r="CMX126" s="597"/>
      <c r="CMY126" s="597"/>
      <c r="CMZ126" s="597"/>
      <c r="CNA126" s="597"/>
      <c r="CNB126" s="597"/>
      <c r="CNC126" s="597"/>
      <c r="CND126" s="597"/>
      <c r="CNE126" s="597"/>
      <c r="CNF126" s="597"/>
      <c r="CNG126" s="597"/>
      <c r="CNH126" s="597"/>
      <c r="CNI126" s="597"/>
      <c r="CNJ126" s="597"/>
      <c r="CNK126" s="597"/>
      <c r="CNL126" s="597"/>
      <c r="CNM126" s="597"/>
      <c r="CNN126" s="597"/>
      <c r="CNO126" s="597"/>
      <c r="CNP126" s="597"/>
      <c r="CNQ126" s="597"/>
      <c r="CNR126" s="597"/>
      <c r="CNS126" s="597"/>
      <c r="CNT126" s="597"/>
      <c r="CNU126" s="597"/>
      <c r="CNV126" s="597"/>
      <c r="CNW126" s="597"/>
      <c r="CNX126" s="597"/>
      <c r="CNY126" s="597"/>
      <c r="CNZ126" s="597"/>
      <c r="COA126" s="597"/>
      <c r="COB126" s="597"/>
      <c r="COC126" s="597"/>
      <c r="COD126" s="597"/>
      <c r="COE126" s="597"/>
      <c r="COF126" s="597"/>
      <c r="COG126" s="597"/>
      <c r="COH126" s="597"/>
      <c r="COI126" s="597"/>
      <c r="COJ126" s="597"/>
      <c r="COK126" s="597"/>
      <c r="COL126" s="597"/>
      <c r="COM126" s="597"/>
      <c r="CON126" s="597"/>
      <c r="COO126" s="597"/>
      <c r="COP126" s="597"/>
      <c r="COQ126" s="597"/>
      <c r="COR126" s="597"/>
      <c r="COS126" s="597"/>
      <c r="COT126" s="597"/>
      <c r="COU126" s="597"/>
      <c r="COV126" s="597"/>
      <c r="COW126" s="597"/>
      <c r="COX126" s="597"/>
      <c r="COY126" s="597"/>
      <c r="COZ126" s="597"/>
      <c r="CPA126" s="597"/>
      <c r="CPB126" s="597"/>
      <c r="CPC126" s="597"/>
      <c r="CPD126" s="597"/>
      <c r="CPE126" s="597"/>
      <c r="CPF126" s="597"/>
      <c r="CPG126" s="597"/>
      <c r="CPH126" s="597"/>
      <c r="CPI126" s="597"/>
      <c r="CPJ126" s="597"/>
      <c r="CPK126" s="597"/>
      <c r="CPL126" s="597"/>
      <c r="CPM126" s="597"/>
      <c r="CPN126" s="597"/>
      <c r="CPO126" s="597"/>
      <c r="CPP126" s="597"/>
      <c r="CPQ126" s="597"/>
      <c r="CPR126" s="597"/>
      <c r="CPS126" s="597"/>
      <c r="CPT126" s="597"/>
      <c r="CPU126" s="597"/>
      <c r="CPV126" s="597"/>
      <c r="CPW126" s="597"/>
      <c r="CPX126" s="597"/>
      <c r="CPY126" s="597"/>
      <c r="CPZ126" s="597"/>
      <c r="CQA126" s="597"/>
      <c r="CQB126" s="597"/>
      <c r="CQC126" s="597"/>
      <c r="CQD126" s="597"/>
      <c r="CQE126" s="597"/>
      <c r="CQF126" s="597"/>
      <c r="CQG126" s="597"/>
      <c r="CQH126" s="597"/>
      <c r="CQI126" s="597"/>
      <c r="CQJ126" s="597"/>
      <c r="CQK126" s="597"/>
      <c r="CQL126" s="597"/>
      <c r="CQM126" s="597"/>
      <c r="CQN126" s="597"/>
      <c r="CQO126" s="597"/>
      <c r="CQP126" s="597"/>
      <c r="CQQ126" s="597"/>
      <c r="CQR126" s="597"/>
      <c r="CQS126" s="597"/>
      <c r="CQT126" s="597"/>
      <c r="CQU126" s="597"/>
      <c r="CQV126" s="597"/>
      <c r="CQW126" s="597"/>
      <c r="CQX126" s="597"/>
      <c r="CQY126" s="597"/>
      <c r="CQZ126" s="597"/>
      <c r="CRA126" s="597"/>
      <c r="CRB126" s="597"/>
      <c r="CRC126" s="597"/>
      <c r="CRD126" s="597"/>
      <c r="CRE126" s="597"/>
      <c r="CRF126" s="597"/>
      <c r="CRG126" s="597"/>
      <c r="CRH126" s="597"/>
      <c r="CRI126" s="597"/>
      <c r="CRJ126" s="597"/>
      <c r="CRK126" s="597"/>
      <c r="CRL126" s="597"/>
      <c r="CRM126" s="597"/>
      <c r="CRN126" s="597"/>
      <c r="CRO126" s="597"/>
      <c r="CRP126" s="597"/>
      <c r="CRQ126" s="597"/>
      <c r="CRR126" s="597"/>
      <c r="CRS126" s="597"/>
      <c r="CRT126" s="597"/>
      <c r="CRU126" s="597"/>
      <c r="CRV126" s="597"/>
      <c r="CRW126" s="597"/>
      <c r="CRX126" s="597"/>
      <c r="CRY126" s="597"/>
      <c r="CRZ126" s="597"/>
      <c r="CSA126" s="597"/>
      <c r="CSB126" s="597"/>
      <c r="CSC126" s="597"/>
      <c r="CSD126" s="597"/>
      <c r="CSE126" s="597"/>
      <c r="CSF126" s="597"/>
      <c r="CSG126" s="597"/>
      <c r="CSH126" s="597"/>
      <c r="CSI126" s="597"/>
      <c r="CSJ126" s="597"/>
      <c r="CSK126" s="597"/>
      <c r="CSL126" s="597"/>
      <c r="CSM126" s="597"/>
      <c r="CSN126" s="597"/>
      <c r="CSO126" s="597"/>
      <c r="CSP126" s="597"/>
      <c r="CSQ126" s="597"/>
      <c r="CSR126" s="597"/>
      <c r="CSS126" s="597"/>
      <c r="CST126" s="597"/>
      <c r="CSU126" s="597"/>
      <c r="CSV126" s="597"/>
      <c r="CSW126" s="597"/>
      <c r="CSX126" s="597"/>
      <c r="CSY126" s="597"/>
      <c r="CSZ126" s="597"/>
      <c r="CTA126" s="597"/>
      <c r="CTB126" s="597"/>
      <c r="CTC126" s="597"/>
      <c r="CTD126" s="597"/>
      <c r="CTE126" s="597"/>
      <c r="CTF126" s="597"/>
      <c r="CTG126" s="597"/>
      <c r="CTH126" s="597"/>
      <c r="CTI126" s="597"/>
      <c r="CTJ126" s="597"/>
      <c r="CTK126" s="597"/>
      <c r="CTL126" s="597"/>
      <c r="CTM126" s="597"/>
      <c r="CTN126" s="597"/>
      <c r="CTO126" s="597"/>
      <c r="CTP126" s="597"/>
      <c r="CTQ126" s="597"/>
      <c r="CTR126" s="597"/>
      <c r="CTS126" s="597"/>
      <c r="CTT126" s="597"/>
      <c r="CTU126" s="597"/>
      <c r="CTV126" s="597"/>
      <c r="CTW126" s="597"/>
      <c r="CTX126" s="597"/>
      <c r="CTY126" s="597"/>
      <c r="CTZ126" s="597"/>
      <c r="CUA126" s="597"/>
      <c r="CUB126" s="597"/>
      <c r="CUC126" s="597"/>
      <c r="CUD126" s="597"/>
      <c r="CUE126" s="597"/>
      <c r="CUF126" s="597"/>
      <c r="CUG126" s="597"/>
      <c r="CUH126" s="597"/>
      <c r="CUI126" s="597"/>
      <c r="CUJ126" s="597"/>
      <c r="CUK126" s="597"/>
      <c r="CUL126" s="597"/>
      <c r="CUM126" s="597"/>
      <c r="CUN126" s="597"/>
      <c r="CUO126" s="597"/>
      <c r="CUP126" s="597"/>
      <c r="CUQ126" s="597"/>
      <c r="CUR126" s="597"/>
      <c r="CUS126" s="597"/>
      <c r="CUT126" s="597"/>
      <c r="CUU126" s="597"/>
      <c r="CUV126" s="597"/>
      <c r="CUW126" s="597"/>
      <c r="CUX126" s="597"/>
      <c r="CUY126" s="597"/>
      <c r="CUZ126" s="597"/>
      <c r="CVA126" s="597"/>
      <c r="CVB126" s="597"/>
      <c r="CVC126" s="597"/>
      <c r="CVD126" s="597"/>
      <c r="CVE126" s="597"/>
      <c r="CVF126" s="597"/>
      <c r="CVG126" s="597"/>
      <c r="CVH126" s="597"/>
      <c r="CVI126" s="597"/>
      <c r="CVJ126" s="597"/>
      <c r="CVK126" s="597"/>
      <c r="CVL126" s="597"/>
      <c r="CVM126" s="597"/>
      <c r="CVN126" s="597"/>
      <c r="CVO126" s="597"/>
      <c r="CVP126" s="597"/>
      <c r="CVQ126" s="597"/>
      <c r="CVR126" s="597"/>
      <c r="CVS126" s="597"/>
      <c r="CVT126" s="597"/>
      <c r="CVU126" s="597"/>
      <c r="CVV126" s="597"/>
      <c r="CVW126" s="597"/>
      <c r="CVX126" s="597"/>
      <c r="CVY126" s="597"/>
      <c r="CVZ126" s="597"/>
      <c r="CWA126" s="597"/>
      <c r="CWB126" s="597"/>
      <c r="CWC126" s="597"/>
      <c r="CWD126" s="597"/>
      <c r="CWE126" s="597"/>
      <c r="CWF126" s="597"/>
      <c r="CWG126" s="597"/>
      <c r="CWH126" s="597"/>
      <c r="CWI126" s="597"/>
      <c r="CWJ126" s="597"/>
      <c r="CWK126" s="597"/>
      <c r="CWL126" s="597"/>
      <c r="CWM126" s="597"/>
      <c r="CWN126" s="597"/>
      <c r="CWO126" s="597"/>
      <c r="CWP126" s="597"/>
      <c r="CWQ126" s="597"/>
      <c r="CWR126" s="597"/>
      <c r="CWS126" s="597"/>
      <c r="CWT126" s="597"/>
      <c r="CWU126" s="597"/>
      <c r="CWV126" s="597"/>
      <c r="CWW126" s="597"/>
      <c r="CWX126" s="597"/>
      <c r="CWY126" s="597"/>
      <c r="CWZ126" s="597"/>
      <c r="CXA126" s="597"/>
      <c r="CXB126" s="597"/>
      <c r="CXC126" s="597"/>
      <c r="CXD126" s="597"/>
      <c r="CXE126" s="597"/>
      <c r="CXF126" s="597"/>
      <c r="CXG126" s="597"/>
      <c r="CXH126" s="597"/>
      <c r="CXI126" s="597"/>
      <c r="CXJ126" s="597"/>
      <c r="CXK126" s="597"/>
      <c r="CXL126" s="597"/>
      <c r="CXM126" s="597"/>
      <c r="CXN126" s="597"/>
      <c r="CXO126" s="597"/>
      <c r="CXP126" s="597"/>
      <c r="CXQ126" s="597"/>
      <c r="CXR126" s="597"/>
      <c r="CXS126" s="597"/>
      <c r="CXT126" s="597"/>
      <c r="CXU126" s="597"/>
      <c r="CXV126" s="597"/>
      <c r="CXW126" s="597"/>
      <c r="CXX126" s="597"/>
      <c r="CXY126" s="597"/>
      <c r="CXZ126" s="597"/>
      <c r="CYA126" s="597"/>
      <c r="CYB126" s="597"/>
      <c r="CYC126" s="597"/>
      <c r="CYD126" s="597"/>
      <c r="CYE126" s="597"/>
      <c r="CYF126" s="597"/>
      <c r="CYG126" s="597"/>
      <c r="CYH126" s="597"/>
      <c r="CYI126" s="597"/>
      <c r="CYJ126" s="597"/>
      <c r="CYK126" s="597"/>
      <c r="CYL126" s="597"/>
      <c r="CYM126" s="597"/>
      <c r="CYN126" s="597"/>
      <c r="CYO126" s="597"/>
      <c r="CYP126" s="597"/>
      <c r="CYQ126" s="597"/>
      <c r="CYR126" s="597"/>
      <c r="CYS126" s="597"/>
      <c r="CYT126" s="597"/>
      <c r="CYU126" s="597"/>
      <c r="CYV126" s="597"/>
      <c r="CYW126" s="597"/>
      <c r="CYX126" s="597"/>
      <c r="CYY126" s="597"/>
      <c r="CYZ126" s="597"/>
      <c r="CZA126" s="597"/>
      <c r="CZB126" s="597"/>
      <c r="CZC126" s="597"/>
      <c r="CZD126" s="597"/>
      <c r="CZE126" s="597"/>
      <c r="CZF126" s="597"/>
      <c r="CZG126" s="597"/>
      <c r="CZH126" s="597"/>
      <c r="CZI126" s="597"/>
      <c r="CZJ126" s="597"/>
      <c r="CZK126" s="597"/>
      <c r="CZL126" s="597"/>
      <c r="CZM126" s="597"/>
      <c r="CZN126" s="597"/>
      <c r="CZO126" s="597"/>
      <c r="CZP126" s="597"/>
      <c r="CZQ126" s="597"/>
      <c r="CZR126" s="597"/>
      <c r="CZS126" s="597"/>
      <c r="CZT126" s="597"/>
      <c r="CZU126" s="597"/>
      <c r="CZV126" s="597"/>
      <c r="CZW126" s="597"/>
      <c r="CZX126" s="597"/>
      <c r="CZY126" s="597"/>
      <c r="CZZ126" s="597"/>
      <c r="DAA126" s="597"/>
      <c r="DAB126" s="597"/>
      <c r="DAC126" s="597"/>
      <c r="DAD126" s="597"/>
      <c r="DAE126" s="597"/>
      <c r="DAF126" s="597"/>
      <c r="DAG126" s="597"/>
      <c r="DAH126" s="597"/>
      <c r="DAI126" s="597"/>
      <c r="DAJ126" s="597"/>
      <c r="DAK126" s="597"/>
      <c r="DAL126" s="597"/>
      <c r="DAM126" s="597"/>
      <c r="DAN126" s="597"/>
      <c r="DAO126" s="597"/>
      <c r="DAP126" s="597"/>
      <c r="DAQ126" s="597"/>
      <c r="DAR126" s="597"/>
      <c r="DAS126" s="597"/>
      <c r="DAT126" s="597"/>
      <c r="DAU126" s="597"/>
      <c r="DAV126" s="597"/>
      <c r="DAW126" s="597"/>
      <c r="DAX126" s="597"/>
      <c r="DAY126" s="597"/>
      <c r="DAZ126" s="597"/>
      <c r="DBA126" s="597"/>
      <c r="DBB126" s="597"/>
      <c r="DBC126" s="597"/>
      <c r="DBD126" s="597"/>
      <c r="DBE126" s="597"/>
      <c r="DBF126" s="597"/>
      <c r="DBG126" s="597"/>
      <c r="DBH126" s="597"/>
      <c r="DBI126" s="597"/>
      <c r="DBJ126" s="597"/>
      <c r="DBK126" s="597"/>
      <c r="DBL126" s="597"/>
      <c r="DBM126" s="597"/>
      <c r="DBN126" s="597"/>
      <c r="DBO126" s="597"/>
      <c r="DBP126" s="597"/>
      <c r="DBQ126" s="597"/>
      <c r="DBR126" s="597"/>
      <c r="DBS126" s="597"/>
      <c r="DBT126" s="597"/>
      <c r="DBU126" s="597"/>
      <c r="DBV126" s="597"/>
      <c r="DBW126" s="597"/>
      <c r="DBX126" s="597"/>
      <c r="DBY126" s="597"/>
      <c r="DBZ126" s="597"/>
      <c r="DCA126" s="597"/>
      <c r="DCB126" s="597"/>
      <c r="DCC126" s="597"/>
      <c r="DCD126" s="597"/>
      <c r="DCE126" s="597"/>
      <c r="DCF126" s="597"/>
      <c r="DCG126" s="597"/>
      <c r="DCH126" s="597"/>
      <c r="DCI126" s="597"/>
      <c r="DCJ126" s="597"/>
      <c r="DCK126" s="597"/>
      <c r="DCL126" s="597"/>
      <c r="DCM126" s="597"/>
      <c r="DCN126" s="597"/>
      <c r="DCO126" s="597"/>
      <c r="DCP126" s="597"/>
      <c r="DCQ126" s="597"/>
      <c r="DCR126" s="597"/>
      <c r="DCS126" s="597"/>
      <c r="DCT126" s="597"/>
      <c r="DCU126" s="597"/>
      <c r="DCV126" s="597"/>
      <c r="DCW126" s="597"/>
      <c r="DCX126" s="597"/>
      <c r="DCY126" s="597"/>
      <c r="DCZ126" s="597"/>
      <c r="DDA126" s="597"/>
      <c r="DDB126" s="597"/>
      <c r="DDC126" s="597"/>
      <c r="DDD126" s="597"/>
      <c r="DDE126" s="597"/>
      <c r="DDF126" s="597"/>
      <c r="DDG126" s="597"/>
      <c r="DDH126" s="597"/>
      <c r="DDI126" s="597"/>
      <c r="DDJ126" s="597"/>
      <c r="DDK126" s="597"/>
      <c r="DDL126" s="597"/>
      <c r="DDM126" s="597"/>
      <c r="DDN126" s="597"/>
      <c r="DDO126" s="597"/>
      <c r="DDP126" s="597"/>
      <c r="DDQ126" s="597"/>
      <c r="DDR126" s="597"/>
      <c r="DDS126" s="597"/>
      <c r="DDT126" s="597"/>
      <c r="DDU126" s="597"/>
      <c r="DDV126" s="597"/>
      <c r="DDW126" s="597"/>
      <c r="DDX126" s="597"/>
      <c r="DDY126" s="597"/>
      <c r="DDZ126" s="597"/>
      <c r="DEA126" s="597"/>
      <c r="DEB126" s="597"/>
      <c r="DEC126" s="597"/>
      <c r="DED126" s="597"/>
      <c r="DEE126" s="597"/>
      <c r="DEF126" s="597"/>
      <c r="DEG126" s="597"/>
      <c r="DEH126" s="597"/>
      <c r="DEI126" s="597"/>
      <c r="DEJ126" s="597"/>
      <c r="DEK126" s="597"/>
      <c r="DEL126" s="597"/>
      <c r="DEM126" s="597"/>
      <c r="DEN126" s="597"/>
      <c r="DEO126" s="597"/>
      <c r="DEP126" s="597"/>
      <c r="DEQ126" s="597"/>
      <c r="DER126" s="597"/>
      <c r="DES126" s="597"/>
      <c r="DET126" s="597"/>
      <c r="DEU126" s="597"/>
      <c r="DEV126" s="597"/>
      <c r="DEW126" s="597"/>
      <c r="DEX126" s="597"/>
      <c r="DEY126" s="597"/>
      <c r="DEZ126" s="597"/>
      <c r="DFA126" s="597"/>
      <c r="DFB126" s="597"/>
      <c r="DFC126" s="597"/>
      <c r="DFD126" s="597"/>
      <c r="DFE126" s="597"/>
      <c r="DFF126" s="597"/>
      <c r="DFG126" s="597"/>
      <c r="DFH126" s="597"/>
      <c r="DFI126" s="597"/>
      <c r="DFJ126" s="597"/>
      <c r="DFK126" s="597"/>
      <c r="DFL126" s="597"/>
      <c r="DFM126" s="597"/>
      <c r="DFN126" s="597"/>
      <c r="DFO126" s="597"/>
      <c r="DFP126" s="597"/>
      <c r="DFQ126" s="597"/>
      <c r="DFR126" s="597"/>
      <c r="DFS126" s="597"/>
      <c r="DFT126" s="597"/>
      <c r="DFU126" s="597"/>
      <c r="DFV126" s="597"/>
      <c r="DFW126" s="597"/>
      <c r="DFX126" s="597"/>
      <c r="DFY126" s="597"/>
      <c r="DFZ126" s="597"/>
      <c r="DGA126" s="597"/>
      <c r="DGB126" s="597"/>
      <c r="DGC126" s="597"/>
      <c r="DGD126" s="597"/>
      <c r="DGE126" s="597"/>
      <c r="DGF126" s="597"/>
      <c r="DGG126" s="597"/>
      <c r="DGH126" s="597"/>
      <c r="DGI126" s="597"/>
      <c r="DGJ126" s="597"/>
      <c r="DGK126" s="597"/>
      <c r="DGL126" s="597"/>
      <c r="DGM126" s="597"/>
      <c r="DGN126" s="597"/>
      <c r="DGO126" s="597"/>
      <c r="DGP126" s="597"/>
      <c r="DGQ126" s="597"/>
      <c r="DGR126" s="597"/>
      <c r="DGS126" s="597"/>
      <c r="DGT126" s="597"/>
      <c r="DGU126" s="597"/>
      <c r="DGV126" s="597"/>
      <c r="DGW126" s="597"/>
      <c r="DGX126" s="597"/>
      <c r="DGY126" s="597"/>
      <c r="DGZ126" s="597"/>
      <c r="DHA126" s="597"/>
      <c r="DHB126" s="597"/>
      <c r="DHC126" s="597"/>
      <c r="DHD126" s="597"/>
      <c r="DHE126" s="597"/>
      <c r="DHF126" s="597"/>
      <c r="DHG126" s="597"/>
      <c r="DHH126" s="597"/>
      <c r="DHI126" s="597"/>
      <c r="DHJ126" s="597"/>
      <c r="DHK126" s="597"/>
      <c r="DHL126" s="597"/>
      <c r="DHM126" s="597"/>
      <c r="DHN126" s="597"/>
      <c r="DHO126" s="597"/>
      <c r="DHP126" s="597"/>
      <c r="DHQ126" s="597"/>
      <c r="DHR126" s="597"/>
      <c r="DHS126" s="597"/>
      <c r="DHT126" s="597"/>
      <c r="DHU126" s="597"/>
      <c r="DHV126" s="597"/>
      <c r="DHW126" s="597"/>
      <c r="DHX126" s="597"/>
      <c r="DHY126" s="597"/>
      <c r="DHZ126" s="597"/>
      <c r="DIA126" s="597"/>
      <c r="DIB126" s="597"/>
      <c r="DIC126" s="597"/>
      <c r="DID126" s="597"/>
      <c r="DIE126" s="597"/>
      <c r="DIF126" s="597"/>
      <c r="DIG126" s="597"/>
      <c r="DIH126" s="597"/>
      <c r="DII126" s="597"/>
      <c r="DIJ126" s="597"/>
      <c r="DIK126" s="597"/>
      <c r="DIL126" s="597"/>
      <c r="DIM126" s="597"/>
      <c r="DIN126" s="597"/>
      <c r="DIO126" s="597"/>
      <c r="DIP126" s="597"/>
      <c r="DIQ126" s="597"/>
      <c r="DIR126" s="597"/>
      <c r="DIS126" s="597"/>
      <c r="DIT126" s="597"/>
      <c r="DIU126" s="597"/>
      <c r="DIV126" s="597"/>
      <c r="DIW126" s="597"/>
      <c r="DIX126" s="597"/>
      <c r="DIY126" s="597"/>
      <c r="DIZ126" s="597"/>
      <c r="DJA126" s="597"/>
      <c r="DJB126" s="597"/>
      <c r="DJC126" s="597"/>
      <c r="DJD126" s="597"/>
      <c r="DJE126" s="597"/>
      <c r="DJF126" s="597"/>
      <c r="DJG126" s="597"/>
      <c r="DJH126" s="597"/>
      <c r="DJI126" s="597"/>
      <c r="DJJ126" s="597"/>
      <c r="DJK126" s="597"/>
      <c r="DJL126" s="597"/>
      <c r="DJM126" s="597"/>
      <c r="DJN126" s="597"/>
      <c r="DJO126" s="597"/>
      <c r="DJP126" s="597"/>
      <c r="DJQ126" s="597"/>
      <c r="DJR126" s="597"/>
      <c r="DJS126" s="597"/>
      <c r="DJT126" s="597"/>
      <c r="DJU126" s="597"/>
      <c r="DJV126" s="597"/>
      <c r="DJW126" s="597"/>
      <c r="DJX126" s="597"/>
      <c r="DJY126" s="597"/>
      <c r="DJZ126" s="597"/>
      <c r="DKA126" s="597"/>
      <c r="DKB126" s="597"/>
      <c r="DKC126" s="597"/>
      <c r="DKD126" s="597"/>
      <c r="DKE126" s="597"/>
      <c r="DKF126" s="597"/>
      <c r="DKG126" s="597"/>
      <c r="DKH126" s="597"/>
      <c r="DKI126" s="597"/>
      <c r="DKJ126" s="597"/>
      <c r="DKK126" s="597"/>
      <c r="DKL126" s="597"/>
      <c r="DKM126" s="597"/>
      <c r="DKN126" s="597"/>
      <c r="DKO126" s="597"/>
      <c r="DKP126" s="597"/>
      <c r="DKQ126" s="597"/>
      <c r="DKR126" s="597"/>
      <c r="DKS126" s="597"/>
      <c r="DKT126" s="597"/>
      <c r="DKU126" s="597"/>
      <c r="DKV126" s="597"/>
      <c r="DKW126" s="597"/>
      <c r="DKX126" s="597"/>
      <c r="DKY126" s="597"/>
      <c r="DKZ126" s="597"/>
      <c r="DLA126" s="597"/>
      <c r="DLB126" s="597"/>
      <c r="DLC126" s="597"/>
      <c r="DLD126" s="597"/>
      <c r="DLE126" s="597"/>
      <c r="DLF126" s="597"/>
      <c r="DLG126" s="597"/>
      <c r="DLH126" s="597"/>
      <c r="DLI126" s="597"/>
      <c r="DLJ126" s="597"/>
      <c r="DLK126" s="597"/>
      <c r="DLL126" s="597"/>
      <c r="DLM126" s="597"/>
      <c r="DLN126" s="597"/>
      <c r="DLO126" s="597"/>
      <c r="DLP126" s="597"/>
      <c r="DLQ126" s="597"/>
      <c r="DLR126" s="597"/>
      <c r="DLS126" s="597"/>
      <c r="DLT126" s="597"/>
      <c r="DLU126" s="597"/>
      <c r="DLV126" s="597"/>
      <c r="DLW126" s="597"/>
      <c r="DLX126" s="597"/>
      <c r="DLY126" s="597"/>
      <c r="DLZ126" s="597"/>
      <c r="DMA126" s="597"/>
      <c r="DMB126" s="597"/>
      <c r="DMC126" s="597"/>
      <c r="DMD126" s="597"/>
      <c r="DME126" s="597"/>
      <c r="DMF126" s="597"/>
      <c r="DMG126" s="597"/>
      <c r="DMH126" s="597"/>
      <c r="DMI126" s="597"/>
      <c r="DMJ126" s="597"/>
      <c r="DMK126" s="597"/>
      <c r="DML126" s="597"/>
      <c r="DMM126" s="597"/>
      <c r="DMN126" s="597"/>
      <c r="DMO126" s="597"/>
      <c r="DMP126" s="597"/>
      <c r="DMQ126" s="597"/>
      <c r="DMR126" s="597"/>
      <c r="DMS126" s="597"/>
      <c r="DMT126" s="597"/>
      <c r="DMU126" s="597"/>
      <c r="DMV126" s="597"/>
      <c r="DMW126" s="597"/>
      <c r="DMX126" s="597"/>
      <c r="DMY126" s="597"/>
      <c r="DMZ126" s="597"/>
      <c r="DNA126" s="597"/>
      <c r="DNB126" s="597"/>
      <c r="DNC126" s="597"/>
      <c r="DND126" s="597"/>
      <c r="DNE126" s="597"/>
      <c r="DNF126" s="597"/>
      <c r="DNG126" s="597"/>
      <c r="DNH126" s="597"/>
      <c r="DNI126" s="597"/>
      <c r="DNJ126" s="597"/>
      <c r="DNK126" s="597"/>
      <c r="DNL126" s="597"/>
      <c r="DNM126" s="597"/>
      <c r="DNN126" s="597"/>
      <c r="DNO126" s="597"/>
      <c r="DNP126" s="597"/>
      <c r="DNQ126" s="597"/>
      <c r="DNR126" s="597"/>
      <c r="DNS126" s="597"/>
      <c r="DNT126" s="597"/>
      <c r="DNU126" s="597"/>
      <c r="DNV126" s="597"/>
      <c r="DNW126" s="597"/>
      <c r="DNX126" s="597"/>
      <c r="DNY126" s="597"/>
      <c r="DNZ126" s="597"/>
      <c r="DOA126" s="597"/>
      <c r="DOB126" s="597"/>
      <c r="DOC126" s="597"/>
      <c r="DOD126" s="597"/>
      <c r="DOE126" s="597"/>
      <c r="DOF126" s="597"/>
      <c r="DOG126" s="597"/>
      <c r="DOH126" s="597"/>
      <c r="DOI126" s="597"/>
      <c r="DOJ126" s="597"/>
      <c r="DOK126" s="597"/>
      <c r="DOL126" s="597"/>
      <c r="DOM126" s="597"/>
      <c r="DON126" s="597"/>
      <c r="DOO126" s="597"/>
      <c r="DOP126" s="597"/>
      <c r="DOQ126" s="597"/>
      <c r="DOR126" s="597"/>
      <c r="DOS126" s="597"/>
      <c r="DOT126" s="597"/>
      <c r="DOU126" s="597"/>
      <c r="DOV126" s="597"/>
      <c r="DOW126" s="597"/>
      <c r="DOX126" s="597"/>
      <c r="DOY126" s="597"/>
      <c r="DOZ126" s="597"/>
      <c r="DPA126" s="597"/>
      <c r="DPB126" s="597"/>
      <c r="DPC126" s="597"/>
      <c r="DPD126" s="597"/>
      <c r="DPE126" s="597"/>
      <c r="DPF126" s="597"/>
      <c r="DPG126" s="597"/>
      <c r="DPH126" s="597"/>
      <c r="DPI126" s="597"/>
      <c r="DPJ126" s="597"/>
      <c r="DPK126" s="597"/>
      <c r="DPL126" s="597"/>
      <c r="DPM126" s="597"/>
      <c r="DPN126" s="597"/>
      <c r="DPO126" s="597"/>
      <c r="DPP126" s="597"/>
      <c r="DPQ126" s="597"/>
      <c r="DPR126" s="597"/>
      <c r="DPS126" s="597"/>
      <c r="DPT126" s="597"/>
      <c r="DPU126" s="597"/>
      <c r="DPV126" s="597"/>
      <c r="DPW126" s="597"/>
      <c r="DPX126" s="597"/>
      <c r="DPY126" s="597"/>
      <c r="DPZ126" s="597"/>
      <c r="DQA126" s="597"/>
      <c r="DQB126" s="597"/>
      <c r="DQC126" s="597"/>
      <c r="DQD126" s="597"/>
      <c r="DQE126" s="597"/>
      <c r="DQF126" s="597"/>
      <c r="DQG126" s="597"/>
      <c r="DQH126" s="597"/>
      <c r="DQI126" s="597"/>
      <c r="DQJ126" s="597"/>
      <c r="DQK126" s="597"/>
      <c r="DQL126" s="597"/>
      <c r="DQM126" s="597"/>
      <c r="DQN126" s="597"/>
      <c r="DQO126" s="597"/>
      <c r="DQP126" s="597"/>
      <c r="DQQ126" s="597"/>
      <c r="DQR126" s="597"/>
      <c r="DQS126" s="597"/>
      <c r="DQT126" s="597"/>
      <c r="DQU126" s="597"/>
      <c r="DQV126" s="597"/>
      <c r="DQW126" s="597"/>
      <c r="DQX126" s="597"/>
      <c r="DQY126" s="597"/>
      <c r="DQZ126" s="597"/>
      <c r="DRA126" s="597"/>
      <c r="DRB126" s="597"/>
      <c r="DRC126" s="597"/>
      <c r="DRD126" s="597"/>
      <c r="DRE126" s="597"/>
      <c r="DRF126" s="597"/>
      <c r="DRG126" s="597"/>
      <c r="DRH126" s="597"/>
      <c r="DRI126" s="597"/>
      <c r="DRJ126" s="597"/>
      <c r="DRK126" s="597"/>
      <c r="DRL126" s="597"/>
      <c r="DRM126" s="597"/>
      <c r="DRN126" s="597"/>
      <c r="DRO126" s="597"/>
      <c r="DRP126" s="597"/>
      <c r="DRQ126" s="597"/>
      <c r="DRR126" s="597"/>
      <c r="DRS126" s="597"/>
      <c r="DRT126" s="597"/>
      <c r="DRU126" s="597"/>
      <c r="DRV126" s="597"/>
      <c r="DRW126" s="597"/>
      <c r="DRX126" s="597"/>
      <c r="DRY126" s="597"/>
      <c r="DRZ126" s="597"/>
      <c r="DSA126" s="597"/>
      <c r="DSB126" s="597"/>
      <c r="DSC126" s="597"/>
      <c r="DSD126" s="597"/>
      <c r="DSE126" s="597"/>
      <c r="DSF126" s="597"/>
      <c r="DSG126" s="597"/>
      <c r="DSH126" s="597"/>
      <c r="DSI126" s="597"/>
      <c r="DSJ126" s="597"/>
      <c r="DSK126" s="597"/>
      <c r="DSL126" s="597"/>
      <c r="DSM126" s="597"/>
      <c r="DSN126" s="597"/>
      <c r="DSO126" s="597"/>
      <c r="DSP126" s="597"/>
      <c r="DSQ126" s="597"/>
      <c r="DSR126" s="597"/>
      <c r="DSS126" s="597"/>
      <c r="DST126" s="597"/>
      <c r="DSU126" s="597"/>
      <c r="DSV126" s="597"/>
      <c r="DSW126" s="597"/>
      <c r="DSX126" s="597"/>
      <c r="DSY126" s="597"/>
      <c r="DSZ126" s="597"/>
      <c r="DTA126" s="597"/>
      <c r="DTB126" s="597"/>
      <c r="DTC126" s="597"/>
      <c r="DTD126" s="597"/>
      <c r="DTE126" s="597"/>
      <c r="DTF126" s="597"/>
      <c r="DTG126" s="597"/>
      <c r="DTH126" s="597"/>
      <c r="DTI126" s="597"/>
      <c r="DTJ126" s="597"/>
      <c r="DTK126" s="597"/>
      <c r="DTL126" s="597"/>
      <c r="DTM126" s="597"/>
      <c r="DTN126" s="597"/>
      <c r="DTO126" s="597"/>
      <c r="DTP126" s="597"/>
      <c r="DTQ126" s="597"/>
      <c r="DTR126" s="597"/>
      <c r="DTS126" s="597"/>
      <c r="DTT126" s="597"/>
      <c r="DTU126" s="597"/>
      <c r="DTV126" s="597"/>
      <c r="DTW126" s="597"/>
      <c r="DTX126" s="597"/>
      <c r="DTY126" s="597"/>
      <c r="DTZ126" s="597"/>
      <c r="DUA126" s="597"/>
      <c r="DUB126" s="597"/>
      <c r="DUC126" s="597"/>
      <c r="DUD126" s="597"/>
      <c r="DUE126" s="597"/>
      <c r="DUF126" s="597"/>
      <c r="DUG126" s="597"/>
      <c r="DUH126" s="597"/>
      <c r="DUI126" s="597"/>
      <c r="DUJ126" s="597"/>
      <c r="DUK126" s="597"/>
      <c r="DUL126" s="597"/>
      <c r="DUM126" s="597"/>
      <c r="DUN126" s="597"/>
      <c r="DUO126" s="597"/>
      <c r="DUP126" s="597"/>
      <c r="DUQ126" s="597"/>
      <c r="DUR126" s="597"/>
      <c r="DUS126" s="597"/>
      <c r="DUT126" s="597"/>
      <c r="DUU126" s="597"/>
      <c r="DUV126" s="597"/>
      <c r="DUW126" s="597"/>
      <c r="DUX126" s="597"/>
      <c r="DUY126" s="597"/>
      <c r="DUZ126" s="597"/>
      <c r="DVA126" s="597"/>
      <c r="DVB126" s="597"/>
      <c r="DVC126" s="597"/>
      <c r="DVD126" s="597"/>
      <c r="DVE126" s="597"/>
      <c r="DVF126" s="597"/>
      <c r="DVG126" s="597"/>
      <c r="DVH126" s="597"/>
      <c r="DVI126" s="597"/>
      <c r="DVJ126" s="597"/>
      <c r="DVK126" s="597"/>
      <c r="DVL126" s="597"/>
      <c r="DVM126" s="597"/>
      <c r="DVN126" s="597"/>
      <c r="DVO126" s="597"/>
      <c r="DVP126" s="597"/>
      <c r="DVQ126" s="597"/>
      <c r="DVR126" s="597"/>
      <c r="DVS126" s="597"/>
      <c r="DVT126" s="597"/>
      <c r="DVU126" s="597"/>
      <c r="DVV126" s="597"/>
      <c r="DVW126" s="597"/>
      <c r="DVX126" s="597"/>
      <c r="DVY126" s="597"/>
      <c r="DVZ126" s="597"/>
      <c r="DWA126" s="597"/>
      <c r="DWB126" s="597"/>
      <c r="DWC126" s="597"/>
      <c r="DWD126" s="597"/>
      <c r="DWE126" s="597"/>
      <c r="DWF126" s="597"/>
      <c r="DWG126" s="597"/>
      <c r="DWH126" s="597"/>
      <c r="DWI126" s="597"/>
      <c r="DWJ126" s="597"/>
      <c r="DWK126" s="597"/>
      <c r="DWL126" s="597"/>
      <c r="DWM126" s="597"/>
      <c r="DWN126" s="597"/>
      <c r="DWO126" s="597"/>
      <c r="DWP126" s="597"/>
      <c r="DWQ126" s="597"/>
      <c r="DWR126" s="597"/>
      <c r="DWS126" s="597"/>
      <c r="DWT126" s="597"/>
      <c r="DWU126" s="597"/>
      <c r="DWV126" s="597"/>
      <c r="DWW126" s="597"/>
      <c r="DWX126" s="597"/>
      <c r="DWY126" s="597"/>
      <c r="DWZ126" s="597"/>
      <c r="DXA126" s="597"/>
      <c r="DXB126" s="597"/>
      <c r="DXC126" s="597"/>
      <c r="DXD126" s="597"/>
      <c r="DXE126" s="597"/>
      <c r="DXF126" s="597"/>
      <c r="DXG126" s="597"/>
      <c r="DXH126" s="597"/>
      <c r="DXI126" s="597"/>
      <c r="DXJ126" s="597"/>
      <c r="DXK126" s="597"/>
      <c r="DXL126" s="597"/>
      <c r="DXM126" s="597"/>
      <c r="DXN126" s="597"/>
      <c r="DXO126" s="597"/>
      <c r="DXP126" s="597"/>
      <c r="DXQ126" s="597"/>
      <c r="DXR126" s="597"/>
      <c r="DXS126" s="597"/>
      <c r="DXT126" s="597"/>
      <c r="DXU126" s="597"/>
      <c r="DXV126" s="597"/>
      <c r="DXW126" s="597"/>
      <c r="DXX126" s="597"/>
      <c r="DXY126" s="597"/>
      <c r="DXZ126" s="597"/>
      <c r="DYA126" s="597"/>
      <c r="DYB126" s="597"/>
      <c r="DYC126" s="597"/>
      <c r="DYD126" s="597"/>
      <c r="DYE126" s="597"/>
      <c r="DYF126" s="597"/>
      <c r="DYG126" s="597"/>
      <c r="DYH126" s="597"/>
      <c r="DYI126" s="597"/>
      <c r="DYJ126" s="597"/>
      <c r="DYK126" s="597"/>
      <c r="DYL126" s="597"/>
      <c r="DYM126" s="597"/>
      <c r="DYN126" s="597"/>
      <c r="DYO126" s="597"/>
      <c r="DYP126" s="597"/>
      <c r="DYQ126" s="597"/>
      <c r="DYR126" s="597"/>
      <c r="DYS126" s="597"/>
      <c r="DYT126" s="597"/>
      <c r="DYU126" s="597"/>
      <c r="DYV126" s="597"/>
      <c r="DYW126" s="597"/>
      <c r="DYX126" s="597"/>
      <c r="DYY126" s="597"/>
      <c r="DYZ126" s="597"/>
      <c r="DZA126" s="597"/>
      <c r="DZB126" s="597"/>
      <c r="DZC126" s="597"/>
      <c r="DZD126" s="597"/>
      <c r="DZE126" s="597"/>
      <c r="DZF126" s="597"/>
      <c r="DZG126" s="597"/>
      <c r="DZH126" s="597"/>
      <c r="DZI126" s="597"/>
      <c r="DZJ126" s="597"/>
      <c r="DZK126" s="597"/>
      <c r="DZL126" s="597"/>
      <c r="DZM126" s="597"/>
      <c r="DZN126" s="597"/>
      <c r="DZO126" s="597"/>
      <c r="DZP126" s="597"/>
      <c r="DZQ126" s="597"/>
      <c r="DZR126" s="597"/>
      <c r="DZS126" s="597"/>
      <c r="DZT126" s="597"/>
      <c r="DZU126" s="597"/>
      <c r="DZV126" s="597"/>
      <c r="DZW126" s="597"/>
      <c r="DZX126" s="597"/>
      <c r="DZY126" s="597"/>
      <c r="DZZ126" s="597"/>
      <c r="EAA126" s="597"/>
      <c r="EAB126" s="597"/>
      <c r="EAC126" s="597"/>
      <c r="EAD126" s="597"/>
      <c r="EAE126" s="597"/>
      <c r="EAF126" s="597"/>
      <c r="EAG126" s="597"/>
      <c r="EAH126" s="597"/>
      <c r="EAI126" s="597"/>
      <c r="EAJ126" s="597"/>
      <c r="EAK126" s="597"/>
      <c r="EAL126" s="597"/>
      <c r="EAM126" s="597"/>
      <c r="EAN126" s="597"/>
      <c r="EAO126" s="597"/>
      <c r="EAP126" s="597"/>
      <c r="EAQ126" s="597"/>
      <c r="EAR126" s="597"/>
      <c r="EAS126" s="597"/>
      <c r="EAT126" s="597"/>
      <c r="EAU126" s="597"/>
      <c r="EAV126" s="597"/>
      <c r="EAW126" s="597"/>
      <c r="EAX126" s="597"/>
      <c r="EAY126" s="597"/>
      <c r="EAZ126" s="597"/>
      <c r="EBA126" s="597"/>
      <c r="EBB126" s="597"/>
      <c r="EBC126" s="597"/>
      <c r="EBD126" s="597"/>
      <c r="EBE126" s="597"/>
      <c r="EBF126" s="597"/>
      <c r="EBG126" s="597"/>
      <c r="EBH126" s="597"/>
      <c r="EBI126" s="597"/>
      <c r="EBJ126" s="597"/>
      <c r="EBK126" s="597"/>
      <c r="EBL126" s="597"/>
      <c r="EBM126" s="597"/>
      <c r="EBN126" s="597"/>
      <c r="EBO126" s="597"/>
      <c r="EBP126" s="597"/>
      <c r="EBQ126" s="597"/>
      <c r="EBR126" s="597"/>
      <c r="EBS126" s="597"/>
      <c r="EBT126" s="597"/>
      <c r="EBU126" s="597"/>
      <c r="EBV126" s="597"/>
      <c r="EBW126" s="597"/>
      <c r="EBX126" s="597"/>
      <c r="EBY126" s="597"/>
      <c r="EBZ126" s="597"/>
      <c r="ECA126" s="597"/>
      <c r="ECB126" s="597"/>
      <c r="ECC126" s="597"/>
      <c r="ECD126" s="597"/>
      <c r="ECE126" s="597"/>
      <c r="ECF126" s="597"/>
      <c r="ECG126" s="597"/>
      <c r="ECH126" s="597"/>
      <c r="ECI126" s="597"/>
      <c r="ECJ126" s="597"/>
      <c r="ECK126" s="597"/>
      <c r="ECL126" s="597"/>
      <c r="ECM126" s="597"/>
      <c r="ECN126" s="597"/>
      <c r="ECO126" s="597"/>
      <c r="ECP126" s="597"/>
      <c r="ECQ126" s="597"/>
      <c r="ECR126" s="597"/>
      <c r="ECS126" s="597"/>
      <c r="ECT126" s="597"/>
      <c r="ECU126" s="597"/>
      <c r="ECV126" s="597"/>
      <c r="ECW126" s="597"/>
      <c r="ECX126" s="597"/>
      <c r="ECY126" s="597"/>
      <c r="ECZ126" s="597"/>
      <c r="EDA126" s="597"/>
      <c r="EDB126" s="597"/>
      <c r="EDC126" s="597"/>
      <c r="EDD126" s="597"/>
      <c r="EDE126" s="597"/>
      <c r="EDF126" s="597"/>
      <c r="EDG126" s="597"/>
      <c r="EDH126" s="597"/>
      <c r="EDI126" s="597"/>
      <c r="EDJ126" s="597"/>
      <c r="EDK126" s="597"/>
      <c r="EDL126" s="597"/>
      <c r="EDM126" s="597"/>
      <c r="EDN126" s="597"/>
      <c r="EDO126" s="597"/>
      <c r="EDP126" s="597"/>
      <c r="EDQ126" s="597"/>
      <c r="EDR126" s="597"/>
      <c r="EDS126" s="597"/>
      <c r="EDT126" s="597"/>
      <c r="EDU126" s="597"/>
      <c r="EDV126" s="597"/>
      <c r="EDW126" s="597"/>
      <c r="EDX126" s="597"/>
      <c r="EDY126" s="597"/>
      <c r="EDZ126" s="597"/>
      <c r="EEA126" s="597"/>
      <c r="EEB126" s="597"/>
      <c r="EEC126" s="597"/>
      <c r="EED126" s="597"/>
      <c r="EEE126" s="597"/>
      <c r="EEF126" s="597"/>
      <c r="EEG126" s="597"/>
      <c r="EEH126" s="597"/>
      <c r="EEI126" s="597"/>
      <c r="EEJ126" s="597"/>
      <c r="EEK126" s="597"/>
      <c r="EEL126" s="597"/>
      <c r="EEM126" s="597"/>
      <c r="EEN126" s="597"/>
      <c r="EEO126" s="597"/>
      <c r="EEP126" s="597"/>
      <c r="EEQ126" s="597"/>
      <c r="EER126" s="597"/>
      <c r="EES126" s="597"/>
      <c r="EET126" s="597"/>
      <c r="EEU126" s="597"/>
      <c r="EEV126" s="597"/>
      <c r="EEW126" s="597"/>
      <c r="EEX126" s="597"/>
      <c r="EEY126" s="597"/>
      <c r="EEZ126" s="597"/>
      <c r="EFA126" s="597"/>
      <c r="EFB126" s="597"/>
      <c r="EFC126" s="597"/>
      <c r="EFD126" s="597"/>
      <c r="EFE126" s="597"/>
      <c r="EFF126" s="597"/>
      <c r="EFG126" s="597"/>
      <c r="EFH126" s="597"/>
      <c r="EFI126" s="597"/>
      <c r="EFJ126" s="597"/>
      <c r="EFK126" s="597"/>
      <c r="EFL126" s="597"/>
      <c r="EFM126" s="597"/>
      <c r="EFN126" s="597"/>
      <c r="EFO126" s="597"/>
      <c r="EFP126" s="597"/>
      <c r="EFQ126" s="597"/>
      <c r="EFR126" s="597"/>
      <c r="EFS126" s="597"/>
      <c r="EFT126" s="597"/>
      <c r="EFU126" s="597"/>
      <c r="EFV126" s="597"/>
      <c r="EFW126" s="597"/>
      <c r="EFX126" s="597"/>
      <c r="EFY126" s="597"/>
      <c r="EFZ126" s="597"/>
      <c r="EGA126" s="597"/>
      <c r="EGB126" s="597"/>
      <c r="EGC126" s="597"/>
      <c r="EGD126" s="597"/>
      <c r="EGE126" s="597"/>
      <c r="EGF126" s="597"/>
      <c r="EGG126" s="597"/>
      <c r="EGH126" s="597"/>
      <c r="EGI126" s="597"/>
      <c r="EGJ126" s="597"/>
      <c r="EGK126" s="597"/>
      <c r="EGL126" s="597"/>
      <c r="EGM126" s="597"/>
      <c r="EGN126" s="597"/>
      <c r="EGO126" s="597"/>
      <c r="EGP126" s="597"/>
      <c r="EGQ126" s="597"/>
      <c r="EGR126" s="597"/>
      <c r="EGS126" s="597"/>
      <c r="EGT126" s="597"/>
      <c r="EGU126" s="597"/>
      <c r="EGV126" s="597"/>
      <c r="EGW126" s="597"/>
      <c r="EGX126" s="597"/>
      <c r="EGY126" s="597"/>
      <c r="EGZ126" s="597"/>
      <c r="EHA126" s="597"/>
      <c r="EHB126" s="597"/>
      <c r="EHC126" s="597"/>
      <c r="EHD126" s="597"/>
      <c r="EHE126" s="597"/>
      <c r="EHF126" s="597"/>
      <c r="EHG126" s="597"/>
      <c r="EHH126" s="597"/>
      <c r="EHI126" s="597"/>
      <c r="EHJ126" s="597"/>
      <c r="EHK126" s="597"/>
      <c r="EHL126" s="597"/>
      <c r="EHM126" s="597"/>
      <c r="EHN126" s="597"/>
      <c r="EHO126" s="597"/>
      <c r="EHP126" s="597"/>
      <c r="EHQ126" s="597"/>
      <c r="EHR126" s="597"/>
      <c r="EHS126" s="597"/>
      <c r="EHT126" s="597"/>
      <c r="EHU126" s="597"/>
      <c r="EHV126" s="597"/>
      <c r="EHW126" s="597"/>
      <c r="EHX126" s="597"/>
      <c r="EHY126" s="597"/>
      <c r="EHZ126" s="597"/>
      <c r="EIA126" s="597"/>
      <c r="EIB126" s="597"/>
      <c r="EIC126" s="597"/>
      <c r="EID126" s="597"/>
      <c r="EIE126" s="597"/>
      <c r="EIF126" s="597"/>
      <c r="EIG126" s="597"/>
      <c r="EIH126" s="597"/>
      <c r="EII126" s="597"/>
      <c r="EIJ126" s="597"/>
      <c r="EIK126" s="597"/>
      <c r="EIL126" s="597"/>
      <c r="EIM126" s="597"/>
      <c r="EIN126" s="597"/>
      <c r="EIO126" s="597"/>
      <c r="EIP126" s="597"/>
      <c r="EIQ126" s="597"/>
      <c r="EIR126" s="597"/>
      <c r="EIS126" s="597"/>
      <c r="EIT126" s="597"/>
      <c r="EIU126" s="597"/>
      <c r="EIV126" s="597"/>
      <c r="EIW126" s="597"/>
      <c r="EIX126" s="597"/>
      <c r="EIY126" s="597"/>
      <c r="EIZ126" s="597"/>
      <c r="EJA126" s="597"/>
      <c r="EJB126" s="597"/>
      <c r="EJC126" s="597"/>
      <c r="EJD126" s="597"/>
      <c r="EJE126" s="597"/>
      <c r="EJF126" s="597"/>
      <c r="EJG126" s="597"/>
      <c r="EJH126" s="597"/>
      <c r="EJI126" s="597"/>
      <c r="EJJ126" s="597"/>
      <c r="EJK126" s="597"/>
      <c r="EJL126" s="597"/>
      <c r="EJM126" s="597"/>
      <c r="EJN126" s="597"/>
      <c r="EJO126" s="597"/>
      <c r="EJP126" s="597"/>
      <c r="EJQ126" s="597"/>
      <c r="EJR126" s="597"/>
      <c r="EJS126" s="597"/>
      <c r="EJT126" s="597"/>
      <c r="EJU126" s="597"/>
      <c r="EJV126" s="597"/>
      <c r="EJW126" s="597"/>
      <c r="EJX126" s="597"/>
      <c r="EJY126" s="597"/>
      <c r="EJZ126" s="597"/>
      <c r="EKA126" s="597"/>
      <c r="EKB126" s="597"/>
      <c r="EKC126" s="597"/>
      <c r="EKD126" s="597"/>
      <c r="EKE126" s="597"/>
      <c r="EKF126" s="597"/>
      <c r="EKG126" s="597"/>
      <c r="EKH126" s="597"/>
      <c r="EKI126" s="597"/>
      <c r="EKJ126" s="597"/>
      <c r="EKK126" s="597"/>
      <c r="EKL126" s="597"/>
      <c r="EKM126" s="597"/>
      <c r="EKN126" s="597"/>
      <c r="EKO126" s="597"/>
      <c r="EKP126" s="597"/>
      <c r="EKQ126" s="597"/>
      <c r="EKR126" s="597"/>
      <c r="EKS126" s="597"/>
      <c r="EKT126" s="597"/>
      <c r="EKU126" s="597"/>
      <c r="EKV126" s="597"/>
      <c r="EKW126" s="597"/>
      <c r="EKX126" s="597"/>
      <c r="EKY126" s="597"/>
      <c r="EKZ126" s="597"/>
      <c r="ELA126" s="597"/>
      <c r="ELB126" s="597"/>
      <c r="ELC126" s="597"/>
      <c r="ELD126" s="597"/>
      <c r="ELE126" s="597"/>
      <c r="ELF126" s="597"/>
      <c r="ELG126" s="597"/>
      <c r="ELH126" s="597"/>
      <c r="ELI126" s="597"/>
      <c r="ELJ126" s="597"/>
      <c r="ELK126" s="597"/>
      <c r="ELL126" s="597"/>
      <c r="ELM126" s="597"/>
      <c r="ELN126" s="597"/>
      <c r="ELO126" s="597"/>
      <c r="ELP126" s="597"/>
      <c r="ELQ126" s="597"/>
      <c r="ELR126" s="597"/>
      <c r="ELS126" s="597"/>
      <c r="ELT126" s="597"/>
      <c r="ELU126" s="597"/>
      <c r="ELV126" s="597"/>
      <c r="ELW126" s="597"/>
      <c r="ELX126" s="597"/>
      <c r="ELY126" s="597"/>
      <c r="ELZ126" s="597"/>
      <c r="EMA126" s="597"/>
      <c r="EMB126" s="597"/>
      <c r="EMC126" s="597"/>
      <c r="EMD126" s="597"/>
      <c r="EME126" s="597"/>
      <c r="EMF126" s="597"/>
      <c r="EMG126" s="597"/>
      <c r="EMH126" s="597"/>
      <c r="EMI126" s="597"/>
      <c r="EMJ126" s="597"/>
      <c r="EMK126" s="597"/>
      <c r="EML126" s="597"/>
      <c r="EMM126" s="597"/>
      <c r="EMN126" s="597"/>
      <c r="EMO126" s="597"/>
      <c r="EMP126" s="597"/>
      <c r="EMQ126" s="597"/>
      <c r="EMR126" s="597"/>
      <c r="EMS126" s="597"/>
      <c r="EMT126" s="597"/>
      <c r="EMU126" s="597"/>
      <c r="EMV126" s="597"/>
      <c r="EMW126" s="597"/>
      <c r="EMX126" s="597"/>
      <c r="EMY126" s="597"/>
      <c r="EMZ126" s="597"/>
      <c r="ENA126" s="597"/>
      <c r="ENB126" s="597"/>
      <c r="ENC126" s="597"/>
      <c r="END126" s="597"/>
      <c r="ENE126" s="597"/>
      <c r="ENF126" s="597"/>
      <c r="ENG126" s="597"/>
      <c r="ENH126" s="597"/>
      <c r="ENI126" s="597"/>
      <c r="ENJ126" s="597"/>
      <c r="ENK126" s="597"/>
      <c r="ENL126" s="597"/>
      <c r="ENM126" s="597"/>
      <c r="ENN126" s="597"/>
      <c r="ENO126" s="597"/>
      <c r="ENP126" s="597"/>
      <c r="ENQ126" s="597"/>
      <c r="ENR126" s="597"/>
      <c r="ENS126" s="597"/>
      <c r="ENT126" s="597"/>
      <c r="ENU126" s="597"/>
      <c r="ENV126" s="597"/>
      <c r="ENW126" s="597"/>
      <c r="ENX126" s="597"/>
      <c r="ENY126" s="597"/>
      <c r="ENZ126" s="597"/>
      <c r="EOA126" s="597"/>
      <c r="EOB126" s="597"/>
      <c r="EOC126" s="597"/>
      <c r="EOD126" s="597"/>
      <c r="EOE126" s="597"/>
      <c r="EOF126" s="597"/>
      <c r="EOG126" s="597"/>
      <c r="EOH126" s="597"/>
      <c r="EOI126" s="597"/>
      <c r="EOJ126" s="597"/>
      <c r="EOK126" s="597"/>
      <c r="EOL126" s="597"/>
      <c r="EOM126" s="597"/>
      <c r="EON126" s="597"/>
      <c r="EOO126" s="597"/>
      <c r="EOP126" s="597"/>
      <c r="EOQ126" s="597"/>
      <c r="EOR126" s="597"/>
      <c r="EOS126" s="597"/>
      <c r="EOT126" s="597"/>
      <c r="EOU126" s="597"/>
      <c r="EOV126" s="597"/>
      <c r="EOW126" s="597"/>
      <c r="EOX126" s="597"/>
      <c r="EOY126" s="597"/>
      <c r="EOZ126" s="597"/>
      <c r="EPA126" s="597"/>
      <c r="EPB126" s="597"/>
      <c r="EPC126" s="597"/>
      <c r="EPD126" s="597"/>
      <c r="EPE126" s="597"/>
      <c r="EPF126" s="597"/>
      <c r="EPG126" s="597"/>
      <c r="EPH126" s="597"/>
      <c r="EPI126" s="597"/>
      <c r="EPJ126" s="597"/>
      <c r="EPK126" s="597"/>
      <c r="EPL126" s="597"/>
      <c r="EPM126" s="597"/>
      <c r="EPN126" s="597"/>
      <c r="EPO126" s="597"/>
      <c r="EPP126" s="597"/>
      <c r="EPQ126" s="597"/>
      <c r="EPR126" s="597"/>
      <c r="EPS126" s="597"/>
      <c r="EPT126" s="597"/>
      <c r="EPU126" s="597"/>
      <c r="EPV126" s="597"/>
      <c r="EPW126" s="597"/>
      <c r="EPX126" s="597"/>
      <c r="EPY126" s="597"/>
      <c r="EPZ126" s="597"/>
      <c r="EQA126" s="597"/>
      <c r="EQB126" s="597"/>
      <c r="EQC126" s="597"/>
      <c r="EQD126" s="597"/>
      <c r="EQE126" s="597"/>
      <c r="EQF126" s="597"/>
      <c r="EQG126" s="597"/>
      <c r="EQH126" s="597"/>
      <c r="EQI126" s="597"/>
      <c r="EQJ126" s="597"/>
      <c r="EQK126" s="597"/>
      <c r="EQL126" s="597"/>
      <c r="EQM126" s="597"/>
      <c r="EQN126" s="597"/>
      <c r="EQO126" s="597"/>
      <c r="EQP126" s="597"/>
      <c r="EQQ126" s="597"/>
      <c r="EQR126" s="597"/>
      <c r="EQS126" s="597"/>
      <c r="EQT126" s="597"/>
      <c r="EQU126" s="597"/>
      <c r="EQV126" s="597"/>
      <c r="EQW126" s="597"/>
      <c r="EQX126" s="597"/>
      <c r="EQY126" s="597"/>
      <c r="EQZ126" s="597"/>
      <c r="ERA126" s="597"/>
      <c r="ERB126" s="597"/>
      <c r="ERC126" s="597"/>
      <c r="ERD126" s="597"/>
      <c r="ERE126" s="597"/>
      <c r="ERF126" s="597"/>
      <c r="ERG126" s="597"/>
      <c r="ERH126" s="597"/>
      <c r="ERI126" s="597"/>
      <c r="ERJ126" s="597"/>
      <c r="ERK126" s="597"/>
      <c r="ERL126" s="597"/>
      <c r="ERM126" s="597"/>
      <c r="ERN126" s="597"/>
      <c r="ERO126" s="597"/>
      <c r="ERP126" s="597"/>
      <c r="ERQ126" s="597"/>
      <c r="ERR126" s="597"/>
      <c r="ERS126" s="597"/>
      <c r="ERT126" s="597"/>
      <c r="ERU126" s="597"/>
      <c r="ERV126" s="597"/>
      <c r="ERW126" s="597"/>
      <c r="ERX126" s="597"/>
      <c r="ERY126" s="597"/>
      <c r="ERZ126" s="597"/>
      <c r="ESA126" s="597"/>
      <c r="ESB126" s="597"/>
      <c r="ESC126" s="597"/>
      <c r="ESD126" s="597"/>
      <c r="ESE126" s="597"/>
      <c r="ESF126" s="597"/>
      <c r="ESG126" s="597"/>
      <c r="ESH126" s="597"/>
      <c r="ESI126" s="597"/>
      <c r="ESJ126" s="597"/>
      <c r="ESK126" s="597"/>
      <c r="ESL126" s="597"/>
      <c r="ESM126" s="597"/>
      <c r="ESN126" s="597"/>
      <c r="ESO126" s="597"/>
      <c r="ESP126" s="597"/>
      <c r="ESQ126" s="597"/>
      <c r="ESR126" s="597"/>
      <c r="ESS126" s="597"/>
      <c r="EST126" s="597"/>
      <c r="ESU126" s="597"/>
      <c r="ESV126" s="597"/>
      <c r="ESW126" s="597"/>
      <c r="ESX126" s="597"/>
      <c r="ESY126" s="597"/>
      <c r="ESZ126" s="597"/>
      <c r="ETA126" s="597"/>
      <c r="ETB126" s="597"/>
      <c r="ETC126" s="597"/>
      <c r="ETD126" s="597"/>
      <c r="ETE126" s="597"/>
      <c r="ETF126" s="597"/>
      <c r="ETG126" s="597"/>
      <c r="ETH126" s="597"/>
      <c r="ETI126" s="597"/>
      <c r="ETJ126" s="597"/>
      <c r="ETK126" s="597"/>
      <c r="ETL126" s="597"/>
      <c r="ETM126" s="597"/>
      <c r="ETN126" s="597"/>
      <c r="ETO126" s="597"/>
      <c r="ETP126" s="597"/>
      <c r="ETQ126" s="597"/>
      <c r="ETR126" s="597"/>
      <c r="ETS126" s="597"/>
      <c r="ETT126" s="597"/>
      <c r="ETU126" s="597"/>
      <c r="ETV126" s="597"/>
      <c r="ETW126" s="597"/>
      <c r="ETX126" s="597"/>
      <c r="ETY126" s="597"/>
      <c r="ETZ126" s="597"/>
      <c r="EUA126" s="597"/>
      <c r="EUB126" s="597"/>
      <c r="EUC126" s="597"/>
      <c r="EUD126" s="597"/>
      <c r="EUE126" s="597"/>
      <c r="EUF126" s="597"/>
      <c r="EUG126" s="597"/>
      <c r="EUH126" s="597"/>
      <c r="EUI126" s="597"/>
      <c r="EUJ126" s="597"/>
      <c r="EUK126" s="597"/>
      <c r="EUL126" s="597"/>
      <c r="EUM126" s="597"/>
      <c r="EUN126" s="597"/>
      <c r="EUO126" s="597"/>
      <c r="EUP126" s="597"/>
      <c r="EUQ126" s="597"/>
      <c r="EUR126" s="597"/>
      <c r="EUS126" s="597"/>
      <c r="EUT126" s="597"/>
      <c r="EUU126" s="597"/>
      <c r="EUV126" s="597"/>
      <c r="EUW126" s="597"/>
      <c r="EUX126" s="597"/>
      <c r="EUY126" s="597"/>
      <c r="EUZ126" s="597"/>
      <c r="EVA126" s="597"/>
      <c r="EVB126" s="597"/>
      <c r="EVC126" s="597"/>
      <c r="EVD126" s="597"/>
      <c r="EVE126" s="597"/>
      <c r="EVF126" s="597"/>
      <c r="EVG126" s="597"/>
      <c r="EVH126" s="597"/>
      <c r="EVI126" s="597"/>
      <c r="EVJ126" s="597"/>
      <c r="EVK126" s="597"/>
      <c r="EVL126" s="597"/>
      <c r="EVM126" s="597"/>
      <c r="EVN126" s="597"/>
      <c r="EVO126" s="597"/>
      <c r="EVP126" s="597"/>
      <c r="EVQ126" s="597"/>
      <c r="EVR126" s="597"/>
      <c r="EVS126" s="597"/>
      <c r="EVT126" s="597"/>
      <c r="EVU126" s="597"/>
      <c r="EVV126" s="597"/>
      <c r="EVW126" s="597"/>
      <c r="EVX126" s="597"/>
      <c r="EVY126" s="597"/>
      <c r="EVZ126" s="597"/>
      <c r="EWA126" s="597"/>
      <c r="EWB126" s="597"/>
      <c r="EWC126" s="597"/>
      <c r="EWD126" s="597"/>
      <c r="EWE126" s="597"/>
      <c r="EWF126" s="597"/>
      <c r="EWG126" s="597"/>
      <c r="EWH126" s="597"/>
      <c r="EWI126" s="597"/>
      <c r="EWJ126" s="597"/>
      <c r="EWK126" s="597"/>
      <c r="EWL126" s="597"/>
      <c r="EWM126" s="597"/>
      <c r="EWN126" s="597"/>
      <c r="EWO126" s="597"/>
      <c r="EWP126" s="597"/>
      <c r="EWQ126" s="597"/>
      <c r="EWR126" s="597"/>
      <c r="EWS126" s="597"/>
      <c r="EWT126" s="597"/>
      <c r="EWU126" s="597"/>
      <c r="EWV126" s="597"/>
      <c r="EWW126" s="597"/>
      <c r="EWX126" s="597"/>
      <c r="EWY126" s="597"/>
      <c r="EWZ126" s="597"/>
      <c r="EXA126" s="597"/>
      <c r="EXB126" s="597"/>
      <c r="EXC126" s="597"/>
      <c r="EXD126" s="597"/>
      <c r="EXE126" s="597"/>
      <c r="EXF126" s="597"/>
      <c r="EXG126" s="597"/>
      <c r="EXH126" s="597"/>
      <c r="EXI126" s="597"/>
      <c r="EXJ126" s="597"/>
      <c r="EXK126" s="597"/>
      <c r="EXL126" s="597"/>
      <c r="EXM126" s="597"/>
      <c r="EXN126" s="597"/>
      <c r="EXO126" s="597"/>
      <c r="EXP126" s="597"/>
      <c r="EXQ126" s="597"/>
      <c r="EXR126" s="597"/>
      <c r="EXS126" s="597"/>
      <c r="EXT126" s="597"/>
      <c r="EXU126" s="597"/>
      <c r="EXV126" s="597"/>
      <c r="EXW126" s="597"/>
      <c r="EXX126" s="597"/>
      <c r="EXY126" s="597"/>
      <c r="EXZ126" s="597"/>
      <c r="EYA126" s="597"/>
      <c r="EYB126" s="597"/>
      <c r="EYC126" s="597"/>
      <c r="EYD126" s="597"/>
      <c r="EYE126" s="597"/>
      <c r="EYF126" s="597"/>
      <c r="EYG126" s="597"/>
      <c r="EYH126" s="597"/>
      <c r="EYI126" s="597"/>
      <c r="EYJ126" s="597"/>
      <c r="EYK126" s="597"/>
      <c r="EYL126" s="597"/>
      <c r="EYM126" s="597"/>
      <c r="EYN126" s="597"/>
      <c r="EYO126" s="597"/>
      <c r="EYP126" s="597"/>
      <c r="EYQ126" s="597"/>
      <c r="EYR126" s="597"/>
      <c r="EYS126" s="597"/>
      <c r="EYT126" s="597"/>
      <c r="EYU126" s="597"/>
      <c r="EYV126" s="597"/>
      <c r="EYW126" s="597"/>
      <c r="EYX126" s="597"/>
      <c r="EYY126" s="597"/>
      <c r="EYZ126" s="597"/>
      <c r="EZA126" s="597"/>
      <c r="EZB126" s="597"/>
      <c r="EZC126" s="597"/>
      <c r="EZD126" s="597"/>
      <c r="EZE126" s="597"/>
      <c r="EZF126" s="597"/>
      <c r="EZG126" s="597"/>
      <c r="EZH126" s="597"/>
      <c r="EZI126" s="597"/>
      <c r="EZJ126" s="597"/>
      <c r="EZK126" s="597"/>
      <c r="EZL126" s="597"/>
      <c r="EZM126" s="597"/>
      <c r="EZN126" s="597"/>
      <c r="EZO126" s="597"/>
      <c r="EZP126" s="597"/>
      <c r="EZQ126" s="597"/>
      <c r="EZR126" s="597"/>
      <c r="EZS126" s="597"/>
      <c r="EZT126" s="597"/>
      <c r="EZU126" s="597"/>
      <c r="EZV126" s="597"/>
      <c r="EZW126" s="597"/>
      <c r="EZX126" s="597"/>
      <c r="EZY126" s="597"/>
      <c r="EZZ126" s="597"/>
      <c r="FAA126" s="597"/>
      <c r="FAB126" s="597"/>
      <c r="FAC126" s="597"/>
      <c r="FAD126" s="597"/>
      <c r="FAE126" s="597"/>
      <c r="FAF126" s="597"/>
      <c r="FAG126" s="597"/>
      <c r="FAH126" s="597"/>
      <c r="FAI126" s="597"/>
      <c r="FAJ126" s="597"/>
      <c r="FAK126" s="597"/>
      <c r="FAL126" s="597"/>
      <c r="FAM126" s="597"/>
      <c r="FAN126" s="597"/>
      <c r="FAO126" s="597"/>
      <c r="FAP126" s="597"/>
      <c r="FAQ126" s="597"/>
      <c r="FAR126" s="597"/>
      <c r="FAS126" s="597"/>
      <c r="FAT126" s="597"/>
      <c r="FAU126" s="597"/>
      <c r="FAV126" s="597"/>
      <c r="FAW126" s="597"/>
      <c r="FAX126" s="597"/>
      <c r="FAY126" s="597"/>
      <c r="FAZ126" s="597"/>
      <c r="FBA126" s="597"/>
      <c r="FBB126" s="597"/>
      <c r="FBC126" s="597"/>
      <c r="FBD126" s="597"/>
      <c r="FBE126" s="597"/>
      <c r="FBF126" s="597"/>
      <c r="FBG126" s="597"/>
      <c r="FBH126" s="597"/>
      <c r="FBI126" s="597"/>
      <c r="FBJ126" s="597"/>
      <c r="FBK126" s="597"/>
      <c r="FBL126" s="597"/>
      <c r="FBM126" s="597"/>
      <c r="FBN126" s="597"/>
      <c r="FBO126" s="597"/>
      <c r="FBP126" s="597"/>
      <c r="FBQ126" s="597"/>
      <c r="FBR126" s="597"/>
      <c r="FBS126" s="597"/>
      <c r="FBT126" s="597"/>
      <c r="FBU126" s="597"/>
      <c r="FBV126" s="597"/>
      <c r="FBW126" s="597"/>
      <c r="FBX126" s="597"/>
      <c r="FBY126" s="597"/>
      <c r="FBZ126" s="597"/>
      <c r="FCA126" s="597"/>
      <c r="FCB126" s="597"/>
      <c r="FCC126" s="597"/>
      <c r="FCD126" s="597"/>
      <c r="FCE126" s="597"/>
      <c r="FCF126" s="597"/>
      <c r="FCG126" s="597"/>
      <c r="FCH126" s="597"/>
      <c r="FCI126" s="597"/>
      <c r="FCJ126" s="597"/>
      <c r="FCK126" s="597"/>
      <c r="FCL126" s="597"/>
      <c r="FCM126" s="597"/>
      <c r="FCN126" s="597"/>
      <c r="FCO126" s="597"/>
      <c r="FCP126" s="597"/>
      <c r="FCQ126" s="597"/>
      <c r="FCR126" s="597"/>
      <c r="FCS126" s="597"/>
      <c r="FCT126" s="597"/>
      <c r="FCU126" s="597"/>
      <c r="FCV126" s="597"/>
      <c r="FCW126" s="597"/>
      <c r="FCX126" s="597"/>
      <c r="FCY126" s="597"/>
      <c r="FCZ126" s="597"/>
      <c r="FDA126" s="597"/>
      <c r="FDB126" s="597"/>
      <c r="FDC126" s="597"/>
      <c r="FDD126" s="597"/>
      <c r="FDE126" s="597"/>
      <c r="FDF126" s="597"/>
      <c r="FDG126" s="597"/>
      <c r="FDH126" s="597"/>
      <c r="FDI126" s="597"/>
      <c r="FDJ126" s="597"/>
      <c r="FDK126" s="597"/>
      <c r="FDL126" s="597"/>
      <c r="FDM126" s="597"/>
      <c r="FDN126" s="597"/>
      <c r="FDO126" s="597"/>
      <c r="FDP126" s="597"/>
      <c r="FDQ126" s="597"/>
      <c r="FDR126" s="597"/>
      <c r="FDS126" s="597"/>
      <c r="FDT126" s="597"/>
      <c r="FDU126" s="597"/>
      <c r="FDV126" s="597"/>
      <c r="FDW126" s="597"/>
      <c r="FDX126" s="597"/>
      <c r="FDY126" s="597"/>
      <c r="FDZ126" s="597"/>
      <c r="FEA126" s="597"/>
      <c r="FEB126" s="597"/>
      <c r="FEC126" s="597"/>
      <c r="FED126" s="597"/>
      <c r="FEE126" s="597"/>
      <c r="FEF126" s="597"/>
      <c r="FEG126" s="597"/>
      <c r="FEH126" s="597"/>
      <c r="FEI126" s="597"/>
      <c r="FEJ126" s="597"/>
      <c r="FEK126" s="597"/>
      <c r="FEL126" s="597"/>
      <c r="FEM126" s="597"/>
      <c r="FEN126" s="597"/>
      <c r="FEO126" s="597"/>
      <c r="FEP126" s="597"/>
      <c r="FEQ126" s="597"/>
      <c r="FER126" s="597"/>
      <c r="FES126" s="597"/>
      <c r="FET126" s="597"/>
      <c r="FEU126" s="597"/>
      <c r="FEV126" s="597"/>
      <c r="FEW126" s="597"/>
      <c r="FEX126" s="597"/>
      <c r="FEY126" s="597"/>
      <c r="FEZ126" s="597"/>
      <c r="FFA126" s="597"/>
      <c r="FFB126" s="597"/>
      <c r="FFC126" s="597"/>
      <c r="FFD126" s="597"/>
      <c r="FFE126" s="597"/>
      <c r="FFF126" s="597"/>
      <c r="FFG126" s="597"/>
      <c r="FFH126" s="597"/>
      <c r="FFI126" s="597"/>
      <c r="FFJ126" s="597"/>
      <c r="FFK126" s="597"/>
      <c r="FFL126" s="597"/>
      <c r="FFM126" s="597"/>
      <c r="FFN126" s="597"/>
      <c r="FFO126" s="597"/>
      <c r="FFP126" s="597"/>
      <c r="FFQ126" s="597"/>
      <c r="FFR126" s="597"/>
      <c r="FFS126" s="597"/>
      <c r="FFT126" s="597"/>
      <c r="FFU126" s="597"/>
      <c r="FFV126" s="597"/>
      <c r="FFW126" s="597"/>
      <c r="FFX126" s="597"/>
      <c r="FFY126" s="597"/>
      <c r="FFZ126" s="597"/>
      <c r="FGA126" s="597"/>
      <c r="FGB126" s="597"/>
      <c r="FGC126" s="597"/>
      <c r="FGD126" s="597"/>
      <c r="FGE126" s="597"/>
      <c r="FGF126" s="597"/>
      <c r="FGG126" s="597"/>
      <c r="FGH126" s="597"/>
      <c r="FGI126" s="597"/>
      <c r="FGJ126" s="597"/>
      <c r="FGK126" s="597"/>
      <c r="FGL126" s="597"/>
      <c r="FGM126" s="597"/>
      <c r="FGN126" s="597"/>
      <c r="FGO126" s="597"/>
      <c r="FGP126" s="597"/>
      <c r="FGQ126" s="597"/>
      <c r="FGR126" s="597"/>
      <c r="FGS126" s="597"/>
      <c r="FGT126" s="597"/>
      <c r="FGU126" s="597"/>
      <c r="FGV126" s="597"/>
      <c r="FGW126" s="597"/>
      <c r="FGX126" s="597"/>
      <c r="FGY126" s="597"/>
      <c r="FGZ126" s="597"/>
      <c r="FHA126" s="597"/>
      <c r="FHB126" s="597"/>
      <c r="FHC126" s="597"/>
      <c r="FHD126" s="597"/>
      <c r="FHE126" s="597"/>
      <c r="FHF126" s="597"/>
      <c r="FHG126" s="597"/>
      <c r="FHH126" s="597"/>
      <c r="FHI126" s="597"/>
      <c r="FHJ126" s="597"/>
      <c r="FHK126" s="597"/>
      <c r="FHL126" s="597"/>
      <c r="FHM126" s="597"/>
      <c r="FHN126" s="597"/>
      <c r="FHO126" s="597"/>
      <c r="FHP126" s="597"/>
      <c r="FHQ126" s="597"/>
      <c r="FHR126" s="597"/>
      <c r="FHS126" s="597"/>
      <c r="FHT126" s="597"/>
      <c r="FHU126" s="597"/>
      <c r="FHV126" s="597"/>
      <c r="FHW126" s="597"/>
      <c r="FHX126" s="597"/>
      <c r="FHY126" s="597"/>
      <c r="FHZ126" s="597"/>
      <c r="FIA126" s="597"/>
      <c r="FIB126" s="597"/>
      <c r="FIC126" s="597"/>
      <c r="FID126" s="597"/>
      <c r="FIE126" s="597"/>
      <c r="FIF126" s="597"/>
      <c r="FIG126" s="597"/>
      <c r="FIH126" s="597"/>
      <c r="FII126" s="597"/>
      <c r="FIJ126" s="597"/>
      <c r="FIK126" s="597"/>
      <c r="FIL126" s="597"/>
      <c r="FIM126" s="597"/>
      <c r="FIN126" s="597"/>
      <c r="FIO126" s="597"/>
      <c r="FIP126" s="597"/>
      <c r="FIQ126" s="597"/>
      <c r="FIR126" s="597"/>
      <c r="FIS126" s="597"/>
      <c r="FIT126" s="597"/>
      <c r="FIU126" s="597"/>
      <c r="FIV126" s="597"/>
      <c r="FIW126" s="597"/>
      <c r="FIX126" s="597"/>
      <c r="FIY126" s="597"/>
      <c r="FIZ126" s="597"/>
      <c r="FJA126" s="597"/>
      <c r="FJB126" s="597"/>
      <c r="FJC126" s="597"/>
      <c r="FJD126" s="597"/>
      <c r="FJE126" s="597"/>
      <c r="FJF126" s="597"/>
      <c r="FJG126" s="597"/>
      <c r="FJH126" s="597"/>
      <c r="FJI126" s="597"/>
      <c r="FJJ126" s="597"/>
      <c r="FJK126" s="597"/>
      <c r="FJL126" s="597"/>
      <c r="FJM126" s="597"/>
      <c r="FJN126" s="597"/>
      <c r="FJO126" s="597"/>
      <c r="FJP126" s="597"/>
      <c r="FJQ126" s="597"/>
      <c r="FJR126" s="597"/>
      <c r="FJS126" s="597"/>
      <c r="FJT126" s="597"/>
      <c r="FJU126" s="597"/>
      <c r="FJV126" s="597"/>
      <c r="FJW126" s="597"/>
      <c r="FJX126" s="597"/>
      <c r="FJY126" s="597"/>
      <c r="FJZ126" s="597"/>
      <c r="FKA126" s="597"/>
      <c r="FKB126" s="597"/>
      <c r="FKC126" s="597"/>
      <c r="FKD126" s="597"/>
      <c r="FKE126" s="597"/>
      <c r="FKF126" s="597"/>
      <c r="FKG126" s="597"/>
      <c r="FKH126" s="597"/>
      <c r="FKI126" s="597"/>
      <c r="FKJ126" s="597"/>
      <c r="FKK126" s="597"/>
      <c r="FKL126" s="597"/>
      <c r="FKM126" s="597"/>
      <c r="FKN126" s="597"/>
      <c r="FKO126" s="597"/>
      <c r="FKP126" s="597"/>
      <c r="FKQ126" s="597"/>
      <c r="FKR126" s="597"/>
      <c r="FKS126" s="597"/>
      <c r="FKT126" s="597"/>
      <c r="FKU126" s="597"/>
      <c r="FKV126" s="597"/>
      <c r="FKW126" s="597"/>
      <c r="FKX126" s="597"/>
      <c r="FKY126" s="597"/>
      <c r="FKZ126" s="597"/>
      <c r="FLA126" s="597"/>
      <c r="FLB126" s="597"/>
      <c r="FLC126" s="597"/>
      <c r="FLD126" s="597"/>
      <c r="FLE126" s="597"/>
      <c r="FLF126" s="597"/>
      <c r="FLG126" s="597"/>
      <c r="FLH126" s="597"/>
      <c r="FLI126" s="597"/>
      <c r="FLJ126" s="597"/>
      <c r="FLK126" s="597"/>
      <c r="FLL126" s="597"/>
      <c r="FLM126" s="597"/>
      <c r="FLN126" s="597"/>
      <c r="FLO126" s="597"/>
      <c r="FLP126" s="597"/>
      <c r="FLQ126" s="597"/>
      <c r="FLR126" s="597"/>
      <c r="FLS126" s="597"/>
      <c r="FLT126" s="597"/>
      <c r="FLU126" s="597"/>
      <c r="FLV126" s="597"/>
      <c r="FLW126" s="597"/>
      <c r="FLX126" s="597"/>
      <c r="FLY126" s="597"/>
      <c r="FLZ126" s="597"/>
      <c r="FMA126" s="597"/>
      <c r="FMB126" s="597"/>
      <c r="FMC126" s="597"/>
      <c r="FMD126" s="597"/>
      <c r="FME126" s="597"/>
      <c r="FMF126" s="597"/>
      <c r="FMG126" s="597"/>
      <c r="FMH126" s="597"/>
      <c r="FMI126" s="597"/>
      <c r="FMJ126" s="597"/>
      <c r="FMK126" s="597"/>
      <c r="FML126" s="597"/>
      <c r="FMM126" s="597"/>
      <c r="FMN126" s="597"/>
      <c r="FMO126" s="597"/>
      <c r="FMP126" s="597"/>
      <c r="FMQ126" s="597"/>
      <c r="FMR126" s="597"/>
      <c r="FMS126" s="597"/>
      <c r="FMT126" s="597"/>
      <c r="FMU126" s="597"/>
      <c r="FMV126" s="597"/>
      <c r="FMW126" s="597"/>
      <c r="FMX126" s="597"/>
      <c r="FMY126" s="597"/>
      <c r="FMZ126" s="597"/>
      <c r="FNA126" s="597"/>
      <c r="FNB126" s="597"/>
      <c r="FNC126" s="597"/>
      <c r="FND126" s="597"/>
      <c r="FNE126" s="597"/>
      <c r="FNF126" s="597"/>
      <c r="FNG126" s="597"/>
      <c r="FNH126" s="597"/>
      <c r="FNI126" s="597"/>
      <c r="FNJ126" s="597"/>
      <c r="FNK126" s="597"/>
      <c r="FNL126" s="597"/>
      <c r="FNM126" s="597"/>
      <c r="FNN126" s="597"/>
      <c r="FNO126" s="597"/>
      <c r="FNP126" s="597"/>
      <c r="FNQ126" s="597"/>
      <c r="FNR126" s="597"/>
      <c r="FNS126" s="597"/>
      <c r="FNT126" s="597"/>
      <c r="FNU126" s="597"/>
      <c r="FNV126" s="597"/>
      <c r="FNW126" s="597"/>
      <c r="FNX126" s="597"/>
      <c r="FNY126" s="597"/>
      <c r="FNZ126" s="597"/>
      <c r="FOA126" s="597"/>
      <c r="FOB126" s="597"/>
      <c r="FOC126" s="597"/>
      <c r="FOD126" s="597"/>
      <c r="FOE126" s="597"/>
      <c r="FOF126" s="597"/>
      <c r="FOG126" s="597"/>
      <c r="FOH126" s="597"/>
      <c r="FOI126" s="597"/>
      <c r="FOJ126" s="597"/>
      <c r="FOK126" s="597"/>
      <c r="FOL126" s="597"/>
      <c r="FOM126" s="597"/>
      <c r="FON126" s="597"/>
      <c r="FOO126" s="597"/>
      <c r="FOP126" s="597"/>
      <c r="FOQ126" s="597"/>
      <c r="FOR126" s="597"/>
      <c r="FOS126" s="597"/>
      <c r="FOT126" s="597"/>
      <c r="FOU126" s="597"/>
      <c r="FOV126" s="597"/>
      <c r="FOW126" s="597"/>
      <c r="FOX126" s="597"/>
      <c r="FOY126" s="597"/>
      <c r="FOZ126" s="597"/>
      <c r="FPA126" s="597"/>
      <c r="FPB126" s="597"/>
      <c r="FPC126" s="597"/>
      <c r="FPD126" s="597"/>
      <c r="FPE126" s="597"/>
      <c r="FPF126" s="597"/>
      <c r="FPG126" s="597"/>
      <c r="FPH126" s="597"/>
      <c r="FPI126" s="597"/>
      <c r="FPJ126" s="597"/>
      <c r="FPK126" s="597"/>
      <c r="FPL126" s="597"/>
      <c r="FPM126" s="597"/>
      <c r="FPN126" s="597"/>
      <c r="FPO126" s="597"/>
      <c r="FPP126" s="597"/>
      <c r="FPQ126" s="597"/>
      <c r="FPR126" s="597"/>
      <c r="FPS126" s="597"/>
      <c r="FPT126" s="597"/>
      <c r="FPU126" s="597"/>
      <c r="FPV126" s="597"/>
      <c r="FPW126" s="597"/>
      <c r="FPX126" s="597"/>
      <c r="FPY126" s="597"/>
      <c r="FPZ126" s="597"/>
      <c r="FQA126" s="597"/>
      <c r="FQB126" s="597"/>
      <c r="FQC126" s="597"/>
      <c r="FQD126" s="597"/>
      <c r="FQE126" s="597"/>
      <c r="FQF126" s="597"/>
      <c r="FQG126" s="597"/>
      <c r="FQH126" s="597"/>
      <c r="FQI126" s="597"/>
      <c r="FQJ126" s="597"/>
      <c r="FQK126" s="597"/>
      <c r="FQL126" s="597"/>
      <c r="FQM126" s="597"/>
      <c r="FQN126" s="597"/>
      <c r="FQO126" s="597"/>
      <c r="FQP126" s="597"/>
      <c r="FQQ126" s="597"/>
      <c r="FQR126" s="597"/>
      <c r="FQS126" s="597"/>
      <c r="FQT126" s="597"/>
      <c r="FQU126" s="597"/>
      <c r="FQV126" s="597"/>
      <c r="FQW126" s="597"/>
      <c r="FQX126" s="597"/>
      <c r="FQY126" s="597"/>
      <c r="FQZ126" s="597"/>
      <c r="FRA126" s="597"/>
      <c r="FRB126" s="597"/>
      <c r="FRC126" s="597"/>
      <c r="FRD126" s="597"/>
      <c r="FRE126" s="597"/>
      <c r="FRF126" s="597"/>
      <c r="FRG126" s="597"/>
      <c r="FRH126" s="597"/>
      <c r="FRI126" s="597"/>
      <c r="FRJ126" s="597"/>
      <c r="FRK126" s="597"/>
      <c r="FRL126" s="597"/>
      <c r="FRM126" s="597"/>
      <c r="FRN126" s="597"/>
      <c r="FRO126" s="597"/>
      <c r="FRP126" s="597"/>
      <c r="FRQ126" s="597"/>
      <c r="FRR126" s="597"/>
      <c r="FRS126" s="597"/>
      <c r="FRT126" s="597"/>
      <c r="FRU126" s="597"/>
      <c r="FRV126" s="597"/>
      <c r="FRW126" s="597"/>
      <c r="FRX126" s="597"/>
      <c r="FRY126" s="597"/>
      <c r="FRZ126" s="597"/>
      <c r="FSA126" s="597"/>
      <c r="FSB126" s="597"/>
      <c r="FSC126" s="597"/>
      <c r="FSD126" s="597"/>
      <c r="FSE126" s="597"/>
      <c r="FSF126" s="597"/>
      <c r="FSG126" s="597"/>
      <c r="FSH126" s="597"/>
      <c r="FSI126" s="597"/>
      <c r="FSJ126" s="597"/>
      <c r="FSK126" s="597"/>
      <c r="FSL126" s="597"/>
      <c r="FSM126" s="597"/>
      <c r="FSN126" s="597"/>
      <c r="FSO126" s="597"/>
      <c r="FSP126" s="597"/>
      <c r="FSQ126" s="597"/>
      <c r="FSR126" s="597"/>
      <c r="FSS126" s="597"/>
      <c r="FST126" s="597"/>
      <c r="FSU126" s="597"/>
      <c r="FSV126" s="597"/>
      <c r="FSW126" s="597"/>
      <c r="FSX126" s="597"/>
      <c r="FSY126" s="597"/>
      <c r="FSZ126" s="597"/>
      <c r="FTA126" s="597"/>
      <c r="FTB126" s="597"/>
      <c r="FTC126" s="597"/>
      <c r="FTD126" s="597"/>
      <c r="FTE126" s="597"/>
      <c r="FTF126" s="597"/>
      <c r="FTG126" s="597"/>
      <c r="FTH126" s="597"/>
      <c r="FTI126" s="597"/>
      <c r="FTJ126" s="597"/>
      <c r="FTK126" s="597"/>
      <c r="FTL126" s="597"/>
      <c r="FTM126" s="597"/>
      <c r="FTN126" s="597"/>
      <c r="FTO126" s="597"/>
      <c r="FTP126" s="597"/>
      <c r="FTQ126" s="597"/>
      <c r="FTR126" s="597"/>
      <c r="FTS126" s="597"/>
      <c r="FTT126" s="597"/>
      <c r="FTU126" s="597"/>
      <c r="FTV126" s="597"/>
      <c r="FTW126" s="597"/>
      <c r="FTX126" s="597"/>
      <c r="FTY126" s="597"/>
      <c r="FTZ126" s="597"/>
      <c r="FUA126" s="597"/>
      <c r="FUB126" s="597"/>
      <c r="FUC126" s="597"/>
      <c r="FUD126" s="597"/>
      <c r="FUE126" s="597"/>
      <c r="FUF126" s="597"/>
      <c r="FUG126" s="597"/>
      <c r="FUH126" s="597"/>
      <c r="FUI126" s="597"/>
      <c r="FUJ126" s="597"/>
      <c r="FUK126" s="597"/>
      <c r="FUL126" s="597"/>
      <c r="FUM126" s="597"/>
      <c r="FUN126" s="597"/>
      <c r="FUO126" s="597"/>
      <c r="FUP126" s="597"/>
      <c r="FUQ126" s="597"/>
      <c r="FUR126" s="597"/>
      <c r="FUS126" s="597"/>
      <c r="FUT126" s="597"/>
      <c r="FUU126" s="597"/>
      <c r="FUV126" s="597"/>
      <c r="FUW126" s="597"/>
      <c r="FUX126" s="597"/>
      <c r="FUY126" s="597"/>
      <c r="FUZ126" s="597"/>
      <c r="FVA126" s="597"/>
      <c r="FVB126" s="597"/>
      <c r="FVC126" s="597"/>
      <c r="FVD126" s="597"/>
      <c r="FVE126" s="597"/>
      <c r="FVF126" s="597"/>
      <c r="FVG126" s="597"/>
      <c r="FVH126" s="597"/>
      <c r="FVI126" s="597"/>
      <c r="FVJ126" s="597"/>
      <c r="FVK126" s="597"/>
      <c r="FVL126" s="597"/>
      <c r="FVM126" s="597"/>
      <c r="FVN126" s="597"/>
      <c r="FVO126" s="597"/>
      <c r="FVP126" s="597"/>
      <c r="FVQ126" s="597"/>
      <c r="FVR126" s="597"/>
      <c r="FVS126" s="597"/>
      <c r="FVT126" s="597"/>
      <c r="FVU126" s="597"/>
      <c r="FVV126" s="597"/>
      <c r="FVW126" s="597"/>
      <c r="FVX126" s="597"/>
      <c r="FVY126" s="597"/>
      <c r="FVZ126" s="597"/>
      <c r="FWA126" s="597"/>
      <c r="FWB126" s="597"/>
      <c r="FWC126" s="597"/>
      <c r="FWD126" s="597"/>
      <c r="FWE126" s="597"/>
      <c r="FWF126" s="597"/>
      <c r="FWG126" s="597"/>
      <c r="FWH126" s="597"/>
      <c r="FWI126" s="597"/>
      <c r="FWJ126" s="597"/>
      <c r="FWK126" s="597"/>
      <c r="FWL126" s="597"/>
      <c r="FWM126" s="597"/>
      <c r="FWN126" s="597"/>
      <c r="FWO126" s="597"/>
      <c r="FWP126" s="597"/>
      <c r="FWQ126" s="597"/>
      <c r="FWR126" s="597"/>
      <c r="FWS126" s="597"/>
      <c r="FWT126" s="597"/>
      <c r="FWU126" s="597"/>
      <c r="FWV126" s="597"/>
      <c r="FWW126" s="597"/>
      <c r="FWX126" s="597"/>
      <c r="FWY126" s="597"/>
      <c r="FWZ126" s="597"/>
      <c r="FXA126" s="597"/>
      <c r="FXB126" s="597"/>
      <c r="FXC126" s="597"/>
      <c r="FXD126" s="597"/>
      <c r="FXE126" s="597"/>
      <c r="FXF126" s="597"/>
      <c r="FXG126" s="597"/>
      <c r="FXH126" s="597"/>
      <c r="FXI126" s="597"/>
      <c r="FXJ126" s="597"/>
      <c r="FXK126" s="597"/>
      <c r="FXL126" s="597"/>
      <c r="FXM126" s="597"/>
      <c r="FXN126" s="597"/>
      <c r="FXO126" s="597"/>
      <c r="FXP126" s="597"/>
      <c r="FXQ126" s="597"/>
      <c r="FXR126" s="597"/>
      <c r="FXS126" s="597"/>
      <c r="FXT126" s="597"/>
      <c r="FXU126" s="597"/>
      <c r="FXV126" s="597"/>
      <c r="FXW126" s="597"/>
      <c r="FXX126" s="597"/>
      <c r="FXY126" s="597"/>
      <c r="FXZ126" s="597"/>
      <c r="FYA126" s="597"/>
      <c r="FYB126" s="597"/>
      <c r="FYC126" s="597"/>
      <c r="FYD126" s="597"/>
      <c r="FYE126" s="597"/>
      <c r="FYF126" s="597"/>
      <c r="FYG126" s="597"/>
      <c r="FYH126" s="597"/>
      <c r="FYI126" s="597"/>
      <c r="FYJ126" s="597"/>
      <c r="FYK126" s="597"/>
      <c r="FYL126" s="597"/>
      <c r="FYM126" s="597"/>
      <c r="FYN126" s="597"/>
      <c r="FYO126" s="597"/>
      <c r="FYP126" s="597"/>
      <c r="FYQ126" s="597"/>
      <c r="FYR126" s="597"/>
      <c r="FYS126" s="597"/>
      <c r="FYT126" s="597"/>
      <c r="FYU126" s="597"/>
      <c r="FYV126" s="597"/>
      <c r="FYW126" s="597"/>
      <c r="FYX126" s="597"/>
      <c r="FYY126" s="597"/>
      <c r="FYZ126" s="597"/>
      <c r="FZA126" s="597"/>
      <c r="FZB126" s="597"/>
      <c r="FZC126" s="597"/>
      <c r="FZD126" s="597"/>
      <c r="FZE126" s="597"/>
      <c r="FZF126" s="597"/>
      <c r="FZG126" s="597"/>
      <c r="FZH126" s="597"/>
      <c r="FZI126" s="597"/>
      <c r="FZJ126" s="597"/>
      <c r="FZK126" s="597"/>
      <c r="FZL126" s="597"/>
      <c r="FZM126" s="597"/>
      <c r="FZN126" s="597"/>
      <c r="FZO126" s="597"/>
      <c r="FZP126" s="597"/>
      <c r="FZQ126" s="597"/>
      <c r="FZR126" s="597"/>
      <c r="FZS126" s="597"/>
      <c r="FZT126" s="597"/>
      <c r="FZU126" s="597"/>
      <c r="FZV126" s="597"/>
      <c r="FZW126" s="597"/>
      <c r="FZX126" s="597"/>
      <c r="FZY126" s="597"/>
      <c r="FZZ126" s="597"/>
      <c r="GAA126" s="597"/>
      <c r="GAB126" s="597"/>
      <c r="GAC126" s="597"/>
      <c r="GAD126" s="597"/>
      <c r="GAE126" s="597"/>
      <c r="GAF126" s="597"/>
      <c r="GAG126" s="597"/>
      <c r="GAH126" s="597"/>
      <c r="GAI126" s="597"/>
      <c r="GAJ126" s="597"/>
      <c r="GAK126" s="597"/>
      <c r="GAL126" s="597"/>
      <c r="GAM126" s="597"/>
      <c r="GAN126" s="597"/>
      <c r="GAO126" s="597"/>
      <c r="GAP126" s="597"/>
      <c r="GAQ126" s="597"/>
      <c r="GAR126" s="597"/>
      <c r="GAS126" s="597"/>
      <c r="GAT126" s="597"/>
      <c r="GAU126" s="597"/>
      <c r="GAV126" s="597"/>
      <c r="GAW126" s="597"/>
      <c r="GAX126" s="597"/>
      <c r="GAY126" s="597"/>
      <c r="GAZ126" s="597"/>
      <c r="GBA126" s="597"/>
      <c r="GBB126" s="597"/>
      <c r="GBC126" s="597"/>
      <c r="GBD126" s="597"/>
      <c r="GBE126" s="597"/>
      <c r="GBF126" s="597"/>
      <c r="GBG126" s="597"/>
      <c r="GBH126" s="597"/>
      <c r="GBI126" s="597"/>
      <c r="GBJ126" s="597"/>
      <c r="GBK126" s="597"/>
      <c r="GBL126" s="597"/>
      <c r="GBM126" s="597"/>
      <c r="GBN126" s="597"/>
      <c r="GBO126" s="597"/>
      <c r="GBP126" s="597"/>
      <c r="GBQ126" s="597"/>
      <c r="GBR126" s="597"/>
      <c r="GBS126" s="597"/>
      <c r="GBT126" s="597"/>
      <c r="GBU126" s="597"/>
      <c r="GBV126" s="597"/>
      <c r="GBW126" s="597"/>
      <c r="GBX126" s="597"/>
      <c r="GBY126" s="597"/>
      <c r="GBZ126" s="597"/>
      <c r="GCA126" s="597"/>
      <c r="GCB126" s="597"/>
      <c r="GCC126" s="597"/>
      <c r="GCD126" s="597"/>
      <c r="GCE126" s="597"/>
      <c r="GCF126" s="597"/>
      <c r="GCG126" s="597"/>
      <c r="GCH126" s="597"/>
      <c r="GCI126" s="597"/>
      <c r="GCJ126" s="597"/>
      <c r="GCK126" s="597"/>
      <c r="GCL126" s="597"/>
      <c r="GCM126" s="597"/>
      <c r="GCN126" s="597"/>
      <c r="GCO126" s="597"/>
      <c r="GCP126" s="597"/>
      <c r="GCQ126" s="597"/>
      <c r="GCR126" s="597"/>
      <c r="GCS126" s="597"/>
      <c r="GCT126" s="597"/>
      <c r="GCU126" s="597"/>
      <c r="GCV126" s="597"/>
      <c r="GCW126" s="597"/>
      <c r="GCX126" s="597"/>
      <c r="GCY126" s="597"/>
      <c r="GCZ126" s="597"/>
      <c r="GDA126" s="597"/>
      <c r="GDB126" s="597"/>
      <c r="GDC126" s="597"/>
      <c r="GDD126" s="597"/>
      <c r="GDE126" s="597"/>
      <c r="GDF126" s="597"/>
      <c r="GDG126" s="597"/>
      <c r="GDH126" s="597"/>
      <c r="GDI126" s="597"/>
      <c r="GDJ126" s="597"/>
      <c r="GDK126" s="597"/>
      <c r="GDL126" s="597"/>
      <c r="GDM126" s="597"/>
      <c r="GDN126" s="597"/>
      <c r="GDO126" s="597"/>
      <c r="GDP126" s="597"/>
      <c r="GDQ126" s="597"/>
      <c r="GDR126" s="597"/>
      <c r="GDS126" s="597"/>
      <c r="GDT126" s="597"/>
      <c r="GDU126" s="597"/>
      <c r="GDV126" s="597"/>
      <c r="GDW126" s="597"/>
      <c r="GDX126" s="597"/>
      <c r="GDY126" s="597"/>
      <c r="GDZ126" s="597"/>
      <c r="GEA126" s="597"/>
      <c r="GEB126" s="597"/>
      <c r="GEC126" s="597"/>
      <c r="GED126" s="597"/>
      <c r="GEE126" s="597"/>
      <c r="GEF126" s="597"/>
      <c r="GEG126" s="597"/>
      <c r="GEH126" s="597"/>
      <c r="GEI126" s="597"/>
      <c r="GEJ126" s="597"/>
      <c r="GEK126" s="597"/>
      <c r="GEL126" s="597"/>
      <c r="GEM126" s="597"/>
      <c r="GEN126" s="597"/>
      <c r="GEO126" s="597"/>
      <c r="GEP126" s="597"/>
      <c r="GEQ126" s="597"/>
      <c r="GER126" s="597"/>
      <c r="GES126" s="597"/>
      <c r="GET126" s="597"/>
      <c r="GEU126" s="597"/>
      <c r="GEV126" s="597"/>
      <c r="GEW126" s="597"/>
      <c r="GEX126" s="597"/>
      <c r="GEY126" s="597"/>
      <c r="GEZ126" s="597"/>
      <c r="GFA126" s="597"/>
      <c r="GFB126" s="597"/>
      <c r="GFC126" s="597"/>
      <c r="GFD126" s="597"/>
      <c r="GFE126" s="597"/>
      <c r="GFF126" s="597"/>
      <c r="GFG126" s="597"/>
      <c r="GFH126" s="597"/>
      <c r="GFI126" s="597"/>
      <c r="GFJ126" s="597"/>
      <c r="GFK126" s="597"/>
      <c r="GFL126" s="597"/>
      <c r="GFM126" s="597"/>
      <c r="GFN126" s="597"/>
      <c r="GFO126" s="597"/>
      <c r="GFP126" s="597"/>
      <c r="GFQ126" s="597"/>
      <c r="GFR126" s="597"/>
      <c r="GFS126" s="597"/>
      <c r="GFT126" s="597"/>
      <c r="GFU126" s="597"/>
      <c r="GFV126" s="597"/>
      <c r="GFW126" s="597"/>
      <c r="GFX126" s="597"/>
      <c r="GFY126" s="597"/>
      <c r="GFZ126" s="597"/>
      <c r="GGA126" s="597"/>
      <c r="GGB126" s="597"/>
      <c r="GGC126" s="597"/>
      <c r="GGD126" s="597"/>
      <c r="GGE126" s="597"/>
      <c r="GGF126" s="597"/>
      <c r="GGG126" s="597"/>
      <c r="GGH126" s="597"/>
      <c r="GGI126" s="597"/>
      <c r="GGJ126" s="597"/>
      <c r="GGK126" s="597"/>
      <c r="GGL126" s="597"/>
      <c r="GGM126" s="597"/>
      <c r="GGN126" s="597"/>
      <c r="GGO126" s="597"/>
      <c r="GGP126" s="597"/>
      <c r="GGQ126" s="597"/>
      <c r="GGR126" s="597"/>
      <c r="GGS126" s="597"/>
      <c r="GGT126" s="597"/>
      <c r="GGU126" s="597"/>
      <c r="GGV126" s="597"/>
      <c r="GGW126" s="597"/>
      <c r="GGX126" s="597"/>
      <c r="GGY126" s="597"/>
      <c r="GGZ126" s="597"/>
      <c r="GHA126" s="597"/>
      <c r="GHB126" s="597"/>
      <c r="GHC126" s="597"/>
      <c r="GHD126" s="597"/>
      <c r="GHE126" s="597"/>
      <c r="GHF126" s="597"/>
      <c r="GHG126" s="597"/>
      <c r="GHH126" s="597"/>
      <c r="GHI126" s="597"/>
      <c r="GHJ126" s="597"/>
      <c r="GHK126" s="597"/>
      <c r="GHL126" s="597"/>
      <c r="GHM126" s="597"/>
      <c r="GHN126" s="597"/>
      <c r="GHO126" s="597"/>
      <c r="GHP126" s="597"/>
      <c r="GHQ126" s="597"/>
      <c r="GHR126" s="597"/>
      <c r="GHS126" s="597"/>
      <c r="GHT126" s="597"/>
      <c r="GHU126" s="597"/>
      <c r="GHV126" s="597"/>
      <c r="GHW126" s="597"/>
      <c r="GHX126" s="597"/>
      <c r="GHY126" s="597"/>
      <c r="GHZ126" s="597"/>
      <c r="GIA126" s="597"/>
      <c r="GIB126" s="597"/>
      <c r="GIC126" s="597"/>
      <c r="GID126" s="597"/>
      <c r="GIE126" s="597"/>
      <c r="GIF126" s="597"/>
      <c r="GIG126" s="597"/>
      <c r="GIH126" s="597"/>
      <c r="GII126" s="597"/>
      <c r="GIJ126" s="597"/>
      <c r="GIK126" s="597"/>
      <c r="GIL126" s="597"/>
      <c r="GIM126" s="597"/>
      <c r="GIN126" s="597"/>
      <c r="GIO126" s="597"/>
      <c r="GIP126" s="597"/>
      <c r="GIQ126" s="597"/>
      <c r="GIR126" s="597"/>
      <c r="GIS126" s="597"/>
      <c r="GIT126" s="597"/>
      <c r="GIU126" s="597"/>
      <c r="GIV126" s="597"/>
      <c r="GIW126" s="597"/>
      <c r="GIX126" s="597"/>
      <c r="GIY126" s="597"/>
      <c r="GIZ126" s="597"/>
      <c r="GJA126" s="597"/>
      <c r="GJB126" s="597"/>
      <c r="GJC126" s="597"/>
      <c r="GJD126" s="597"/>
      <c r="GJE126" s="597"/>
      <c r="GJF126" s="597"/>
      <c r="GJG126" s="597"/>
      <c r="GJH126" s="597"/>
      <c r="GJI126" s="597"/>
      <c r="GJJ126" s="597"/>
      <c r="GJK126" s="597"/>
      <c r="GJL126" s="597"/>
      <c r="GJM126" s="597"/>
      <c r="GJN126" s="597"/>
      <c r="GJO126" s="597"/>
      <c r="GJP126" s="597"/>
      <c r="GJQ126" s="597"/>
      <c r="GJR126" s="597"/>
      <c r="GJS126" s="597"/>
      <c r="GJT126" s="597"/>
      <c r="GJU126" s="597"/>
      <c r="GJV126" s="597"/>
      <c r="GJW126" s="597"/>
      <c r="GJX126" s="597"/>
      <c r="GJY126" s="597"/>
      <c r="GJZ126" s="597"/>
      <c r="GKA126" s="597"/>
      <c r="GKB126" s="597"/>
      <c r="GKC126" s="597"/>
      <c r="GKD126" s="597"/>
      <c r="GKE126" s="597"/>
      <c r="GKF126" s="597"/>
      <c r="GKG126" s="597"/>
      <c r="GKH126" s="597"/>
      <c r="GKI126" s="597"/>
      <c r="GKJ126" s="597"/>
      <c r="GKK126" s="597"/>
      <c r="GKL126" s="597"/>
      <c r="GKM126" s="597"/>
      <c r="GKN126" s="597"/>
      <c r="GKO126" s="597"/>
      <c r="GKP126" s="597"/>
      <c r="GKQ126" s="597"/>
      <c r="GKR126" s="597"/>
      <c r="GKS126" s="597"/>
      <c r="GKT126" s="597"/>
      <c r="GKU126" s="597"/>
      <c r="GKV126" s="597"/>
      <c r="GKW126" s="597"/>
      <c r="GKX126" s="597"/>
      <c r="GKY126" s="597"/>
      <c r="GKZ126" s="597"/>
      <c r="GLA126" s="597"/>
      <c r="GLB126" s="597"/>
      <c r="GLC126" s="597"/>
      <c r="GLD126" s="597"/>
      <c r="GLE126" s="597"/>
      <c r="GLF126" s="597"/>
      <c r="GLG126" s="597"/>
      <c r="GLH126" s="597"/>
      <c r="GLI126" s="597"/>
      <c r="GLJ126" s="597"/>
      <c r="GLK126" s="597"/>
      <c r="GLL126" s="597"/>
      <c r="GLM126" s="597"/>
      <c r="GLN126" s="597"/>
      <c r="GLO126" s="597"/>
      <c r="GLP126" s="597"/>
      <c r="GLQ126" s="597"/>
      <c r="GLR126" s="597"/>
      <c r="GLS126" s="597"/>
      <c r="GLT126" s="597"/>
      <c r="GLU126" s="597"/>
      <c r="GLV126" s="597"/>
      <c r="GLW126" s="597"/>
      <c r="GLX126" s="597"/>
      <c r="GLY126" s="597"/>
      <c r="GLZ126" s="597"/>
      <c r="GMA126" s="597"/>
      <c r="GMB126" s="597"/>
      <c r="GMC126" s="597"/>
      <c r="GMD126" s="597"/>
      <c r="GME126" s="597"/>
      <c r="GMF126" s="597"/>
      <c r="GMG126" s="597"/>
      <c r="GMH126" s="597"/>
      <c r="GMI126" s="597"/>
      <c r="GMJ126" s="597"/>
      <c r="GMK126" s="597"/>
      <c r="GML126" s="597"/>
      <c r="GMM126" s="597"/>
      <c r="GMN126" s="597"/>
      <c r="GMO126" s="597"/>
      <c r="GMP126" s="597"/>
      <c r="GMQ126" s="597"/>
      <c r="GMR126" s="597"/>
      <c r="GMS126" s="597"/>
      <c r="GMT126" s="597"/>
      <c r="GMU126" s="597"/>
      <c r="GMV126" s="597"/>
      <c r="GMW126" s="597"/>
      <c r="GMX126" s="597"/>
      <c r="GMY126" s="597"/>
      <c r="GMZ126" s="597"/>
      <c r="GNA126" s="597"/>
      <c r="GNB126" s="597"/>
      <c r="GNC126" s="597"/>
      <c r="GND126" s="597"/>
      <c r="GNE126" s="597"/>
      <c r="GNF126" s="597"/>
      <c r="GNG126" s="597"/>
      <c r="GNH126" s="597"/>
      <c r="GNI126" s="597"/>
      <c r="GNJ126" s="597"/>
      <c r="GNK126" s="597"/>
      <c r="GNL126" s="597"/>
      <c r="GNM126" s="597"/>
      <c r="GNN126" s="597"/>
      <c r="GNO126" s="597"/>
      <c r="GNP126" s="597"/>
      <c r="GNQ126" s="597"/>
      <c r="GNR126" s="597"/>
      <c r="GNS126" s="597"/>
      <c r="GNT126" s="597"/>
      <c r="GNU126" s="597"/>
      <c r="GNV126" s="597"/>
      <c r="GNW126" s="597"/>
      <c r="GNX126" s="597"/>
      <c r="GNY126" s="597"/>
      <c r="GNZ126" s="597"/>
      <c r="GOA126" s="597"/>
      <c r="GOB126" s="597"/>
      <c r="GOC126" s="597"/>
      <c r="GOD126" s="597"/>
      <c r="GOE126" s="597"/>
      <c r="GOF126" s="597"/>
      <c r="GOG126" s="597"/>
      <c r="GOH126" s="597"/>
      <c r="GOI126" s="597"/>
      <c r="GOJ126" s="597"/>
      <c r="GOK126" s="597"/>
      <c r="GOL126" s="597"/>
      <c r="GOM126" s="597"/>
      <c r="GON126" s="597"/>
      <c r="GOO126" s="597"/>
      <c r="GOP126" s="597"/>
      <c r="GOQ126" s="597"/>
      <c r="GOR126" s="597"/>
      <c r="GOS126" s="597"/>
      <c r="GOT126" s="597"/>
      <c r="GOU126" s="597"/>
      <c r="GOV126" s="597"/>
      <c r="GOW126" s="597"/>
      <c r="GOX126" s="597"/>
      <c r="GOY126" s="597"/>
      <c r="GOZ126" s="597"/>
      <c r="GPA126" s="597"/>
      <c r="GPB126" s="597"/>
      <c r="GPC126" s="597"/>
      <c r="GPD126" s="597"/>
      <c r="GPE126" s="597"/>
      <c r="GPF126" s="597"/>
      <c r="GPG126" s="597"/>
      <c r="GPH126" s="597"/>
      <c r="GPI126" s="597"/>
      <c r="GPJ126" s="597"/>
      <c r="GPK126" s="597"/>
      <c r="GPL126" s="597"/>
      <c r="GPM126" s="597"/>
      <c r="GPN126" s="597"/>
      <c r="GPO126" s="597"/>
      <c r="GPP126" s="597"/>
      <c r="GPQ126" s="597"/>
      <c r="GPR126" s="597"/>
      <c r="GPS126" s="597"/>
      <c r="GPT126" s="597"/>
      <c r="GPU126" s="597"/>
      <c r="GPV126" s="597"/>
      <c r="GPW126" s="597"/>
      <c r="GPX126" s="597"/>
      <c r="GPY126" s="597"/>
      <c r="GPZ126" s="597"/>
      <c r="GQA126" s="597"/>
      <c r="GQB126" s="597"/>
      <c r="GQC126" s="597"/>
      <c r="GQD126" s="597"/>
      <c r="GQE126" s="597"/>
      <c r="GQF126" s="597"/>
      <c r="GQG126" s="597"/>
      <c r="GQH126" s="597"/>
      <c r="GQI126" s="597"/>
      <c r="GQJ126" s="597"/>
      <c r="GQK126" s="597"/>
      <c r="GQL126" s="597"/>
      <c r="GQM126" s="597"/>
      <c r="GQN126" s="597"/>
      <c r="GQO126" s="597"/>
      <c r="GQP126" s="597"/>
      <c r="GQQ126" s="597"/>
      <c r="GQR126" s="597"/>
      <c r="GQS126" s="597"/>
      <c r="GQT126" s="597"/>
      <c r="GQU126" s="597"/>
      <c r="GQV126" s="597"/>
      <c r="GQW126" s="597"/>
      <c r="GQX126" s="597"/>
      <c r="GQY126" s="597"/>
      <c r="GQZ126" s="597"/>
      <c r="GRA126" s="597"/>
      <c r="GRB126" s="597"/>
      <c r="GRC126" s="597"/>
      <c r="GRD126" s="597"/>
      <c r="GRE126" s="597"/>
      <c r="GRF126" s="597"/>
      <c r="GRG126" s="597"/>
      <c r="GRH126" s="597"/>
      <c r="GRI126" s="597"/>
      <c r="GRJ126" s="597"/>
      <c r="GRK126" s="597"/>
      <c r="GRL126" s="597"/>
      <c r="GRM126" s="597"/>
      <c r="GRN126" s="597"/>
      <c r="GRO126" s="597"/>
      <c r="GRP126" s="597"/>
      <c r="GRQ126" s="597"/>
      <c r="GRR126" s="597"/>
      <c r="GRS126" s="597"/>
      <c r="GRT126" s="597"/>
      <c r="GRU126" s="597"/>
      <c r="GRV126" s="597"/>
      <c r="GRW126" s="597"/>
      <c r="GRX126" s="597"/>
      <c r="GRY126" s="597"/>
      <c r="GRZ126" s="597"/>
      <c r="GSA126" s="597"/>
      <c r="GSB126" s="597"/>
      <c r="GSC126" s="597"/>
      <c r="GSD126" s="597"/>
      <c r="GSE126" s="597"/>
      <c r="GSF126" s="597"/>
      <c r="GSG126" s="597"/>
      <c r="GSH126" s="597"/>
      <c r="GSI126" s="597"/>
      <c r="GSJ126" s="597"/>
      <c r="GSK126" s="597"/>
      <c r="GSL126" s="597"/>
      <c r="GSM126" s="597"/>
      <c r="GSN126" s="597"/>
      <c r="GSO126" s="597"/>
      <c r="GSP126" s="597"/>
      <c r="GSQ126" s="597"/>
      <c r="GSR126" s="597"/>
      <c r="GSS126" s="597"/>
      <c r="GST126" s="597"/>
      <c r="GSU126" s="597"/>
      <c r="GSV126" s="597"/>
      <c r="GSW126" s="597"/>
      <c r="GSX126" s="597"/>
      <c r="GSY126" s="597"/>
      <c r="GSZ126" s="597"/>
      <c r="GTA126" s="597"/>
      <c r="GTB126" s="597"/>
      <c r="GTC126" s="597"/>
      <c r="GTD126" s="597"/>
      <c r="GTE126" s="597"/>
      <c r="GTF126" s="597"/>
      <c r="GTG126" s="597"/>
      <c r="GTH126" s="597"/>
      <c r="GTI126" s="597"/>
      <c r="GTJ126" s="597"/>
      <c r="GTK126" s="597"/>
      <c r="GTL126" s="597"/>
      <c r="GTM126" s="597"/>
      <c r="GTN126" s="597"/>
      <c r="GTO126" s="597"/>
      <c r="GTP126" s="597"/>
      <c r="GTQ126" s="597"/>
      <c r="GTR126" s="597"/>
      <c r="GTS126" s="597"/>
      <c r="GTT126" s="597"/>
      <c r="GTU126" s="597"/>
      <c r="GTV126" s="597"/>
      <c r="GTW126" s="597"/>
      <c r="GTX126" s="597"/>
      <c r="GTY126" s="597"/>
      <c r="GTZ126" s="597"/>
      <c r="GUA126" s="597"/>
      <c r="GUB126" s="597"/>
      <c r="GUC126" s="597"/>
      <c r="GUD126" s="597"/>
      <c r="GUE126" s="597"/>
      <c r="GUF126" s="597"/>
      <c r="GUG126" s="597"/>
      <c r="GUH126" s="597"/>
      <c r="GUI126" s="597"/>
      <c r="GUJ126" s="597"/>
      <c r="GUK126" s="597"/>
      <c r="GUL126" s="597"/>
      <c r="GUM126" s="597"/>
      <c r="GUN126" s="597"/>
      <c r="GUO126" s="597"/>
      <c r="GUP126" s="597"/>
      <c r="GUQ126" s="597"/>
      <c r="GUR126" s="597"/>
      <c r="GUS126" s="597"/>
      <c r="GUT126" s="597"/>
      <c r="GUU126" s="597"/>
      <c r="GUV126" s="597"/>
      <c r="GUW126" s="597"/>
      <c r="GUX126" s="597"/>
      <c r="GUY126" s="597"/>
      <c r="GUZ126" s="597"/>
      <c r="GVA126" s="597"/>
      <c r="GVB126" s="597"/>
      <c r="GVC126" s="597"/>
      <c r="GVD126" s="597"/>
      <c r="GVE126" s="597"/>
      <c r="GVF126" s="597"/>
      <c r="GVG126" s="597"/>
      <c r="GVH126" s="597"/>
      <c r="GVI126" s="597"/>
      <c r="GVJ126" s="597"/>
      <c r="GVK126" s="597"/>
      <c r="GVL126" s="597"/>
      <c r="GVM126" s="597"/>
      <c r="GVN126" s="597"/>
      <c r="GVO126" s="597"/>
      <c r="GVP126" s="597"/>
      <c r="GVQ126" s="597"/>
      <c r="GVR126" s="597"/>
      <c r="GVS126" s="597"/>
      <c r="GVT126" s="597"/>
      <c r="GVU126" s="597"/>
      <c r="GVV126" s="597"/>
      <c r="GVW126" s="597"/>
      <c r="GVX126" s="597"/>
      <c r="GVY126" s="597"/>
      <c r="GVZ126" s="597"/>
      <c r="GWA126" s="597"/>
      <c r="GWB126" s="597"/>
      <c r="GWC126" s="597"/>
      <c r="GWD126" s="597"/>
      <c r="GWE126" s="597"/>
      <c r="GWF126" s="597"/>
      <c r="GWG126" s="597"/>
      <c r="GWH126" s="597"/>
      <c r="GWI126" s="597"/>
      <c r="GWJ126" s="597"/>
      <c r="GWK126" s="597"/>
      <c r="GWL126" s="597"/>
      <c r="GWM126" s="597"/>
      <c r="GWN126" s="597"/>
      <c r="GWO126" s="597"/>
      <c r="GWP126" s="597"/>
      <c r="GWQ126" s="597"/>
      <c r="GWR126" s="597"/>
      <c r="GWS126" s="597"/>
      <c r="GWT126" s="597"/>
      <c r="GWU126" s="597"/>
      <c r="GWV126" s="597"/>
      <c r="GWW126" s="597"/>
      <c r="GWX126" s="597"/>
      <c r="GWY126" s="597"/>
      <c r="GWZ126" s="597"/>
      <c r="GXA126" s="597"/>
      <c r="GXB126" s="597"/>
      <c r="GXC126" s="597"/>
      <c r="GXD126" s="597"/>
      <c r="GXE126" s="597"/>
      <c r="GXF126" s="597"/>
      <c r="GXG126" s="597"/>
      <c r="GXH126" s="597"/>
      <c r="GXI126" s="597"/>
      <c r="GXJ126" s="597"/>
      <c r="GXK126" s="597"/>
      <c r="GXL126" s="597"/>
      <c r="GXM126" s="597"/>
      <c r="GXN126" s="597"/>
      <c r="GXO126" s="597"/>
      <c r="GXP126" s="597"/>
      <c r="GXQ126" s="597"/>
      <c r="GXR126" s="597"/>
      <c r="GXS126" s="597"/>
      <c r="GXT126" s="597"/>
      <c r="GXU126" s="597"/>
      <c r="GXV126" s="597"/>
      <c r="GXW126" s="597"/>
      <c r="GXX126" s="597"/>
      <c r="GXY126" s="597"/>
      <c r="GXZ126" s="597"/>
      <c r="GYA126" s="597"/>
      <c r="GYB126" s="597"/>
      <c r="GYC126" s="597"/>
      <c r="GYD126" s="597"/>
      <c r="GYE126" s="597"/>
      <c r="GYF126" s="597"/>
      <c r="GYG126" s="597"/>
      <c r="GYH126" s="597"/>
      <c r="GYI126" s="597"/>
      <c r="GYJ126" s="597"/>
      <c r="GYK126" s="597"/>
      <c r="GYL126" s="597"/>
      <c r="GYM126" s="597"/>
      <c r="GYN126" s="597"/>
      <c r="GYO126" s="597"/>
      <c r="GYP126" s="597"/>
      <c r="GYQ126" s="597"/>
      <c r="GYR126" s="597"/>
      <c r="GYS126" s="597"/>
      <c r="GYT126" s="597"/>
      <c r="GYU126" s="597"/>
      <c r="GYV126" s="597"/>
      <c r="GYW126" s="597"/>
      <c r="GYX126" s="597"/>
      <c r="GYY126" s="597"/>
      <c r="GYZ126" s="597"/>
      <c r="GZA126" s="597"/>
      <c r="GZB126" s="597"/>
      <c r="GZC126" s="597"/>
      <c r="GZD126" s="597"/>
      <c r="GZE126" s="597"/>
      <c r="GZF126" s="597"/>
      <c r="GZG126" s="597"/>
      <c r="GZH126" s="597"/>
      <c r="GZI126" s="597"/>
      <c r="GZJ126" s="597"/>
      <c r="GZK126" s="597"/>
      <c r="GZL126" s="597"/>
      <c r="GZM126" s="597"/>
      <c r="GZN126" s="597"/>
      <c r="GZO126" s="597"/>
      <c r="GZP126" s="597"/>
      <c r="GZQ126" s="597"/>
      <c r="GZR126" s="597"/>
      <c r="GZS126" s="597"/>
      <c r="GZT126" s="597"/>
      <c r="GZU126" s="597"/>
      <c r="GZV126" s="597"/>
      <c r="GZW126" s="597"/>
      <c r="GZX126" s="597"/>
      <c r="GZY126" s="597"/>
      <c r="GZZ126" s="597"/>
      <c r="HAA126" s="597"/>
      <c r="HAB126" s="597"/>
      <c r="HAC126" s="597"/>
      <c r="HAD126" s="597"/>
      <c r="HAE126" s="597"/>
      <c r="HAF126" s="597"/>
      <c r="HAG126" s="597"/>
      <c r="HAH126" s="597"/>
      <c r="HAI126" s="597"/>
      <c r="HAJ126" s="597"/>
      <c r="HAK126" s="597"/>
      <c r="HAL126" s="597"/>
      <c r="HAM126" s="597"/>
      <c r="HAN126" s="597"/>
      <c r="HAO126" s="597"/>
      <c r="HAP126" s="597"/>
      <c r="HAQ126" s="597"/>
      <c r="HAR126" s="597"/>
      <c r="HAS126" s="597"/>
      <c r="HAT126" s="597"/>
      <c r="HAU126" s="597"/>
      <c r="HAV126" s="597"/>
      <c r="HAW126" s="597"/>
      <c r="HAX126" s="597"/>
      <c r="HAY126" s="597"/>
      <c r="HAZ126" s="597"/>
      <c r="HBA126" s="597"/>
      <c r="HBB126" s="597"/>
      <c r="HBC126" s="597"/>
      <c r="HBD126" s="597"/>
    </row>
    <row r="127" spans="1:5464" s="599" customFormat="1" ht="16.5" customHeight="1" thickTop="1" x14ac:dyDescent="0.2">
      <c r="A127" s="1329" t="s">
        <v>244</v>
      </c>
      <c r="B127" s="600" t="s">
        <v>245</v>
      </c>
      <c r="C127" s="601">
        <f>SUM(D127+E127)</f>
        <v>0</v>
      </c>
      <c r="D127" s="601">
        <f t="shared" ref="D127:E130" si="20">SUM(F127+H127+J127+L127+N127)</f>
        <v>0</v>
      </c>
      <c r="E127" s="602">
        <f t="shared" si="20"/>
        <v>0</v>
      </c>
      <c r="F127" s="223"/>
      <c r="G127" s="603"/>
      <c r="H127" s="604"/>
      <c r="I127" s="603"/>
      <c r="J127" s="222"/>
      <c r="K127" s="181"/>
      <c r="L127" s="222"/>
      <c r="M127" s="181"/>
      <c r="N127" s="604"/>
      <c r="O127" s="603"/>
      <c r="P127" s="605"/>
      <c r="Q127" s="459"/>
      <c r="R127" s="459"/>
      <c r="S127" s="459"/>
      <c r="T127" s="459"/>
      <c r="U127" s="459"/>
      <c r="V127" s="459"/>
      <c r="W127" s="459"/>
      <c r="X127" s="459"/>
      <c r="Y127" s="459"/>
      <c r="Z127" s="459"/>
      <c r="AA127" s="459"/>
      <c r="AB127" s="459"/>
      <c r="AC127" s="459"/>
      <c r="AD127" s="459"/>
      <c r="AE127" s="459"/>
      <c r="AF127" s="459"/>
      <c r="AG127" s="459"/>
      <c r="AH127" s="459"/>
      <c r="AI127" s="596"/>
      <c r="AJ127" s="597"/>
      <c r="AK127" s="597"/>
      <c r="AL127" s="597"/>
      <c r="AM127" s="597"/>
      <c r="AN127" s="597"/>
      <c r="AO127" s="597"/>
      <c r="AP127" s="597"/>
      <c r="AQ127" s="597"/>
      <c r="AR127" s="597"/>
      <c r="AS127" s="597"/>
      <c r="AT127" s="597"/>
      <c r="AU127" s="597"/>
      <c r="AV127" s="597"/>
      <c r="AW127" s="597"/>
      <c r="AX127" s="597"/>
      <c r="AY127" s="597"/>
      <c r="AZ127" s="597"/>
      <c r="BA127" s="597"/>
      <c r="BB127" s="597"/>
      <c r="BC127" s="597"/>
      <c r="BD127" s="597"/>
      <c r="BE127" s="597"/>
      <c r="BF127" s="597"/>
      <c r="BG127" s="597"/>
      <c r="BH127" s="597"/>
      <c r="BI127" s="597"/>
      <c r="BJ127" s="597"/>
      <c r="BK127" s="597"/>
      <c r="BL127" s="597"/>
      <c r="BM127" s="597"/>
      <c r="BN127" s="597"/>
      <c r="BO127" s="597"/>
      <c r="BP127" s="597"/>
      <c r="BQ127" s="597"/>
      <c r="BR127" s="597"/>
      <c r="BS127" s="597"/>
      <c r="BT127" s="597"/>
      <c r="BU127" s="597"/>
      <c r="BV127" s="597"/>
      <c r="BW127" s="597"/>
      <c r="BX127" s="597"/>
      <c r="BY127" s="598"/>
      <c r="BZ127" s="598"/>
      <c r="CA127" s="598"/>
      <c r="CB127" s="598"/>
      <c r="CC127" s="598"/>
      <c r="CD127" s="598"/>
      <c r="CE127" s="598"/>
      <c r="CF127" s="598"/>
      <c r="CG127" s="598"/>
      <c r="CH127" s="598"/>
      <c r="CI127" s="598"/>
      <c r="CJ127" s="598"/>
      <c r="CK127" s="598"/>
      <c r="CL127" s="598"/>
      <c r="CM127" s="598"/>
      <c r="CN127" s="598"/>
      <c r="CO127" s="598"/>
      <c r="CP127" s="597"/>
      <c r="CQ127" s="597"/>
      <c r="CR127" s="597"/>
      <c r="CS127" s="597"/>
      <c r="CT127" s="597"/>
      <c r="CU127" s="597"/>
      <c r="CV127" s="597"/>
      <c r="CW127" s="597"/>
      <c r="CX127" s="597"/>
      <c r="CY127" s="597"/>
      <c r="CZ127" s="597"/>
      <c r="DA127" s="597"/>
      <c r="DB127" s="597"/>
      <c r="DC127" s="597"/>
      <c r="DD127" s="597"/>
      <c r="DE127" s="597"/>
      <c r="DF127" s="597"/>
      <c r="DG127" s="597"/>
      <c r="DH127" s="597"/>
      <c r="DI127" s="597"/>
      <c r="DJ127" s="597"/>
      <c r="DK127" s="597"/>
      <c r="DL127" s="597"/>
      <c r="DM127" s="597"/>
      <c r="DN127" s="597"/>
      <c r="DO127" s="597"/>
      <c r="DP127" s="597"/>
      <c r="DQ127" s="597"/>
      <c r="DR127" s="597"/>
      <c r="DS127" s="597"/>
      <c r="DT127" s="597"/>
      <c r="DU127" s="597"/>
      <c r="DV127" s="597"/>
      <c r="DW127" s="597"/>
      <c r="DX127" s="597"/>
      <c r="DY127" s="597"/>
      <c r="DZ127" s="597"/>
      <c r="EA127" s="597"/>
      <c r="EB127" s="597"/>
      <c r="EC127" s="597"/>
      <c r="ED127" s="597"/>
      <c r="EE127" s="597"/>
      <c r="EF127" s="597"/>
      <c r="EG127" s="597"/>
      <c r="EH127" s="597"/>
      <c r="EI127" s="597"/>
      <c r="EJ127" s="597"/>
      <c r="EK127" s="597"/>
      <c r="EL127" s="597"/>
      <c r="EM127" s="597"/>
      <c r="EN127" s="597"/>
      <c r="EO127" s="597"/>
      <c r="EP127" s="597"/>
      <c r="EQ127" s="597"/>
      <c r="ER127" s="597"/>
      <c r="ES127" s="597"/>
      <c r="ET127" s="597"/>
      <c r="EU127" s="597"/>
      <c r="EV127" s="597"/>
      <c r="EW127" s="597"/>
      <c r="EX127" s="597"/>
      <c r="EY127" s="597"/>
      <c r="EZ127" s="597"/>
      <c r="FA127" s="597"/>
      <c r="FB127" s="597"/>
      <c r="FC127" s="597"/>
      <c r="FD127" s="597"/>
      <c r="FE127" s="597"/>
      <c r="FF127" s="597"/>
      <c r="FG127" s="597"/>
      <c r="FH127" s="597"/>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GJ127" s="597"/>
      <c r="GK127" s="597"/>
      <c r="GL127" s="597"/>
      <c r="GM127" s="597"/>
      <c r="GN127" s="597"/>
      <c r="GO127" s="597"/>
      <c r="GP127" s="597"/>
      <c r="GQ127" s="597"/>
      <c r="GR127" s="597"/>
      <c r="GS127" s="597"/>
      <c r="GT127" s="597"/>
      <c r="GU127" s="597"/>
      <c r="GV127" s="597"/>
      <c r="GW127" s="597"/>
      <c r="GX127" s="597"/>
      <c r="GY127" s="597"/>
      <c r="GZ127" s="597"/>
      <c r="HA127" s="597"/>
      <c r="HB127" s="597"/>
      <c r="HC127" s="597"/>
      <c r="HD127" s="597"/>
      <c r="HE127" s="597"/>
      <c r="HF127" s="597"/>
      <c r="HG127" s="597"/>
      <c r="HH127" s="597"/>
      <c r="HI127" s="597"/>
      <c r="HJ127" s="597"/>
      <c r="HK127" s="597"/>
      <c r="HL127" s="597"/>
      <c r="HM127" s="597"/>
      <c r="HN127" s="597"/>
      <c r="HO127" s="597"/>
      <c r="HP127" s="597"/>
      <c r="HQ127" s="597"/>
      <c r="HR127" s="597"/>
      <c r="HS127" s="597"/>
      <c r="HT127" s="597"/>
      <c r="HU127" s="597"/>
      <c r="HV127" s="597"/>
      <c r="HW127" s="597"/>
      <c r="HX127" s="597"/>
      <c r="HY127" s="597"/>
      <c r="HZ127" s="597"/>
      <c r="IA127" s="597"/>
      <c r="IB127" s="597"/>
      <c r="IC127" s="597"/>
      <c r="ID127" s="597"/>
      <c r="IE127" s="597"/>
      <c r="IF127" s="597"/>
      <c r="IG127" s="597"/>
      <c r="IH127" s="597"/>
      <c r="II127" s="597"/>
      <c r="IJ127" s="597"/>
      <c r="IK127" s="597"/>
      <c r="IL127" s="597"/>
      <c r="IM127" s="597"/>
      <c r="IN127" s="597"/>
      <c r="IO127" s="597"/>
      <c r="IP127" s="597"/>
      <c r="IQ127" s="597"/>
      <c r="IR127" s="597"/>
      <c r="IS127" s="597"/>
      <c r="IT127" s="597"/>
      <c r="IU127" s="597"/>
      <c r="IV127" s="597"/>
      <c r="IW127" s="597"/>
      <c r="IX127" s="597"/>
      <c r="IY127" s="597"/>
      <c r="IZ127" s="597"/>
      <c r="JA127" s="597"/>
      <c r="JB127" s="597"/>
      <c r="JC127" s="597"/>
      <c r="JD127" s="597"/>
      <c r="JE127" s="597"/>
      <c r="JF127" s="597"/>
      <c r="JG127" s="597"/>
      <c r="JH127" s="597"/>
      <c r="JI127" s="597"/>
      <c r="JJ127" s="597"/>
      <c r="JK127" s="597"/>
      <c r="JL127" s="597"/>
      <c r="JM127" s="597"/>
      <c r="JN127" s="597"/>
      <c r="JO127" s="597"/>
      <c r="JP127" s="597"/>
      <c r="JQ127" s="597"/>
      <c r="JR127" s="597"/>
      <c r="JS127" s="597"/>
      <c r="JT127" s="597"/>
      <c r="JU127" s="597"/>
      <c r="JV127" s="597"/>
      <c r="JW127" s="597"/>
      <c r="JX127" s="597"/>
      <c r="JY127" s="597"/>
      <c r="JZ127" s="597"/>
      <c r="KA127" s="597"/>
      <c r="KB127" s="597"/>
      <c r="KC127" s="597"/>
      <c r="KD127" s="597"/>
      <c r="KE127" s="597"/>
      <c r="KF127" s="597"/>
      <c r="KG127" s="597"/>
      <c r="KH127" s="597"/>
      <c r="KI127" s="597"/>
      <c r="KJ127" s="597"/>
      <c r="KK127" s="597"/>
      <c r="KL127" s="597"/>
      <c r="KM127" s="597"/>
      <c r="KN127" s="597"/>
      <c r="KO127" s="597"/>
      <c r="KP127" s="597"/>
      <c r="KQ127" s="597"/>
      <c r="KR127" s="597"/>
      <c r="KS127" s="597"/>
      <c r="KT127" s="597"/>
      <c r="KU127" s="597"/>
      <c r="KV127" s="597"/>
      <c r="KW127" s="597"/>
      <c r="KX127" s="597"/>
      <c r="KY127" s="597"/>
      <c r="KZ127" s="597"/>
      <c r="LA127" s="597"/>
      <c r="LB127" s="597"/>
      <c r="LC127" s="597"/>
      <c r="LD127" s="597"/>
      <c r="LE127" s="597"/>
      <c r="LF127" s="597"/>
      <c r="LG127" s="597"/>
      <c r="LH127" s="597"/>
      <c r="LI127" s="597"/>
      <c r="LJ127" s="597"/>
      <c r="LK127" s="597"/>
      <c r="LL127" s="597"/>
      <c r="LM127" s="597"/>
      <c r="LN127" s="597"/>
      <c r="LO127" s="597"/>
      <c r="LP127" s="597"/>
      <c r="LQ127" s="597"/>
      <c r="LR127" s="597"/>
      <c r="LS127" s="597"/>
      <c r="LT127" s="597"/>
      <c r="LU127" s="597"/>
      <c r="LV127" s="597"/>
      <c r="LW127" s="597"/>
      <c r="LX127" s="597"/>
      <c r="LY127" s="597"/>
      <c r="LZ127" s="597"/>
      <c r="MA127" s="597"/>
      <c r="MB127" s="597"/>
      <c r="MC127" s="597"/>
      <c r="MD127" s="597"/>
      <c r="ME127" s="597"/>
      <c r="MF127" s="597"/>
      <c r="MG127" s="597"/>
      <c r="MH127" s="597"/>
      <c r="MI127" s="597"/>
      <c r="MJ127" s="597"/>
      <c r="MK127" s="597"/>
      <c r="ML127" s="597"/>
      <c r="MM127" s="597"/>
      <c r="MN127" s="597"/>
      <c r="MO127" s="597"/>
      <c r="MP127" s="597"/>
      <c r="MQ127" s="597"/>
      <c r="MR127" s="597"/>
      <c r="MS127" s="597"/>
      <c r="MT127" s="597"/>
      <c r="MU127" s="597"/>
      <c r="MV127" s="597"/>
      <c r="MW127" s="597"/>
      <c r="MX127" s="597"/>
      <c r="MY127" s="597"/>
      <c r="MZ127" s="597"/>
      <c r="NA127" s="597"/>
      <c r="NB127" s="597"/>
      <c r="NC127" s="597"/>
      <c r="ND127" s="597"/>
      <c r="NE127" s="597"/>
      <c r="NF127" s="597"/>
      <c r="NG127" s="597"/>
      <c r="NH127" s="597"/>
      <c r="NI127" s="597"/>
      <c r="NJ127" s="597"/>
      <c r="NK127" s="597"/>
      <c r="NL127" s="597"/>
      <c r="NM127" s="597"/>
      <c r="NN127" s="597"/>
      <c r="NO127" s="597"/>
      <c r="NP127" s="597"/>
      <c r="NQ127" s="597"/>
      <c r="NR127" s="597"/>
      <c r="NS127" s="597"/>
      <c r="NT127" s="597"/>
      <c r="NU127" s="597"/>
      <c r="NV127" s="597"/>
      <c r="NW127" s="597"/>
      <c r="NX127" s="597"/>
      <c r="NY127" s="597"/>
      <c r="NZ127" s="597"/>
      <c r="OA127" s="597"/>
      <c r="OB127" s="597"/>
      <c r="OC127" s="597"/>
      <c r="OD127" s="597"/>
      <c r="OE127" s="597"/>
      <c r="OF127" s="597"/>
      <c r="OG127" s="597"/>
      <c r="OH127" s="597"/>
      <c r="OI127" s="597"/>
      <c r="OJ127" s="597"/>
      <c r="OK127" s="597"/>
      <c r="OL127" s="597"/>
      <c r="OM127" s="597"/>
      <c r="ON127" s="597"/>
      <c r="OO127" s="597"/>
      <c r="OP127" s="597"/>
      <c r="OQ127" s="597"/>
      <c r="OR127" s="597"/>
      <c r="OS127" s="597"/>
      <c r="OT127" s="597"/>
      <c r="OU127" s="597"/>
      <c r="OV127" s="597"/>
      <c r="OW127" s="597"/>
      <c r="OX127" s="597"/>
      <c r="OY127" s="597"/>
      <c r="OZ127" s="597"/>
      <c r="PA127" s="597"/>
      <c r="PB127" s="597"/>
      <c r="PC127" s="597"/>
      <c r="PD127" s="597"/>
      <c r="PE127" s="597"/>
      <c r="PF127" s="597"/>
      <c r="PG127" s="597"/>
      <c r="PH127" s="597"/>
      <c r="PI127" s="597"/>
      <c r="PJ127" s="597"/>
      <c r="PK127" s="597"/>
      <c r="PL127" s="597"/>
      <c r="PM127" s="597"/>
      <c r="PN127" s="597"/>
      <c r="PO127" s="597"/>
      <c r="PP127" s="597"/>
      <c r="PQ127" s="597"/>
      <c r="PR127" s="597"/>
      <c r="PS127" s="597"/>
      <c r="PT127" s="597"/>
      <c r="PU127" s="597"/>
      <c r="PV127" s="597"/>
      <c r="PW127" s="597"/>
      <c r="PX127" s="597"/>
      <c r="PY127" s="597"/>
      <c r="PZ127" s="597"/>
      <c r="QA127" s="597"/>
      <c r="QB127" s="597"/>
      <c r="QC127" s="597"/>
      <c r="QD127" s="597"/>
      <c r="QE127" s="597"/>
      <c r="QF127" s="597"/>
      <c r="QG127" s="597"/>
      <c r="QH127" s="597"/>
      <c r="QI127" s="597"/>
      <c r="QJ127" s="597"/>
      <c r="QK127" s="597"/>
      <c r="QL127" s="597"/>
      <c r="QM127" s="597"/>
      <c r="QN127" s="597"/>
      <c r="QO127" s="597"/>
      <c r="QP127" s="597"/>
      <c r="QQ127" s="597"/>
      <c r="QR127" s="597"/>
      <c r="QS127" s="597"/>
      <c r="QT127" s="597"/>
      <c r="QU127" s="597"/>
      <c r="QV127" s="597"/>
      <c r="QW127" s="597"/>
      <c r="QX127" s="597"/>
      <c r="QY127" s="597"/>
      <c r="QZ127" s="597"/>
      <c r="RA127" s="597"/>
      <c r="RB127" s="597"/>
      <c r="RC127" s="597"/>
      <c r="RD127" s="597"/>
      <c r="RE127" s="597"/>
      <c r="RF127" s="597"/>
      <c r="RG127" s="597"/>
      <c r="RH127" s="597"/>
      <c r="RI127" s="597"/>
      <c r="RJ127" s="597"/>
      <c r="RK127" s="597"/>
      <c r="RL127" s="597"/>
      <c r="RM127" s="597"/>
      <c r="RN127" s="597"/>
      <c r="RO127" s="597"/>
      <c r="RP127" s="597"/>
      <c r="RQ127" s="597"/>
      <c r="RR127" s="597"/>
      <c r="RS127" s="597"/>
      <c r="RT127" s="597"/>
      <c r="RU127" s="597"/>
      <c r="RV127" s="597"/>
      <c r="RW127" s="597"/>
      <c r="RX127" s="597"/>
      <c r="RY127" s="597"/>
      <c r="RZ127" s="597"/>
      <c r="SA127" s="597"/>
      <c r="SB127" s="597"/>
      <c r="SC127" s="597"/>
      <c r="SD127" s="597"/>
      <c r="SE127" s="597"/>
      <c r="SF127" s="597"/>
      <c r="SG127" s="597"/>
      <c r="SH127" s="597"/>
      <c r="SI127" s="597"/>
      <c r="SJ127" s="597"/>
      <c r="SK127" s="597"/>
      <c r="SL127" s="597"/>
      <c r="SM127" s="597"/>
      <c r="SN127" s="597"/>
      <c r="SO127" s="597"/>
      <c r="SP127" s="597"/>
      <c r="SQ127" s="597"/>
      <c r="SR127" s="597"/>
      <c r="SS127" s="597"/>
      <c r="ST127" s="597"/>
      <c r="SU127" s="597"/>
      <c r="SV127" s="597"/>
      <c r="SW127" s="597"/>
      <c r="SX127" s="597"/>
      <c r="SY127" s="597"/>
      <c r="SZ127" s="597"/>
      <c r="TA127" s="597"/>
      <c r="TB127" s="597"/>
      <c r="TC127" s="597"/>
      <c r="TD127" s="597"/>
      <c r="TE127" s="597"/>
      <c r="TF127" s="597"/>
      <c r="TG127" s="597"/>
      <c r="TH127" s="597"/>
      <c r="TI127" s="597"/>
      <c r="TJ127" s="597"/>
      <c r="TK127" s="597"/>
      <c r="TL127" s="597"/>
      <c r="TM127" s="597"/>
      <c r="TN127" s="597"/>
      <c r="TO127" s="597"/>
      <c r="TP127" s="597"/>
      <c r="TQ127" s="597"/>
      <c r="TR127" s="597"/>
      <c r="TS127" s="597"/>
      <c r="TT127" s="597"/>
      <c r="TU127" s="597"/>
      <c r="TV127" s="597"/>
      <c r="TW127" s="597"/>
      <c r="TX127" s="597"/>
      <c r="TY127" s="597"/>
      <c r="TZ127" s="597"/>
      <c r="UA127" s="597"/>
      <c r="UB127" s="597"/>
      <c r="UC127" s="597"/>
      <c r="UD127" s="597"/>
      <c r="UE127" s="597"/>
      <c r="UF127" s="597"/>
      <c r="UG127" s="597"/>
      <c r="UH127" s="597"/>
      <c r="UI127" s="597"/>
      <c r="UJ127" s="597"/>
      <c r="UK127" s="597"/>
      <c r="UL127" s="597"/>
      <c r="UM127" s="597"/>
      <c r="UN127" s="597"/>
      <c r="UO127" s="597"/>
      <c r="UP127" s="597"/>
      <c r="UQ127" s="597"/>
      <c r="UR127" s="597"/>
      <c r="US127" s="597"/>
      <c r="UT127" s="597"/>
      <c r="UU127" s="597"/>
      <c r="UV127" s="597"/>
      <c r="UW127" s="597"/>
      <c r="UX127" s="597"/>
      <c r="UY127" s="597"/>
      <c r="UZ127" s="597"/>
      <c r="VA127" s="597"/>
      <c r="VB127" s="597"/>
      <c r="VC127" s="597"/>
      <c r="VD127" s="597"/>
      <c r="VE127" s="597"/>
      <c r="VF127" s="597"/>
      <c r="VG127" s="597"/>
      <c r="VH127" s="597"/>
      <c r="VI127" s="597"/>
      <c r="VJ127" s="597"/>
      <c r="VK127" s="597"/>
      <c r="VL127" s="597"/>
      <c r="VM127" s="597"/>
      <c r="VN127" s="597"/>
      <c r="VO127" s="597"/>
      <c r="VP127" s="597"/>
      <c r="VQ127" s="597"/>
      <c r="VR127" s="597"/>
      <c r="VS127" s="597"/>
      <c r="VT127" s="597"/>
      <c r="VU127" s="597"/>
      <c r="VV127" s="597"/>
      <c r="VW127" s="597"/>
      <c r="VX127" s="597"/>
      <c r="VY127" s="597"/>
      <c r="VZ127" s="597"/>
      <c r="WA127" s="597"/>
      <c r="WB127" s="597"/>
      <c r="WC127" s="597"/>
      <c r="WD127" s="597"/>
      <c r="WE127" s="597"/>
      <c r="WF127" s="597"/>
      <c r="WG127" s="597"/>
      <c r="WH127" s="597"/>
      <c r="WI127" s="597"/>
      <c r="WJ127" s="597"/>
      <c r="WK127" s="597"/>
      <c r="WL127" s="597"/>
      <c r="WM127" s="597"/>
      <c r="WN127" s="597"/>
      <c r="WO127" s="597"/>
      <c r="WP127" s="597"/>
      <c r="WQ127" s="597"/>
      <c r="WR127" s="597"/>
      <c r="WS127" s="597"/>
      <c r="WT127" s="597"/>
      <c r="WU127" s="597"/>
      <c r="WV127" s="597"/>
      <c r="WW127" s="597"/>
      <c r="WX127" s="597"/>
      <c r="WY127" s="597"/>
      <c r="WZ127" s="597"/>
      <c r="XA127" s="597"/>
      <c r="XB127" s="597"/>
      <c r="XC127" s="597"/>
      <c r="XD127" s="597"/>
      <c r="XE127" s="597"/>
      <c r="XF127" s="597"/>
      <c r="XG127" s="597"/>
      <c r="XH127" s="597"/>
      <c r="XI127" s="597"/>
      <c r="XJ127" s="597"/>
      <c r="XK127" s="597"/>
      <c r="XL127" s="597"/>
      <c r="XM127" s="597"/>
      <c r="XN127" s="597"/>
      <c r="XO127" s="597"/>
      <c r="XP127" s="597"/>
      <c r="XQ127" s="597"/>
      <c r="XR127" s="597"/>
      <c r="XS127" s="597"/>
      <c r="XT127" s="597"/>
      <c r="XU127" s="597"/>
      <c r="XV127" s="597"/>
      <c r="XW127" s="597"/>
      <c r="XX127" s="597"/>
      <c r="XY127" s="597"/>
      <c r="XZ127" s="597"/>
      <c r="YA127" s="597"/>
      <c r="YB127" s="597"/>
      <c r="YC127" s="597"/>
      <c r="YD127" s="597"/>
      <c r="YE127" s="597"/>
      <c r="YF127" s="597"/>
      <c r="YG127" s="597"/>
      <c r="YH127" s="597"/>
      <c r="YI127" s="597"/>
      <c r="YJ127" s="597"/>
      <c r="YK127" s="597"/>
      <c r="YL127" s="597"/>
      <c r="YM127" s="597"/>
      <c r="YN127" s="597"/>
      <c r="YO127" s="597"/>
      <c r="YP127" s="597"/>
      <c r="YQ127" s="597"/>
      <c r="YR127" s="597"/>
      <c r="YS127" s="597"/>
      <c r="YT127" s="597"/>
      <c r="YU127" s="597"/>
      <c r="YV127" s="597"/>
      <c r="YW127" s="597"/>
      <c r="YX127" s="597"/>
      <c r="YY127" s="597"/>
      <c r="YZ127" s="597"/>
      <c r="ZA127" s="597"/>
      <c r="ZB127" s="597"/>
      <c r="ZC127" s="597"/>
      <c r="ZD127" s="597"/>
      <c r="ZE127" s="597"/>
      <c r="ZF127" s="597"/>
      <c r="ZG127" s="597"/>
      <c r="ZH127" s="597"/>
      <c r="ZI127" s="597"/>
      <c r="ZJ127" s="597"/>
      <c r="ZK127" s="597"/>
      <c r="ZL127" s="597"/>
      <c r="ZM127" s="597"/>
      <c r="ZN127" s="597"/>
      <c r="ZO127" s="597"/>
      <c r="ZP127" s="597"/>
      <c r="ZQ127" s="597"/>
      <c r="ZR127" s="597"/>
      <c r="ZS127" s="597"/>
      <c r="ZT127" s="597"/>
      <c r="ZU127" s="597"/>
      <c r="ZV127" s="597"/>
      <c r="ZW127" s="597"/>
      <c r="ZX127" s="597"/>
      <c r="ZY127" s="597"/>
      <c r="ZZ127" s="597"/>
      <c r="AAA127" s="597"/>
      <c r="AAB127" s="597"/>
      <c r="AAC127" s="597"/>
      <c r="AAD127" s="597"/>
      <c r="AAE127" s="597"/>
      <c r="AAF127" s="597"/>
      <c r="AAG127" s="597"/>
      <c r="AAH127" s="597"/>
      <c r="AAI127" s="597"/>
      <c r="AAJ127" s="597"/>
      <c r="AAK127" s="597"/>
      <c r="AAL127" s="597"/>
      <c r="AAM127" s="597"/>
      <c r="AAN127" s="597"/>
      <c r="AAO127" s="597"/>
      <c r="AAP127" s="597"/>
      <c r="AAQ127" s="597"/>
      <c r="AAR127" s="597"/>
      <c r="AAS127" s="597"/>
      <c r="AAT127" s="597"/>
      <c r="AAU127" s="597"/>
      <c r="AAV127" s="597"/>
      <c r="AAW127" s="597"/>
      <c r="AAX127" s="597"/>
      <c r="AAY127" s="597"/>
      <c r="AAZ127" s="597"/>
      <c r="ABA127" s="597"/>
      <c r="ABB127" s="597"/>
      <c r="ABC127" s="597"/>
      <c r="ABD127" s="597"/>
      <c r="ABE127" s="597"/>
      <c r="ABF127" s="597"/>
      <c r="ABG127" s="597"/>
      <c r="ABH127" s="597"/>
      <c r="ABI127" s="597"/>
      <c r="ABJ127" s="597"/>
      <c r="ABK127" s="597"/>
      <c r="ABL127" s="597"/>
      <c r="ABM127" s="597"/>
      <c r="ABN127" s="597"/>
      <c r="ABO127" s="597"/>
      <c r="ABP127" s="597"/>
      <c r="ABQ127" s="597"/>
      <c r="ABR127" s="597"/>
      <c r="ABS127" s="597"/>
      <c r="ABT127" s="597"/>
      <c r="ABU127" s="597"/>
      <c r="ABV127" s="597"/>
      <c r="ABW127" s="597"/>
      <c r="ABX127" s="597"/>
      <c r="ABY127" s="597"/>
      <c r="ABZ127" s="597"/>
      <c r="ACA127" s="597"/>
      <c r="ACB127" s="597"/>
      <c r="ACC127" s="597"/>
      <c r="ACD127" s="597"/>
      <c r="ACE127" s="597"/>
      <c r="ACF127" s="597"/>
      <c r="ACG127" s="597"/>
      <c r="ACH127" s="597"/>
      <c r="ACI127" s="597"/>
      <c r="ACJ127" s="597"/>
      <c r="ACK127" s="597"/>
      <c r="ACL127" s="597"/>
      <c r="ACM127" s="597"/>
      <c r="ACN127" s="597"/>
      <c r="ACO127" s="597"/>
      <c r="ACP127" s="597"/>
      <c r="ACQ127" s="597"/>
      <c r="ACR127" s="597"/>
      <c r="ACS127" s="597"/>
      <c r="ACT127" s="597"/>
      <c r="ACU127" s="597"/>
      <c r="ACV127" s="597"/>
      <c r="ACW127" s="597"/>
      <c r="ACX127" s="597"/>
      <c r="ACY127" s="597"/>
      <c r="ACZ127" s="597"/>
      <c r="ADA127" s="597"/>
      <c r="ADB127" s="597"/>
      <c r="ADC127" s="597"/>
      <c r="ADD127" s="597"/>
      <c r="ADE127" s="597"/>
      <c r="ADF127" s="597"/>
      <c r="ADG127" s="597"/>
      <c r="ADH127" s="597"/>
      <c r="ADI127" s="597"/>
      <c r="ADJ127" s="597"/>
      <c r="ADK127" s="597"/>
      <c r="ADL127" s="597"/>
      <c r="ADM127" s="597"/>
      <c r="ADN127" s="597"/>
      <c r="ADO127" s="597"/>
      <c r="ADP127" s="597"/>
      <c r="ADQ127" s="597"/>
      <c r="ADR127" s="597"/>
      <c r="ADS127" s="597"/>
      <c r="ADT127" s="597"/>
      <c r="ADU127" s="597"/>
      <c r="ADV127" s="597"/>
      <c r="ADW127" s="597"/>
      <c r="ADX127" s="597"/>
      <c r="ADY127" s="597"/>
      <c r="ADZ127" s="597"/>
      <c r="AEA127" s="597"/>
      <c r="AEB127" s="597"/>
      <c r="AEC127" s="597"/>
      <c r="AED127" s="597"/>
      <c r="AEE127" s="597"/>
      <c r="AEF127" s="597"/>
      <c r="AEG127" s="597"/>
      <c r="AEH127" s="597"/>
      <c r="AEI127" s="597"/>
      <c r="AEJ127" s="597"/>
      <c r="AEK127" s="597"/>
      <c r="AEL127" s="597"/>
      <c r="AEM127" s="597"/>
      <c r="AEN127" s="597"/>
      <c r="AEO127" s="597"/>
      <c r="AEP127" s="597"/>
      <c r="AEQ127" s="597"/>
      <c r="AER127" s="597"/>
      <c r="AES127" s="597"/>
      <c r="AET127" s="597"/>
      <c r="AEU127" s="597"/>
      <c r="AEV127" s="597"/>
      <c r="AEW127" s="597"/>
      <c r="AEX127" s="597"/>
      <c r="AEY127" s="597"/>
      <c r="AEZ127" s="597"/>
      <c r="AFA127" s="597"/>
      <c r="AFB127" s="597"/>
      <c r="AFC127" s="597"/>
      <c r="AFD127" s="597"/>
      <c r="AFE127" s="597"/>
      <c r="AFF127" s="597"/>
      <c r="AFG127" s="597"/>
      <c r="AFH127" s="597"/>
      <c r="AFI127" s="597"/>
      <c r="AFJ127" s="597"/>
      <c r="AFK127" s="597"/>
      <c r="AFL127" s="597"/>
      <c r="AFM127" s="597"/>
      <c r="AFN127" s="597"/>
      <c r="AFO127" s="597"/>
      <c r="AFP127" s="597"/>
      <c r="AFQ127" s="597"/>
      <c r="AFR127" s="597"/>
      <c r="AFS127" s="597"/>
      <c r="AFT127" s="597"/>
      <c r="AFU127" s="597"/>
      <c r="AFV127" s="597"/>
      <c r="AFW127" s="597"/>
      <c r="AFX127" s="597"/>
      <c r="AFY127" s="597"/>
      <c r="AFZ127" s="597"/>
      <c r="AGA127" s="597"/>
      <c r="AGB127" s="597"/>
      <c r="AGC127" s="597"/>
      <c r="AGD127" s="597"/>
      <c r="AGE127" s="597"/>
      <c r="AGF127" s="597"/>
      <c r="AGG127" s="597"/>
      <c r="AGH127" s="597"/>
      <c r="AGI127" s="597"/>
      <c r="AGJ127" s="597"/>
      <c r="AGK127" s="597"/>
      <c r="AGL127" s="597"/>
      <c r="AGM127" s="597"/>
      <c r="AGN127" s="597"/>
      <c r="AGO127" s="597"/>
      <c r="AGP127" s="597"/>
      <c r="AGQ127" s="597"/>
      <c r="AGR127" s="597"/>
      <c r="AGS127" s="597"/>
      <c r="AGT127" s="597"/>
      <c r="AGU127" s="597"/>
      <c r="AGV127" s="597"/>
      <c r="AGW127" s="597"/>
      <c r="AGX127" s="597"/>
      <c r="AGY127" s="597"/>
      <c r="AGZ127" s="597"/>
      <c r="AHA127" s="597"/>
      <c r="AHB127" s="597"/>
      <c r="AHC127" s="597"/>
      <c r="AHD127" s="597"/>
      <c r="AHE127" s="597"/>
      <c r="AHF127" s="597"/>
      <c r="AHG127" s="597"/>
      <c r="AHH127" s="597"/>
      <c r="AHI127" s="597"/>
      <c r="AHJ127" s="597"/>
      <c r="AHK127" s="597"/>
      <c r="AHL127" s="597"/>
      <c r="AHM127" s="597"/>
      <c r="AHN127" s="597"/>
      <c r="AHO127" s="597"/>
      <c r="AHP127" s="597"/>
      <c r="AHQ127" s="597"/>
      <c r="AHR127" s="597"/>
      <c r="AHS127" s="597"/>
      <c r="AHT127" s="597"/>
      <c r="AHU127" s="597"/>
      <c r="AHV127" s="597"/>
      <c r="AHW127" s="597"/>
      <c r="AHX127" s="597"/>
      <c r="AHY127" s="597"/>
      <c r="AHZ127" s="597"/>
      <c r="AIA127" s="597"/>
      <c r="AIB127" s="597"/>
      <c r="AIC127" s="597"/>
      <c r="AID127" s="597"/>
      <c r="AIE127" s="597"/>
      <c r="AIF127" s="597"/>
      <c r="AIG127" s="597"/>
      <c r="AIH127" s="597"/>
      <c r="AII127" s="597"/>
      <c r="AIJ127" s="597"/>
      <c r="AIK127" s="597"/>
      <c r="AIL127" s="597"/>
      <c r="AIM127" s="597"/>
      <c r="AIN127" s="597"/>
      <c r="AIO127" s="597"/>
      <c r="AIP127" s="597"/>
      <c r="AIQ127" s="597"/>
      <c r="AIR127" s="597"/>
      <c r="AIS127" s="597"/>
      <c r="AIT127" s="597"/>
      <c r="AIU127" s="597"/>
      <c r="AIV127" s="597"/>
      <c r="AIW127" s="597"/>
      <c r="AIX127" s="597"/>
      <c r="AIY127" s="597"/>
      <c r="AIZ127" s="597"/>
      <c r="AJA127" s="597"/>
      <c r="AJB127" s="597"/>
      <c r="AJC127" s="597"/>
      <c r="AJD127" s="597"/>
      <c r="AJE127" s="597"/>
      <c r="AJF127" s="597"/>
      <c r="AJG127" s="597"/>
      <c r="AJH127" s="597"/>
      <c r="AJI127" s="597"/>
      <c r="AJJ127" s="597"/>
      <c r="AJK127" s="597"/>
      <c r="AJL127" s="597"/>
      <c r="AJM127" s="597"/>
      <c r="AJN127" s="597"/>
      <c r="AJO127" s="597"/>
      <c r="AJP127" s="597"/>
      <c r="AJQ127" s="597"/>
      <c r="AJR127" s="597"/>
      <c r="AJS127" s="597"/>
      <c r="AJT127" s="597"/>
      <c r="AJU127" s="597"/>
      <c r="AJV127" s="597"/>
      <c r="AJW127" s="597"/>
      <c r="AJX127" s="597"/>
      <c r="AJY127" s="597"/>
      <c r="AJZ127" s="597"/>
      <c r="AKA127" s="597"/>
      <c r="AKB127" s="597"/>
      <c r="AKC127" s="597"/>
      <c r="AKD127" s="597"/>
      <c r="AKE127" s="597"/>
      <c r="AKF127" s="597"/>
      <c r="AKG127" s="597"/>
      <c r="AKH127" s="597"/>
      <c r="AKI127" s="597"/>
      <c r="AKJ127" s="597"/>
      <c r="AKK127" s="597"/>
      <c r="AKL127" s="597"/>
      <c r="AKM127" s="597"/>
      <c r="AKN127" s="597"/>
      <c r="AKO127" s="597"/>
      <c r="AKP127" s="597"/>
      <c r="AKQ127" s="597"/>
      <c r="AKR127" s="597"/>
      <c r="AKS127" s="597"/>
      <c r="AKT127" s="597"/>
      <c r="AKU127" s="597"/>
      <c r="AKV127" s="597"/>
      <c r="AKW127" s="597"/>
      <c r="AKX127" s="597"/>
      <c r="AKY127" s="597"/>
      <c r="AKZ127" s="597"/>
      <c r="ALA127" s="597"/>
      <c r="ALB127" s="597"/>
      <c r="ALC127" s="597"/>
      <c r="ALD127" s="597"/>
      <c r="ALE127" s="597"/>
      <c r="ALF127" s="597"/>
      <c r="ALG127" s="597"/>
      <c r="ALH127" s="597"/>
      <c r="ALI127" s="597"/>
      <c r="ALJ127" s="597"/>
      <c r="ALK127" s="597"/>
      <c r="ALL127" s="597"/>
      <c r="ALM127" s="597"/>
      <c r="ALN127" s="597"/>
      <c r="ALO127" s="597"/>
      <c r="ALP127" s="597"/>
      <c r="ALQ127" s="597"/>
      <c r="ALR127" s="597"/>
      <c r="ALS127" s="597"/>
      <c r="ALT127" s="597"/>
      <c r="ALU127" s="597"/>
      <c r="ALV127" s="597"/>
      <c r="ALW127" s="597"/>
      <c r="ALX127" s="597"/>
      <c r="ALY127" s="597"/>
      <c r="ALZ127" s="597"/>
      <c r="AMA127" s="597"/>
      <c r="AMB127" s="597"/>
      <c r="AMC127" s="597"/>
      <c r="AMD127" s="597"/>
      <c r="AME127" s="597"/>
      <c r="AMF127" s="597"/>
      <c r="AMG127" s="597"/>
      <c r="AMH127" s="597"/>
      <c r="AMI127" s="597"/>
      <c r="AMJ127" s="597"/>
      <c r="AMK127" s="597"/>
      <c r="AML127" s="597"/>
      <c r="AMM127" s="597"/>
      <c r="AMN127" s="597"/>
      <c r="AMO127" s="597"/>
      <c r="AMP127" s="597"/>
      <c r="AMQ127" s="597"/>
      <c r="AMR127" s="597"/>
      <c r="AMS127" s="597"/>
      <c r="AMT127" s="597"/>
      <c r="AMU127" s="597"/>
      <c r="AMV127" s="597"/>
      <c r="AMW127" s="597"/>
      <c r="AMX127" s="597"/>
      <c r="AMY127" s="597"/>
      <c r="AMZ127" s="597"/>
      <c r="ANA127" s="597"/>
      <c r="ANB127" s="597"/>
      <c r="ANC127" s="597"/>
      <c r="AND127" s="597"/>
      <c r="ANE127" s="597"/>
      <c r="ANF127" s="597"/>
      <c r="ANG127" s="597"/>
      <c r="ANH127" s="597"/>
      <c r="ANI127" s="597"/>
      <c r="ANJ127" s="597"/>
      <c r="ANK127" s="597"/>
      <c r="ANL127" s="597"/>
      <c r="ANM127" s="597"/>
      <c r="ANN127" s="597"/>
      <c r="ANO127" s="597"/>
      <c r="ANP127" s="597"/>
      <c r="ANQ127" s="597"/>
      <c r="ANR127" s="597"/>
      <c r="ANS127" s="597"/>
      <c r="ANT127" s="597"/>
      <c r="ANU127" s="597"/>
      <c r="ANV127" s="597"/>
      <c r="ANW127" s="597"/>
      <c r="ANX127" s="597"/>
      <c r="ANY127" s="597"/>
      <c r="ANZ127" s="597"/>
      <c r="AOA127" s="597"/>
      <c r="AOB127" s="597"/>
      <c r="AOC127" s="597"/>
      <c r="AOD127" s="597"/>
      <c r="AOE127" s="597"/>
      <c r="AOF127" s="597"/>
      <c r="AOG127" s="597"/>
      <c r="AOH127" s="597"/>
      <c r="AOI127" s="597"/>
      <c r="AOJ127" s="597"/>
      <c r="AOK127" s="597"/>
      <c r="AOL127" s="597"/>
      <c r="AOM127" s="597"/>
      <c r="AON127" s="597"/>
      <c r="AOO127" s="597"/>
      <c r="AOP127" s="597"/>
      <c r="AOQ127" s="597"/>
      <c r="AOR127" s="597"/>
      <c r="AOS127" s="597"/>
      <c r="AOT127" s="597"/>
      <c r="AOU127" s="597"/>
      <c r="AOV127" s="597"/>
      <c r="AOW127" s="597"/>
      <c r="AOX127" s="597"/>
      <c r="AOY127" s="597"/>
      <c r="AOZ127" s="597"/>
      <c r="APA127" s="597"/>
      <c r="APB127" s="597"/>
      <c r="APC127" s="597"/>
      <c r="APD127" s="597"/>
      <c r="APE127" s="597"/>
      <c r="APF127" s="597"/>
      <c r="APG127" s="597"/>
      <c r="APH127" s="597"/>
      <c r="API127" s="597"/>
      <c r="APJ127" s="597"/>
      <c r="APK127" s="597"/>
      <c r="APL127" s="597"/>
      <c r="APM127" s="597"/>
      <c r="APN127" s="597"/>
      <c r="APO127" s="597"/>
      <c r="APP127" s="597"/>
      <c r="APQ127" s="597"/>
      <c r="APR127" s="597"/>
      <c r="APS127" s="597"/>
      <c r="APT127" s="597"/>
      <c r="APU127" s="597"/>
      <c r="APV127" s="597"/>
      <c r="APW127" s="597"/>
      <c r="APX127" s="597"/>
      <c r="APY127" s="597"/>
      <c r="APZ127" s="597"/>
      <c r="AQA127" s="597"/>
      <c r="AQB127" s="597"/>
      <c r="AQC127" s="597"/>
      <c r="AQD127" s="597"/>
      <c r="AQE127" s="597"/>
      <c r="AQF127" s="597"/>
      <c r="AQG127" s="597"/>
      <c r="AQH127" s="597"/>
      <c r="AQI127" s="597"/>
      <c r="AQJ127" s="597"/>
      <c r="AQK127" s="597"/>
      <c r="AQL127" s="597"/>
      <c r="AQM127" s="597"/>
      <c r="AQN127" s="597"/>
      <c r="AQO127" s="597"/>
      <c r="AQP127" s="597"/>
      <c r="AQQ127" s="597"/>
      <c r="AQR127" s="597"/>
      <c r="AQS127" s="597"/>
      <c r="AQT127" s="597"/>
      <c r="AQU127" s="597"/>
      <c r="AQV127" s="597"/>
      <c r="AQW127" s="597"/>
      <c r="AQX127" s="597"/>
      <c r="AQY127" s="597"/>
      <c r="AQZ127" s="597"/>
      <c r="ARA127" s="597"/>
      <c r="ARB127" s="597"/>
      <c r="ARC127" s="597"/>
      <c r="ARD127" s="597"/>
      <c r="ARE127" s="597"/>
      <c r="ARF127" s="597"/>
      <c r="ARG127" s="597"/>
      <c r="ARH127" s="597"/>
      <c r="ARI127" s="597"/>
      <c r="ARJ127" s="597"/>
      <c r="ARK127" s="597"/>
      <c r="ARL127" s="597"/>
      <c r="ARM127" s="597"/>
      <c r="ARN127" s="597"/>
      <c r="ARO127" s="597"/>
      <c r="ARP127" s="597"/>
      <c r="ARQ127" s="597"/>
      <c r="ARR127" s="597"/>
      <c r="ARS127" s="597"/>
      <c r="ART127" s="597"/>
      <c r="ARU127" s="597"/>
      <c r="ARV127" s="597"/>
      <c r="ARW127" s="597"/>
      <c r="ARX127" s="597"/>
      <c r="ARY127" s="597"/>
      <c r="ARZ127" s="597"/>
      <c r="ASA127" s="597"/>
      <c r="ASB127" s="597"/>
      <c r="ASC127" s="597"/>
      <c r="ASD127" s="597"/>
      <c r="ASE127" s="597"/>
      <c r="ASF127" s="597"/>
      <c r="ASG127" s="597"/>
      <c r="ASH127" s="597"/>
      <c r="ASI127" s="597"/>
      <c r="ASJ127" s="597"/>
      <c r="ASK127" s="597"/>
      <c r="ASL127" s="597"/>
      <c r="ASM127" s="597"/>
      <c r="ASN127" s="597"/>
      <c r="ASO127" s="597"/>
      <c r="ASP127" s="597"/>
      <c r="ASQ127" s="597"/>
      <c r="ASR127" s="597"/>
      <c r="ASS127" s="597"/>
      <c r="AST127" s="597"/>
      <c r="ASU127" s="597"/>
      <c r="ASV127" s="597"/>
      <c r="ASW127" s="597"/>
      <c r="ASX127" s="597"/>
      <c r="ASY127" s="597"/>
      <c r="ASZ127" s="597"/>
      <c r="ATA127" s="597"/>
      <c r="ATB127" s="597"/>
      <c r="ATC127" s="597"/>
      <c r="ATD127" s="597"/>
      <c r="ATE127" s="597"/>
      <c r="ATF127" s="597"/>
      <c r="ATG127" s="597"/>
      <c r="ATH127" s="597"/>
      <c r="ATI127" s="597"/>
      <c r="ATJ127" s="597"/>
      <c r="ATK127" s="597"/>
      <c r="ATL127" s="597"/>
      <c r="ATM127" s="597"/>
      <c r="ATN127" s="597"/>
      <c r="ATO127" s="597"/>
      <c r="ATP127" s="597"/>
      <c r="ATQ127" s="597"/>
      <c r="ATR127" s="597"/>
      <c r="ATS127" s="597"/>
      <c r="ATT127" s="597"/>
      <c r="ATU127" s="597"/>
      <c r="ATV127" s="597"/>
      <c r="ATW127" s="597"/>
      <c r="ATX127" s="597"/>
      <c r="ATY127" s="597"/>
      <c r="ATZ127" s="597"/>
      <c r="AUA127" s="597"/>
      <c r="AUB127" s="597"/>
      <c r="AUC127" s="597"/>
      <c r="AUD127" s="597"/>
      <c r="AUE127" s="597"/>
      <c r="AUF127" s="597"/>
      <c r="AUG127" s="597"/>
      <c r="AUH127" s="597"/>
      <c r="AUI127" s="597"/>
      <c r="AUJ127" s="597"/>
      <c r="AUK127" s="597"/>
      <c r="AUL127" s="597"/>
      <c r="AUM127" s="597"/>
      <c r="AUN127" s="597"/>
      <c r="AUO127" s="597"/>
      <c r="AUP127" s="597"/>
      <c r="AUQ127" s="597"/>
      <c r="AUR127" s="597"/>
      <c r="AUS127" s="597"/>
      <c r="AUT127" s="597"/>
      <c r="AUU127" s="597"/>
      <c r="AUV127" s="597"/>
      <c r="AUW127" s="597"/>
      <c r="AUX127" s="597"/>
      <c r="AUY127" s="597"/>
      <c r="AUZ127" s="597"/>
      <c r="AVA127" s="597"/>
      <c r="AVB127" s="597"/>
      <c r="AVC127" s="597"/>
      <c r="AVD127" s="597"/>
      <c r="AVE127" s="597"/>
      <c r="AVF127" s="597"/>
      <c r="AVG127" s="597"/>
      <c r="AVH127" s="597"/>
      <c r="AVI127" s="597"/>
      <c r="AVJ127" s="597"/>
      <c r="AVK127" s="597"/>
      <c r="AVL127" s="597"/>
      <c r="AVM127" s="597"/>
      <c r="AVN127" s="597"/>
      <c r="AVO127" s="597"/>
      <c r="AVP127" s="597"/>
      <c r="AVQ127" s="597"/>
      <c r="AVR127" s="597"/>
      <c r="AVS127" s="597"/>
      <c r="AVT127" s="597"/>
      <c r="AVU127" s="597"/>
      <c r="AVV127" s="597"/>
      <c r="AVW127" s="597"/>
      <c r="AVX127" s="597"/>
      <c r="AVY127" s="597"/>
      <c r="AVZ127" s="597"/>
      <c r="AWA127" s="597"/>
      <c r="AWB127" s="597"/>
      <c r="AWC127" s="597"/>
      <c r="AWD127" s="597"/>
      <c r="AWE127" s="597"/>
      <c r="AWF127" s="597"/>
      <c r="AWG127" s="597"/>
      <c r="AWH127" s="597"/>
      <c r="AWI127" s="597"/>
      <c r="AWJ127" s="597"/>
      <c r="AWK127" s="597"/>
      <c r="AWL127" s="597"/>
      <c r="AWM127" s="597"/>
      <c r="AWN127" s="597"/>
      <c r="AWO127" s="597"/>
      <c r="AWP127" s="597"/>
      <c r="AWQ127" s="597"/>
      <c r="AWR127" s="597"/>
      <c r="AWS127" s="597"/>
      <c r="AWT127" s="597"/>
      <c r="AWU127" s="597"/>
      <c r="AWV127" s="597"/>
      <c r="AWW127" s="597"/>
      <c r="AWX127" s="597"/>
      <c r="AWY127" s="597"/>
      <c r="AWZ127" s="597"/>
      <c r="AXA127" s="597"/>
      <c r="AXB127" s="597"/>
      <c r="AXC127" s="597"/>
      <c r="AXD127" s="597"/>
      <c r="AXE127" s="597"/>
      <c r="AXF127" s="597"/>
      <c r="AXG127" s="597"/>
      <c r="AXH127" s="597"/>
      <c r="AXI127" s="597"/>
      <c r="AXJ127" s="597"/>
      <c r="AXK127" s="597"/>
      <c r="AXL127" s="597"/>
      <c r="AXM127" s="597"/>
      <c r="AXN127" s="597"/>
      <c r="AXO127" s="597"/>
      <c r="AXP127" s="597"/>
      <c r="AXQ127" s="597"/>
      <c r="AXR127" s="597"/>
      <c r="AXS127" s="597"/>
      <c r="AXT127" s="597"/>
      <c r="AXU127" s="597"/>
      <c r="AXV127" s="597"/>
      <c r="AXW127" s="597"/>
      <c r="AXX127" s="597"/>
      <c r="AXY127" s="597"/>
      <c r="AXZ127" s="597"/>
      <c r="AYA127" s="597"/>
      <c r="AYB127" s="597"/>
      <c r="AYC127" s="597"/>
      <c r="AYD127" s="597"/>
      <c r="AYE127" s="597"/>
      <c r="AYF127" s="597"/>
      <c r="AYG127" s="597"/>
      <c r="AYH127" s="597"/>
      <c r="AYI127" s="597"/>
      <c r="AYJ127" s="597"/>
      <c r="AYK127" s="597"/>
      <c r="AYL127" s="597"/>
      <c r="AYM127" s="597"/>
      <c r="AYN127" s="597"/>
      <c r="AYO127" s="597"/>
      <c r="AYP127" s="597"/>
      <c r="AYQ127" s="597"/>
      <c r="AYR127" s="597"/>
      <c r="AYS127" s="597"/>
      <c r="AYT127" s="597"/>
      <c r="AYU127" s="597"/>
      <c r="AYV127" s="597"/>
      <c r="AYW127" s="597"/>
      <c r="AYX127" s="597"/>
      <c r="AYY127" s="597"/>
      <c r="AYZ127" s="597"/>
      <c r="AZA127" s="597"/>
      <c r="AZB127" s="597"/>
      <c r="AZC127" s="597"/>
      <c r="AZD127" s="597"/>
      <c r="AZE127" s="597"/>
      <c r="AZF127" s="597"/>
      <c r="AZG127" s="597"/>
      <c r="AZH127" s="597"/>
      <c r="AZI127" s="597"/>
      <c r="AZJ127" s="597"/>
      <c r="AZK127" s="597"/>
      <c r="AZL127" s="597"/>
      <c r="AZM127" s="597"/>
      <c r="AZN127" s="597"/>
      <c r="AZO127" s="597"/>
      <c r="AZP127" s="597"/>
      <c r="AZQ127" s="597"/>
      <c r="AZR127" s="597"/>
      <c r="AZS127" s="597"/>
      <c r="AZT127" s="597"/>
      <c r="AZU127" s="597"/>
      <c r="AZV127" s="597"/>
      <c r="AZW127" s="597"/>
      <c r="AZX127" s="597"/>
      <c r="AZY127" s="597"/>
      <c r="AZZ127" s="597"/>
      <c r="BAA127" s="597"/>
      <c r="BAB127" s="597"/>
      <c r="BAC127" s="597"/>
      <c r="BAD127" s="597"/>
      <c r="BAE127" s="597"/>
      <c r="BAF127" s="597"/>
      <c r="BAG127" s="597"/>
      <c r="BAH127" s="597"/>
      <c r="BAI127" s="597"/>
      <c r="BAJ127" s="597"/>
      <c r="BAK127" s="597"/>
      <c r="BAL127" s="597"/>
      <c r="BAM127" s="597"/>
      <c r="BAN127" s="597"/>
      <c r="BAO127" s="597"/>
      <c r="BAP127" s="597"/>
      <c r="BAQ127" s="597"/>
      <c r="BAR127" s="597"/>
      <c r="BAS127" s="597"/>
      <c r="BAT127" s="597"/>
      <c r="BAU127" s="597"/>
      <c r="BAV127" s="597"/>
      <c r="BAW127" s="597"/>
      <c r="BAX127" s="597"/>
      <c r="BAY127" s="597"/>
      <c r="BAZ127" s="597"/>
      <c r="BBA127" s="597"/>
      <c r="BBB127" s="597"/>
      <c r="BBC127" s="597"/>
      <c r="BBD127" s="597"/>
      <c r="BBE127" s="597"/>
      <c r="BBF127" s="597"/>
      <c r="BBG127" s="597"/>
      <c r="BBH127" s="597"/>
      <c r="BBI127" s="597"/>
      <c r="BBJ127" s="597"/>
      <c r="BBK127" s="597"/>
      <c r="BBL127" s="597"/>
      <c r="BBM127" s="597"/>
      <c r="BBN127" s="597"/>
      <c r="BBO127" s="597"/>
      <c r="BBP127" s="597"/>
      <c r="BBQ127" s="597"/>
      <c r="BBR127" s="597"/>
      <c r="BBS127" s="597"/>
      <c r="BBT127" s="597"/>
      <c r="BBU127" s="597"/>
      <c r="BBV127" s="597"/>
      <c r="BBW127" s="597"/>
      <c r="BBX127" s="597"/>
      <c r="BBY127" s="597"/>
      <c r="BBZ127" s="597"/>
      <c r="BCA127" s="597"/>
      <c r="BCB127" s="597"/>
      <c r="BCC127" s="597"/>
      <c r="BCD127" s="597"/>
      <c r="BCE127" s="597"/>
      <c r="BCF127" s="597"/>
      <c r="BCG127" s="597"/>
      <c r="BCH127" s="597"/>
      <c r="BCI127" s="597"/>
      <c r="BCJ127" s="597"/>
      <c r="BCK127" s="597"/>
      <c r="BCL127" s="597"/>
      <c r="BCM127" s="597"/>
      <c r="BCN127" s="597"/>
      <c r="BCO127" s="597"/>
      <c r="BCP127" s="597"/>
      <c r="BCQ127" s="597"/>
      <c r="BCR127" s="597"/>
      <c r="BCS127" s="597"/>
      <c r="BCT127" s="597"/>
      <c r="BCU127" s="597"/>
      <c r="BCV127" s="597"/>
      <c r="BCW127" s="597"/>
      <c r="BCX127" s="597"/>
      <c r="BCY127" s="597"/>
      <c r="BCZ127" s="597"/>
      <c r="BDA127" s="597"/>
      <c r="BDB127" s="597"/>
      <c r="BDC127" s="597"/>
      <c r="BDD127" s="597"/>
      <c r="BDE127" s="597"/>
      <c r="BDF127" s="597"/>
      <c r="BDG127" s="597"/>
      <c r="BDH127" s="597"/>
      <c r="BDI127" s="597"/>
      <c r="BDJ127" s="597"/>
      <c r="BDK127" s="597"/>
      <c r="BDL127" s="597"/>
      <c r="BDM127" s="597"/>
      <c r="BDN127" s="597"/>
      <c r="BDO127" s="597"/>
      <c r="BDP127" s="597"/>
      <c r="BDQ127" s="597"/>
      <c r="BDR127" s="597"/>
      <c r="BDS127" s="597"/>
      <c r="BDT127" s="597"/>
      <c r="BDU127" s="597"/>
      <c r="BDV127" s="597"/>
      <c r="BDW127" s="597"/>
      <c r="BDX127" s="597"/>
      <c r="BDY127" s="597"/>
      <c r="BDZ127" s="597"/>
      <c r="BEA127" s="597"/>
      <c r="BEB127" s="597"/>
      <c r="BEC127" s="597"/>
      <c r="BED127" s="597"/>
      <c r="BEE127" s="597"/>
      <c r="BEF127" s="597"/>
      <c r="BEG127" s="597"/>
      <c r="BEH127" s="597"/>
      <c r="BEI127" s="597"/>
      <c r="BEJ127" s="597"/>
      <c r="BEK127" s="597"/>
      <c r="BEL127" s="597"/>
      <c r="BEM127" s="597"/>
      <c r="BEN127" s="597"/>
      <c r="BEO127" s="597"/>
      <c r="BEP127" s="597"/>
      <c r="BEQ127" s="597"/>
      <c r="BER127" s="597"/>
      <c r="BES127" s="597"/>
      <c r="BET127" s="597"/>
      <c r="BEU127" s="597"/>
      <c r="BEV127" s="597"/>
      <c r="BEW127" s="597"/>
      <c r="BEX127" s="597"/>
      <c r="BEY127" s="597"/>
      <c r="BEZ127" s="597"/>
      <c r="BFA127" s="597"/>
      <c r="BFB127" s="597"/>
      <c r="BFC127" s="597"/>
      <c r="BFD127" s="597"/>
      <c r="BFE127" s="597"/>
      <c r="BFF127" s="597"/>
      <c r="BFG127" s="597"/>
      <c r="BFH127" s="597"/>
      <c r="BFI127" s="597"/>
      <c r="BFJ127" s="597"/>
      <c r="BFK127" s="597"/>
      <c r="BFL127" s="597"/>
      <c r="BFM127" s="597"/>
      <c r="BFN127" s="597"/>
      <c r="BFO127" s="597"/>
      <c r="BFP127" s="597"/>
      <c r="BFQ127" s="597"/>
      <c r="BFR127" s="597"/>
      <c r="BFS127" s="597"/>
      <c r="BFT127" s="597"/>
      <c r="BFU127" s="597"/>
      <c r="BFV127" s="597"/>
      <c r="BFW127" s="597"/>
      <c r="BFX127" s="597"/>
      <c r="BFY127" s="597"/>
      <c r="BFZ127" s="597"/>
      <c r="BGA127" s="597"/>
      <c r="BGB127" s="597"/>
      <c r="BGC127" s="597"/>
      <c r="BGD127" s="597"/>
      <c r="BGE127" s="597"/>
      <c r="BGF127" s="597"/>
      <c r="BGG127" s="597"/>
      <c r="BGH127" s="597"/>
      <c r="BGI127" s="597"/>
      <c r="BGJ127" s="597"/>
      <c r="BGK127" s="597"/>
      <c r="BGL127" s="597"/>
      <c r="BGM127" s="597"/>
      <c r="BGN127" s="597"/>
      <c r="BGO127" s="597"/>
      <c r="BGP127" s="597"/>
      <c r="BGQ127" s="597"/>
      <c r="BGR127" s="597"/>
      <c r="BGS127" s="597"/>
      <c r="BGT127" s="597"/>
      <c r="BGU127" s="597"/>
      <c r="BGV127" s="597"/>
      <c r="BGW127" s="597"/>
      <c r="BGX127" s="597"/>
      <c r="BGY127" s="597"/>
      <c r="BGZ127" s="597"/>
      <c r="BHA127" s="597"/>
      <c r="BHB127" s="597"/>
      <c r="BHC127" s="597"/>
      <c r="BHD127" s="597"/>
      <c r="BHE127" s="597"/>
      <c r="BHF127" s="597"/>
      <c r="BHG127" s="597"/>
      <c r="BHH127" s="597"/>
      <c r="BHI127" s="597"/>
      <c r="BHJ127" s="597"/>
      <c r="BHK127" s="597"/>
      <c r="BHL127" s="597"/>
      <c r="BHM127" s="597"/>
      <c r="BHN127" s="597"/>
      <c r="BHO127" s="597"/>
      <c r="BHP127" s="597"/>
      <c r="BHQ127" s="597"/>
      <c r="BHR127" s="597"/>
      <c r="BHS127" s="597"/>
      <c r="BHT127" s="597"/>
      <c r="BHU127" s="597"/>
      <c r="BHV127" s="597"/>
      <c r="BHW127" s="597"/>
      <c r="BHX127" s="597"/>
      <c r="BHY127" s="597"/>
      <c r="BHZ127" s="597"/>
      <c r="BIA127" s="597"/>
      <c r="BIB127" s="597"/>
      <c r="BIC127" s="597"/>
      <c r="BID127" s="597"/>
      <c r="BIE127" s="597"/>
      <c r="BIF127" s="597"/>
      <c r="BIG127" s="597"/>
      <c r="BIH127" s="597"/>
      <c r="BII127" s="597"/>
      <c r="BIJ127" s="597"/>
      <c r="BIK127" s="597"/>
      <c r="BIL127" s="597"/>
      <c r="BIM127" s="597"/>
      <c r="BIN127" s="597"/>
      <c r="BIO127" s="597"/>
      <c r="BIP127" s="597"/>
      <c r="BIQ127" s="597"/>
      <c r="BIR127" s="597"/>
      <c r="BIS127" s="597"/>
      <c r="BIT127" s="597"/>
      <c r="BIU127" s="597"/>
      <c r="BIV127" s="597"/>
      <c r="BIW127" s="597"/>
      <c r="BIX127" s="597"/>
      <c r="BIY127" s="597"/>
      <c r="BIZ127" s="597"/>
      <c r="BJA127" s="597"/>
      <c r="BJB127" s="597"/>
      <c r="BJC127" s="597"/>
      <c r="BJD127" s="597"/>
      <c r="BJE127" s="597"/>
      <c r="BJF127" s="597"/>
      <c r="BJG127" s="597"/>
      <c r="BJH127" s="597"/>
      <c r="BJI127" s="597"/>
      <c r="BJJ127" s="597"/>
      <c r="BJK127" s="597"/>
      <c r="BJL127" s="597"/>
      <c r="BJM127" s="597"/>
      <c r="BJN127" s="597"/>
      <c r="BJO127" s="597"/>
      <c r="BJP127" s="597"/>
      <c r="BJQ127" s="597"/>
      <c r="BJR127" s="597"/>
      <c r="BJS127" s="597"/>
      <c r="BJT127" s="597"/>
      <c r="BJU127" s="597"/>
      <c r="BJV127" s="597"/>
      <c r="BJW127" s="597"/>
      <c r="BJX127" s="597"/>
      <c r="BJY127" s="597"/>
      <c r="BJZ127" s="597"/>
      <c r="BKA127" s="597"/>
      <c r="BKB127" s="597"/>
      <c r="BKC127" s="597"/>
      <c r="BKD127" s="597"/>
      <c r="BKE127" s="597"/>
      <c r="BKF127" s="597"/>
      <c r="BKG127" s="597"/>
      <c r="BKH127" s="597"/>
      <c r="BKI127" s="597"/>
      <c r="BKJ127" s="597"/>
      <c r="BKK127" s="597"/>
      <c r="BKL127" s="597"/>
      <c r="BKM127" s="597"/>
      <c r="BKN127" s="597"/>
      <c r="BKO127" s="597"/>
      <c r="BKP127" s="597"/>
      <c r="BKQ127" s="597"/>
      <c r="BKR127" s="597"/>
      <c r="BKS127" s="597"/>
      <c r="BKT127" s="597"/>
      <c r="BKU127" s="597"/>
      <c r="BKV127" s="597"/>
      <c r="BKW127" s="597"/>
      <c r="BKX127" s="597"/>
      <c r="BKY127" s="597"/>
      <c r="BKZ127" s="597"/>
      <c r="BLA127" s="597"/>
      <c r="BLB127" s="597"/>
      <c r="BLC127" s="597"/>
      <c r="BLD127" s="597"/>
      <c r="BLE127" s="597"/>
      <c r="BLF127" s="597"/>
      <c r="BLG127" s="597"/>
      <c r="BLH127" s="597"/>
      <c r="BLI127" s="597"/>
      <c r="BLJ127" s="597"/>
      <c r="BLK127" s="597"/>
      <c r="BLL127" s="597"/>
      <c r="BLM127" s="597"/>
      <c r="BLN127" s="597"/>
      <c r="BLO127" s="597"/>
      <c r="BLP127" s="597"/>
      <c r="BLQ127" s="597"/>
      <c r="BLR127" s="597"/>
      <c r="BLS127" s="597"/>
      <c r="BLT127" s="597"/>
      <c r="BLU127" s="597"/>
      <c r="BLV127" s="597"/>
      <c r="BLW127" s="597"/>
      <c r="BLX127" s="597"/>
      <c r="BLY127" s="597"/>
      <c r="BLZ127" s="597"/>
      <c r="BMA127" s="597"/>
      <c r="BMB127" s="597"/>
      <c r="BMC127" s="597"/>
      <c r="BMD127" s="597"/>
      <c r="BME127" s="597"/>
      <c r="BMF127" s="597"/>
      <c r="BMG127" s="597"/>
      <c r="BMH127" s="597"/>
      <c r="BMI127" s="597"/>
      <c r="BMJ127" s="597"/>
      <c r="BMK127" s="597"/>
      <c r="BML127" s="597"/>
      <c r="BMM127" s="597"/>
      <c r="BMN127" s="597"/>
      <c r="BMO127" s="597"/>
      <c r="BMP127" s="597"/>
      <c r="BMQ127" s="597"/>
      <c r="BMR127" s="597"/>
      <c r="BMS127" s="597"/>
      <c r="BMT127" s="597"/>
      <c r="BMU127" s="597"/>
      <c r="BMV127" s="597"/>
      <c r="BMW127" s="597"/>
      <c r="BMX127" s="597"/>
      <c r="BMY127" s="597"/>
      <c r="BMZ127" s="597"/>
      <c r="BNA127" s="597"/>
      <c r="BNB127" s="597"/>
      <c r="BNC127" s="597"/>
      <c r="BND127" s="597"/>
      <c r="BNE127" s="597"/>
      <c r="BNF127" s="597"/>
      <c r="BNG127" s="597"/>
      <c r="BNH127" s="597"/>
      <c r="BNI127" s="597"/>
      <c r="BNJ127" s="597"/>
      <c r="BNK127" s="597"/>
      <c r="BNL127" s="597"/>
      <c r="BNM127" s="597"/>
      <c r="BNN127" s="597"/>
      <c r="BNO127" s="597"/>
      <c r="BNP127" s="597"/>
      <c r="BNQ127" s="597"/>
      <c r="BNR127" s="597"/>
      <c r="BNS127" s="597"/>
      <c r="BNT127" s="597"/>
      <c r="BNU127" s="597"/>
      <c r="BNV127" s="597"/>
      <c r="BNW127" s="597"/>
      <c r="BNX127" s="597"/>
      <c r="BNY127" s="597"/>
      <c r="BNZ127" s="597"/>
      <c r="BOA127" s="597"/>
      <c r="BOB127" s="597"/>
      <c r="BOC127" s="597"/>
      <c r="BOD127" s="597"/>
      <c r="BOE127" s="597"/>
      <c r="BOF127" s="597"/>
      <c r="BOG127" s="597"/>
      <c r="BOH127" s="597"/>
      <c r="BOI127" s="597"/>
      <c r="BOJ127" s="597"/>
      <c r="BOK127" s="597"/>
      <c r="BOL127" s="597"/>
      <c r="BOM127" s="597"/>
      <c r="BON127" s="597"/>
      <c r="BOO127" s="597"/>
      <c r="BOP127" s="597"/>
      <c r="BOQ127" s="597"/>
      <c r="BOR127" s="597"/>
      <c r="BOS127" s="597"/>
      <c r="BOT127" s="597"/>
      <c r="BOU127" s="597"/>
      <c r="BOV127" s="597"/>
      <c r="BOW127" s="597"/>
      <c r="BOX127" s="597"/>
      <c r="BOY127" s="597"/>
      <c r="BOZ127" s="597"/>
      <c r="BPA127" s="597"/>
      <c r="BPB127" s="597"/>
      <c r="BPC127" s="597"/>
      <c r="BPD127" s="597"/>
      <c r="BPE127" s="597"/>
      <c r="BPF127" s="597"/>
      <c r="BPG127" s="597"/>
      <c r="BPH127" s="597"/>
      <c r="BPI127" s="597"/>
      <c r="BPJ127" s="597"/>
      <c r="BPK127" s="597"/>
      <c r="BPL127" s="597"/>
      <c r="BPM127" s="597"/>
      <c r="BPN127" s="597"/>
      <c r="BPO127" s="597"/>
      <c r="BPP127" s="597"/>
      <c r="BPQ127" s="597"/>
      <c r="BPR127" s="597"/>
      <c r="BPS127" s="597"/>
      <c r="BPT127" s="597"/>
      <c r="BPU127" s="597"/>
      <c r="BPV127" s="597"/>
      <c r="BPW127" s="597"/>
      <c r="BPX127" s="597"/>
      <c r="BPY127" s="597"/>
      <c r="BPZ127" s="597"/>
      <c r="BQA127" s="597"/>
      <c r="BQB127" s="597"/>
      <c r="BQC127" s="597"/>
      <c r="BQD127" s="597"/>
      <c r="BQE127" s="597"/>
      <c r="BQF127" s="597"/>
      <c r="BQG127" s="597"/>
      <c r="BQH127" s="597"/>
      <c r="BQI127" s="597"/>
      <c r="BQJ127" s="597"/>
      <c r="BQK127" s="597"/>
      <c r="BQL127" s="597"/>
      <c r="BQM127" s="597"/>
      <c r="BQN127" s="597"/>
      <c r="BQO127" s="597"/>
      <c r="BQP127" s="597"/>
      <c r="BQQ127" s="597"/>
      <c r="BQR127" s="597"/>
      <c r="BQS127" s="597"/>
      <c r="BQT127" s="597"/>
      <c r="BQU127" s="597"/>
      <c r="BQV127" s="597"/>
      <c r="BQW127" s="597"/>
      <c r="BQX127" s="597"/>
      <c r="BQY127" s="597"/>
      <c r="BQZ127" s="597"/>
      <c r="BRA127" s="597"/>
      <c r="BRB127" s="597"/>
      <c r="BRC127" s="597"/>
      <c r="BRD127" s="597"/>
      <c r="BRE127" s="597"/>
      <c r="BRF127" s="597"/>
      <c r="BRG127" s="597"/>
      <c r="BRH127" s="597"/>
      <c r="BRI127" s="597"/>
      <c r="BRJ127" s="597"/>
      <c r="BRK127" s="597"/>
      <c r="BRL127" s="597"/>
      <c r="BRM127" s="597"/>
      <c r="BRN127" s="597"/>
      <c r="BRO127" s="597"/>
      <c r="BRP127" s="597"/>
      <c r="BRQ127" s="597"/>
      <c r="BRR127" s="597"/>
      <c r="BRS127" s="597"/>
      <c r="BRT127" s="597"/>
      <c r="BRU127" s="597"/>
      <c r="BRV127" s="597"/>
      <c r="BRW127" s="597"/>
      <c r="BRX127" s="597"/>
      <c r="BRY127" s="597"/>
      <c r="BRZ127" s="597"/>
      <c r="BSA127" s="597"/>
      <c r="BSB127" s="597"/>
      <c r="BSC127" s="597"/>
      <c r="BSD127" s="597"/>
      <c r="BSE127" s="597"/>
      <c r="BSF127" s="597"/>
      <c r="BSG127" s="597"/>
      <c r="BSH127" s="597"/>
      <c r="BSI127" s="597"/>
      <c r="BSJ127" s="597"/>
      <c r="BSK127" s="597"/>
      <c r="BSL127" s="597"/>
      <c r="BSM127" s="597"/>
      <c r="BSN127" s="597"/>
      <c r="BSO127" s="597"/>
      <c r="BSP127" s="597"/>
      <c r="BSQ127" s="597"/>
      <c r="BSR127" s="597"/>
      <c r="BSS127" s="597"/>
      <c r="BST127" s="597"/>
      <c r="BSU127" s="597"/>
      <c r="BSV127" s="597"/>
      <c r="BSW127" s="597"/>
      <c r="BSX127" s="597"/>
      <c r="BSY127" s="597"/>
      <c r="BSZ127" s="597"/>
      <c r="BTA127" s="597"/>
      <c r="BTB127" s="597"/>
      <c r="BTC127" s="597"/>
      <c r="BTD127" s="597"/>
      <c r="BTE127" s="597"/>
      <c r="BTF127" s="597"/>
      <c r="BTG127" s="597"/>
      <c r="BTH127" s="597"/>
      <c r="BTI127" s="597"/>
      <c r="BTJ127" s="597"/>
      <c r="BTK127" s="597"/>
      <c r="BTL127" s="597"/>
      <c r="BTM127" s="597"/>
      <c r="BTN127" s="597"/>
      <c r="BTO127" s="597"/>
      <c r="BTP127" s="597"/>
      <c r="BTQ127" s="597"/>
      <c r="BTR127" s="597"/>
      <c r="BTS127" s="597"/>
      <c r="BTT127" s="597"/>
      <c r="BTU127" s="597"/>
      <c r="BTV127" s="597"/>
      <c r="BTW127" s="597"/>
      <c r="BTX127" s="597"/>
      <c r="BTY127" s="597"/>
      <c r="BTZ127" s="597"/>
      <c r="BUA127" s="597"/>
      <c r="BUB127" s="597"/>
      <c r="BUC127" s="597"/>
      <c r="BUD127" s="597"/>
      <c r="BUE127" s="597"/>
      <c r="BUF127" s="597"/>
      <c r="BUG127" s="597"/>
      <c r="BUH127" s="597"/>
      <c r="BUI127" s="597"/>
      <c r="BUJ127" s="597"/>
      <c r="BUK127" s="597"/>
      <c r="BUL127" s="597"/>
      <c r="BUM127" s="597"/>
      <c r="BUN127" s="597"/>
      <c r="BUO127" s="597"/>
      <c r="BUP127" s="597"/>
      <c r="BUQ127" s="597"/>
      <c r="BUR127" s="597"/>
      <c r="BUS127" s="597"/>
      <c r="BUT127" s="597"/>
      <c r="BUU127" s="597"/>
      <c r="BUV127" s="597"/>
      <c r="BUW127" s="597"/>
      <c r="BUX127" s="597"/>
      <c r="BUY127" s="597"/>
      <c r="BUZ127" s="597"/>
      <c r="BVA127" s="597"/>
      <c r="BVB127" s="597"/>
      <c r="BVC127" s="597"/>
      <c r="BVD127" s="597"/>
      <c r="BVE127" s="597"/>
      <c r="BVF127" s="597"/>
      <c r="BVG127" s="597"/>
      <c r="BVH127" s="597"/>
      <c r="BVI127" s="597"/>
      <c r="BVJ127" s="597"/>
      <c r="BVK127" s="597"/>
      <c r="BVL127" s="597"/>
      <c r="BVM127" s="597"/>
      <c r="BVN127" s="597"/>
      <c r="BVO127" s="597"/>
      <c r="BVP127" s="597"/>
      <c r="BVQ127" s="597"/>
      <c r="BVR127" s="597"/>
      <c r="BVS127" s="597"/>
      <c r="BVT127" s="597"/>
      <c r="BVU127" s="597"/>
      <c r="BVV127" s="597"/>
      <c r="BVW127" s="597"/>
      <c r="BVX127" s="597"/>
      <c r="BVY127" s="597"/>
      <c r="BVZ127" s="597"/>
      <c r="BWA127" s="597"/>
      <c r="BWB127" s="597"/>
      <c r="BWC127" s="597"/>
      <c r="BWD127" s="597"/>
      <c r="BWE127" s="597"/>
      <c r="BWF127" s="597"/>
      <c r="BWG127" s="597"/>
      <c r="BWH127" s="597"/>
      <c r="BWI127" s="597"/>
      <c r="BWJ127" s="597"/>
      <c r="BWK127" s="597"/>
      <c r="BWL127" s="597"/>
      <c r="BWM127" s="597"/>
      <c r="BWN127" s="597"/>
      <c r="BWO127" s="597"/>
      <c r="BWP127" s="597"/>
      <c r="BWQ127" s="597"/>
      <c r="BWR127" s="597"/>
      <c r="BWS127" s="597"/>
      <c r="BWT127" s="597"/>
      <c r="BWU127" s="597"/>
      <c r="BWV127" s="597"/>
      <c r="BWW127" s="597"/>
      <c r="BWX127" s="597"/>
      <c r="BWY127" s="597"/>
      <c r="BWZ127" s="597"/>
      <c r="BXA127" s="597"/>
      <c r="BXB127" s="597"/>
      <c r="BXC127" s="597"/>
      <c r="BXD127" s="597"/>
      <c r="BXE127" s="597"/>
      <c r="BXF127" s="597"/>
      <c r="BXG127" s="597"/>
      <c r="BXH127" s="597"/>
      <c r="BXI127" s="597"/>
      <c r="BXJ127" s="597"/>
      <c r="BXK127" s="597"/>
      <c r="BXL127" s="597"/>
      <c r="BXM127" s="597"/>
      <c r="BXN127" s="597"/>
      <c r="BXO127" s="597"/>
      <c r="BXP127" s="597"/>
      <c r="BXQ127" s="597"/>
      <c r="BXR127" s="597"/>
      <c r="BXS127" s="597"/>
      <c r="BXT127" s="597"/>
      <c r="BXU127" s="597"/>
      <c r="BXV127" s="597"/>
      <c r="BXW127" s="597"/>
      <c r="BXX127" s="597"/>
      <c r="BXY127" s="597"/>
      <c r="BXZ127" s="597"/>
      <c r="BYA127" s="597"/>
      <c r="BYB127" s="597"/>
      <c r="BYC127" s="597"/>
      <c r="BYD127" s="597"/>
      <c r="BYE127" s="597"/>
      <c r="BYF127" s="597"/>
      <c r="BYG127" s="597"/>
      <c r="BYH127" s="597"/>
      <c r="BYI127" s="597"/>
      <c r="BYJ127" s="597"/>
      <c r="BYK127" s="597"/>
      <c r="BYL127" s="597"/>
      <c r="BYM127" s="597"/>
      <c r="BYN127" s="597"/>
      <c r="BYO127" s="597"/>
      <c r="BYP127" s="597"/>
      <c r="BYQ127" s="597"/>
      <c r="BYR127" s="597"/>
      <c r="BYS127" s="597"/>
      <c r="BYT127" s="597"/>
      <c r="BYU127" s="597"/>
      <c r="BYV127" s="597"/>
      <c r="BYW127" s="597"/>
      <c r="BYX127" s="597"/>
      <c r="BYY127" s="597"/>
      <c r="BYZ127" s="597"/>
      <c r="BZA127" s="597"/>
      <c r="BZB127" s="597"/>
      <c r="BZC127" s="597"/>
      <c r="BZD127" s="597"/>
      <c r="BZE127" s="597"/>
      <c r="BZF127" s="597"/>
      <c r="BZG127" s="597"/>
      <c r="BZH127" s="597"/>
      <c r="BZI127" s="597"/>
      <c r="BZJ127" s="597"/>
      <c r="BZK127" s="597"/>
      <c r="BZL127" s="597"/>
      <c r="BZM127" s="597"/>
      <c r="BZN127" s="597"/>
      <c r="BZO127" s="597"/>
      <c r="BZP127" s="597"/>
      <c r="BZQ127" s="597"/>
      <c r="BZR127" s="597"/>
      <c r="BZS127" s="597"/>
      <c r="BZT127" s="597"/>
      <c r="BZU127" s="597"/>
      <c r="BZV127" s="597"/>
      <c r="BZW127" s="597"/>
      <c r="BZX127" s="597"/>
      <c r="BZY127" s="597"/>
      <c r="BZZ127" s="597"/>
      <c r="CAA127" s="597"/>
      <c r="CAB127" s="597"/>
      <c r="CAC127" s="597"/>
      <c r="CAD127" s="597"/>
      <c r="CAE127" s="597"/>
      <c r="CAF127" s="597"/>
      <c r="CAG127" s="597"/>
      <c r="CAH127" s="597"/>
      <c r="CAI127" s="597"/>
      <c r="CAJ127" s="597"/>
      <c r="CAK127" s="597"/>
      <c r="CAL127" s="597"/>
      <c r="CAM127" s="597"/>
      <c r="CAN127" s="597"/>
      <c r="CAO127" s="597"/>
      <c r="CAP127" s="597"/>
      <c r="CAQ127" s="597"/>
      <c r="CAR127" s="597"/>
      <c r="CAS127" s="597"/>
      <c r="CAT127" s="597"/>
      <c r="CAU127" s="597"/>
      <c r="CAV127" s="597"/>
      <c r="CAW127" s="597"/>
      <c r="CAX127" s="597"/>
      <c r="CAY127" s="597"/>
      <c r="CAZ127" s="597"/>
      <c r="CBA127" s="597"/>
      <c r="CBB127" s="597"/>
      <c r="CBC127" s="597"/>
      <c r="CBD127" s="597"/>
      <c r="CBE127" s="597"/>
      <c r="CBF127" s="597"/>
      <c r="CBG127" s="597"/>
      <c r="CBH127" s="597"/>
      <c r="CBI127" s="597"/>
      <c r="CBJ127" s="597"/>
      <c r="CBK127" s="597"/>
      <c r="CBL127" s="597"/>
      <c r="CBM127" s="597"/>
      <c r="CBN127" s="597"/>
      <c r="CBO127" s="597"/>
      <c r="CBP127" s="597"/>
      <c r="CBQ127" s="597"/>
      <c r="CBR127" s="597"/>
      <c r="CBS127" s="597"/>
      <c r="CBT127" s="597"/>
      <c r="CBU127" s="597"/>
      <c r="CBV127" s="597"/>
      <c r="CBW127" s="597"/>
      <c r="CBX127" s="597"/>
      <c r="CBY127" s="597"/>
      <c r="CBZ127" s="597"/>
      <c r="CCA127" s="597"/>
      <c r="CCB127" s="597"/>
      <c r="CCC127" s="597"/>
      <c r="CCD127" s="597"/>
      <c r="CCE127" s="597"/>
      <c r="CCF127" s="597"/>
      <c r="CCG127" s="597"/>
      <c r="CCH127" s="597"/>
      <c r="CCI127" s="597"/>
      <c r="CCJ127" s="597"/>
      <c r="CCK127" s="597"/>
      <c r="CCL127" s="597"/>
      <c r="CCM127" s="597"/>
      <c r="CCN127" s="597"/>
      <c r="CCO127" s="597"/>
      <c r="CCP127" s="597"/>
      <c r="CCQ127" s="597"/>
      <c r="CCR127" s="597"/>
      <c r="CCS127" s="597"/>
      <c r="CCT127" s="597"/>
      <c r="CCU127" s="597"/>
      <c r="CCV127" s="597"/>
      <c r="CCW127" s="597"/>
      <c r="CCX127" s="597"/>
      <c r="CCY127" s="597"/>
      <c r="CCZ127" s="597"/>
      <c r="CDA127" s="597"/>
      <c r="CDB127" s="597"/>
      <c r="CDC127" s="597"/>
      <c r="CDD127" s="597"/>
      <c r="CDE127" s="597"/>
      <c r="CDF127" s="597"/>
      <c r="CDG127" s="597"/>
      <c r="CDH127" s="597"/>
      <c r="CDI127" s="597"/>
      <c r="CDJ127" s="597"/>
      <c r="CDK127" s="597"/>
      <c r="CDL127" s="597"/>
      <c r="CDM127" s="597"/>
      <c r="CDN127" s="597"/>
      <c r="CDO127" s="597"/>
      <c r="CDP127" s="597"/>
      <c r="CDQ127" s="597"/>
      <c r="CDR127" s="597"/>
      <c r="CDS127" s="597"/>
      <c r="CDT127" s="597"/>
      <c r="CDU127" s="597"/>
      <c r="CDV127" s="597"/>
      <c r="CDW127" s="597"/>
      <c r="CDX127" s="597"/>
      <c r="CDY127" s="597"/>
      <c r="CDZ127" s="597"/>
      <c r="CEA127" s="597"/>
      <c r="CEB127" s="597"/>
      <c r="CEC127" s="597"/>
      <c r="CED127" s="597"/>
      <c r="CEE127" s="597"/>
      <c r="CEF127" s="597"/>
      <c r="CEG127" s="597"/>
      <c r="CEH127" s="597"/>
      <c r="CEI127" s="597"/>
      <c r="CEJ127" s="597"/>
      <c r="CEK127" s="597"/>
      <c r="CEL127" s="597"/>
      <c r="CEM127" s="597"/>
      <c r="CEN127" s="597"/>
      <c r="CEO127" s="597"/>
      <c r="CEP127" s="597"/>
      <c r="CEQ127" s="597"/>
      <c r="CER127" s="597"/>
      <c r="CES127" s="597"/>
      <c r="CET127" s="597"/>
      <c r="CEU127" s="597"/>
      <c r="CEV127" s="597"/>
      <c r="CEW127" s="597"/>
      <c r="CEX127" s="597"/>
      <c r="CEY127" s="597"/>
      <c r="CEZ127" s="597"/>
      <c r="CFA127" s="597"/>
      <c r="CFB127" s="597"/>
      <c r="CFC127" s="597"/>
      <c r="CFD127" s="597"/>
      <c r="CFE127" s="597"/>
      <c r="CFF127" s="597"/>
      <c r="CFG127" s="597"/>
      <c r="CFH127" s="597"/>
      <c r="CFI127" s="597"/>
      <c r="CFJ127" s="597"/>
      <c r="CFK127" s="597"/>
      <c r="CFL127" s="597"/>
      <c r="CFM127" s="597"/>
      <c r="CFN127" s="597"/>
      <c r="CFO127" s="597"/>
      <c r="CFP127" s="597"/>
      <c r="CFQ127" s="597"/>
      <c r="CFR127" s="597"/>
      <c r="CFS127" s="597"/>
      <c r="CFT127" s="597"/>
      <c r="CFU127" s="597"/>
      <c r="CFV127" s="597"/>
      <c r="CFW127" s="597"/>
      <c r="CFX127" s="597"/>
      <c r="CFY127" s="597"/>
      <c r="CFZ127" s="597"/>
      <c r="CGA127" s="597"/>
      <c r="CGB127" s="597"/>
      <c r="CGC127" s="597"/>
      <c r="CGD127" s="597"/>
      <c r="CGE127" s="597"/>
      <c r="CGF127" s="597"/>
      <c r="CGG127" s="597"/>
      <c r="CGH127" s="597"/>
      <c r="CGI127" s="597"/>
      <c r="CGJ127" s="597"/>
      <c r="CGK127" s="597"/>
      <c r="CGL127" s="597"/>
      <c r="CGM127" s="597"/>
      <c r="CGN127" s="597"/>
      <c r="CGO127" s="597"/>
      <c r="CGP127" s="597"/>
      <c r="CGQ127" s="597"/>
      <c r="CGR127" s="597"/>
      <c r="CGS127" s="597"/>
      <c r="CGT127" s="597"/>
      <c r="CGU127" s="597"/>
      <c r="CGV127" s="597"/>
      <c r="CGW127" s="597"/>
      <c r="CGX127" s="597"/>
      <c r="CGY127" s="597"/>
      <c r="CGZ127" s="597"/>
      <c r="CHA127" s="597"/>
      <c r="CHB127" s="597"/>
      <c r="CHC127" s="597"/>
      <c r="CHD127" s="597"/>
      <c r="CHE127" s="597"/>
      <c r="CHF127" s="597"/>
      <c r="CHG127" s="597"/>
      <c r="CHH127" s="597"/>
      <c r="CHI127" s="597"/>
      <c r="CHJ127" s="597"/>
      <c r="CHK127" s="597"/>
      <c r="CHL127" s="597"/>
      <c r="CHM127" s="597"/>
      <c r="CHN127" s="597"/>
      <c r="CHO127" s="597"/>
      <c r="CHP127" s="597"/>
      <c r="CHQ127" s="597"/>
      <c r="CHR127" s="597"/>
      <c r="CHS127" s="597"/>
      <c r="CHT127" s="597"/>
      <c r="CHU127" s="597"/>
      <c r="CHV127" s="597"/>
      <c r="CHW127" s="597"/>
      <c r="CHX127" s="597"/>
      <c r="CHY127" s="597"/>
      <c r="CHZ127" s="597"/>
      <c r="CIA127" s="597"/>
      <c r="CIB127" s="597"/>
      <c r="CIC127" s="597"/>
      <c r="CID127" s="597"/>
      <c r="CIE127" s="597"/>
      <c r="CIF127" s="597"/>
      <c r="CIG127" s="597"/>
      <c r="CIH127" s="597"/>
      <c r="CII127" s="597"/>
      <c r="CIJ127" s="597"/>
      <c r="CIK127" s="597"/>
      <c r="CIL127" s="597"/>
      <c r="CIM127" s="597"/>
      <c r="CIN127" s="597"/>
      <c r="CIO127" s="597"/>
      <c r="CIP127" s="597"/>
      <c r="CIQ127" s="597"/>
      <c r="CIR127" s="597"/>
      <c r="CIS127" s="597"/>
      <c r="CIT127" s="597"/>
      <c r="CIU127" s="597"/>
      <c r="CIV127" s="597"/>
      <c r="CIW127" s="597"/>
      <c r="CIX127" s="597"/>
      <c r="CIY127" s="597"/>
      <c r="CIZ127" s="597"/>
      <c r="CJA127" s="597"/>
      <c r="CJB127" s="597"/>
      <c r="CJC127" s="597"/>
      <c r="CJD127" s="597"/>
      <c r="CJE127" s="597"/>
      <c r="CJF127" s="597"/>
      <c r="CJG127" s="597"/>
      <c r="CJH127" s="597"/>
      <c r="CJI127" s="597"/>
      <c r="CJJ127" s="597"/>
      <c r="CJK127" s="597"/>
      <c r="CJL127" s="597"/>
      <c r="CJM127" s="597"/>
      <c r="CJN127" s="597"/>
      <c r="CJO127" s="597"/>
      <c r="CJP127" s="597"/>
      <c r="CJQ127" s="597"/>
      <c r="CJR127" s="597"/>
      <c r="CJS127" s="597"/>
      <c r="CJT127" s="597"/>
      <c r="CJU127" s="597"/>
      <c r="CJV127" s="597"/>
      <c r="CJW127" s="597"/>
      <c r="CJX127" s="597"/>
      <c r="CJY127" s="597"/>
      <c r="CJZ127" s="597"/>
      <c r="CKA127" s="597"/>
      <c r="CKB127" s="597"/>
      <c r="CKC127" s="597"/>
      <c r="CKD127" s="597"/>
      <c r="CKE127" s="597"/>
      <c r="CKF127" s="597"/>
      <c r="CKG127" s="597"/>
      <c r="CKH127" s="597"/>
      <c r="CKI127" s="597"/>
      <c r="CKJ127" s="597"/>
      <c r="CKK127" s="597"/>
      <c r="CKL127" s="597"/>
      <c r="CKM127" s="597"/>
      <c r="CKN127" s="597"/>
      <c r="CKO127" s="597"/>
      <c r="CKP127" s="597"/>
      <c r="CKQ127" s="597"/>
      <c r="CKR127" s="597"/>
      <c r="CKS127" s="597"/>
      <c r="CKT127" s="597"/>
      <c r="CKU127" s="597"/>
      <c r="CKV127" s="597"/>
      <c r="CKW127" s="597"/>
      <c r="CKX127" s="597"/>
      <c r="CKY127" s="597"/>
      <c r="CKZ127" s="597"/>
      <c r="CLA127" s="597"/>
      <c r="CLB127" s="597"/>
      <c r="CLC127" s="597"/>
      <c r="CLD127" s="597"/>
      <c r="CLE127" s="597"/>
      <c r="CLF127" s="597"/>
      <c r="CLG127" s="597"/>
      <c r="CLH127" s="597"/>
      <c r="CLI127" s="597"/>
      <c r="CLJ127" s="597"/>
      <c r="CLK127" s="597"/>
      <c r="CLL127" s="597"/>
      <c r="CLM127" s="597"/>
      <c r="CLN127" s="597"/>
      <c r="CLO127" s="597"/>
      <c r="CLP127" s="597"/>
      <c r="CLQ127" s="597"/>
      <c r="CLR127" s="597"/>
      <c r="CLS127" s="597"/>
      <c r="CLT127" s="597"/>
      <c r="CLU127" s="597"/>
      <c r="CLV127" s="597"/>
      <c r="CLW127" s="597"/>
      <c r="CLX127" s="597"/>
      <c r="CLY127" s="597"/>
      <c r="CLZ127" s="597"/>
      <c r="CMA127" s="597"/>
      <c r="CMB127" s="597"/>
      <c r="CMC127" s="597"/>
      <c r="CMD127" s="597"/>
      <c r="CME127" s="597"/>
      <c r="CMF127" s="597"/>
      <c r="CMG127" s="597"/>
      <c r="CMH127" s="597"/>
      <c r="CMI127" s="597"/>
      <c r="CMJ127" s="597"/>
      <c r="CMK127" s="597"/>
      <c r="CML127" s="597"/>
      <c r="CMM127" s="597"/>
      <c r="CMN127" s="597"/>
      <c r="CMO127" s="597"/>
      <c r="CMP127" s="597"/>
      <c r="CMQ127" s="597"/>
      <c r="CMR127" s="597"/>
      <c r="CMS127" s="597"/>
      <c r="CMT127" s="597"/>
      <c r="CMU127" s="597"/>
      <c r="CMV127" s="597"/>
      <c r="CMW127" s="597"/>
      <c r="CMX127" s="597"/>
      <c r="CMY127" s="597"/>
      <c r="CMZ127" s="597"/>
      <c r="CNA127" s="597"/>
      <c r="CNB127" s="597"/>
      <c r="CNC127" s="597"/>
      <c r="CND127" s="597"/>
      <c r="CNE127" s="597"/>
      <c r="CNF127" s="597"/>
      <c r="CNG127" s="597"/>
      <c r="CNH127" s="597"/>
      <c r="CNI127" s="597"/>
      <c r="CNJ127" s="597"/>
      <c r="CNK127" s="597"/>
      <c r="CNL127" s="597"/>
      <c r="CNM127" s="597"/>
      <c r="CNN127" s="597"/>
      <c r="CNO127" s="597"/>
      <c r="CNP127" s="597"/>
      <c r="CNQ127" s="597"/>
      <c r="CNR127" s="597"/>
      <c r="CNS127" s="597"/>
      <c r="CNT127" s="597"/>
      <c r="CNU127" s="597"/>
      <c r="CNV127" s="597"/>
      <c r="CNW127" s="597"/>
      <c r="CNX127" s="597"/>
      <c r="CNY127" s="597"/>
      <c r="CNZ127" s="597"/>
      <c r="COA127" s="597"/>
      <c r="COB127" s="597"/>
      <c r="COC127" s="597"/>
      <c r="COD127" s="597"/>
      <c r="COE127" s="597"/>
      <c r="COF127" s="597"/>
      <c r="COG127" s="597"/>
      <c r="COH127" s="597"/>
      <c r="COI127" s="597"/>
      <c r="COJ127" s="597"/>
      <c r="COK127" s="597"/>
      <c r="COL127" s="597"/>
      <c r="COM127" s="597"/>
      <c r="CON127" s="597"/>
      <c r="COO127" s="597"/>
      <c r="COP127" s="597"/>
      <c r="COQ127" s="597"/>
      <c r="COR127" s="597"/>
      <c r="COS127" s="597"/>
      <c r="COT127" s="597"/>
      <c r="COU127" s="597"/>
      <c r="COV127" s="597"/>
      <c r="COW127" s="597"/>
      <c r="COX127" s="597"/>
      <c r="COY127" s="597"/>
      <c r="COZ127" s="597"/>
      <c r="CPA127" s="597"/>
      <c r="CPB127" s="597"/>
      <c r="CPC127" s="597"/>
      <c r="CPD127" s="597"/>
      <c r="CPE127" s="597"/>
      <c r="CPF127" s="597"/>
      <c r="CPG127" s="597"/>
      <c r="CPH127" s="597"/>
      <c r="CPI127" s="597"/>
      <c r="CPJ127" s="597"/>
      <c r="CPK127" s="597"/>
      <c r="CPL127" s="597"/>
      <c r="CPM127" s="597"/>
      <c r="CPN127" s="597"/>
      <c r="CPO127" s="597"/>
      <c r="CPP127" s="597"/>
      <c r="CPQ127" s="597"/>
      <c r="CPR127" s="597"/>
      <c r="CPS127" s="597"/>
      <c r="CPT127" s="597"/>
      <c r="CPU127" s="597"/>
      <c r="CPV127" s="597"/>
      <c r="CPW127" s="597"/>
      <c r="CPX127" s="597"/>
      <c r="CPY127" s="597"/>
      <c r="CPZ127" s="597"/>
      <c r="CQA127" s="597"/>
      <c r="CQB127" s="597"/>
      <c r="CQC127" s="597"/>
      <c r="CQD127" s="597"/>
      <c r="CQE127" s="597"/>
      <c r="CQF127" s="597"/>
      <c r="CQG127" s="597"/>
      <c r="CQH127" s="597"/>
      <c r="CQI127" s="597"/>
      <c r="CQJ127" s="597"/>
      <c r="CQK127" s="597"/>
      <c r="CQL127" s="597"/>
      <c r="CQM127" s="597"/>
      <c r="CQN127" s="597"/>
      <c r="CQO127" s="597"/>
      <c r="CQP127" s="597"/>
      <c r="CQQ127" s="597"/>
      <c r="CQR127" s="597"/>
      <c r="CQS127" s="597"/>
      <c r="CQT127" s="597"/>
      <c r="CQU127" s="597"/>
      <c r="CQV127" s="597"/>
      <c r="CQW127" s="597"/>
      <c r="CQX127" s="597"/>
      <c r="CQY127" s="597"/>
      <c r="CQZ127" s="597"/>
      <c r="CRA127" s="597"/>
      <c r="CRB127" s="597"/>
      <c r="CRC127" s="597"/>
      <c r="CRD127" s="597"/>
      <c r="CRE127" s="597"/>
      <c r="CRF127" s="597"/>
      <c r="CRG127" s="597"/>
      <c r="CRH127" s="597"/>
      <c r="CRI127" s="597"/>
      <c r="CRJ127" s="597"/>
      <c r="CRK127" s="597"/>
      <c r="CRL127" s="597"/>
      <c r="CRM127" s="597"/>
      <c r="CRN127" s="597"/>
      <c r="CRO127" s="597"/>
      <c r="CRP127" s="597"/>
      <c r="CRQ127" s="597"/>
      <c r="CRR127" s="597"/>
      <c r="CRS127" s="597"/>
      <c r="CRT127" s="597"/>
      <c r="CRU127" s="597"/>
      <c r="CRV127" s="597"/>
      <c r="CRW127" s="597"/>
      <c r="CRX127" s="597"/>
      <c r="CRY127" s="597"/>
      <c r="CRZ127" s="597"/>
      <c r="CSA127" s="597"/>
      <c r="CSB127" s="597"/>
      <c r="CSC127" s="597"/>
      <c r="CSD127" s="597"/>
      <c r="CSE127" s="597"/>
      <c r="CSF127" s="597"/>
      <c r="CSG127" s="597"/>
      <c r="CSH127" s="597"/>
      <c r="CSI127" s="597"/>
      <c r="CSJ127" s="597"/>
      <c r="CSK127" s="597"/>
      <c r="CSL127" s="597"/>
      <c r="CSM127" s="597"/>
      <c r="CSN127" s="597"/>
      <c r="CSO127" s="597"/>
      <c r="CSP127" s="597"/>
      <c r="CSQ127" s="597"/>
      <c r="CSR127" s="597"/>
      <c r="CSS127" s="597"/>
      <c r="CST127" s="597"/>
      <c r="CSU127" s="597"/>
      <c r="CSV127" s="597"/>
      <c r="CSW127" s="597"/>
      <c r="CSX127" s="597"/>
      <c r="CSY127" s="597"/>
      <c r="CSZ127" s="597"/>
      <c r="CTA127" s="597"/>
      <c r="CTB127" s="597"/>
      <c r="CTC127" s="597"/>
      <c r="CTD127" s="597"/>
      <c r="CTE127" s="597"/>
      <c r="CTF127" s="597"/>
      <c r="CTG127" s="597"/>
      <c r="CTH127" s="597"/>
      <c r="CTI127" s="597"/>
      <c r="CTJ127" s="597"/>
      <c r="CTK127" s="597"/>
      <c r="CTL127" s="597"/>
      <c r="CTM127" s="597"/>
      <c r="CTN127" s="597"/>
      <c r="CTO127" s="597"/>
      <c r="CTP127" s="597"/>
      <c r="CTQ127" s="597"/>
      <c r="CTR127" s="597"/>
      <c r="CTS127" s="597"/>
      <c r="CTT127" s="597"/>
      <c r="CTU127" s="597"/>
      <c r="CTV127" s="597"/>
      <c r="CTW127" s="597"/>
      <c r="CTX127" s="597"/>
      <c r="CTY127" s="597"/>
      <c r="CTZ127" s="597"/>
      <c r="CUA127" s="597"/>
      <c r="CUB127" s="597"/>
      <c r="CUC127" s="597"/>
      <c r="CUD127" s="597"/>
      <c r="CUE127" s="597"/>
      <c r="CUF127" s="597"/>
      <c r="CUG127" s="597"/>
      <c r="CUH127" s="597"/>
      <c r="CUI127" s="597"/>
      <c r="CUJ127" s="597"/>
      <c r="CUK127" s="597"/>
      <c r="CUL127" s="597"/>
      <c r="CUM127" s="597"/>
      <c r="CUN127" s="597"/>
      <c r="CUO127" s="597"/>
      <c r="CUP127" s="597"/>
      <c r="CUQ127" s="597"/>
      <c r="CUR127" s="597"/>
      <c r="CUS127" s="597"/>
      <c r="CUT127" s="597"/>
      <c r="CUU127" s="597"/>
      <c r="CUV127" s="597"/>
      <c r="CUW127" s="597"/>
      <c r="CUX127" s="597"/>
      <c r="CUY127" s="597"/>
      <c r="CUZ127" s="597"/>
      <c r="CVA127" s="597"/>
      <c r="CVB127" s="597"/>
      <c r="CVC127" s="597"/>
      <c r="CVD127" s="597"/>
      <c r="CVE127" s="597"/>
      <c r="CVF127" s="597"/>
      <c r="CVG127" s="597"/>
      <c r="CVH127" s="597"/>
      <c r="CVI127" s="597"/>
      <c r="CVJ127" s="597"/>
      <c r="CVK127" s="597"/>
      <c r="CVL127" s="597"/>
      <c r="CVM127" s="597"/>
      <c r="CVN127" s="597"/>
      <c r="CVO127" s="597"/>
      <c r="CVP127" s="597"/>
      <c r="CVQ127" s="597"/>
      <c r="CVR127" s="597"/>
      <c r="CVS127" s="597"/>
      <c r="CVT127" s="597"/>
      <c r="CVU127" s="597"/>
      <c r="CVV127" s="597"/>
      <c r="CVW127" s="597"/>
      <c r="CVX127" s="597"/>
      <c r="CVY127" s="597"/>
      <c r="CVZ127" s="597"/>
      <c r="CWA127" s="597"/>
      <c r="CWB127" s="597"/>
      <c r="CWC127" s="597"/>
      <c r="CWD127" s="597"/>
      <c r="CWE127" s="597"/>
      <c r="CWF127" s="597"/>
      <c r="CWG127" s="597"/>
      <c r="CWH127" s="597"/>
      <c r="CWI127" s="597"/>
      <c r="CWJ127" s="597"/>
      <c r="CWK127" s="597"/>
      <c r="CWL127" s="597"/>
      <c r="CWM127" s="597"/>
      <c r="CWN127" s="597"/>
      <c r="CWO127" s="597"/>
      <c r="CWP127" s="597"/>
      <c r="CWQ127" s="597"/>
      <c r="CWR127" s="597"/>
      <c r="CWS127" s="597"/>
      <c r="CWT127" s="597"/>
      <c r="CWU127" s="597"/>
      <c r="CWV127" s="597"/>
      <c r="CWW127" s="597"/>
      <c r="CWX127" s="597"/>
      <c r="CWY127" s="597"/>
      <c r="CWZ127" s="597"/>
      <c r="CXA127" s="597"/>
      <c r="CXB127" s="597"/>
      <c r="CXC127" s="597"/>
      <c r="CXD127" s="597"/>
      <c r="CXE127" s="597"/>
      <c r="CXF127" s="597"/>
      <c r="CXG127" s="597"/>
      <c r="CXH127" s="597"/>
      <c r="CXI127" s="597"/>
      <c r="CXJ127" s="597"/>
      <c r="CXK127" s="597"/>
      <c r="CXL127" s="597"/>
      <c r="CXM127" s="597"/>
      <c r="CXN127" s="597"/>
      <c r="CXO127" s="597"/>
      <c r="CXP127" s="597"/>
      <c r="CXQ127" s="597"/>
      <c r="CXR127" s="597"/>
      <c r="CXS127" s="597"/>
      <c r="CXT127" s="597"/>
      <c r="CXU127" s="597"/>
      <c r="CXV127" s="597"/>
      <c r="CXW127" s="597"/>
      <c r="CXX127" s="597"/>
      <c r="CXY127" s="597"/>
      <c r="CXZ127" s="597"/>
      <c r="CYA127" s="597"/>
      <c r="CYB127" s="597"/>
      <c r="CYC127" s="597"/>
      <c r="CYD127" s="597"/>
      <c r="CYE127" s="597"/>
      <c r="CYF127" s="597"/>
      <c r="CYG127" s="597"/>
      <c r="CYH127" s="597"/>
      <c r="CYI127" s="597"/>
      <c r="CYJ127" s="597"/>
      <c r="CYK127" s="597"/>
      <c r="CYL127" s="597"/>
      <c r="CYM127" s="597"/>
      <c r="CYN127" s="597"/>
      <c r="CYO127" s="597"/>
      <c r="CYP127" s="597"/>
      <c r="CYQ127" s="597"/>
      <c r="CYR127" s="597"/>
      <c r="CYS127" s="597"/>
      <c r="CYT127" s="597"/>
      <c r="CYU127" s="597"/>
      <c r="CYV127" s="597"/>
      <c r="CYW127" s="597"/>
      <c r="CYX127" s="597"/>
      <c r="CYY127" s="597"/>
      <c r="CYZ127" s="597"/>
      <c r="CZA127" s="597"/>
      <c r="CZB127" s="597"/>
      <c r="CZC127" s="597"/>
      <c r="CZD127" s="597"/>
      <c r="CZE127" s="597"/>
      <c r="CZF127" s="597"/>
      <c r="CZG127" s="597"/>
      <c r="CZH127" s="597"/>
      <c r="CZI127" s="597"/>
      <c r="CZJ127" s="597"/>
      <c r="CZK127" s="597"/>
      <c r="CZL127" s="597"/>
      <c r="CZM127" s="597"/>
      <c r="CZN127" s="597"/>
      <c r="CZO127" s="597"/>
      <c r="CZP127" s="597"/>
      <c r="CZQ127" s="597"/>
      <c r="CZR127" s="597"/>
      <c r="CZS127" s="597"/>
      <c r="CZT127" s="597"/>
      <c r="CZU127" s="597"/>
      <c r="CZV127" s="597"/>
      <c r="CZW127" s="597"/>
      <c r="CZX127" s="597"/>
      <c r="CZY127" s="597"/>
      <c r="CZZ127" s="597"/>
      <c r="DAA127" s="597"/>
      <c r="DAB127" s="597"/>
      <c r="DAC127" s="597"/>
      <c r="DAD127" s="597"/>
      <c r="DAE127" s="597"/>
      <c r="DAF127" s="597"/>
      <c r="DAG127" s="597"/>
      <c r="DAH127" s="597"/>
      <c r="DAI127" s="597"/>
      <c r="DAJ127" s="597"/>
      <c r="DAK127" s="597"/>
      <c r="DAL127" s="597"/>
      <c r="DAM127" s="597"/>
      <c r="DAN127" s="597"/>
      <c r="DAO127" s="597"/>
      <c r="DAP127" s="597"/>
      <c r="DAQ127" s="597"/>
      <c r="DAR127" s="597"/>
      <c r="DAS127" s="597"/>
      <c r="DAT127" s="597"/>
      <c r="DAU127" s="597"/>
      <c r="DAV127" s="597"/>
      <c r="DAW127" s="597"/>
      <c r="DAX127" s="597"/>
      <c r="DAY127" s="597"/>
      <c r="DAZ127" s="597"/>
      <c r="DBA127" s="597"/>
      <c r="DBB127" s="597"/>
      <c r="DBC127" s="597"/>
      <c r="DBD127" s="597"/>
      <c r="DBE127" s="597"/>
      <c r="DBF127" s="597"/>
      <c r="DBG127" s="597"/>
      <c r="DBH127" s="597"/>
      <c r="DBI127" s="597"/>
      <c r="DBJ127" s="597"/>
      <c r="DBK127" s="597"/>
      <c r="DBL127" s="597"/>
      <c r="DBM127" s="597"/>
      <c r="DBN127" s="597"/>
      <c r="DBO127" s="597"/>
      <c r="DBP127" s="597"/>
      <c r="DBQ127" s="597"/>
      <c r="DBR127" s="597"/>
      <c r="DBS127" s="597"/>
      <c r="DBT127" s="597"/>
      <c r="DBU127" s="597"/>
      <c r="DBV127" s="597"/>
      <c r="DBW127" s="597"/>
      <c r="DBX127" s="597"/>
      <c r="DBY127" s="597"/>
      <c r="DBZ127" s="597"/>
      <c r="DCA127" s="597"/>
      <c r="DCB127" s="597"/>
      <c r="DCC127" s="597"/>
      <c r="DCD127" s="597"/>
      <c r="DCE127" s="597"/>
      <c r="DCF127" s="597"/>
      <c r="DCG127" s="597"/>
      <c r="DCH127" s="597"/>
      <c r="DCI127" s="597"/>
      <c r="DCJ127" s="597"/>
      <c r="DCK127" s="597"/>
      <c r="DCL127" s="597"/>
      <c r="DCM127" s="597"/>
      <c r="DCN127" s="597"/>
      <c r="DCO127" s="597"/>
      <c r="DCP127" s="597"/>
      <c r="DCQ127" s="597"/>
      <c r="DCR127" s="597"/>
      <c r="DCS127" s="597"/>
      <c r="DCT127" s="597"/>
      <c r="DCU127" s="597"/>
      <c r="DCV127" s="597"/>
      <c r="DCW127" s="597"/>
      <c r="DCX127" s="597"/>
      <c r="DCY127" s="597"/>
      <c r="DCZ127" s="597"/>
      <c r="DDA127" s="597"/>
      <c r="DDB127" s="597"/>
      <c r="DDC127" s="597"/>
      <c r="DDD127" s="597"/>
      <c r="DDE127" s="597"/>
      <c r="DDF127" s="597"/>
      <c r="DDG127" s="597"/>
      <c r="DDH127" s="597"/>
      <c r="DDI127" s="597"/>
      <c r="DDJ127" s="597"/>
      <c r="DDK127" s="597"/>
      <c r="DDL127" s="597"/>
      <c r="DDM127" s="597"/>
      <c r="DDN127" s="597"/>
      <c r="DDO127" s="597"/>
      <c r="DDP127" s="597"/>
      <c r="DDQ127" s="597"/>
      <c r="DDR127" s="597"/>
      <c r="DDS127" s="597"/>
      <c r="DDT127" s="597"/>
      <c r="DDU127" s="597"/>
      <c r="DDV127" s="597"/>
      <c r="DDW127" s="597"/>
      <c r="DDX127" s="597"/>
      <c r="DDY127" s="597"/>
      <c r="DDZ127" s="597"/>
      <c r="DEA127" s="597"/>
      <c r="DEB127" s="597"/>
      <c r="DEC127" s="597"/>
      <c r="DED127" s="597"/>
      <c r="DEE127" s="597"/>
      <c r="DEF127" s="597"/>
      <c r="DEG127" s="597"/>
      <c r="DEH127" s="597"/>
      <c r="DEI127" s="597"/>
      <c r="DEJ127" s="597"/>
      <c r="DEK127" s="597"/>
      <c r="DEL127" s="597"/>
      <c r="DEM127" s="597"/>
      <c r="DEN127" s="597"/>
      <c r="DEO127" s="597"/>
      <c r="DEP127" s="597"/>
      <c r="DEQ127" s="597"/>
      <c r="DER127" s="597"/>
      <c r="DES127" s="597"/>
      <c r="DET127" s="597"/>
      <c r="DEU127" s="597"/>
      <c r="DEV127" s="597"/>
      <c r="DEW127" s="597"/>
      <c r="DEX127" s="597"/>
      <c r="DEY127" s="597"/>
      <c r="DEZ127" s="597"/>
      <c r="DFA127" s="597"/>
      <c r="DFB127" s="597"/>
      <c r="DFC127" s="597"/>
      <c r="DFD127" s="597"/>
      <c r="DFE127" s="597"/>
      <c r="DFF127" s="597"/>
      <c r="DFG127" s="597"/>
      <c r="DFH127" s="597"/>
      <c r="DFI127" s="597"/>
      <c r="DFJ127" s="597"/>
      <c r="DFK127" s="597"/>
      <c r="DFL127" s="597"/>
      <c r="DFM127" s="597"/>
      <c r="DFN127" s="597"/>
      <c r="DFO127" s="597"/>
      <c r="DFP127" s="597"/>
      <c r="DFQ127" s="597"/>
      <c r="DFR127" s="597"/>
      <c r="DFS127" s="597"/>
      <c r="DFT127" s="597"/>
      <c r="DFU127" s="597"/>
      <c r="DFV127" s="597"/>
      <c r="DFW127" s="597"/>
      <c r="DFX127" s="597"/>
      <c r="DFY127" s="597"/>
      <c r="DFZ127" s="597"/>
      <c r="DGA127" s="597"/>
      <c r="DGB127" s="597"/>
      <c r="DGC127" s="597"/>
      <c r="DGD127" s="597"/>
      <c r="DGE127" s="597"/>
      <c r="DGF127" s="597"/>
      <c r="DGG127" s="597"/>
      <c r="DGH127" s="597"/>
      <c r="DGI127" s="597"/>
      <c r="DGJ127" s="597"/>
      <c r="DGK127" s="597"/>
      <c r="DGL127" s="597"/>
      <c r="DGM127" s="597"/>
      <c r="DGN127" s="597"/>
      <c r="DGO127" s="597"/>
      <c r="DGP127" s="597"/>
      <c r="DGQ127" s="597"/>
      <c r="DGR127" s="597"/>
      <c r="DGS127" s="597"/>
      <c r="DGT127" s="597"/>
      <c r="DGU127" s="597"/>
      <c r="DGV127" s="597"/>
      <c r="DGW127" s="597"/>
      <c r="DGX127" s="597"/>
      <c r="DGY127" s="597"/>
      <c r="DGZ127" s="597"/>
      <c r="DHA127" s="597"/>
      <c r="DHB127" s="597"/>
      <c r="DHC127" s="597"/>
      <c r="DHD127" s="597"/>
      <c r="DHE127" s="597"/>
      <c r="DHF127" s="597"/>
      <c r="DHG127" s="597"/>
      <c r="DHH127" s="597"/>
      <c r="DHI127" s="597"/>
      <c r="DHJ127" s="597"/>
      <c r="DHK127" s="597"/>
      <c r="DHL127" s="597"/>
      <c r="DHM127" s="597"/>
      <c r="DHN127" s="597"/>
      <c r="DHO127" s="597"/>
      <c r="DHP127" s="597"/>
      <c r="DHQ127" s="597"/>
      <c r="DHR127" s="597"/>
      <c r="DHS127" s="597"/>
      <c r="DHT127" s="597"/>
      <c r="DHU127" s="597"/>
      <c r="DHV127" s="597"/>
      <c r="DHW127" s="597"/>
      <c r="DHX127" s="597"/>
      <c r="DHY127" s="597"/>
      <c r="DHZ127" s="597"/>
      <c r="DIA127" s="597"/>
      <c r="DIB127" s="597"/>
      <c r="DIC127" s="597"/>
      <c r="DID127" s="597"/>
      <c r="DIE127" s="597"/>
      <c r="DIF127" s="597"/>
      <c r="DIG127" s="597"/>
      <c r="DIH127" s="597"/>
      <c r="DII127" s="597"/>
      <c r="DIJ127" s="597"/>
      <c r="DIK127" s="597"/>
      <c r="DIL127" s="597"/>
      <c r="DIM127" s="597"/>
      <c r="DIN127" s="597"/>
      <c r="DIO127" s="597"/>
      <c r="DIP127" s="597"/>
      <c r="DIQ127" s="597"/>
      <c r="DIR127" s="597"/>
      <c r="DIS127" s="597"/>
      <c r="DIT127" s="597"/>
      <c r="DIU127" s="597"/>
      <c r="DIV127" s="597"/>
      <c r="DIW127" s="597"/>
      <c r="DIX127" s="597"/>
      <c r="DIY127" s="597"/>
      <c r="DIZ127" s="597"/>
      <c r="DJA127" s="597"/>
      <c r="DJB127" s="597"/>
      <c r="DJC127" s="597"/>
      <c r="DJD127" s="597"/>
      <c r="DJE127" s="597"/>
      <c r="DJF127" s="597"/>
      <c r="DJG127" s="597"/>
      <c r="DJH127" s="597"/>
      <c r="DJI127" s="597"/>
      <c r="DJJ127" s="597"/>
      <c r="DJK127" s="597"/>
      <c r="DJL127" s="597"/>
      <c r="DJM127" s="597"/>
      <c r="DJN127" s="597"/>
      <c r="DJO127" s="597"/>
      <c r="DJP127" s="597"/>
      <c r="DJQ127" s="597"/>
      <c r="DJR127" s="597"/>
      <c r="DJS127" s="597"/>
      <c r="DJT127" s="597"/>
      <c r="DJU127" s="597"/>
      <c r="DJV127" s="597"/>
      <c r="DJW127" s="597"/>
      <c r="DJX127" s="597"/>
      <c r="DJY127" s="597"/>
      <c r="DJZ127" s="597"/>
      <c r="DKA127" s="597"/>
      <c r="DKB127" s="597"/>
      <c r="DKC127" s="597"/>
      <c r="DKD127" s="597"/>
      <c r="DKE127" s="597"/>
      <c r="DKF127" s="597"/>
      <c r="DKG127" s="597"/>
      <c r="DKH127" s="597"/>
      <c r="DKI127" s="597"/>
      <c r="DKJ127" s="597"/>
      <c r="DKK127" s="597"/>
      <c r="DKL127" s="597"/>
      <c r="DKM127" s="597"/>
      <c r="DKN127" s="597"/>
      <c r="DKO127" s="597"/>
      <c r="DKP127" s="597"/>
      <c r="DKQ127" s="597"/>
      <c r="DKR127" s="597"/>
      <c r="DKS127" s="597"/>
      <c r="DKT127" s="597"/>
      <c r="DKU127" s="597"/>
      <c r="DKV127" s="597"/>
      <c r="DKW127" s="597"/>
      <c r="DKX127" s="597"/>
      <c r="DKY127" s="597"/>
      <c r="DKZ127" s="597"/>
      <c r="DLA127" s="597"/>
      <c r="DLB127" s="597"/>
      <c r="DLC127" s="597"/>
      <c r="DLD127" s="597"/>
      <c r="DLE127" s="597"/>
      <c r="DLF127" s="597"/>
      <c r="DLG127" s="597"/>
      <c r="DLH127" s="597"/>
      <c r="DLI127" s="597"/>
      <c r="DLJ127" s="597"/>
      <c r="DLK127" s="597"/>
      <c r="DLL127" s="597"/>
      <c r="DLM127" s="597"/>
      <c r="DLN127" s="597"/>
      <c r="DLO127" s="597"/>
      <c r="DLP127" s="597"/>
      <c r="DLQ127" s="597"/>
      <c r="DLR127" s="597"/>
      <c r="DLS127" s="597"/>
      <c r="DLT127" s="597"/>
      <c r="DLU127" s="597"/>
      <c r="DLV127" s="597"/>
      <c r="DLW127" s="597"/>
      <c r="DLX127" s="597"/>
      <c r="DLY127" s="597"/>
      <c r="DLZ127" s="597"/>
      <c r="DMA127" s="597"/>
      <c r="DMB127" s="597"/>
      <c r="DMC127" s="597"/>
      <c r="DMD127" s="597"/>
      <c r="DME127" s="597"/>
      <c r="DMF127" s="597"/>
      <c r="DMG127" s="597"/>
      <c r="DMH127" s="597"/>
      <c r="DMI127" s="597"/>
      <c r="DMJ127" s="597"/>
      <c r="DMK127" s="597"/>
      <c r="DML127" s="597"/>
      <c r="DMM127" s="597"/>
      <c r="DMN127" s="597"/>
      <c r="DMO127" s="597"/>
      <c r="DMP127" s="597"/>
      <c r="DMQ127" s="597"/>
      <c r="DMR127" s="597"/>
      <c r="DMS127" s="597"/>
      <c r="DMT127" s="597"/>
      <c r="DMU127" s="597"/>
      <c r="DMV127" s="597"/>
      <c r="DMW127" s="597"/>
      <c r="DMX127" s="597"/>
      <c r="DMY127" s="597"/>
      <c r="DMZ127" s="597"/>
      <c r="DNA127" s="597"/>
      <c r="DNB127" s="597"/>
      <c r="DNC127" s="597"/>
      <c r="DND127" s="597"/>
      <c r="DNE127" s="597"/>
      <c r="DNF127" s="597"/>
      <c r="DNG127" s="597"/>
      <c r="DNH127" s="597"/>
      <c r="DNI127" s="597"/>
      <c r="DNJ127" s="597"/>
      <c r="DNK127" s="597"/>
      <c r="DNL127" s="597"/>
      <c r="DNM127" s="597"/>
      <c r="DNN127" s="597"/>
      <c r="DNO127" s="597"/>
      <c r="DNP127" s="597"/>
      <c r="DNQ127" s="597"/>
      <c r="DNR127" s="597"/>
      <c r="DNS127" s="597"/>
      <c r="DNT127" s="597"/>
      <c r="DNU127" s="597"/>
      <c r="DNV127" s="597"/>
      <c r="DNW127" s="597"/>
      <c r="DNX127" s="597"/>
      <c r="DNY127" s="597"/>
      <c r="DNZ127" s="597"/>
      <c r="DOA127" s="597"/>
      <c r="DOB127" s="597"/>
      <c r="DOC127" s="597"/>
      <c r="DOD127" s="597"/>
      <c r="DOE127" s="597"/>
      <c r="DOF127" s="597"/>
      <c r="DOG127" s="597"/>
      <c r="DOH127" s="597"/>
      <c r="DOI127" s="597"/>
      <c r="DOJ127" s="597"/>
      <c r="DOK127" s="597"/>
      <c r="DOL127" s="597"/>
      <c r="DOM127" s="597"/>
      <c r="DON127" s="597"/>
      <c r="DOO127" s="597"/>
      <c r="DOP127" s="597"/>
      <c r="DOQ127" s="597"/>
      <c r="DOR127" s="597"/>
      <c r="DOS127" s="597"/>
      <c r="DOT127" s="597"/>
      <c r="DOU127" s="597"/>
      <c r="DOV127" s="597"/>
      <c r="DOW127" s="597"/>
      <c r="DOX127" s="597"/>
      <c r="DOY127" s="597"/>
      <c r="DOZ127" s="597"/>
      <c r="DPA127" s="597"/>
      <c r="DPB127" s="597"/>
      <c r="DPC127" s="597"/>
      <c r="DPD127" s="597"/>
      <c r="DPE127" s="597"/>
      <c r="DPF127" s="597"/>
      <c r="DPG127" s="597"/>
      <c r="DPH127" s="597"/>
      <c r="DPI127" s="597"/>
      <c r="DPJ127" s="597"/>
      <c r="DPK127" s="597"/>
      <c r="DPL127" s="597"/>
      <c r="DPM127" s="597"/>
      <c r="DPN127" s="597"/>
      <c r="DPO127" s="597"/>
      <c r="DPP127" s="597"/>
      <c r="DPQ127" s="597"/>
      <c r="DPR127" s="597"/>
      <c r="DPS127" s="597"/>
      <c r="DPT127" s="597"/>
      <c r="DPU127" s="597"/>
      <c r="DPV127" s="597"/>
      <c r="DPW127" s="597"/>
      <c r="DPX127" s="597"/>
      <c r="DPY127" s="597"/>
      <c r="DPZ127" s="597"/>
      <c r="DQA127" s="597"/>
      <c r="DQB127" s="597"/>
      <c r="DQC127" s="597"/>
      <c r="DQD127" s="597"/>
      <c r="DQE127" s="597"/>
      <c r="DQF127" s="597"/>
      <c r="DQG127" s="597"/>
      <c r="DQH127" s="597"/>
      <c r="DQI127" s="597"/>
      <c r="DQJ127" s="597"/>
      <c r="DQK127" s="597"/>
      <c r="DQL127" s="597"/>
      <c r="DQM127" s="597"/>
      <c r="DQN127" s="597"/>
      <c r="DQO127" s="597"/>
      <c r="DQP127" s="597"/>
      <c r="DQQ127" s="597"/>
      <c r="DQR127" s="597"/>
      <c r="DQS127" s="597"/>
      <c r="DQT127" s="597"/>
      <c r="DQU127" s="597"/>
      <c r="DQV127" s="597"/>
      <c r="DQW127" s="597"/>
      <c r="DQX127" s="597"/>
      <c r="DQY127" s="597"/>
      <c r="DQZ127" s="597"/>
      <c r="DRA127" s="597"/>
      <c r="DRB127" s="597"/>
      <c r="DRC127" s="597"/>
      <c r="DRD127" s="597"/>
      <c r="DRE127" s="597"/>
      <c r="DRF127" s="597"/>
      <c r="DRG127" s="597"/>
      <c r="DRH127" s="597"/>
      <c r="DRI127" s="597"/>
      <c r="DRJ127" s="597"/>
      <c r="DRK127" s="597"/>
      <c r="DRL127" s="597"/>
      <c r="DRM127" s="597"/>
      <c r="DRN127" s="597"/>
      <c r="DRO127" s="597"/>
      <c r="DRP127" s="597"/>
      <c r="DRQ127" s="597"/>
      <c r="DRR127" s="597"/>
      <c r="DRS127" s="597"/>
      <c r="DRT127" s="597"/>
      <c r="DRU127" s="597"/>
      <c r="DRV127" s="597"/>
      <c r="DRW127" s="597"/>
      <c r="DRX127" s="597"/>
      <c r="DRY127" s="597"/>
      <c r="DRZ127" s="597"/>
      <c r="DSA127" s="597"/>
      <c r="DSB127" s="597"/>
      <c r="DSC127" s="597"/>
      <c r="DSD127" s="597"/>
      <c r="DSE127" s="597"/>
      <c r="DSF127" s="597"/>
      <c r="DSG127" s="597"/>
      <c r="DSH127" s="597"/>
      <c r="DSI127" s="597"/>
      <c r="DSJ127" s="597"/>
      <c r="DSK127" s="597"/>
      <c r="DSL127" s="597"/>
      <c r="DSM127" s="597"/>
      <c r="DSN127" s="597"/>
      <c r="DSO127" s="597"/>
      <c r="DSP127" s="597"/>
      <c r="DSQ127" s="597"/>
      <c r="DSR127" s="597"/>
      <c r="DSS127" s="597"/>
      <c r="DST127" s="597"/>
      <c r="DSU127" s="597"/>
      <c r="DSV127" s="597"/>
      <c r="DSW127" s="597"/>
      <c r="DSX127" s="597"/>
      <c r="DSY127" s="597"/>
      <c r="DSZ127" s="597"/>
      <c r="DTA127" s="597"/>
      <c r="DTB127" s="597"/>
      <c r="DTC127" s="597"/>
      <c r="DTD127" s="597"/>
      <c r="DTE127" s="597"/>
      <c r="DTF127" s="597"/>
      <c r="DTG127" s="597"/>
      <c r="DTH127" s="597"/>
      <c r="DTI127" s="597"/>
      <c r="DTJ127" s="597"/>
      <c r="DTK127" s="597"/>
      <c r="DTL127" s="597"/>
      <c r="DTM127" s="597"/>
      <c r="DTN127" s="597"/>
      <c r="DTO127" s="597"/>
      <c r="DTP127" s="597"/>
      <c r="DTQ127" s="597"/>
      <c r="DTR127" s="597"/>
      <c r="DTS127" s="597"/>
      <c r="DTT127" s="597"/>
      <c r="DTU127" s="597"/>
      <c r="DTV127" s="597"/>
      <c r="DTW127" s="597"/>
      <c r="DTX127" s="597"/>
      <c r="DTY127" s="597"/>
      <c r="DTZ127" s="597"/>
      <c r="DUA127" s="597"/>
      <c r="DUB127" s="597"/>
      <c r="DUC127" s="597"/>
      <c r="DUD127" s="597"/>
      <c r="DUE127" s="597"/>
      <c r="DUF127" s="597"/>
      <c r="DUG127" s="597"/>
      <c r="DUH127" s="597"/>
      <c r="DUI127" s="597"/>
      <c r="DUJ127" s="597"/>
      <c r="DUK127" s="597"/>
      <c r="DUL127" s="597"/>
      <c r="DUM127" s="597"/>
      <c r="DUN127" s="597"/>
      <c r="DUO127" s="597"/>
      <c r="DUP127" s="597"/>
      <c r="DUQ127" s="597"/>
      <c r="DUR127" s="597"/>
      <c r="DUS127" s="597"/>
      <c r="DUT127" s="597"/>
      <c r="DUU127" s="597"/>
      <c r="DUV127" s="597"/>
      <c r="DUW127" s="597"/>
      <c r="DUX127" s="597"/>
      <c r="DUY127" s="597"/>
      <c r="DUZ127" s="597"/>
      <c r="DVA127" s="597"/>
      <c r="DVB127" s="597"/>
      <c r="DVC127" s="597"/>
      <c r="DVD127" s="597"/>
      <c r="DVE127" s="597"/>
      <c r="DVF127" s="597"/>
      <c r="DVG127" s="597"/>
      <c r="DVH127" s="597"/>
      <c r="DVI127" s="597"/>
      <c r="DVJ127" s="597"/>
      <c r="DVK127" s="597"/>
      <c r="DVL127" s="597"/>
      <c r="DVM127" s="597"/>
      <c r="DVN127" s="597"/>
      <c r="DVO127" s="597"/>
      <c r="DVP127" s="597"/>
      <c r="DVQ127" s="597"/>
      <c r="DVR127" s="597"/>
      <c r="DVS127" s="597"/>
      <c r="DVT127" s="597"/>
      <c r="DVU127" s="597"/>
      <c r="DVV127" s="597"/>
      <c r="DVW127" s="597"/>
      <c r="DVX127" s="597"/>
      <c r="DVY127" s="597"/>
      <c r="DVZ127" s="597"/>
      <c r="DWA127" s="597"/>
      <c r="DWB127" s="597"/>
      <c r="DWC127" s="597"/>
      <c r="DWD127" s="597"/>
      <c r="DWE127" s="597"/>
      <c r="DWF127" s="597"/>
      <c r="DWG127" s="597"/>
      <c r="DWH127" s="597"/>
      <c r="DWI127" s="597"/>
      <c r="DWJ127" s="597"/>
      <c r="DWK127" s="597"/>
      <c r="DWL127" s="597"/>
      <c r="DWM127" s="597"/>
      <c r="DWN127" s="597"/>
      <c r="DWO127" s="597"/>
      <c r="DWP127" s="597"/>
      <c r="DWQ127" s="597"/>
      <c r="DWR127" s="597"/>
      <c r="DWS127" s="597"/>
      <c r="DWT127" s="597"/>
      <c r="DWU127" s="597"/>
      <c r="DWV127" s="597"/>
      <c r="DWW127" s="597"/>
      <c r="DWX127" s="597"/>
      <c r="DWY127" s="597"/>
      <c r="DWZ127" s="597"/>
      <c r="DXA127" s="597"/>
      <c r="DXB127" s="597"/>
      <c r="DXC127" s="597"/>
      <c r="DXD127" s="597"/>
      <c r="DXE127" s="597"/>
      <c r="DXF127" s="597"/>
      <c r="DXG127" s="597"/>
      <c r="DXH127" s="597"/>
      <c r="DXI127" s="597"/>
      <c r="DXJ127" s="597"/>
      <c r="DXK127" s="597"/>
      <c r="DXL127" s="597"/>
      <c r="DXM127" s="597"/>
      <c r="DXN127" s="597"/>
      <c r="DXO127" s="597"/>
      <c r="DXP127" s="597"/>
      <c r="DXQ127" s="597"/>
      <c r="DXR127" s="597"/>
      <c r="DXS127" s="597"/>
      <c r="DXT127" s="597"/>
      <c r="DXU127" s="597"/>
      <c r="DXV127" s="597"/>
      <c r="DXW127" s="597"/>
      <c r="DXX127" s="597"/>
      <c r="DXY127" s="597"/>
      <c r="DXZ127" s="597"/>
      <c r="DYA127" s="597"/>
      <c r="DYB127" s="597"/>
      <c r="DYC127" s="597"/>
      <c r="DYD127" s="597"/>
      <c r="DYE127" s="597"/>
      <c r="DYF127" s="597"/>
      <c r="DYG127" s="597"/>
      <c r="DYH127" s="597"/>
      <c r="DYI127" s="597"/>
      <c r="DYJ127" s="597"/>
      <c r="DYK127" s="597"/>
      <c r="DYL127" s="597"/>
      <c r="DYM127" s="597"/>
      <c r="DYN127" s="597"/>
      <c r="DYO127" s="597"/>
      <c r="DYP127" s="597"/>
      <c r="DYQ127" s="597"/>
      <c r="DYR127" s="597"/>
      <c r="DYS127" s="597"/>
      <c r="DYT127" s="597"/>
      <c r="DYU127" s="597"/>
      <c r="DYV127" s="597"/>
      <c r="DYW127" s="597"/>
      <c r="DYX127" s="597"/>
      <c r="DYY127" s="597"/>
      <c r="DYZ127" s="597"/>
      <c r="DZA127" s="597"/>
      <c r="DZB127" s="597"/>
      <c r="DZC127" s="597"/>
      <c r="DZD127" s="597"/>
      <c r="DZE127" s="597"/>
      <c r="DZF127" s="597"/>
      <c r="DZG127" s="597"/>
      <c r="DZH127" s="597"/>
      <c r="DZI127" s="597"/>
      <c r="DZJ127" s="597"/>
      <c r="DZK127" s="597"/>
      <c r="DZL127" s="597"/>
      <c r="DZM127" s="597"/>
      <c r="DZN127" s="597"/>
      <c r="DZO127" s="597"/>
      <c r="DZP127" s="597"/>
      <c r="DZQ127" s="597"/>
      <c r="DZR127" s="597"/>
      <c r="DZS127" s="597"/>
      <c r="DZT127" s="597"/>
      <c r="DZU127" s="597"/>
      <c r="DZV127" s="597"/>
      <c r="DZW127" s="597"/>
      <c r="DZX127" s="597"/>
      <c r="DZY127" s="597"/>
      <c r="DZZ127" s="597"/>
      <c r="EAA127" s="597"/>
      <c r="EAB127" s="597"/>
      <c r="EAC127" s="597"/>
      <c r="EAD127" s="597"/>
      <c r="EAE127" s="597"/>
      <c r="EAF127" s="597"/>
      <c r="EAG127" s="597"/>
      <c r="EAH127" s="597"/>
      <c r="EAI127" s="597"/>
      <c r="EAJ127" s="597"/>
      <c r="EAK127" s="597"/>
      <c r="EAL127" s="597"/>
      <c r="EAM127" s="597"/>
      <c r="EAN127" s="597"/>
      <c r="EAO127" s="597"/>
      <c r="EAP127" s="597"/>
      <c r="EAQ127" s="597"/>
      <c r="EAR127" s="597"/>
      <c r="EAS127" s="597"/>
      <c r="EAT127" s="597"/>
      <c r="EAU127" s="597"/>
      <c r="EAV127" s="597"/>
      <c r="EAW127" s="597"/>
      <c r="EAX127" s="597"/>
      <c r="EAY127" s="597"/>
      <c r="EAZ127" s="597"/>
      <c r="EBA127" s="597"/>
      <c r="EBB127" s="597"/>
      <c r="EBC127" s="597"/>
      <c r="EBD127" s="597"/>
      <c r="EBE127" s="597"/>
      <c r="EBF127" s="597"/>
      <c r="EBG127" s="597"/>
      <c r="EBH127" s="597"/>
      <c r="EBI127" s="597"/>
      <c r="EBJ127" s="597"/>
      <c r="EBK127" s="597"/>
      <c r="EBL127" s="597"/>
      <c r="EBM127" s="597"/>
      <c r="EBN127" s="597"/>
      <c r="EBO127" s="597"/>
      <c r="EBP127" s="597"/>
      <c r="EBQ127" s="597"/>
      <c r="EBR127" s="597"/>
      <c r="EBS127" s="597"/>
      <c r="EBT127" s="597"/>
      <c r="EBU127" s="597"/>
      <c r="EBV127" s="597"/>
      <c r="EBW127" s="597"/>
      <c r="EBX127" s="597"/>
      <c r="EBY127" s="597"/>
      <c r="EBZ127" s="597"/>
      <c r="ECA127" s="597"/>
      <c r="ECB127" s="597"/>
      <c r="ECC127" s="597"/>
      <c r="ECD127" s="597"/>
      <c r="ECE127" s="597"/>
      <c r="ECF127" s="597"/>
      <c r="ECG127" s="597"/>
      <c r="ECH127" s="597"/>
      <c r="ECI127" s="597"/>
      <c r="ECJ127" s="597"/>
      <c r="ECK127" s="597"/>
      <c r="ECL127" s="597"/>
      <c r="ECM127" s="597"/>
      <c r="ECN127" s="597"/>
      <c r="ECO127" s="597"/>
      <c r="ECP127" s="597"/>
      <c r="ECQ127" s="597"/>
      <c r="ECR127" s="597"/>
      <c r="ECS127" s="597"/>
      <c r="ECT127" s="597"/>
      <c r="ECU127" s="597"/>
      <c r="ECV127" s="597"/>
      <c r="ECW127" s="597"/>
      <c r="ECX127" s="597"/>
      <c r="ECY127" s="597"/>
      <c r="ECZ127" s="597"/>
      <c r="EDA127" s="597"/>
      <c r="EDB127" s="597"/>
      <c r="EDC127" s="597"/>
      <c r="EDD127" s="597"/>
      <c r="EDE127" s="597"/>
      <c r="EDF127" s="597"/>
      <c r="EDG127" s="597"/>
      <c r="EDH127" s="597"/>
      <c r="EDI127" s="597"/>
      <c r="EDJ127" s="597"/>
      <c r="EDK127" s="597"/>
      <c r="EDL127" s="597"/>
      <c r="EDM127" s="597"/>
      <c r="EDN127" s="597"/>
      <c r="EDO127" s="597"/>
      <c r="EDP127" s="597"/>
      <c r="EDQ127" s="597"/>
      <c r="EDR127" s="597"/>
      <c r="EDS127" s="597"/>
      <c r="EDT127" s="597"/>
      <c r="EDU127" s="597"/>
      <c r="EDV127" s="597"/>
      <c r="EDW127" s="597"/>
      <c r="EDX127" s="597"/>
      <c r="EDY127" s="597"/>
      <c r="EDZ127" s="597"/>
      <c r="EEA127" s="597"/>
      <c r="EEB127" s="597"/>
      <c r="EEC127" s="597"/>
      <c r="EED127" s="597"/>
      <c r="EEE127" s="597"/>
      <c r="EEF127" s="597"/>
      <c r="EEG127" s="597"/>
      <c r="EEH127" s="597"/>
      <c r="EEI127" s="597"/>
      <c r="EEJ127" s="597"/>
      <c r="EEK127" s="597"/>
      <c r="EEL127" s="597"/>
      <c r="EEM127" s="597"/>
      <c r="EEN127" s="597"/>
      <c r="EEO127" s="597"/>
      <c r="EEP127" s="597"/>
      <c r="EEQ127" s="597"/>
      <c r="EER127" s="597"/>
      <c r="EES127" s="597"/>
      <c r="EET127" s="597"/>
      <c r="EEU127" s="597"/>
      <c r="EEV127" s="597"/>
      <c r="EEW127" s="597"/>
      <c r="EEX127" s="597"/>
      <c r="EEY127" s="597"/>
      <c r="EEZ127" s="597"/>
      <c r="EFA127" s="597"/>
      <c r="EFB127" s="597"/>
      <c r="EFC127" s="597"/>
      <c r="EFD127" s="597"/>
      <c r="EFE127" s="597"/>
      <c r="EFF127" s="597"/>
      <c r="EFG127" s="597"/>
      <c r="EFH127" s="597"/>
      <c r="EFI127" s="597"/>
      <c r="EFJ127" s="597"/>
      <c r="EFK127" s="597"/>
      <c r="EFL127" s="597"/>
      <c r="EFM127" s="597"/>
      <c r="EFN127" s="597"/>
      <c r="EFO127" s="597"/>
      <c r="EFP127" s="597"/>
      <c r="EFQ127" s="597"/>
      <c r="EFR127" s="597"/>
      <c r="EFS127" s="597"/>
      <c r="EFT127" s="597"/>
      <c r="EFU127" s="597"/>
      <c r="EFV127" s="597"/>
      <c r="EFW127" s="597"/>
      <c r="EFX127" s="597"/>
      <c r="EFY127" s="597"/>
      <c r="EFZ127" s="597"/>
      <c r="EGA127" s="597"/>
      <c r="EGB127" s="597"/>
      <c r="EGC127" s="597"/>
      <c r="EGD127" s="597"/>
      <c r="EGE127" s="597"/>
      <c r="EGF127" s="597"/>
      <c r="EGG127" s="597"/>
      <c r="EGH127" s="597"/>
      <c r="EGI127" s="597"/>
      <c r="EGJ127" s="597"/>
      <c r="EGK127" s="597"/>
      <c r="EGL127" s="597"/>
      <c r="EGM127" s="597"/>
      <c r="EGN127" s="597"/>
      <c r="EGO127" s="597"/>
      <c r="EGP127" s="597"/>
      <c r="EGQ127" s="597"/>
      <c r="EGR127" s="597"/>
      <c r="EGS127" s="597"/>
      <c r="EGT127" s="597"/>
      <c r="EGU127" s="597"/>
      <c r="EGV127" s="597"/>
      <c r="EGW127" s="597"/>
      <c r="EGX127" s="597"/>
      <c r="EGY127" s="597"/>
      <c r="EGZ127" s="597"/>
      <c r="EHA127" s="597"/>
      <c r="EHB127" s="597"/>
      <c r="EHC127" s="597"/>
      <c r="EHD127" s="597"/>
      <c r="EHE127" s="597"/>
      <c r="EHF127" s="597"/>
      <c r="EHG127" s="597"/>
      <c r="EHH127" s="597"/>
      <c r="EHI127" s="597"/>
      <c r="EHJ127" s="597"/>
      <c r="EHK127" s="597"/>
      <c r="EHL127" s="597"/>
      <c r="EHM127" s="597"/>
      <c r="EHN127" s="597"/>
      <c r="EHO127" s="597"/>
      <c r="EHP127" s="597"/>
      <c r="EHQ127" s="597"/>
      <c r="EHR127" s="597"/>
      <c r="EHS127" s="597"/>
      <c r="EHT127" s="597"/>
      <c r="EHU127" s="597"/>
      <c r="EHV127" s="597"/>
      <c r="EHW127" s="597"/>
      <c r="EHX127" s="597"/>
      <c r="EHY127" s="597"/>
      <c r="EHZ127" s="597"/>
      <c r="EIA127" s="597"/>
      <c r="EIB127" s="597"/>
      <c r="EIC127" s="597"/>
      <c r="EID127" s="597"/>
      <c r="EIE127" s="597"/>
      <c r="EIF127" s="597"/>
      <c r="EIG127" s="597"/>
      <c r="EIH127" s="597"/>
      <c r="EII127" s="597"/>
      <c r="EIJ127" s="597"/>
      <c r="EIK127" s="597"/>
      <c r="EIL127" s="597"/>
      <c r="EIM127" s="597"/>
      <c r="EIN127" s="597"/>
      <c r="EIO127" s="597"/>
      <c r="EIP127" s="597"/>
      <c r="EIQ127" s="597"/>
      <c r="EIR127" s="597"/>
      <c r="EIS127" s="597"/>
      <c r="EIT127" s="597"/>
      <c r="EIU127" s="597"/>
      <c r="EIV127" s="597"/>
      <c r="EIW127" s="597"/>
      <c r="EIX127" s="597"/>
      <c r="EIY127" s="597"/>
      <c r="EIZ127" s="597"/>
      <c r="EJA127" s="597"/>
      <c r="EJB127" s="597"/>
      <c r="EJC127" s="597"/>
      <c r="EJD127" s="597"/>
      <c r="EJE127" s="597"/>
      <c r="EJF127" s="597"/>
      <c r="EJG127" s="597"/>
      <c r="EJH127" s="597"/>
      <c r="EJI127" s="597"/>
      <c r="EJJ127" s="597"/>
      <c r="EJK127" s="597"/>
      <c r="EJL127" s="597"/>
      <c r="EJM127" s="597"/>
      <c r="EJN127" s="597"/>
      <c r="EJO127" s="597"/>
      <c r="EJP127" s="597"/>
      <c r="EJQ127" s="597"/>
      <c r="EJR127" s="597"/>
      <c r="EJS127" s="597"/>
      <c r="EJT127" s="597"/>
      <c r="EJU127" s="597"/>
      <c r="EJV127" s="597"/>
      <c r="EJW127" s="597"/>
      <c r="EJX127" s="597"/>
      <c r="EJY127" s="597"/>
      <c r="EJZ127" s="597"/>
      <c r="EKA127" s="597"/>
      <c r="EKB127" s="597"/>
      <c r="EKC127" s="597"/>
      <c r="EKD127" s="597"/>
      <c r="EKE127" s="597"/>
      <c r="EKF127" s="597"/>
      <c r="EKG127" s="597"/>
      <c r="EKH127" s="597"/>
      <c r="EKI127" s="597"/>
      <c r="EKJ127" s="597"/>
      <c r="EKK127" s="597"/>
      <c r="EKL127" s="597"/>
      <c r="EKM127" s="597"/>
      <c r="EKN127" s="597"/>
      <c r="EKO127" s="597"/>
      <c r="EKP127" s="597"/>
      <c r="EKQ127" s="597"/>
      <c r="EKR127" s="597"/>
      <c r="EKS127" s="597"/>
      <c r="EKT127" s="597"/>
      <c r="EKU127" s="597"/>
      <c r="EKV127" s="597"/>
      <c r="EKW127" s="597"/>
      <c r="EKX127" s="597"/>
      <c r="EKY127" s="597"/>
      <c r="EKZ127" s="597"/>
      <c r="ELA127" s="597"/>
      <c r="ELB127" s="597"/>
      <c r="ELC127" s="597"/>
      <c r="ELD127" s="597"/>
      <c r="ELE127" s="597"/>
      <c r="ELF127" s="597"/>
      <c r="ELG127" s="597"/>
      <c r="ELH127" s="597"/>
      <c r="ELI127" s="597"/>
      <c r="ELJ127" s="597"/>
      <c r="ELK127" s="597"/>
      <c r="ELL127" s="597"/>
      <c r="ELM127" s="597"/>
      <c r="ELN127" s="597"/>
      <c r="ELO127" s="597"/>
      <c r="ELP127" s="597"/>
      <c r="ELQ127" s="597"/>
      <c r="ELR127" s="597"/>
      <c r="ELS127" s="597"/>
      <c r="ELT127" s="597"/>
      <c r="ELU127" s="597"/>
      <c r="ELV127" s="597"/>
      <c r="ELW127" s="597"/>
      <c r="ELX127" s="597"/>
      <c r="ELY127" s="597"/>
      <c r="ELZ127" s="597"/>
      <c r="EMA127" s="597"/>
      <c r="EMB127" s="597"/>
      <c r="EMC127" s="597"/>
      <c r="EMD127" s="597"/>
      <c r="EME127" s="597"/>
      <c r="EMF127" s="597"/>
      <c r="EMG127" s="597"/>
      <c r="EMH127" s="597"/>
      <c r="EMI127" s="597"/>
      <c r="EMJ127" s="597"/>
      <c r="EMK127" s="597"/>
      <c r="EML127" s="597"/>
      <c r="EMM127" s="597"/>
      <c r="EMN127" s="597"/>
      <c r="EMO127" s="597"/>
      <c r="EMP127" s="597"/>
      <c r="EMQ127" s="597"/>
      <c r="EMR127" s="597"/>
      <c r="EMS127" s="597"/>
      <c r="EMT127" s="597"/>
      <c r="EMU127" s="597"/>
      <c r="EMV127" s="597"/>
      <c r="EMW127" s="597"/>
      <c r="EMX127" s="597"/>
      <c r="EMY127" s="597"/>
      <c r="EMZ127" s="597"/>
      <c r="ENA127" s="597"/>
      <c r="ENB127" s="597"/>
      <c r="ENC127" s="597"/>
      <c r="END127" s="597"/>
      <c r="ENE127" s="597"/>
      <c r="ENF127" s="597"/>
      <c r="ENG127" s="597"/>
      <c r="ENH127" s="597"/>
      <c r="ENI127" s="597"/>
      <c r="ENJ127" s="597"/>
      <c r="ENK127" s="597"/>
      <c r="ENL127" s="597"/>
      <c r="ENM127" s="597"/>
      <c r="ENN127" s="597"/>
      <c r="ENO127" s="597"/>
      <c r="ENP127" s="597"/>
      <c r="ENQ127" s="597"/>
      <c r="ENR127" s="597"/>
      <c r="ENS127" s="597"/>
      <c r="ENT127" s="597"/>
      <c r="ENU127" s="597"/>
      <c r="ENV127" s="597"/>
      <c r="ENW127" s="597"/>
      <c r="ENX127" s="597"/>
      <c r="ENY127" s="597"/>
      <c r="ENZ127" s="597"/>
      <c r="EOA127" s="597"/>
      <c r="EOB127" s="597"/>
      <c r="EOC127" s="597"/>
      <c r="EOD127" s="597"/>
      <c r="EOE127" s="597"/>
      <c r="EOF127" s="597"/>
      <c r="EOG127" s="597"/>
      <c r="EOH127" s="597"/>
      <c r="EOI127" s="597"/>
      <c r="EOJ127" s="597"/>
      <c r="EOK127" s="597"/>
      <c r="EOL127" s="597"/>
      <c r="EOM127" s="597"/>
      <c r="EON127" s="597"/>
      <c r="EOO127" s="597"/>
      <c r="EOP127" s="597"/>
      <c r="EOQ127" s="597"/>
      <c r="EOR127" s="597"/>
      <c r="EOS127" s="597"/>
      <c r="EOT127" s="597"/>
      <c r="EOU127" s="597"/>
      <c r="EOV127" s="597"/>
      <c r="EOW127" s="597"/>
      <c r="EOX127" s="597"/>
      <c r="EOY127" s="597"/>
      <c r="EOZ127" s="597"/>
      <c r="EPA127" s="597"/>
      <c r="EPB127" s="597"/>
      <c r="EPC127" s="597"/>
      <c r="EPD127" s="597"/>
      <c r="EPE127" s="597"/>
      <c r="EPF127" s="597"/>
      <c r="EPG127" s="597"/>
      <c r="EPH127" s="597"/>
      <c r="EPI127" s="597"/>
      <c r="EPJ127" s="597"/>
      <c r="EPK127" s="597"/>
      <c r="EPL127" s="597"/>
      <c r="EPM127" s="597"/>
      <c r="EPN127" s="597"/>
      <c r="EPO127" s="597"/>
      <c r="EPP127" s="597"/>
      <c r="EPQ127" s="597"/>
      <c r="EPR127" s="597"/>
      <c r="EPS127" s="597"/>
      <c r="EPT127" s="597"/>
      <c r="EPU127" s="597"/>
      <c r="EPV127" s="597"/>
      <c r="EPW127" s="597"/>
      <c r="EPX127" s="597"/>
      <c r="EPY127" s="597"/>
      <c r="EPZ127" s="597"/>
      <c r="EQA127" s="597"/>
      <c r="EQB127" s="597"/>
      <c r="EQC127" s="597"/>
      <c r="EQD127" s="597"/>
      <c r="EQE127" s="597"/>
      <c r="EQF127" s="597"/>
      <c r="EQG127" s="597"/>
      <c r="EQH127" s="597"/>
      <c r="EQI127" s="597"/>
      <c r="EQJ127" s="597"/>
      <c r="EQK127" s="597"/>
      <c r="EQL127" s="597"/>
      <c r="EQM127" s="597"/>
      <c r="EQN127" s="597"/>
      <c r="EQO127" s="597"/>
      <c r="EQP127" s="597"/>
      <c r="EQQ127" s="597"/>
      <c r="EQR127" s="597"/>
      <c r="EQS127" s="597"/>
      <c r="EQT127" s="597"/>
      <c r="EQU127" s="597"/>
      <c r="EQV127" s="597"/>
      <c r="EQW127" s="597"/>
      <c r="EQX127" s="597"/>
      <c r="EQY127" s="597"/>
      <c r="EQZ127" s="597"/>
      <c r="ERA127" s="597"/>
      <c r="ERB127" s="597"/>
      <c r="ERC127" s="597"/>
      <c r="ERD127" s="597"/>
      <c r="ERE127" s="597"/>
      <c r="ERF127" s="597"/>
      <c r="ERG127" s="597"/>
      <c r="ERH127" s="597"/>
      <c r="ERI127" s="597"/>
      <c r="ERJ127" s="597"/>
      <c r="ERK127" s="597"/>
      <c r="ERL127" s="597"/>
      <c r="ERM127" s="597"/>
      <c r="ERN127" s="597"/>
      <c r="ERO127" s="597"/>
      <c r="ERP127" s="597"/>
      <c r="ERQ127" s="597"/>
      <c r="ERR127" s="597"/>
      <c r="ERS127" s="597"/>
      <c r="ERT127" s="597"/>
      <c r="ERU127" s="597"/>
      <c r="ERV127" s="597"/>
      <c r="ERW127" s="597"/>
      <c r="ERX127" s="597"/>
      <c r="ERY127" s="597"/>
      <c r="ERZ127" s="597"/>
      <c r="ESA127" s="597"/>
      <c r="ESB127" s="597"/>
      <c r="ESC127" s="597"/>
      <c r="ESD127" s="597"/>
      <c r="ESE127" s="597"/>
      <c r="ESF127" s="597"/>
      <c r="ESG127" s="597"/>
      <c r="ESH127" s="597"/>
      <c r="ESI127" s="597"/>
      <c r="ESJ127" s="597"/>
      <c r="ESK127" s="597"/>
      <c r="ESL127" s="597"/>
      <c r="ESM127" s="597"/>
      <c r="ESN127" s="597"/>
      <c r="ESO127" s="597"/>
      <c r="ESP127" s="597"/>
      <c r="ESQ127" s="597"/>
      <c r="ESR127" s="597"/>
      <c r="ESS127" s="597"/>
      <c r="EST127" s="597"/>
      <c r="ESU127" s="597"/>
      <c r="ESV127" s="597"/>
      <c r="ESW127" s="597"/>
      <c r="ESX127" s="597"/>
      <c r="ESY127" s="597"/>
      <c r="ESZ127" s="597"/>
      <c r="ETA127" s="597"/>
      <c r="ETB127" s="597"/>
      <c r="ETC127" s="597"/>
      <c r="ETD127" s="597"/>
      <c r="ETE127" s="597"/>
      <c r="ETF127" s="597"/>
      <c r="ETG127" s="597"/>
      <c r="ETH127" s="597"/>
      <c r="ETI127" s="597"/>
      <c r="ETJ127" s="597"/>
      <c r="ETK127" s="597"/>
      <c r="ETL127" s="597"/>
      <c r="ETM127" s="597"/>
      <c r="ETN127" s="597"/>
      <c r="ETO127" s="597"/>
      <c r="ETP127" s="597"/>
      <c r="ETQ127" s="597"/>
      <c r="ETR127" s="597"/>
      <c r="ETS127" s="597"/>
      <c r="ETT127" s="597"/>
      <c r="ETU127" s="597"/>
      <c r="ETV127" s="597"/>
      <c r="ETW127" s="597"/>
      <c r="ETX127" s="597"/>
      <c r="ETY127" s="597"/>
      <c r="ETZ127" s="597"/>
      <c r="EUA127" s="597"/>
      <c r="EUB127" s="597"/>
      <c r="EUC127" s="597"/>
      <c r="EUD127" s="597"/>
      <c r="EUE127" s="597"/>
      <c r="EUF127" s="597"/>
      <c r="EUG127" s="597"/>
      <c r="EUH127" s="597"/>
      <c r="EUI127" s="597"/>
      <c r="EUJ127" s="597"/>
      <c r="EUK127" s="597"/>
      <c r="EUL127" s="597"/>
      <c r="EUM127" s="597"/>
      <c r="EUN127" s="597"/>
      <c r="EUO127" s="597"/>
      <c r="EUP127" s="597"/>
      <c r="EUQ127" s="597"/>
      <c r="EUR127" s="597"/>
      <c r="EUS127" s="597"/>
      <c r="EUT127" s="597"/>
      <c r="EUU127" s="597"/>
      <c r="EUV127" s="597"/>
      <c r="EUW127" s="597"/>
      <c r="EUX127" s="597"/>
      <c r="EUY127" s="597"/>
      <c r="EUZ127" s="597"/>
      <c r="EVA127" s="597"/>
      <c r="EVB127" s="597"/>
      <c r="EVC127" s="597"/>
      <c r="EVD127" s="597"/>
      <c r="EVE127" s="597"/>
      <c r="EVF127" s="597"/>
      <c r="EVG127" s="597"/>
      <c r="EVH127" s="597"/>
      <c r="EVI127" s="597"/>
      <c r="EVJ127" s="597"/>
      <c r="EVK127" s="597"/>
      <c r="EVL127" s="597"/>
      <c r="EVM127" s="597"/>
      <c r="EVN127" s="597"/>
      <c r="EVO127" s="597"/>
      <c r="EVP127" s="597"/>
      <c r="EVQ127" s="597"/>
      <c r="EVR127" s="597"/>
      <c r="EVS127" s="597"/>
      <c r="EVT127" s="597"/>
      <c r="EVU127" s="597"/>
      <c r="EVV127" s="597"/>
      <c r="EVW127" s="597"/>
      <c r="EVX127" s="597"/>
      <c r="EVY127" s="597"/>
      <c r="EVZ127" s="597"/>
      <c r="EWA127" s="597"/>
      <c r="EWB127" s="597"/>
      <c r="EWC127" s="597"/>
      <c r="EWD127" s="597"/>
      <c r="EWE127" s="597"/>
      <c r="EWF127" s="597"/>
      <c r="EWG127" s="597"/>
      <c r="EWH127" s="597"/>
      <c r="EWI127" s="597"/>
      <c r="EWJ127" s="597"/>
      <c r="EWK127" s="597"/>
      <c r="EWL127" s="597"/>
      <c r="EWM127" s="597"/>
      <c r="EWN127" s="597"/>
      <c r="EWO127" s="597"/>
      <c r="EWP127" s="597"/>
      <c r="EWQ127" s="597"/>
      <c r="EWR127" s="597"/>
      <c r="EWS127" s="597"/>
      <c r="EWT127" s="597"/>
      <c r="EWU127" s="597"/>
      <c r="EWV127" s="597"/>
      <c r="EWW127" s="597"/>
      <c r="EWX127" s="597"/>
      <c r="EWY127" s="597"/>
      <c r="EWZ127" s="597"/>
      <c r="EXA127" s="597"/>
      <c r="EXB127" s="597"/>
      <c r="EXC127" s="597"/>
      <c r="EXD127" s="597"/>
      <c r="EXE127" s="597"/>
      <c r="EXF127" s="597"/>
      <c r="EXG127" s="597"/>
      <c r="EXH127" s="597"/>
      <c r="EXI127" s="597"/>
      <c r="EXJ127" s="597"/>
      <c r="EXK127" s="597"/>
      <c r="EXL127" s="597"/>
      <c r="EXM127" s="597"/>
      <c r="EXN127" s="597"/>
      <c r="EXO127" s="597"/>
      <c r="EXP127" s="597"/>
      <c r="EXQ127" s="597"/>
      <c r="EXR127" s="597"/>
      <c r="EXS127" s="597"/>
      <c r="EXT127" s="597"/>
      <c r="EXU127" s="597"/>
      <c r="EXV127" s="597"/>
      <c r="EXW127" s="597"/>
      <c r="EXX127" s="597"/>
      <c r="EXY127" s="597"/>
      <c r="EXZ127" s="597"/>
      <c r="EYA127" s="597"/>
      <c r="EYB127" s="597"/>
      <c r="EYC127" s="597"/>
      <c r="EYD127" s="597"/>
      <c r="EYE127" s="597"/>
      <c r="EYF127" s="597"/>
      <c r="EYG127" s="597"/>
      <c r="EYH127" s="597"/>
      <c r="EYI127" s="597"/>
      <c r="EYJ127" s="597"/>
      <c r="EYK127" s="597"/>
      <c r="EYL127" s="597"/>
      <c r="EYM127" s="597"/>
      <c r="EYN127" s="597"/>
      <c r="EYO127" s="597"/>
      <c r="EYP127" s="597"/>
      <c r="EYQ127" s="597"/>
      <c r="EYR127" s="597"/>
      <c r="EYS127" s="597"/>
      <c r="EYT127" s="597"/>
      <c r="EYU127" s="597"/>
      <c r="EYV127" s="597"/>
      <c r="EYW127" s="597"/>
      <c r="EYX127" s="597"/>
      <c r="EYY127" s="597"/>
      <c r="EYZ127" s="597"/>
      <c r="EZA127" s="597"/>
      <c r="EZB127" s="597"/>
      <c r="EZC127" s="597"/>
      <c r="EZD127" s="597"/>
      <c r="EZE127" s="597"/>
      <c r="EZF127" s="597"/>
      <c r="EZG127" s="597"/>
      <c r="EZH127" s="597"/>
      <c r="EZI127" s="597"/>
      <c r="EZJ127" s="597"/>
      <c r="EZK127" s="597"/>
      <c r="EZL127" s="597"/>
      <c r="EZM127" s="597"/>
      <c r="EZN127" s="597"/>
      <c r="EZO127" s="597"/>
      <c r="EZP127" s="597"/>
      <c r="EZQ127" s="597"/>
      <c r="EZR127" s="597"/>
      <c r="EZS127" s="597"/>
      <c r="EZT127" s="597"/>
      <c r="EZU127" s="597"/>
      <c r="EZV127" s="597"/>
      <c r="EZW127" s="597"/>
      <c r="EZX127" s="597"/>
      <c r="EZY127" s="597"/>
      <c r="EZZ127" s="597"/>
      <c r="FAA127" s="597"/>
      <c r="FAB127" s="597"/>
      <c r="FAC127" s="597"/>
      <c r="FAD127" s="597"/>
      <c r="FAE127" s="597"/>
      <c r="FAF127" s="597"/>
      <c r="FAG127" s="597"/>
      <c r="FAH127" s="597"/>
      <c r="FAI127" s="597"/>
      <c r="FAJ127" s="597"/>
      <c r="FAK127" s="597"/>
      <c r="FAL127" s="597"/>
      <c r="FAM127" s="597"/>
      <c r="FAN127" s="597"/>
      <c r="FAO127" s="597"/>
      <c r="FAP127" s="597"/>
      <c r="FAQ127" s="597"/>
      <c r="FAR127" s="597"/>
      <c r="FAS127" s="597"/>
      <c r="FAT127" s="597"/>
      <c r="FAU127" s="597"/>
      <c r="FAV127" s="597"/>
      <c r="FAW127" s="597"/>
      <c r="FAX127" s="597"/>
      <c r="FAY127" s="597"/>
      <c r="FAZ127" s="597"/>
      <c r="FBA127" s="597"/>
      <c r="FBB127" s="597"/>
      <c r="FBC127" s="597"/>
      <c r="FBD127" s="597"/>
      <c r="FBE127" s="597"/>
      <c r="FBF127" s="597"/>
      <c r="FBG127" s="597"/>
      <c r="FBH127" s="597"/>
      <c r="FBI127" s="597"/>
      <c r="FBJ127" s="597"/>
      <c r="FBK127" s="597"/>
      <c r="FBL127" s="597"/>
      <c r="FBM127" s="597"/>
      <c r="FBN127" s="597"/>
      <c r="FBO127" s="597"/>
      <c r="FBP127" s="597"/>
      <c r="FBQ127" s="597"/>
      <c r="FBR127" s="597"/>
      <c r="FBS127" s="597"/>
      <c r="FBT127" s="597"/>
      <c r="FBU127" s="597"/>
      <c r="FBV127" s="597"/>
      <c r="FBW127" s="597"/>
      <c r="FBX127" s="597"/>
      <c r="FBY127" s="597"/>
      <c r="FBZ127" s="597"/>
      <c r="FCA127" s="597"/>
      <c r="FCB127" s="597"/>
      <c r="FCC127" s="597"/>
      <c r="FCD127" s="597"/>
      <c r="FCE127" s="597"/>
      <c r="FCF127" s="597"/>
      <c r="FCG127" s="597"/>
      <c r="FCH127" s="597"/>
      <c r="FCI127" s="597"/>
      <c r="FCJ127" s="597"/>
      <c r="FCK127" s="597"/>
      <c r="FCL127" s="597"/>
      <c r="FCM127" s="597"/>
      <c r="FCN127" s="597"/>
      <c r="FCO127" s="597"/>
      <c r="FCP127" s="597"/>
      <c r="FCQ127" s="597"/>
      <c r="FCR127" s="597"/>
      <c r="FCS127" s="597"/>
      <c r="FCT127" s="597"/>
      <c r="FCU127" s="597"/>
      <c r="FCV127" s="597"/>
      <c r="FCW127" s="597"/>
      <c r="FCX127" s="597"/>
      <c r="FCY127" s="597"/>
      <c r="FCZ127" s="597"/>
      <c r="FDA127" s="597"/>
      <c r="FDB127" s="597"/>
      <c r="FDC127" s="597"/>
      <c r="FDD127" s="597"/>
      <c r="FDE127" s="597"/>
      <c r="FDF127" s="597"/>
      <c r="FDG127" s="597"/>
      <c r="FDH127" s="597"/>
      <c r="FDI127" s="597"/>
      <c r="FDJ127" s="597"/>
      <c r="FDK127" s="597"/>
      <c r="FDL127" s="597"/>
      <c r="FDM127" s="597"/>
      <c r="FDN127" s="597"/>
      <c r="FDO127" s="597"/>
      <c r="FDP127" s="597"/>
      <c r="FDQ127" s="597"/>
      <c r="FDR127" s="597"/>
      <c r="FDS127" s="597"/>
      <c r="FDT127" s="597"/>
      <c r="FDU127" s="597"/>
      <c r="FDV127" s="597"/>
      <c r="FDW127" s="597"/>
      <c r="FDX127" s="597"/>
      <c r="FDY127" s="597"/>
      <c r="FDZ127" s="597"/>
      <c r="FEA127" s="597"/>
      <c r="FEB127" s="597"/>
      <c r="FEC127" s="597"/>
      <c r="FED127" s="597"/>
      <c r="FEE127" s="597"/>
      <c r="FEF127" s="597"/>
      <c r="FEG127" s="597"/>
      <c r="FEH127" s="597"/>
      <c r="FEI127" s="597"/>
      <c r="FEJ127" s="597"/>
      <c r="FEK127" s="597"/>
      <c r="FEL127" s="597"/>
      <c r="FEM127" s="597"/>
      <c r="FEN127" s="597"/>
      <c r="FEO127" s="597"/>
      <c r="FEP127" s="597"/>
      <c r="FEQ127" s="597"/>
      <c r="FER127" s="597"/>
      <c r="FES127" s="597"/>
      <c r="FET127" s="597"/>
      <c r="FEU127" s="597"/>
      <c r="FEV127" s="597"/>
      <c r="FEW127" s="597"/>
      <c r="FEX127" s="597"/>
      <c r="FEY127" s="597"/>
      <c r="FEZ127" s="597"/>
      <c r="FFA127" s="597"/>
      <c r="FFB127" s="597"/>
      <c r="FFC127" s="597"/>
      <c r="FFD127" s="597"/>
      <c r="FFE127" s="597"/>
      <c r="FFF127" s="597"/>
      <c r="FFG127" s="597"/>
      <c r="FFH127" s="597"/>
      <c r="FFI127" s="597"/>
      <c r="FFJ127" s="597"/>
      <c r="FFK127" s="597"/>
      <c r="FFL127" s="597"/>
      <c r="FFM127" s="597"/>
      <c r="FFN127" s="597"/>
      <c r="FFO127" s="597"/>
      <c r="FFP127" s="597"/>
      <c r="FFQ127" s="597"/>
      <c r="FFR127" s="597"/>
      <c r="FFS127" s="597"/>
      <c r="FFT127" s="597"/>
      <c r="FFU127" s="597"/>
      <c r="FFV127" s="597"/>
      <c r="FFW127" s="597"/>
      <c r="FFX127" s="597"/>
      <c r="FFY127" s="597"/>
      <c r="FFZ127" s="597"/>
      <c r="FGA127" s="597"/>
      <c r="FGB127" s="597"/>
      <c r="FGC127" s="597"/>
      <c r="FGD127" s="597"/>
      <c r="FGE127" s="597"/>
      <c r="FGF127" s="597"/>
      <c r="FGG127" s="597"/>
      <c r="FGH127" s="597"/>
      <c r="FGI127" s="597"/>
      <c r="FGJ127" s="597"/>
      <c r="FGK127" s="597"/>
      <c r="FGL127" s="597"/>
      <c r="FGM127" s="597"/>
      <c r="FGN127" s="597"/>
      <c r="FGO127" s="597"/>
      <c r="FGP127" s="597"/>
      <c r="FGQ127" s="597"/>
      <c r="FGR127" s="597"/>
      <c r="FGS127" s="597"/>
      <c r="FGT127" s="597"/>
      <c r="FGU127" s="597"/>
      <c r="FGV127" s="597"/>
      <c r="FGW127" s="597"/>
      <c r="FGX127" s="597"/>
      <c r="FGY127" s="597"/>
      <c r="FGZ127" s="597"/>
      <c r="FHA127" s="597"/>
      <c r="FHB127" s="597"/>
      <c r="FHC127" s="597"/>
      <c r="FHD127" s="597"/>
      <c r="FHE127" s="597"/>
      <c r="FHF127" s="597"/>
      <c r="FHG127" s="597"/>
      <c r="FHH127" s="597"/>
      <c r="FHI127" s="597"/>
      <c r="FHJ127" s="597"/>
      <c r="FHK127" s="597"/>
      <c r="FHL127" s="597"/>
      <c r="FHM127" s="597"/>
      <c r="FHN127" s="597"/>
      <c r="FHO127" s="597"/>
      <c r="FHP127" s="597"/>
      <c r="FHQ127" s="597"/>
      <c r="FHR127" s="597"/>
      <c r="FHS127" s="597"/>
      <c r="FHT127" s="597"/>
      <c r="FHU127" s="597"/>
      <c r="FHV127" s="597"/>
      <c r="FHW127" s="597"/>
      <c r="FHX127" s="597"/>
      <c r="FHY127" s="597"/>
      <c r="FHZ127" s="597"/>
      <c r="FIA127" s="597"/>
      <c r="FIB127" s="597"/>
      <c r="FIC127" s="597"/>
      <c r="FID127" s="597"/>
      <c r="FIE127" s="597"/>
      <c r="FIF127" s="597"/>
      <c r="FIG127" s="597"/>
      <c r="FIH127" s="597"/>
      <c r="FII127" s="597"/>
      <c r="FIJ127" s="597"/>
      <c r="FIK127" s="597"/>
      <c r="FIL127" s="597"/>
      <c r="FIM127" s="597"/>
      <c r="FIN127" s="597"/>
      <c r="FIO127" s="597"/>
      <c r="FIP127" s="597"/>
      <c r="FIQ127" s="597"/>
      <c r="FIR127" s="597"/>
      <c r="FIS127" s="597"/>
      <c r="FIT127" s="597"/>
      <c r="FIU127" s="597"/>
      <c r="FIV127" s="597"/>
      <c r="FIW127" s="597"/>
      <c r="FIX127" s="597"/>
      <c r="FIY127" s="597"/>
      <c r="FIZ127" s="597"/>
      <c r="FJA127" s="597"/>
      <c r="FJB127" s="597"/>
      <c r="FJC127" s="597"/>
      <c r="FJD127" s="597"/>
      <c r="FJE127" s="597"/>
      <c r="FJF127" s="597"/>
      <c r="FJG127" s="597"/>
      <c r="FJH127" s="597"/>
      <c r="FJI127" s="597"/>
      <c r="FJJ127" s="597"/>
      <c r="FJK127" s="597"/>
      <c r="FJL127" s="597"/>
      <c r="FJM127" s="597"/>
      <c r="FJN127" s="597"/>
      <c r="FJO127" s="597"/>
      <c r="FJP127" s="597"/>
      <c r="FJQ127" s="597"/>
      <c r="FJR127" s="597"/>
      <c r="FJS127" s="597"/>
      <c r="FJT127" s="597"/>
      <c r="FJU127" s="597"/>
      <c r="FJV127" s="597"/>
      <c r="FJW127" s="597"/>
      <c r="FJX127" s="597"/>
      <c r="FJY127" s="597"/>
      <c r="FJZ127" s="597"/>
      <c r="FKA127" s="597"/>
      <c r="FKB127" s="597"/>
      <c r="FKC127" s="597"/>
      <c r="FKD127" s="597"/>
      <c r="FKE127" s="597"/>
      <c r="FKF127" s="597"/>
      <c r="FKG127" s="597"/>
      <c r="FKH127" s="597"/>
      <c r="FKI127" s="597"/>
      <c r="FKJ127" s="597"/>
      <c r="FKK127" s="597"/>
      <c r="FKL127" s="597"/>
      <c r="FKM127" s="597"/>
      <c r="FKN127" s="597"/>
      <c r="FKO127" s="597"/>
      <c r="FKP127" s="597"/>
      <c r="FKQ127" s="597"/>
      <c r="FKR127" s="597"/>
      <c r="FKS127" s="597"/>
      <c r="FKT127" s="597"/>
      <c r="FKU127" s="597"/>
      <c r="FKV127" s="597"/>
      <c r="FKW127" s="597"/>
      <c r="FKX127" s="597"/>
      <c r="FKY127" s="597"/>
      <c r="FKZ127" s="597"/>
      <c r="FLA127" s="597"/>
      <c r="FLB127" s="597"/>
      <c r="FLC127" s="597"/>
      <c r="FLD127" s="597"/>
      <c r="FLE127" s="597"/>
      <c r="FLF127" s="597"/>
      <c r="FLG127" s="597"/>
      <c r="FLH127" s="597"/>
      <c r="FLI127" s="597"/>
      <c r="FLJ127" s="597"/>
      <c r="FLK127" s="597"/>
      <c r="FLL127" s="597"/>
      <c r="FLM127" s="597"/>
      <c r="FLN127" s="597"/>
      <c r="FLO127" s="597"/>
      <c r="FLP127" s="597"/>
      <c r="FLQ127" s="597"/>
      <c r="FLR127" s="597"/>
      <c r="FLS127" s="597"/>
      <c r="FLT127" s="597"/>
      <c r="FLU127" s="597"/>
      <c r="FLV127" s="597"/>
      <c r="FLW127" s="597"/>
      <c r="FLX127" s="597"/>
      <c r="FLY127" s="597"/>
      <c r="FLZ127" s="597"/>
      <c r="FMA127" s="597"/>
      <c r="FMB127" s="597"/>
      <c r="FMC127" s="597"/>
      <c r="FMD127" s="597"/>
      <c r="FME127" s="597"/>
      <c r="FMF127" s="597"/>
      <c r="FMG127" s="597"/>
      <c r="FMH127" s="597"/>
      <c r="FMI127" s="597"/>
      <c r="FMJ127" s="597"/>
      <c r="FMK127" s="597"/>
      <c r="FML127" s="597"/>
      <c r="FMM127" s="597"/>
      <c r="FMN127" s="597"/>
      <c r="FMO127" s="597"/>
      <c r="FMP127" s="597"/>
      <c r="FMQ127" s="597"/>
      <c r="FMR127" s="597"/>
      <c r="FMS127" s="597"/>
      <c r="FMT127" s="597"/>
      <c r="FMU127" s="597"/>
      <c r="FMV127" s="597"/>
      <c r="FMW127" s="597"/>
      <c r="FMX127" s="597"/>
      <c r="FMY127" s="597"/>
      <c r="FMZ127" s="597"/>
      <c r="FNA127" s="597"/>
      <c r="FNB127" s="597"/>
      <c r="FNC127" s="597"/>
      <c r="FND127" s="597"/>
      <c r="FNE127" s="597"/>
      <c r="FNF127" s="597"/>
      <c r="FNG127" s="597"/>
      <c r="FNH127" s="597"/>
      <c r="FNI127" s="597"/>
      <c r="FNJ127" s="597"/>
      <c r="FNK127" s="597"/>
      <c r="FNL127" s="597"/>
      <c r="FNM127" s="597"/>
      <c r="FNN127" s="597"/>
      <c r="FNO127" s="597"/>
      <c r="FNP127" s="597"/>
      <c r="FNQ127" s="597"/>
      <c r="FNR127" s="597"/>
      <c r="FNS127" s="597"/>
      <c r="FNT127" s="597"/>
      <c r="FNU127" s="597"/>
      <c r="FNV127" s="597"/>
      <c r="FNW127" s="597"/>
      <c r="FNX127" s="597"/>
      <c r="FNY127" s="597"/>
      <c r="FNZ127" s="597"/>
      <c r="FOA127" s="597"/>
      <c r="FOB127" s="597"/>
      <c r="FOC127" s="597"/>
      <c r="FOD127" s="597"/>
      <c r="FOE127" s="597"/>
      <c r="FOF127" s="597"/>
      <c r="FOG127" s="597"/>
      <c r="FOH127" s="597"/>
      <c r="FOI127" s="597"/>
      <c r="FOJ127" s="597"/>
      <c r="FOK127" s="597"/>
      <c r="FOL127" s="597"/>
      <c r="FOM127" s="597"/>
      <c r="FON127" s="597"/>
      <c r="FOO127" s="597"/>
      <c r="FOP127" s="597"/>
      <c r="FOQ127" s="597"/>
      <c r="FOR127" s="597"/>
      <c r="FOS127" s="597"/>
      <c r="FOT127" s="597"/>
      <c r="FOU127" s="597"/>
      <c r="FOV127" s="597"/>
      <c r="FOW127" s="597"/>
      <c r="FOX127" s="597"/>
      <c r="FOY127" s="597"/>
      <c r="FOZ127" s="597"/>
      <c r="FPA127" s="597"/>
      <c r="FPB127" s="597"/>
      <c r="FPC127" s="597"/>
      <c r="FPD127" s="597"/>
      <c r="FPE127" s="597"/>
      <c r="FPF127" s="597"/>
      <c r="FPG127" s="597"/>
      <c r="FPH127" s="597"/>
      <c r="FPI127" s="597"/>
      <c r="FPJ127" s="597"/>
      <c r="FPK127" s="597"/>
      <c r="FPL127" s="597"/>
      <c r="FPM127" s="597"/>
      <c r="FPN127" s="597"/>
      <c r="FPO127" s="597"/>
      <c r="FPP127" s="597"/>
      <c r="FPQ127" s="597"/>
      <c r="FPR127" s="597"/>
      <c r="FPS127" s="597"/>
      <c r="FPT127" s="597"/>
      <c r="FPU127" s="597"/>
      <c r="FPV127" s="597"/>
      <c r="FPW127" s="597"/>
      <c r="FPX127" s="597"/>
      <c r="FPY127" s="597"/>
      <c r="FPZ127" s="597"/>
      <c r="FQA127" s="597"/>
      <c r="FQB127" s="597"/>
      <c r="FQC127" s="597"/>
      <c r="FQD127" s="597"/>
      <c r="FQE127" s="597"/>
      <c r="FQF127" s="597"/>
      <c r="FQG127" s="597"/>
      <c r="FQH127" s="597"/>
      <c r="FQI127" s="597"/>
      <c r="FQJ127" s="597"/>
      <c r="FQK127" s="597"/>
      <c r="FQL127" s="597"/>
      <c r="FQM127" s="597"/>
      <c r="FQN127" s="597"/>
      <c r="FQO127" s="597"/>
      <c r="FQP127" s="597"/>
      <c r="FQQ127" s="597"/>
      <c r="FQR127" s="597"/>
      <c r="FQS127" s="597"/>
      <c r="FQT127" s="597"/>
      <c r="FQU127" s="597"/>
      <c r="FQV127" s="597"/>
      <c r="FQW127" s="597"/>
      <c r="FQX127" s="597"/>
      <c r="FQY127" s="597"/>
      <c r="FQZ127" s="597"/>
      <c r="FRA127" s="597"/>
      <c r="FRB127" s="597"/>
      <c r="FRC127" s="597"/>
      <c r="FRD127" s="597"/>
      <c r="FRE127" s="597"/>
      <c r="FRF127" s="597"/>
      <c r="FRG127" s="597"/>
      <c r="FRH127" s="597"/>
      <c r="FRI127" s="597"/>
      <c r="FRJ127" s="597"/>
      <c r="FRK127" s="597"/>
      <c r="FRL127" s="597"/>
      <c r="FRM127" s="597"/>
      <c r="FRN127" s="597"/>
      <c r="FRO127" s="597"/>
      <c r="FRP127" s="597"/>
      <c r="FRQ127" s="597"/>
      <c r="FRR127" s="597"/>
      <c r="FRS127" s="597"/>
      <c r="FRT127" s="597"/>
      <c r="FRU127" s="597"/>
      <c r="FRV127" s="597"/>
      <c r="FRW127" s="597"/>
      <c r="FRX127" s="597"/>
      <c r="FRY127" s="597"/>
      <c r="FRZ127" s="597"/>
      <c r="FSA127" s="597"/>
      <c r="FSB127" s="597"/>
      <c r="FSC127" s="597"/>
      <c r="FSD127" s="597"/>
      <c r="FSE127" s="597"/>
      <c r="FSF127" s="597"/>
      <c r="FSG127" s="597"/>
      <c r="FSH127" s="597"/>
      <c r="FSI127" s="597"/>
      <c r="FSJ127" s="597"/>
      <c r="FSK127" s="597"/>
      <c r="FSL127" s="597"/>
      <c r="FSM127" s="597"/>
      <c r="FSN127" s="597"/>
      <c r="FSO127" s="597"/>
      <c r="FSP127" s="597"/>
      <c r="FSQ127" s="597"/>
      <c r="FSR127" s="597"/>
      <c r="FSS127" s="597"/>
      <c r="FST127" s="597"/>
      <c r="FSU127" s="597"/>
      <c r="FSV127" s="597"/>
      <c r="FSW127" s="597"/>
      <c r="FSX127" s="597"/>
      <c r="FSY127" s="597"/>
      <c r="FSZ127" s="597"/>
      <c r="FTA127" s="597"/>
      <c r="FTB127" s="597"/>
      <c r="FTC127" s="597"/>
      <c r="FTD127" s="597"/>
      <c r="FTE127" s="597"/>
      <c r="FTF127" s="597"/>
      <c r="FTG127" s="597"/>
      <c r="FTH127" s="597"/>
      <c r="FTI127" s="597"/>
      <c r="FTJ127" s="597"/>
      <c r="FTK127" s="597"/>
      <c r="FTL127" s="597"/>
      <c r="FTM127" s="597"/>
      <c r="FTN127" s="597"/>
      <c r="FTO127" s="597"/>
      <c r="FTP127" s="597"/>
      <c r="FTQ127" s="597"/>
      <c r="FTR127" s="597"/>
      <c r="FTS127" s="597"/>
      <c r="FTT127" s="597"/>
      <c r="FTU127" s="597"/>
      <c r="FTV127" s="597"/>
      <c r="FTW127" s="597"/>
      <c r="FTX127" s="597"/>
      <c r="FTY127" s="597"/>
      <c r="FTZ127" s="597"/>
      <c r="FUA127" s="597"/>
      <c r="FUB127" s="597"/>
      <c r="FUC127" s="597"/>
      <c r="FUD127" s="597"/>
      <c r="FUE127" s="597"/>
      <c r="FUF127" s="597"/>
      <c r="FUG127" s="597"/>
      <c r="FUH127" s="597"/>
      <c r="FUI127" s="597"/>
      <c r="FUJ127" s="597"/>
      <c r="FUK127" s="597"/>
      <c r="FUL127" s="597"/>
      <c r="FUM127" s="597"/>
      <c r="FUN127" s="597"/>
      <c r="FUO127" s="597"/>
      <c r="FUP127" s="597"/>
      <c r="FUQ127" s="597"/>
      <c r="FUR127" s="597"/>
      <c r="FUS127" s="597"/>
      <c r="FUT127" s="597"/>
      <c r="FUU127" s="597"/>
      <c r="FUV127" s="597"/>
      <c r="FUW127" s="597"/>
      <c r="FUX127" s="597"/>
      <c r="FUY127" s="597"/>
      <c r="FUZ127" s="597"/>
      <c r="FVA127" s="597"/>
      <c r="FVB127" s="597"/>
      <c r="FVC127" s="597"/>
      <c r="FVD127" s="597"/>
      <c r="FVE127" s="597"/>
      <c r="FVF127" s="597"/>
      <c r="FVG127" s="597"/>
      <c r="FVH127" s="597"/>
      <c r="FVI127" s="597"/>
      <c r="FVJ127" s="597"/>
      <c r="FVK127" s="597"/>
      <c r="FVL127" s="597"/>
      <c r="FVM127" s="597"/>
      <c r="FVN127" s="597"/>
      <c r="FVO127" s="597"/>
      <c r="FVP127" s="597"/>
      <c r="FVQ127" s="597"/>
      <c r="FVR127" s="597"/>
      <c r="FVS127" s="597"/>
      <c r="FVT127" s="597"/>
      <c r="FVU127" s="597"/>
      <c r="FVV127" s="597"/>
      <c r="FVW127" s="597"/>
      <c r="FVX127" s="597"/>
      <c r="FVY127" s="597"/>
      <c r="FVZ127" s="597"/>
      <c r="FWA127" s="597"/>
      <c r="FWB127" s="597"/>
      <c r="FWC127" s="597"/>
      <c r="FWD127" s="597"/>
      <c r="FWE127" s="597"/>
      <c r="FWF127" s="597"/>
      <c r="FWG127" s="597"/>
      <c r="FWH127" s="597"/>
      <c r="FWI127" s="597"/>
      <c r="FWJ127" s="597"/>
      <c r="FWK127" s="597"/>
      <c r="FWL127" s="597"/>
      <c r="FWM127" s="597"/>
      <c r="FWN127" s="597"/>
      <c r="FWO127" s="597"/>
      <c r="FWP127" s="597"/>
      <c r="FWQ127" s="597"/>
      <c r="FWR127" s="597"/>
      <c r="FWS127" s="597"/>
      <c r="FWT127" s="597"/>
      <c r="FWU127" s="597"/>
      <c r="FWV127" s="597"/>
      <c r="FWW127" s="597"/>
      <c r="FWX127" s="597"/>
      <c r="FWY127" s="597"/>
      <c r="FWZ127" s="597"/>
      <c r="FXA127" s="597"/>
      <c r="FXB127" s="597"/>
      <c r="FXC127" s="597"/>
      <c r="FXD127" s="597"/>
      <c r="FXE127" s="597"/>
      <c r="FXF127" s="597"/>
      <c r="FXG127" s="597"/>
      <c r="FXH127" s="597"/>
      <c r="FXI127" s="597"/>
      <c r="FXJ127" s="597"/>
      <c r="FXK127" s="597"/>
      <c r="FXL127" s="597"/>
      <c r="FXM127" s="597"/>
      <c r="FXN127" s="597"/>
      <c r="FXO127" s="597"/>
      <c r="FXP127" s="597"/>
      <c r="FXQ127" s="597"/>
      <c r="FXR127" s="597"/>
      <c r="FXS127" s="597"/>
      <c r="FXT127" s="597"/>
      <c r="FXU127" s="597"/>
      <c r="FXV127" s="597"/>
      <c r="FXW127" s="597"/>
      <c r="FXX127" s="597"/>
      <c r="FXY127" s="597"/>
      <c r="FXZ127" s="597"/>
      <c r="FYA127" s="597"/>
      <c r="FYB127" s="597"/>
      <c r="FYC127" s="597"/>
      <c r="FYD127" s="597"/>
      <c r="FYE127" s="597"/>
      <c r="FYF127" s="597"/>
      <c r="FYG127" s="597"/>
      <c r="FYH127" s="597"/>
      <c r="FYI127" s="597"/>
      <c r="FYJ127" s="597"/>
      <c r="FYK127" s="597"/>
      <c r="FYL127" s="597"/>
      <c r="FYM127" s="597"/>
      <c r="FYN127" s="597"/>
      <c r="FYO127" s="597"/>
      <c r="FYP127" s="597"/>
      <c r="FYQ127" s="597"/>
      <c r="FYR127" s="597"/>
      <c r="FYS127" s="597"/>
      <c r="FYT127" s="597"/>
      <c r="FYU127" s="597"/>
      <c r="FYV127" s="597"/>
      <c r="FYW127" s="597"/>
      <c r="FYX127" s="597"/>
      <c r="FYY127" s="597"/>
      <c r="FYZ127" s="597"/>
      <c r="FZA127" s="597"/>
      <c r="FZB127" s="597"/>
      <c r="FZC127" s="597"/>
      <c r="FZD127" s="597"/>
      <c r="FZE127" s="597"/>
      <c r="FZF127" s="597"/>
      <c r="FZG127" s="597"/>
      <c r="FZH127" s="597"/>
      <c r="FZI127" s="597"/>
      <c r="FZJ127" s="597"/>
      <c r="FZK127" s="597"/>
      <c r="FZL127" s="597"/>
      <c r="FZM127" s="597"/>
      <c r="FZN127" s="597"/>
      <c r="FZO127" s="597"/>
      <c r="FZP127" s="597"/>
      <c r="FZQ127" s="597"/>
      <c r="FZR127" s="597"/>
      <c r="FZS127" s="597"/>
      <c r="FZT127" s="597"/>
      <c r="FZU127" s="597"/>
      <c r="FZV127" s="597"/>
      <c r="FZW127" s="597"/>
      <c r="FZX127" s="597"/>
      <c r="FZY127" s="597"/>
      <c r="FZZ127" s="597"/>
      <c r="GAA127" s="597"/>
      <c r="GAB127" s="597"/>
      <c r="GAC127" s="597"/>
      <c r="GAD127" s="597"/>
      <c r="GAE127" s="597"/>
      <c r="GAF127" s="597"/>
      <c r="GAG127" s="597"/>
      <c r="GAH127" s="597"/>
      <c r="GAI127" s="597"/>
      <c r="GAJ127" s="597"/>
      <c r="GAK127" s="597"/>
      <c r="GAL127" s="597"/>
      <c r="GAM127" s="597"/>
      <c r="GAN127" s="597"/>
      <c r="GAO127" s="597"/>
      <c r="GAP127" s="597"/>
      <c r="GAQ127" s="597"/>
      <c r="GAR127" s="597"/>
      <c r="GAS127" s="597"/>
      <c r="GAT127" s="597"/>
      <c r="GAU127" s="597"/>
      <c r="GAV127" s="597"/>
      <c r="GAW127" s="597"/>
      <c r="GAX127" s="597"/>
      <c r="GAY127" s="597"/>
      <c r="GAZ127" s="597"/>
      <c r="GBA127" s="597"/>
      <c r="GBB127" s="597"/>
      <c r="GBC127" s="597"/>
      <c r="GBD127" s="597"/>
      <c r="GBE127" s="597"/>
      <c r="GBF127" s="597"/>
      <c r="GBG127" s="597"/>
      <c r="GBH127" s="597"/>
      <c r="GBI127" s="597"/>
      <c r="GBJ127" s="597"/>
      <c r="GBK127" s="597"/>
      <c r="GBL127" s="597"/>
      <c r="GBM127" s="597"/>
      <c r="GBN127" s="597"/>
      <c r="GBO127" s="597"/>
      <c r="GBP127" s="597"/>
      <c r="GBQ127" s="597"/>
      <c r="GBR127" s="597"/>
      <c r="GBS127" s="597"/>
      <c r="GBT127" s="597"/>
      <c r="GBU127" s="597"/>
      <c r="GBV127" s="597"/>
      <c r="GBW127" s="597"/>
      <c r="GBX127" s="597"/>
      <c r="GBY127" s="597"/>
      <c r="GBZ127" s="597"/>
      <c r="GCA127" s="597"/>
      <c r="GCB127" s="597"/>
      <c r="GCC127" s="597"/>
      <c r="GCD127" s="597"/>
      <c r="GCE127" s="597"/>
      <c r="GCF127" s="597"/>
      <c r="GCG127" s="597"/>
      <c r="GCH127" s="597"/>
      <c r="GCI127" s="597"/>
      <c r="GCJ127" s="597"/>
      <c r="GCK127" s="597"/>
      <c r="GCL127" s="597"/>
      <c r="GCM127" s="597"/>
      <c r="GCN127" s="597"/>
      <c r="GCO127" s="597"/>
      <c r="GCP127" s="597"/>
      <c r="GCQ127" s="597"/>
      <c r="GCR127" s="597"/>
      <c r="GCS127" s="597"/>
      <c r="GCT127" s="597"/>
      <c r="GCU127" s="597"/>
      <c r="GCV127" s="597"/>
      <c r="GCW127" s="597"/>
      <c r="GCX127" s="597"/>
      <c r="GCY127" s="597"/>
      <c r="GCZ127" s="597"/>
      <c r="GDA127" s="597"/>
      <c r="GDB127" s="597"/>
      <c r="GDC127" s="597"/>
      <c r="GDD127" s="597"/>
      <c r="GDE127" s="597"/>
      <c r="GDF127" s="597"/>
      <c r="GDG127" s="597"/>
      <c r="GDH127" s="597"/>
      <c r="GDI127" s="597"/>
      <c r="GDJ127" s="597"/>
      <c r="GDK127" s="597"/>
      <c r="GDL127" s="597"/>
      <c r="GDM127" s="597"/>
      <c r="GDN127" s="597"/>
      <c r="GDO127" s="597"/>
      <c r="GDP127" s="597"/>
      <c r="GDQ127" s="597"/>
      <c r="GDR127" s="597"/>
      <c r="GDS127" s="597"/>
      <c r="GDT127" s="597"/>
      <c r="GDU127" s="597"/>
      <c r="GDV127" s="597"/>
      <c r="GDW127" s="597"/>
      <c r="GDX127" s="597"/>
      <c r="GDY127" s="597"/>
      <c r="GDZ127" s="597"/>
      <c r="GEA127" s="597"/>
      <c r="GEB127" s="597"/>
      <c r="GEC127" s="597"/>
      <c r="GED127" s="597"/>
      <c r="GEE127" s="597"/>
      <c r="GEF127" s="597"/>
      <c r="GEG127" s="597"/>
      <c r="GEH127" s="597"/>
      <c r="GEI127" s="597"/>
      <c r="GEJ127" s="597"/>
      <c r="GEK127" s="597"/>
      <c r="GEL127" s="597"/>
      <c r="GEM127" s="597"/>
      <c r="GEN127" s="597"/>
      <c r="GEO127" s="597"/>
      <c r="GEP127" s="597"/>
      <c r="GEQ127" s="597"/>
      <c r="GER127" s="597"/>
      <c r="GES127" s="597"/>
      <c r="GET127" s="597"/>
      <c r="GEU127" s="597"/>
      <c r="GEV127" s="597"/>
      <c r="GEW127" s="597"/>
      <c r="GEX127" s="597"/>
      <c r="GEY127" s="597"/>
      <c r="GEZ127" s="597"/>
      <c r="GFA127" s="597"/>
      <c r="GFB127" s="597"/>
      <c r="GFC127" s="597"/>
      <c r="GFD127" s="597"/>
      <c r="GFE127" s="597"/>
      <c r="GFF127" s="597"/>
      <c r="GFG127" s="597"/>
      <c r="GFH127" s="597"/>
      <c r="GFI127" s="597"/>
      <c r="GFJ127" s="597"/>
      <c r="GFK127" s="597"/>
      <c r="GFL127" s="597"/>
      <c r="GFM127" s="597"/>
      <c r="GFN127" s="597"/>
      <c r="GFO127" s="597"/>
      <c r="GFP127" s="597"/>
      <c r="GFQ127" s="597"/>
      <c r="GFR127" s="597"/>
      <c r="GFS127" s="597"/>
      <c r="GFT127" s="597"/>
      <c r="GFU127" s="597"/>
      <c r="GFV127" s="597"/>
      <c r="GFW127" s="597"/>
      <c r="GFX127" s="597"/>
      <c r="GFY127" s="597"/>
      <c r="GFZ127" s="597"/>
      <c r="GGA127" s="597"/>
      <c r="GGB127" s="597"/>
      <c r="GGC127" s="597"/>
      <c r="GGD127" s="597"/>
      <c r="GGE127" s="597"/>
      <c r="GGF127" s="597"/>
      <c r="GGG127" s="597"/>
      <c r="GGH127" s="597"/>
      <c r="GGI127" s="597"/>
      <c r="GGJ127" s="597"/>
      <c r="GGK127" s="597"/>
      <c r="GGL127" s="597"/>
      <c r="GGM127" s="597"/>
      <c r="GGN127" s="597"/>
      <c r="GGO127" s="597"/>
      <c r="GGP127" s="597"/>
      <c r="GGQ127" s="597"/>
      <c r="GGR127" s="597"/>
      <c r="GGS127" s="597"/>
      <c r="GGT127" s="597"/>
      <c r="GGU127" s="597"/>
      <c r="GGV127" s="597"/>
      <c r="GGW127" s="597"/>
      <c r="GGX127" s="597"/>
      <c r="GGY127" s="597"/>
      <c r="GGZ127" s="597"/>
      <c r="GHA127" s="597"/>
      <c r="GHB127" s="597"/>
      <c r="GHC127" s="597"/>
      <c r="GHD127" s="597"/>
      <c r="GHE127" s="597"/>
      <c r="GHF127" s="597"/>
      <c r="GHG127" s="597"/>
      <c r="GHH127" s="597"/>
      <c r="GHI127" s="597"/>
      <c r="GHJ127" s="597"/>
      <c r="GHK127" s="597"/>
      <c r="GHL127" s="597"/>
      <c r="GHM127" s="597"/>
      <c r="GHN127" s="597"/>
      <c r="GHO127" s="597"/>
      <c r="GHP127" s="597"/>
      <c r="GHQ127" s="597"/>
      <c r="GHR127" s="597"/>
      <c r="GHS127" s="597"/>
      <c r="GHT127" s="597"/>
      <c r="GHU127" s="597"/>
      <c r="GHV127" s="597"/>
      <c r="GHW127" s="597"/>
      <c r="GHX127" s="597"/>
      <c r="GHY127" s="597"/>
      <c r="GHZ127" s="597"/>
      <c r="GIA127" s="597"/>
      <c r="GIB127" s="597"/>
      <c r="GIC127" s="597"/>
      <c r="GID127" s="597"/>
      <c r="GIE127" s="597"/>
      <c r="GIF127" s="597"/>
      <c r="GIG127" s="597"/>
      <c r="GIH127" s="597"/>
      <c r="GII127" s="597"/>
      <c r="GIJ127" s="597"/>
      <c r="GIK127" s="597"/>
      <c r="GIL127" s="597"/>
      <c r="GIM127" s="597"/>
      <c r="GIN127" s="597"/>
      <c r="GIO127" s="597"/>
      <c r="GIP127" s="597"/>
      <c r="GIQ127" s="597"/>
      <c r="GIR127" s="597"/>
      <c r="GIS127" s="597"/>
      <c r="GIT127" s="597"/>
      <c r="GIU127" s="597"/>
      <c r="GIV127" s="597"/>
      <c r="GIW127" s="597"/>
      <c r="GIX127" s="597"/>
      <c r="GIY127" s="597"/>
      <c r="GIZ127" s="597"/>
      <c r="GJA127" s="597"/>
      <c r="GJB127" s="597"/>
      <c r="GJC127" s="597"/>
      <c r="GJD127" s="597"/>
      <c r="GJE127" s="597"/>
      <c r="GJF127" s="597"/>
      <c r="GJG127" s="597"/>
      <c r="GJH127" s="597"/>
      <c r="GJI127" s="597"/>
      <c r="GJJ127" s="597"/>
      <c r="GJK127" s="597"/>
      <c r="GJL127" s="597"/>
      <c r="GJM127" s="597"/>
      <c r="GJN127" s="597"/>
      <c r="GJO127" s="597"/>
      <c r="GJP127" s="597"/>
      <c r="GJQ127" s="597"/>
      <c r="GJR127" s="597"/>
      <c r="GJS127" s="597"/>
      <c r="GJT127" s="597"/>
      <c r="GJU127" s="597"/>
      <c r="GJV127" s="597"/>
      <c r="GJW127" s="597"/>
      <c r="GJX127" s="597"/>
      <c r="GJY127" s="597"/>
      <c r="GJZ127" s="597"/>
      <c r="GKA127" s="597"/>
      <c r="GKB127" s="597"/>
      <c r="GKC127" s="597"/>
      <c r="GKD127" s="597"/>
      <c r="GKE127" s="597"/>
      <c r="GKF127" s="597"/>
      <c r="GKG127" s="597"/>
      <c r="GKH127" s="597"/>
      <c r="GKI127" s="597"/>
      <c r="GKJ127" s="597"/>
      <c r="GKK127" s="597"/>
      <c r="GKL127" s="597"/>
      <c r="GKM127" s="597"/>
      <c r="GKN127" s="597"/>
      <c r="GKO127" s="597"/>
      <c r="GKP127" s="597"/>
      <c r="GKQ127" s="597"/>
      <c r="GKR127" s="597"/>
      <c r="GKS127" s="597"/>
      <c r="GKT127" s="597"/>
      <c r="GKU127" s="597"/>
      <c r="GKV127" s="597"/>
      <c r="GKW127" s="597"/>
      <c r="GKX127" s="597"/>
      <c r="GKY127" s="597"/>
      <c r="GKZ127" s="597"/>
      <c r="GLA127" s="597"/>
      <c r="GLB127" s="597"/>
      <c r="GLC127" s="597"/>
      <c r="GLD127" s="597"/>
      <c r="GLE127" s="597"/>
      <c r="GLF127" s="597"/>
      <c r="GLG127" s="597"/>
      <c r="GLH127" s="597"/>
      <c r="GLI127" s="597"/>
      <c r="GLJ127" s="597"/>
      <c r="GLK127" s="597"/>
      <c r="GLL127" s="597"/>
      <c r="GLM127" s="597"/>
      <c r="GLN127" s="597"/>
      <c r="GLO127" s="597"/>
      <c r="GLP127" s="597"/>
      <c r="GLQ127" s="597"/>
      <c r="GLR127" s="597"/>
      <c r="GLS127" s="597"/>
      <c r="GLT127" s="597"/>
      <c r="GLU127" s="597"/>
      <c r="GLV127" s="597"/>
      <c r="GLW127" s="597"/>
      <c r="GLX127" s="597"/>
      <c r="GLY127" s="597"/>
      <c r="GLZ127" s="597"/>
      <c r="GMA127" s="597"/>
      <c r="GMB127" s="597"/>
      <c r="GMC127" s="597"/>
      <c r="GMD127" s="597"/>
      <c r="GME127" s="597"/>
      <c r="GMF127" s="597"/>
      <c r="GMG127" s="597"/>
      <c r="GMH127" s="597"/>
      <c r="GMI127" s="597"/>
      <c r="GMJ127" s="597"/>
      <c r="GMK127" s="597"/>
      <c r="GML127" s="597"/>
      <c r="GMM127" s="597"/>
      <c r="GMN127" s="597"/>
      <c r="GMO127" s="597"/>
      <c r="GMP127" s="597"/>
      <c r="GMQ127" s="597"/>
      <c r="GMR127" s="597"/>
      <c r="GMS127" s="597"/>
      <c r="GMT127" s="597"/>
      <c r="GMU127" s="597"/>
      <c r="GMV127" s="597"/>
      <c r="GMW127" s="597"/>
      <c r="GMX127" s="597"/>
      <c r="GMY127" s="597"/>
      <c r="GMZ127" s="597"/>
      <c r="GNA127" s="597"/>
      <c r="GNB127" s="597"/>
      <c r="GNC127" s="597"/>
      <c r="GND127" s="597"/>
      <c r="GNE127" s="597"/>
      <c r="GNF127" s="597"/>
      <c r="GNG127" s="597"/>
      <c r="GNH127" s="597"/>
      <c r="GNI127" s="597"/>
      <c r="GNJ127" s="597"/>
      <c r="GNK127" s="597"/>
      <c r="GNL127" s="597"/>
      <c r="GNM127" s="597"/>
      <c r="GNN127" s="597"/>
      <c r="GNO127" s="597"/>
      <c r="GNP127" s="597"/>
      <c r="GNQ127" s="597"/>
      <c r="GNR127" s="597"/>
      <c r="GNS127" s="597"/>
      <c r="GNT127" s="597"/>
      <c r="GNU127" s="597"/>
      <c r="GNV127" s="597"/>
      <c r="GNW127" s="597"/>
      <c r="GNX127" s="597"/>
      <c r="GNY127" s="597"/>
      <c r="GNZ127" s="597"/>
      <c r="GOA127" s="597"/>
      <c r="GOB127" s="597"/>
      <c r="GOC127" s="597"/>
      <c r="GOD127" s="597"/>
      <c r="GOE127" s="597"/>
      <c r="GOF127" s="597"/>
      <c r="GOG127" s="597"/>
      <c r="GOH127" s="597"/>
      <c r="GOI127" s="597"/>
      <c r="GOJ127" s="597"/>
      <c r="GOK127" s="597"/>
      <c r="GOL127" s="597"/>
      <c r="GOM127" s="597"/>
      <c r="GON127" s="597"/>
      <c r="GOO127" s="597"/>
      <c r="GOP127" s="597"/>
      <c r="GOQ127" s="597"/>
      <c r="GOR127" s="597"/>
      <c r="GOS127" s="597"/>
      <c r="GOT127" s="597"/>
      <c r="GOU127" s="597"/>
      <c r="GOV127" s="597"/>
      <c r="GOW127" s="597"/>
      <c r="GOX127" s="597"/>
      <c r="GOY127" s="597"/>
      <c r="GOZ127" s="597"/>
      <c r="GPA127" s="597"/>
      <c r="GPB127" s="597"/>
      <c r="GPC127" s="597"/>
      <c r="GPD127" s="597"/>
      <c r="GPE127" s="597"/>
      <c r="GPF127" s="597"/>
      <c r="GPG127" s="597"/>
      <c r="GPH127" s="597"/>
      <c r="GPI127" s="597"/>
      <c r="GPJ127" s="597"/>
      <c r="GPK127" s="597"/>
      <c r="GPL127" s="597"/>
      <c r="GPM127" s="597"/>
      <c r="GPN127" s="597"/>
      <c r="GPO127" s="597"/>
      <c r="GPP127" s="597"/>
      <c r="GPQ127" s="597"/>
      <c r="GPR127" s="597"/>
      <c r="GPS127" s="597"/>
      <c r="GPT127" s="597"/>
      <c r="GPU127" s="597"/>
      <c r="GPV127" s="597"/>
      <c r="GPW127" s="597"/>
      <c r="GPX127" s="597"/>
      <c r="GPY127" s="597"/>
      <c r="GPZ127" s="597"/>
      <c r="GQA127" s="597"/>
      <c r="GQB127" s="597"/>
      <c r="GQC127" s="597"/>
      <c r="GQD127" s="597"/>
      <c r="GQE127" s="597"/>
      <c r="GQF127" s="597"/>
      <c r="GQG127" s="597"/>
      <c r="GQH127" s="597"/>
      <c r="GQI127" s="597"/>
      <c r="GQJ127" s="597"/>
      <c r="GQK127" s="597"/>
      <c r="GQL127" s="597"/>
      <c r="GQM127" s="597"/>
      <c r="GQN127" s="597"/>
      <c r="GQO127" s="597"/>
      <c r="GQP127" s="597"/>
      <c r="GQQ127" s="597"/>
      <c r="GQR127" s="597"/>
      <c r="GQS127" s="597"/>
      <c r="GQT127" s="597"/>
      <c r="GQU127" s="597"/>
      <c r="GQV127" s="597"/>
      <c r="GQW127" s="597"/>
      <c r="GQX127" s="597"/>
      <c r="GQY127" s="597"/>
      <c r="GQZ127" s="597"/>
      <c r="GRA127" s="597"/>
      <c r="GRB127" s="597"/>
      <c r="GRC127" s="597"/>
      <c r="GRD127" s="597"/>
      <c r="GRE127" s="597"/>
      <c r="GRF127" s="597"/>
      <c r="GRG127" s="597"/>
      <c r="GRH127" s="597"/>
      <c r="GRI127" s="597"/>
      <c r="GRJ127" s="597"/>
      <c r="GRK127" s="597"/>
      <c r="GRL127" s="597"/>
      <c r="GRM127" s="597"/>
      <c r="GRN127" s="597"/>
      <c r="GRO127" s="597"/>
      <c r="GRP127" s="597"/>
      <c r="GRQ127" s="597"/>
      <c r="GRR127" s="597"/>
      <c r="GRS127" s="597"/>
      <c r="GRT127" s="597"/>
      <c r="GRU127" s="597"/>
      <c r="GRV127" s="597"/>
      <c r="GRW127" s="597"/>
      <c r="GRX127" s="597"/>
      <c r="GRY127" s="597"/>
      <c r="GRZ127" s="597"/>
      <c r="GSA127" s="597"/>
      <c r="GSB127" s="597"/>
      <c r="GSC127" s="597"/>
      <c r="GSD127" s="597"/>
      <c r="GSE127" s="597"/>
      <c r="GSF127" s="597"/>
      <c r="GSG127" s="597"/>
      <c r="GSH127" s="597"/>
      <c r="GSI127" s="597"/>
      <c r="GSJ127" s="597"/>
      <c r="GSK127" s="597"/>
      <c r="GSL127" s="597"/>
      <c r="GSM127" s="597"/>
      <c r="GSN127" s="597"/>
      <c r="GSO127" s="597"/>
      <c r="GSP127" s="597"/>
      <c r="GSQ127" s="597"/>
      <c r="GSR127" s="597"/>
      <c r="GSS127" s="597"/>
      <c r="GST127" s="597"/>
      <c r="GSU127" s="597"/>
      <c r="GSV127" s="597"/>
      <c r="GSW127" s="597"/>
      <c r="GSX127" s="597"/>
      <c r="GSY127" s="597"/>
      <c r="GSZ127" s="597"/>
      <c r="GTA127" s="597"/>
      <c r="GTB127" s="597"/>
      <c r="GTC127" s="597"/>
      <c r="GTD127" s="597"/>
      <c r="GTE127" s="597"/>
      <c r="GTF127" s="597"/>
      <c r="GTG127" s="597"/>
      <c r="GTH127" s="597"/>
      <c r="GTI127" s="597"/>
      <c r="GTJ127" s="597"/>
      <c r="GTK127" s="597"/>
      <c r="GTL127" s="597"/>
      <c r="GTM127" s="597"/>
      <c r="GTN127" s="597"/>
      <c r="GTO127" s="597"/>
      <c r="GTP127" s="597"/>
      <c r="GTQ127" s="597"/>
      <c r="GTR127" s="597"/>
      <c r="GTS127" s="597"/>
      <c r="GTT127" s="597"/>
      <c r="GTU127" s="597"/>
      <c r="GTV127" s="597"/>
      <c r="GTW127" s="597"/>
      <c r="GTX127" s="597"/>
      <c r="GTY127" s="597"/>
      <c r="GTZ127" s="597"/>
      <c r="GUA127" s="597"/>
      <c r="GUB127" s="597"/>
      <c r="GUC127" s="597"/>
      <c r="GUD127" s="597"/>
      <c r="GUE127" s="597"/>
      <c r="GUF127" s="597"/>
      <c r="GUG127" s="597"/>
      <c r="GUH127" s="597"/>
      <c r="GUI127" s="597"/>
      <c r="GUJ127" s="597"/>
      <c r="GUK127" s="597"/>
      <c r="GUL127" s="597"/>
      <c r="GUM127" s="597"/>
      <c r="GUN127" s="597"/>
      <c r="GUO127" s="597"/>
      <c r="GUP127" s="597"/>
      <c r="GUQ127" s="597"/>
      <c r="GUR127" s="597"/>
      <c r="GUS127" s="597"/>
      <c r="GUT127" s="597"/>
      <c r="GUU127" s="597"/>
      <c r="GUV127" s="597"/>
      <c r="GUW127" s="597"/>
      <c r="GUX127" s="597"/>
      <c r="GUY127" s="597"/>
      <c r="GUZ127" s="597"/>
      <c r="GVA127" s="597"/>
      <c r="GVB127" s="597"/>
      <c r="GVC127" s="597"/>
      <c r="GVD127" s="597"/>
      <c r="GVE127" s="597"/>
      <c r="GVF127" s="597"/>
      <c r="GVG127" s="597"/>
      <c r="GVH127" s="597"/>
      <c r="GVI127" s="597"/>
      <c r="GVJ127" s="597"/>
      <c r="GVK127" s="597"/>
      <c r="GVL127" s="597"/>
      <c r="GVM127" s="597"/>
      <c r="GVN127" s="597"/>
      <c r="GVO127" s="597"/>
      <c r="GVP127" s="597"/>
      <c r="GVQ127" s="597"/>
      <c r="GVR127" s="597"/>
      <c r="GVS127" s="597"/>
      <c r="GVT127" s="597"/>
      <c r="GVU127" s="597"/>
      <c r="GVV127" s="597"/>
      <c r="GVW127" s="597"/>
      <c r="GVX127" s="597"/>
      <c r="GVY127" s="597"/>
      <c r="GVZ127" s="597"/>
      <c r="GWA127" s="597"/>
      <c r="GWB127" s="597"/>
      <c r="GWC127" s="597"/>
      <c r="GWD127" s="597"/>
      <c r="GWE127" s="597"/>
      <c r="GWF127" s="597"/>
      <c r="GWG127" s="597"/>
      <c r="GWH127" s="597"/>
      <c r="GWI127" s="597"/>
      <c r="GWJ127" s="597"/>
      <c r="GWK127" s="597"/>
      <c r="GWL127" s="597"/>
      <c r="GWM127" s="597"/>
      <c r="GWN127" s="597"/>
      <c r="GWO127" s="597"/>
      <c r="GWP127" s="597"/>
      <c r="GWQ127" s="597"/>
      <c r="GWR127" s="597"/>
      <c r="GWS127" s="597"/>
      <c r="GWT127" s="597"/>
      <c r="GWU127" s="597"/>
      <c r="GWV127" s="597"/>
      <c r="GWW127" s="597"/>
      <c r="GWX127" s="597"/>
      <c r="GWY127" s="597"/>
      <c r="GWZ127" s="597"/>
      <c r="GXA127" s="597"/>
      <c r="GXB127" s="597"/>
      <c r="GXC127" s="597"/>
      <c r="GXD127" s="597"/>
      <c r="GXE127" s="597"/>
      <c r="GXF127" s="597"/>
      <c r="GXG127" s="597"/>
      <c r="GXH127" s="597"/>
      <c r="GXI127" s="597"/>
      <c r="GXJ127" s="597"/>
      <c r="GXK127" s="597"/>
      <c r="GXL127" s="597"/>
      <c r="GXM127" s="597"/>
      <c r="GXN127" s="597"/>
      <c r="GXO127" s="597"/>
      <c r="GXP127" s="597"/>
      <c r="GXQ127" s="597"/>
      <c r="GXR127" s="597"/>
      <c r="GXS127" s="597"/>
      <c r="GXT127" s="597"/>
      <c r="GXU127" s="597"/>
      <c r="GXV127" s="597"/>
      <c r="GXW127" s="597"/>
      <c r="GXX127" s="597"/>
      <c r="GXY127" s="597"/>
      <c r="GXZ127" s="597"/>
      <c r="GYA127" s="597"/>
      <c r="GYB127" s="597"/>
      <c r="GYC127" s="597"/>
      <c r="GYD127" s="597"/>
      <c r="GYE127" s="597"/>
      <c r="GYF127" s="597"/>
      <c r="GYG127" s="597"/>
      <c r="GYH127" s="597"/>
      <c r="GYI127" s="597"/>
      <c r="GYJ127" s="597"/>
      <c r="GYK127" s="597"/>
      <c r="GYL127" s="597"/>
      <c r="GYM127" s="597"/>
      <c r="GYN127" s="597"/>
      <c r="GYO127" s="597"/>
      <c r="GYP127" s="597"/>
      <c r="GYQ127" s="597"/>
      <c r="GYR127" s="597"/>
      <c r="GYS127" s="597"/>
      <c r="GYT127" s="597"/>
      <c r="GYU127" s="597"/>
      <c r="GYV127" s="597"/>
      <c r="GYW127" s="597"/>
      <c r="GYX127" s="597"/>
      <c r="GYY127" s="597"/>
      <c r="GYZ127" s="597"/>
      <c r="GZA127" s="597"/>
      <c r="GZB127" s="597"/>
      <c r="GZC127" s="597"/>
      <c r="GZD127" s="597"/>
      <c r="GZE127" s="597"/>
      <c r="GZF127" s="597"/>
      <c r="GZG127" s="597"/>
      <c r="GZH127" s="597"/>
      <c r="GZI127" s="597"/>
      <c r="GZJ127" s="597"/>
      <c r="GZK127" s="597"/>
      <c r="GZL127" s="597"/>
      <c r="GZM127" s="597"/>
      <c r="GZN127" s="597"/>
      <c r="GZO127" s="597"/>
      <c r="GZP127" s="597"/>
      <c r="GZQ127" s="597"/>
      <c r="GZR127" s="597"/>
      <c r="GZS127" s="597"/>
      <c r="GZT127" s="597"/>
      <c r="GZU127" s="597"/>
      <c r="GZV127" s="597"/>
      <c r="GZW127" s="597"/>
      <c r="GZX127" s="597"/>
      <c r="GZY127" s="597"/>
      <c r="GZZ127" s="597"/>
      <c r="HAA127" s="597"/>
      <c r="HAB127" s="597"/>
      <c r="HAC127" s="597"/>
      <c r="HAD127" s="597"/>
      <c r="HAE127" s="597"/>
      <c r="HAF127" s="597"/>
      <c r="HAG127" s="597"/>
      <c r="HAH127" s="597"/>
      <c r="HAI127" s="597"/>
      <c r="HAJ127" s="597"/>
      <c r="HAK127" s="597"/>
      <c r="HAL127" s="597"/>
      <c r="HAM127" s="597"/>
      <c r="HAN127" s="597"/>
      <c r="HAO127" s="597"/>
      <c r="HAP127" s="597"/>
      <c r="HAQ127" s="597"/>
      <c r="HAR127" s="597"/>
      <c r="HAS127" s="597"/>
      <c r="HAT127" s="597"/>
      <c r="HAU127" s="597"/>
      <c r="HAV127" s="597"/>
      <c r="HAW127" s="597"/>
      <c r="HAX127" s="597"/>
      <c r="HAY127" s="597"/>
      <c r="HAZ127" s="597"/>
      <c r="HBA127" s="597"/>
      <c r="HBB127" s="597"/>
      <c r="HBC127" s="597"/>
      <c r="HBD127" s="597"/>
    </row>
    <row r="128" spans="1:5464" x14ac:dyDescent="0.2">
      <c r="A128" s="1295"/>
      <c r="B128" s="432" t="s">
        <v>78</v>
      </c>
      <c r="C128" s="606">
        <f>SUM(D128+E128)</f>
        <v>0</v>
      </c>
      <c r="D128" s="565">
        <f t="shared" si="20"/>
        <v>0</v>
      </c>
      <c r="E128" s="607">
        <f t="shared" si="20"/>
        <v>0</v>
      </c>
      <c r="F128" s="233"/>
      <c r="G128" s="181"/>
      <c r="H128" s="31"/>
      <c r="I128" s="181"/>
      <c r="J128" s="31"/>
      <c r="K128" s="181"/>
      <c r="L128" s="233"/>
      <c r="M128" s="181"/>
      <c r="N128" s="31"/>
      <c r="O128" s="579"/>
      <c r="P128" s="519"/>
      <c r="Q128" s="465"/>
      <c r="R128" s="465"/>
      <c r="S128" s="465"/>
      <c r="T128" s="465"/>
      <c r="U128" s="465"/>
      <c r="V128" s="465"/>
      <c r="W128" s="465"/>
      <c r="X128" s="465"/>
      <c r="Y128" s="465"/>
      <c r="Z128" s="465"/>
      <c r="AA128" s="465"/>
      <c r="AB128" s="465"/>
      <c r="AC128" s="465"/>
      <c r="AD128" s="465"/>
      <c r="AE128" s="465"/>
      <c r="AF128" s="459"/>
      <c r="AG128" s="459"/>
      <c r="AH128" s="459"/>
      <c r="AI128" s="596"/>
      <c r="AJ128" s="453"/>
      <c r="AK128" s="453"/>
      <c r="AL128" s="453"/>
      <c r="AM128" s="453"/>
      <c r="AN128" s="453"/>
      <c r="AO128" s="453"/>
      <c r="AP128" s="453"/>
      <c r="AQ128" s="453"/>
      <c r="AR128" s="453"/>
      <c r="AS128" s="453"/>
      <c r="AT128" s="453"/>
      <c r="AU128" s="453"/>
    </row>
    <row r="129" spans="1:87" x14ac:dyDescent="0.2">
      <c r="A129" s="1295"/>
      <c r="B129" s="431" t="s">
        <v>79</v>
      </c>
      <c r="C129" s="555">
        <f>SUM(D129+E129)</f>
        <v>0</v>
      </c>
      <c r="D129" s="555">
        <f t="shared" si="20"/>
        <v>0</v>
      </c>
      <c r="E129" s="608">
        <f t="shared" si="20"/>
        <v>0</v>
      </c>
      <c r="F129" s="31"/>
      <c r="G129" s="178"/>
      <c r="H129" s="31"/>
      <c r="I129" s="178"/>
      <c r="J129" s="31"/>
      <c r="K129" s="178"/>
      <c r="L129" s="31"/>
      <c r="M129" s="178"/>
      <c r="N129" s="609"/>
      <c r="O129" s="468"/>
      <c r="P129" s="519"/>
      <c r="Q129" s="3"/>
      <c r="R129" s="3"/>
      <c r="S129" s="3"/>
      <c r="T129" s="3"/>
      <c r="U129" s="3"/>
      <c r="V129" s="3"/>
      <c r="W129" s="3"/>
      <c r="X129" s="3"/>
      <c r="Y129" s="465"/>
      <c r="Z129" s="465"/>
      <c r="AA129" s="465"/>
      <c r="AB129" s="465"/>
      <c r="AC129" s="465"/>
      <c r="AD129" s="465"/>
      <c r="AE129" s="465"/>
      <c r="AF129" s="465"/>
      <c r="AG129" s="465"/>
      <c r="AH129" s="465"/>
      <c r="AI129" s="465"/>
      <c r="AJ129" s="465"/>
      <c r="AK129" s="465"/>
      <c r="AL129" s="465"/>
      <c r="AM129" s="465"/>
      <c r="AN129" s="459"/>
      <c r="AO129" s="580"/>
      <c r="AP129" s="459"/>
      <c r="AQ129" s="459"/>
      <c r="AR129" s="478"/>
      <c r="AS129" s="453"/>
      <c r="AT129" s="453"/>
      <c r="AU129" s="453"/>
      <c r="AV129" s="453"/>
      <c r="AW129" s="453"/>
      <c r="AX129" s="453"/>
      <c r="AY129" s="453"/>
      <c r="AZ129" s="453"/>
      <c r="BA129" s="453"/>
      <c r="BB129" s="453"/>
      <c r="BC129" s="453"/>
    </row>
    <row r="130" spans="1:87" x14ac:dyDescent="0.2">
      <c r="A130" s="1236"/>
      <c r="B130" s="433" t="s">
        <v>246</v>
      </c>
      <c r="C130" s="610">
        <f>SUM(D130+E130)</f>
        <v>0</v>
      </c>
      <c r="D130" s="610">
        <f t="shared" si="20"/>
        <v>0</v>
      </c>
      <c r="E130" s="611">
        <f t="shared" si="20"/>
        <v>0</v>
      </c>
      <c r="F130" s="82"/>
      <c r="G130" s="184"/>
      <c r="H130" s="82"/>
      <c r="I130" s="184"/>
      <c r="J130" s="82"/>
      <c r="K130" s="184"/>
      <c r="L130" s="82"/>
      <c r="M130" s="184"/>
      <c r="N130" s="585"/>
      <c r="O130" s="586"/>
      <c r="P130" s="519"/>
      <c r="Q130" s="3"/>
      <c r="R130" s="3"/>
      <c r="S130" s="3"/>
      <c r="T130" s="3"/>
      <c r="U130" s="3"/>
      <c r="V130" s="3"/>
      <c r="W130" s="3"/>
      <c r="X130" s="3"/>
      <c r="Y130" s="525"/>
      <c r="Z130" s="522"/>
      <c r="AA130" s="22"/>
      <c r="AB130" s="612"/>
      <c r="AC130" s="522"/>
      <c r="AD130" s="22"/>
      <c r="AE130" s="612"/>
      <c r="AF130" s="612"/>
      <c r="AG130" s="612"/>
      <c r="AH130" s="465"/>
      <c r="AI130" s="22"/>
      <c r="AJ130" s="540"/>
      <c r="AK130" s="540"/>
      <c r="AL130" s="540"/>
      <c r="AM130" s="465"/>
      <c r="AN130" s="5"/>
      <c r="AO130" s="580"/>
      <c r="AP130" s="459"/>
      <c r="AQ130" s="459"/>
    </row>
    <row r="131" spans="1:87" x14ac:dyDescent="0.2">
      <c r="A131" s="3" t="s">
        <v>247</v>
      </c>
      <c r="B131" s="3"/>
      <c r="C131" s="3"/>
      <c r="D131" s="3"/>
      <c r="E131" s="3"/>
      <c r="F131" s="3"/>
      <c r="G131" s="3"/>
      <c r="H131" s="3"/>
      <c r="I131" s="3"/>
    </row>
    <row r="132" spans="1:87" x14ac:dyDescent="0.2">
      <c r="A132" s="3" t="s">
        <v>248</v>
      </c>
      <c r="B132" s="3"/>
      <c r="C132" s="3"/>
      <c r="D132" s="3"/>
      <c r="E132" s="3"/>
      <c r="F132" s="3"/>
      <c r="G132" s="3"/>
      <c r="H132" s="2"/>
      <c r="I132" s="3"/>
    </row>
    <row r="133" spans="1:87" x14ac:dyDescent="0.2">
      <c r="A133" s="69" t="s">
        <v>97</v>
      </c>
      <c r="B133" s="69"/>
      <c r="C133" s="69"/>
      <c r="D133" s="69"/>
      <c r="E133" s="69"/>
      <c r="F133" s="65"/>
      <c r="G133" s="65"/>
      <c r="H133" s="613"/>
      <c r="I133" s="136"/>
      <c r="J133" s="136"/>
      <c r="K133" s="137"/>
      <c r="L133" s="138"/>
      <c r="M133" s="137"/>
      <c r="N133" s="137"/>
      <c r="O133" s="139"/>
      <c r="P133" s="139"/>
      <c r="Q133" s="140"/>
      <c r="R133" s="140"/>
      <c r="S133" s="140"/>
      <c r="T133" s="140"/>
      <c r="U133" s="140"/>
      <c r="V133" s="141"/>
      <c r="W133" s="140"/>
      <c r="X133" s="10"/>
      <c r="Y133" s="10"/>
      <c r="Z133" s="10"/>
      <c r="AA133" s="10"/>
      <c r="AB133" s="10"/>
      <c r="AC133" s="10"/>
      <c r="AD133" s="10"/>
      <c r="AE133" s="10"/>
      <c r="AF133" s="10"/>
      <c r="AG133" s="10"/>
      <c r="AH133" s="10"/>
      <c r="AI133" s="10"/>
      <c r="AJ133" s="10"/>
      <c r="AK133" s="10"/>
      <c r="AL133" s="614"/>
      <c r="AM133" s="615"/>
      <c r="AN133" s="615"/>
      <c r="AO133" s="616"/>
      <c r="AP133" s="615"/>
      <c r="AQ133" s="616"/>
      <c r="AR133" s="616"/>
      <c r="AS133" s="617"/>
      <c r="AT133" s="533"/>
      <c r="AU133" s="459"/>
    </row>
    <row r="134" spans="1:87" ht="14.25" customHeight="1" x14ac:dyDescent="0.2">
      <c r="A134" s="1273" t="s">
        <v>98</v>
      </c>
      <c r="B134" s="1273"/>
      <c r="C134" s="1273"/>
      <c r="D134" s="1273" t="s">
        <v>33</v>
      </c>
      <c r="E134" s="1273"/>
      <c r="F134" s="1273"/>
      <c r="G134" s="1437" t="s">
        <v>99</v>
      </c>
      <c r="H134" s="1437"/>
      <c r="I134" s="1438" t="s">
        <v>100</v>
      </c>
      <c r="J134" s="1438"/>
      <c r="K134" s="1438" t="s">
        <v>101</v>
      </c>
      <c r="L134" s="1438"/>
      <c r="M134" s="1437" t="s">
        <v>57</v>
      </c>
      <c r="N134" s="1437"/>
      <c r="O134" s="1271" t="s">
        <v>8</v>
      </c>
      <c r="P134" s="1272"/>
      <c r="Q134" s="1415" t="s">
        <v>59</v>
      </c>
      <c r="R134" s="1415"/>
      <c r="S134" s="1415" t="s">
        <v>60</v>
      </c>
      <c r="T134" s="1415"/>
      <c r="U134" s="1415" t="s">
        <v>61</v>
      </c>
      <c r="V134" s="1415"/>
      <c r="W134" s="1415" t="s">
        <v>62</v>
      </c>
      <c r="X134" s="1415"/>
      <c r="Y134" s="1415" t="s">
        <v>63</v>
      </c>
      <c r="Z134" s="1415"/>
      <c r="AA134" s="1415" t="s">
        <v>64</v>
      </c>
      <c r="AB134" s="1415"/>
      <c r="AC134" s="1415" t="s">
        <v>65</v>
      </c>
      <c r="AD134" s="1415"/>
      <c r="AE134" s="1415" t="s">
        <v>66</v>
      </c>
      <c r="AF134" s="1415"/>
      <c r="AG134" s="1415" t="s">
        <v>67</v>
      </c>
      <c r="AH134" s="1415"/>
      <c r="AI134" s="1415" t="s">
        <v>68</v>
      </c>
      <c r="AJ134" s="1415"/>
      <c r="AK134" s="1415" t="s">
        <v>69</v>
      </c>
      <c r="AL134" s="1415"/>
      <c r="AM134" s="1415" t="s">
        <v>70</v>
      </c>
      <c r="AN134" s="1288"/>
      <c r="AO134" s="1419" t="s">
        <v>249</v>
      </c>
      <c r="AP134" s="1421" t="s">
        <v>250</v>
      </c>
      <c r="AQ134" s="1423" t="s">
        <v>251</v>
      </c>
      <c r="AR134" s="1424"/>
      <c r="AS134" s="465"/>
      <c r="AT134" s="465"/>
    </row>
    <row r="135" spans="1:87" ht="21" customHeight="1" x14ac:dyDescent="0.2">
      <c r="A135" s="1273"/>
      <c r="B135" s="1273"/>
      <c r="C135" s="1273"/>
      <c r="D135" s="310" t="s">
        <v>149</v>
      </c>
      <c r="E135" s="310" t="s">
        <v>30</v>
      </c>
      <c r="F135" s="310" t="s">
        <v>48</v>
      </c>
      <c r="G135" s="427" t="s">
        <v>30</v>
      </c>
      <c r="H135" s="427" t="s">
        <v>48</v>
      </c>
      <c r="I135" s="427" t="s">
        <v>30</v>
      </c>
      <c r="J135" s="427" t="s">
        <v>48</v>
      </c>
      <c r="K135" s="427" t="s">
        <v>30</v>
      </c>
      <c r="L135" s="427" t="s">
        <v>48</v>
      </c>
      <c r="M135" s="427" t="s">
        <v>30</v>
      </c>
      <c r="N135" s="427" t="s">
        <v>48</v>
      </c>
      <c r="O135" s="427" t="s">
        <v>30</v>
      </c>
      <c r="P135" s="427" t="s">
        <v>48</v>
      </c>
      <c r="Q135" s="427" t="s">
        <v>30</v>
      </c>
      <c r="R135" s="427" t="s">
        <v>48</v>
      </c>
      <c r="S135" s="427" t="s">
        <v>30</v>
      </c>
      <c r="T135" s="427" t="s">
        <v>48</v>
      </c>
      <c r="U135" s="427" t="s">
        <v>30</v>
      </c>
      <c r="V135" s="427" t="s">
        <v>48</v>
      </c>
      <c r="W135" s="427" t="s">
        <v>30</v>
      </c>
      <c r="X135" s="427" t="s">
        <v>48</v>
      </c>
      <c r="Y135" s="427" t="s">
        <v>30</v>
      </c>
      <c r="Z135" s="427" t="s">
        <v>48</v>
      </c>
      <c r="AA135" s="427" t="s">
        <v>30</v>
      </c>
      <c r="AB135" s="427" t="s">
        <v>48</v>
      </c>
      <c r="AC135" s="427" t="s">
        <v>30</v>
      </c>
      <c r="AD135" s="427" t="s">
        <v>48</v>
      </c>
      <c r="AE135" s="427" t="s">
        <v>30</v>
      </c>
      <c r="AF135" s="427" t="s">
        <v>48</v>
      </c>
      <c r="AG135" s="427" t="s">
        <v>30</v>
      </c>
      <c r="AH135" s="427" t="s">
        <v>48</v>
      </c>
      <c r="AI135" s="427" t="s">
        <v>30</v>
      </c>
      <c r="AJ135" s="427" t="s">
        <v>48</v>
      </c>
      <c r="AK135" s="427" t="s">
        <v>30</v>
      </c>
      <c r="AL135" s="427" t="s">
        <v>48</v>
      </c>
      <c r="AM135" s="427" t="s">
        <v>30</v>
      </c>
      <c r="AN135" s="448" t="s">
        <v>48</v>
      </c>
      <c r="AO135" s="1420"/>
      <c r="AP135" s="1422"/>
      <c r="AQ135" s="143" t="s">
        <v>30</v>
      </c>
      <c r="AR135" s="143" t="s">
        <v>48</v>
      </c>
      <c r="AS135" s="465"/>
      <c r="AT135" s="465"/>
    </row>
    <row r="136" spans="1:87" x14ac:dyDescent="0.2">
      <c r="A136" s="144" t="s">
        <v>102</v>
      </c>
      <c r="B136" s="443"/>
      <c r="C136" s="145"/>
      <c r="D136" s="618">
        <f>SUM(E136+F136)</f>
        <v>39</v>
      </c>
      <c r="E136" s="618">
        <f>SUM(G136+I136+K136+M136+O136+Q136+S136+U136+W136+Y136+AA136+AC136+AE136+AG136+AI136+AK136+AM136)</f>
        <v>20</v>
      </c>
      <c r="F136" s="618">
        <f>SUM(H136+J136+L136+N136+P136+R136+T136+V136+X136+Z136+AB136+AD136+AF136+AH136+AJ136+AL136+AN136)</f>
        <v>19</v>
      </c>
      <c r="G136" s="147"/>
      <c r="H136" s="147"/>
      <c r="I136" s="147">
        <v>2</v>
      </c>
      <c r="J136" s="147">
        <v>1</v>
      </c>
      <c r="K136" s="147">
        <v>6</v>
      </c>
      <c r="L136" s="147">
        <v>2</v>
      </c>
      <c r="M136" s="147">
        <v>2</v>
      </c>
      <c r="N136" s="147">
        <v>2</v>
      </c>
      <c r="O136" s="147">
        <v>3</v>
      </c>
      <c r="P136" s="147">
        <v>2</v>
      </c>
      <c r="Q136" s="147">
        <v>3</v>
      </c>
      <c r="R136" s="147">
        <v>2</v>
      </c>
      <c r="S136" s="147">
        <v>2</v>
      </c>
      <c r="T136" s="147"/>
      <c r="U136" s="147">
        <v>1</v>
      </c>
      <c r="V136" s="147"/>
      <c r="W136" s="147"/>
      <c r="X136" s="147">
        <v>1</v>
      </c>
      <c r="Y136" s="147"/>
      <c r="Z136" s="147">
        <v>2</v>
      </c>
      <c r="AA136" s="147">
        <v>1</v>
      </c>
      <c r="AB136" s="147">
        <v>3</v>
      </c>
      <c r="AC136" s="147"/>
      <c r="AD136" s="147">
        <v>2</v>
      </c>
      <c r="AE136" s="147"/>
      <c r="AF136" s="147">
        <v>1</v>
      </c>
      <c r="AG136" s="147"/>
      <c r="AH136" s="147"/>
      <c r="AI136" s="147"/>
      <c r="AJ136" s="147"/>
      <c r="AK136" s="147"/>
      <c r="AL136" s="147"/>
      <c r="AM136" s="147"/>
      <c r="AN136" s="148">
        <v>1</v>
      </c>
      <c r="AO136" s="149"/>
      <c r="AP136" s="147"/>
      <c r="AQ136" s="147">
        <v>0</v>
      </c>
      <c r="AR136" s="147">
        <v>0</v>
      </c>
      <c r="AS136" s="535" t="s">
        <v>194</v>
      </c>
      <c r="AT136" s="465"/>
      <c r="AU136" s="465"/>
      <c r="CG136" s="452">
        <v>0</v>
      </c>
      <c r="CH136" s="452">
        <v>0</v>
      </c>
      <c r="CI136" s="452">
        <v>0</v>
      </c>
    </row>
    <row r="137" spans="1:87" x14ac:dyDescent="0.2">
      <c r="A137" s="1425" t="s">
        <v>103</v>
      </c>
      <c r="B137" s="1426"/>
      <c r="C137" s="1427"/>
      <c r="D137" s="1428"/>
      <c r="E137" s="1429"/>
      <c r="F137" s="1429"/>
      <c r="G137" s="1429"/>
      <c r="H137" s="1429"/>
      <c r="I137" s="1429"/>
      <c r="J137" s="1429"/>
      <c r="K137" s="1429"/>
      <c r="L137" s="1429"/>
      <c r="M137" s="1429"/>
      <c r="N137" s="1429"/>
      <c r="O137" s="1429"/>
      <c r="P137" s="1429"/>
      <c r="Q137" s="1429"/>
      <c r="R137" s="1429"/>
      <c r="S137" s="1429"/>
      <c r="T137" s="1429"/>
      <c r="U137" s="1429"/>
      <c r="V137" s="1429"/>
      <c r="W137" s="1429"/>
      <c r="X137" s="1429"/>
      <c r="Y137" s="1429"/>
      <c r="Z137" s="1429"/>
      <c r="AA137" s="1429"/>
      <c r="AB137" s="1429"/>
      <c r="AC137" s="1429"/>
      <c r="AD137" s="1429"/>
      <c r="AE137" s="1429"/>
      <c r="AF137" s="1429"/>
      <c r="AG137" s="1429"/>
      <c r="AH137" s="1429"/>
      <c r="AI137" s="1429"/>
      <c r="AJ137" s="1429"/>
      <c r="AK137" s="1429"/>
      <c r="AL137" s="1429"/>
      <c r="AM137" s="1429"/>
      <c r="AN137" s="1429"/>
      <c r="AO137" s="1429"/>
      <c r="AP137" s="1429"/>
      <c r="AQ137" s="1429"/>
      <c r="AR137" s="1430"/>
      <c r="AS137" s="535"/>
      <c r="AT137" s="465"/>
      <c r="AU137" s="465"/>
    </row>
    <row r="138" spans="1:87" x14ac:dyDescent="0.2">
      <c r="A138" s="1431" t="s">
        <v>181</v>
      </c>
      <c r="B138" s="1321" t="s">
        <v>104</v>
      </c>
      <c r="C138" s="1322"/>
      <c r="D138" s="619">
        <f t="shared" ref="D138:D144" si="21">SUM(E138+F138)</f>
        <v>0</v>
      </c>
      <c r="E138" s="619">
        <f t="shared" ref="E138:F144" si="22">SUM(G138+I138+K138+M138+O138+Q138+S138+U138+W138+Y138+AA138+AC138+AE138+AG138+AI138+AK138+AM138)</f>
        <v>0</v>
      </c>
      <c r="F138" s="619">
        <f t="shared" si="22"/>
        <v>0</v>
      </c>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85"/>
      <c r="AO138" s="161"/>
      <c r="AP138" s="25"/>
      <c r="AQ138" s="25"/>
      <c r="AR138" s="25"/>
      <c r="AS138" s="535" t="s">
        <v>194</v>
      </c>
      <c r="AT138" s="465"/>
      <c r="AU138" s="465"/>
      <c r="CG138" s="452">
        <v>0</v>
      </c>
      <c r="CH138" s="452">
        <v>0</v>
      </c>
      <c r="CI138" s="452">
        <v>0</v>
      </c>
    </row>
    <row r="139" spans="1:87" x14ac:dyDescent="0.2">
      <c r="A139" s="1378"/>
      <c r="B139" s="1323" t="s">
        <v>252</v>
      </c>
      <c r="C139" s="1324"/>
      <c r="D139" s="620">
        <f t="shared" si="21"/>
        <v>0</v>
      </c>
      <c r="E139" s="620">
        <f t="shared" si="22"/>
        <v>0</v>
      </c>
      <c r="F139" s="620">
        <f t="shared" si="22"/>
        <v>0</v>
      </c>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621"/>
      <c r="AO139" s="277"/>
      <c r="AP139" s="109"/>
      <c r="AQ139" s="109"/>
      <c r="AR139" s="109"/>
      <c r="AS139" s="535" t="s">
        <v>194</v>
      </c>
      <c r="AT139" s="465"/>
      <c r="AU139" s="465"/>
      <c r="CG139" s="452">
        <v>0</v>
      </c>
      <c r="CH139" s="452">
        <v>0</v>
      </c>
      <c r="CI139" s="452">
        <v>0</v>
      </c>
    </row>
    <row r="140" spans="1:87" x14ac:dyDescent="0.2">
      <c r="A140" s="1398" t="s">
        <v>105</v>
      </c>
      <c r="B140" s="1398"/>
      <c r="C140" s="1399"/>
      <c r="D140" s="622">
        <f t="shared" si="21"/>
        <v>0</v>
      </c>
      <c r="E140" s="622">
        <f t="shared" si="22"/>
        <v>0</v>
      </c>
      <c r="F140" s="622">
        <f t="shared" si="22"/>
        <v>0</v>
      </c>
      <c r="G140" s="35"/>
      <c r="H140" s="35"/>
      <c r="I140" s="35"/>
      <c r="J140" s="35"/>
      <c r="K140" s="35"/>
      <c r="L140" s="35"/>
      <c r="M140" s="87"/>
      <c r="N140" s="44"/>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159"/>
      <c r="AO140" s="277"/>
      <c r="AP140" s="109"/>
      <c r="AQ140" s="38"/>
      <c r="AR140" s="38"/>
      <c r="AS140" s="535" t="s">
        <v>194</v>
      </c>
      <c r="AT140" s="465"/>
      <c r="AU140" s="465"/>
      <c r="CG140" s="452">
        <v>0</v>
      </c>
      <c r="CH140" s="452">
        <v>0</v>
      </c>
      <c r="CI140" s="452">
        <v>0</v>
      </c>
    </row>
    <row r="141" spans="1:87" x14ac:dyDescent="0.2">
      <c r="A141" s="1400" t="s">
        <v>182</v>
      </c>
      <c r="B141" s="1401"/>
      <c r="C141" s="1402"/>
      <c r="D141" s="483">
        <f t="shared" si="21"/>
        <v>39</v>
      </c>
      <c r="E141" s="483">
        <f t="shared" si="22"/>
        <v>20</v>
      </c>
      <c r="F141" s="483">
        <f t="shared" si="22"/>
        <v>19</v>
      </c>
      <c r="G141" s="38"/>
      <c r="H141" s="38"/>
      <c r="I141" s="38">
        <v>2</v>
      </c>
      <c r="J141" s="38">
        <v>1</v>
      </c>
      <c r="K141" s="38">
        <v>6</v>
      </c>
      <c r="L141" s="38">
        <v>2</v>
      </c>
      <c r="M141" s="38">
        <v>2</v>
      </c>
      <c r="N141" s="38">
        <v>2</v>
      </c>
      <c r="O141" s="38">
        <v>3</v>
      </c>
      <c r="P141" s="38">
        <v>2</v>
      </c>
      <c r="Q141" s="38">
        <v>3</v>
      </c>
      <c r="R141" s="38">
        <v>2</v>
      </c>
      <c r="S141" s="38">
        <v>2</v>
      </c>
      <c r="T141" s="38"/>
      <c r="U141" s="38">
        <v>1</v>
      </c>
      <c r="V141" s="38"/>
      <c r="W141" s="38"/>
      <c r="X141" s="38">
        <v>1</v>
      </c>
      <c r="Y141" s="38"/>
      <c r="Z141" s="38">
        <v>2</v>
      </c>
      <c r="AA141" s="38">
        <v>1</v>
      </c>
      <c r="AB141" s="38">
        <v>3</v>
      </c>
      <c r="AC141" s="38"/>
      <c r="AD141" s="38">
        <v>2</v>
      </c>
      <c r="AE141" s="38"/>
      <c r="AF141" s="38">
        <v>1</v>
      </c>
      <c r="AG141" s="38"/>
      <c r="AH141" s="38"/>
      <c r="AI141" s="38"/>
      <c r="AJ141" s="38"/>
      <c r="AK141" s="38"/>
      <c r="AL141" s="38"/>
      <c r="AM141" s="38"/>
      <c r="AN141" s="173">
        <v>1</v>
      </c>
      <c r="AO141" s="163"/>
      <c r="AP141" s="38"/>
      <c r="AQ141" s="109">
        <v>0</v>
      </c>
      <c r="AR141" s="38">
        <v>0</v>
      </c>
      <c r="AS141" s="535" t="s">
        <v>194</v>
      </c>
      <c r="AT141" s="465"/>
      <c r="AU141" s="465"/>
      <c r="CG141" s="452">
        <v>0</v>
      </c>
      <c r="CH141" s="452">
        <v>0</v>
      </c>
      <c r="CI141" s="452">
        <v>0</v>
      </c>
    </row>
    <row r="142" spans="1:87" ht="14.25" customHeight="1" x14ac:dyDescent="0.2">
      <c r="A142" s="1432" t="s">
        <v>106</v>
      </c>
      <c r="B142" s="1325" t="s">
        <v>107</v>
      </c>
      <c r="C142" s="1326"/>
      <c r="D142" s="623">
        <f t="shared" si="21"/>
        <v>0</v>
      </c>
      <c r="E142" s="623">
        <f t="shared" si="22"/>
        <v>0</v>
      </c>
      <c r="F142" s="623">
        <f t="shared" si="22"/>
        <v>0</v>
      </c>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114"/>
      <c r="AO142" s="128"/>
      <c r="AP142" s="60"/>
      <c r="AQ142" s="60"/>
      <c r="AR142" s="147"/>
      <c r="AS142" s="535" t="s">
        <v>194</v>
      </c>
      <c r="AT142" s="465"/>
      <c r="AU142" s="465"/>
      <c r="CG142" s="452">
        <v>0</v>
      </c>
      <c r="CH142" s="452">
        <v>0</v>
      </c>
      <c r="CI142" s="452">
        <v>0</v>
      </c>
    </row>
    <row r="143" spans="1:87" x14ac:dyDescent="0.2">
      <c r="A143" s="1433"/>
      <c r="B143" s="1315" t="s">
        <v>108</v>
      </c>
      <c r="C143" s="1316"/>
      <c r="D143" s="624">
        <f t="shared" si="21"/>
        <v>0</v>
      </c>
      <c r="E143" s="624">
        <f t="shared" si="22"/>
        <v>0</v>
      </c>
      <c r="F143" s="624">
        <f t="shared" si="22"/>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5"/>
      <c r="AS143" s="535" t="s">
        <v>194</v>
      </c>
      <c r="AT143" s="465"/>
      <c r="AU143" s="465"/>
      <c r="CG143" s="452">
        <v>0</v>
      </c>
      <c r="CH143" s="452">
        <v>0</v>
      </c>
      <c r="CI143" s="452">
        <v>0</v>
      </c>
    </row>
    <row r="144" spans="1:87" x14ac:dyDescent="0.2">
      <c r="A144" s="1433"/>
      <c r="B144" s="1315" t="s">
        <v>109</v>
      </c>
      <c r="C144" s="1316"/>
      <c r="D144" s="624">
        <f t="shared" si="21"/>
        <v>4</v>
      </c>
      <c r="E144" s="624">
        <f t="shared" si="22"/>
        <v>0</v>
      </c>
      <c r="F144" s="624">
        <f t="shared" si="22"/>
        <v>4</v>
      </c>
      <c r="G144" s="32"/>
      <c r="H144" s="32"/>
      <c r="I144" s="32"/>
      <c r="J144" s="32"/>
      <c r="K144" s="32"/>
      <c r="L144" s="32"/>
      <c r="M144" s="32"/>
      <c r="N144" s="32">
        <v>1</v>
      </c>
      <c r="O144" s="32"/>
      <c r="P144" s="32"/>
      <c r="Q144" s="32"/>
      <c r="R144" s="32"/>
      <c r="S144" s="32"/>
      <c r="T144" s="32"/>
      <c r="U144" s="32"/>
      <c r="V144" s="32"/>
      <c r="W144" s="32"/>
      <c r="X144" s="32"/>
      <c r="Y144" s="32"/>
      <c r="Z144" s="32"/>
      <c r="AA144" s="32"/>
      <c r="AB144" s="32">
        <v>1</v>
      </c>
      <c r="AC144" s="32"/>
      <c r="AD144" s="32">
        <v>2</v>
      </c>
      <c r="AE144" s="32"/>
      <c r="AF144" s="32"/>
      <c r="AG144" s="32"/>
      <c r="AH144" s="32"/>
      <c r="AI144" s="32"/>
      <c r="AJ144" s="32"/>
      <c r="AK144" s="32"/>
      <c r="AL144" s="32"/>
      <c r="AM144" s="32"/>
      <c r="AN144" s="86"/>
      <c r="AO144" s="129"/>
      <c r="AP144" s="32"/>
      <c r="AQ144" s="32">
        <v>0</v>
      </c>
      <c r="AR144" s="32">
        <v>0</v>
      </c>
      <c r="AS144" s="535" t="s">
        <v>194</v>
      </c>
      <c r="AT144" s="465"/>
      <c r="AU144" s="465"/>
      <c r="CG144" s="452">
        <v>0</v>
      </c>
      <c r="CH144" s="452">
        <v>0</v>
      </c>
      <c r="CI144" s="452">
        <v>0</v>
      </c>
    </row>
    <row r="145" spans="1:87" ht="15" customHeight="1" x14ac:dyDescent="0.2">
      <c r="A145" s="1433"/>
      <c r="B145" s="1327" t="s">
        <v>110</v>
      </c>
      <c r="C145" s="1291"/>
      <c r="D145" s="625"/>
      <c r="E145" s="88"/>
      <c r="F145" s="624">
        <f>SUM(L145+N145+P145+R145+T145+V145+X145+Z145+AB145+AD145+AF145+AH145+AJ145+AL145+AN145)</f>
        <v>0</v>
      </c>
      <c r="G145" s="88"/>
      <c r="H145" s="88"/>
      <c r="I145" s="88"/>
      <c r="J145" s="88"/>
      <c r="K145" s="88"/>
      <c r="L145" s="32"/>
      <c r="M145" s="88"/>
      <c r="N145" s="32"/>
      <c r="O145" s="88"/>
      <c r="P145" s="32"/>
      <c r="Q145" s="88"/>
      <c r="R145" s="32"/>
      <c r="S145" s="88"/>
      <c r="T145" s="32"/>
      <c r="U145" s="88"/>
      <c r="V145" s="32"/>
      <c r="W145" s="88"/>
      <c r="X145" s="32"/>
      <c r="Y145" s="88"/>
      <c r="Z145" s="32"/>
      <c r="AA145" s="88"/>
      <c r="AB145" s="32"/>
      <c r="AC145" s="88"/>
      <c r="AD145" s="32"/>
      <c r="AE145" s="88"/>
      <c r="AF145" s="32"/>
      <c r="AG145" s="88"/>
      <c r="AH145" s="32"/>
      <c r="AI145" s="88"/>
      <c r="AJ145" s="32"/>
      <c r="AK145" s="88"/>
      <c r="AL145" s="32"/>
      <c r="AM145" s="88"/>
      <c r="AN145" s="86"/>
      <c r="AO145" s="129"/>
      <c r="AP145" s="32"/>
      <c r="AQ145" s="88"/>
      <c r="AR145" s="32"/>
      <c r="AS145" s="535" t="s">
        <v>194</v>
      </c>
      <c r="AT145" s="465"/>
      <c r="AU145" s="465"/>
      <c r="CG145" s="452">
        <v>0</v>
      </c>
      <c r="CH145" s="452">
        <v>0</v>
      </c>
      <c r="CI145" s="452">
        <v>0</v>
      </c>
    </row>
    <row r="146" spans="1:87" x14ac:dyDescent="0.2">
      <c r="A146" s="1433"/>
      <c r="B146" s="1315" t="s">
        <v>111</v>
      </c>
      <c r="C146" s="1316"/>
      <c r="D146" s="624">
        <f t="shared" ref="D146:D166" si="23">SUM(E146+F146)</f>
        <v>1</v>
      </c>
      <c r="E146" s="624">
        <f t="shared" ref="E146:F152" si="24">SUM(G146+I146+K146+M146+O146+Q146+S146+U146+W146+Y146+AA146+AC146+AE146+AG146+AI146+AK146+AM146)</f>
        <v>0</v>
      </c>
      <c r="F146" s="624">
        <f t="shared" si="24"/>
        <v>1</v>
      </c>
      <c r="G146" s="32"/>
      <c r="H146" s="32"/>
      <c r="I146" s="32"/>
      <c r="J146" s="32"/>
      <c r="K146" s="32"/>
      <c r="L146" s="32"/>
      <c r="M146" s="32"/>
      <c r="N146" s="32"/>
      <c r="O146" s="32"/>
      <c r="P146" s="32"/>
      <c r="Q146" s="32"/>
      <c r="R146" s="32"/>
      <c r="S146" s="32"/>
      <c r="T146" s="32"/>
      <c r="U146" s="32"/>
      <c r="V146" s="32"/>
      <c r="W146" s="32"/>
      <c r="X146" s="32"/>
      <c r="Y146" s="32"/>
      <c r="Z146" s="32">
        <v>1</v>
      </c>
      <c r="AA146" s="32"/>
      <c r="AB146" s="32"/>
      <c r="AC146" s="32"/>
      <c r="AD146" s="32"/>
      <c r="AE146" s="32"/>
      <c r="AF146" s="32"/>
      <c r="AG146" s="32"/>
      <c r="AH146" s="32"/>
      <c r="AI146" s="32"/>
      <c r="AJ146" s="32"/>
      <c r="AK146" s="32"/>
      <c r="AL146" s="32"/>
      <c r="AM146" s="32"/>
      <c r="AN146" s="86"/>
      <c r="AO146" s="129"/>
      <c r="AP146" s="32"/>
      <c r="AQ146" s="32">
        <v>0</v>
      </c>
      <c r="AR146" s="32">
        <v>0</v>
      </c>
      <c r="AS146" s="535" t="s">
        <v>194</v>
      </c>
      <c r="AT146" s="465"/>
      <c r="AU146" s="465"/>
      <c r="CG146" s="452">
        <v>0</v>
      </c>
      <c r="CH146" s="452">
        <v>0</v>
      </c>
      <c r="CI146" s="452">
        <v>0</v>
      </c>
    </row>
    <row r="147" spans="1:87" x14ac:dyDescent="0.2">
      <c r="A147" s="1433"/>
      <c r="B147" s="1317" t="s">
        <v>112</v>
      </c>
      <c r="C147" s="1318"/>
      <c r="D147" s="624">
        <f t="shared" si="23"/>
        <v>1</v>
      </c>
      <c r="E147" s="624">
        <f t="shared" si="24"/>
        <v>0</v>
      </c>
      <c r="F147" s="624">
        <f t="shared" si="24"/>
        <v>1</v>
      </c>
      <c r="G147" s="32"/>
      <c r="H147" s="32"/>
      <c r="I147" s="32"/>
      <c r="J147" s="32"/>
      <c r="K147" s="32"/>
      <c r="L147" s="32"/>
      <c r="M147" s="32"/>
      <c r="N147" s="32"/>
      <c r="O147" s="32"/>
      <c r="P147" s="32"/>
      <c r="Q147" s="32"/>
      <c r="R147" s="32"/>
      <c r="S147" s="32"/>
      <c r="T147" s="32"/>
      <c r="U147" s="32"/>
      <c r="V147" s="32"/>
      <c r="W147" s="32"/>
      <c r="X147" s="32"/>
      <c r="Y147" s="32"/>
      <c r="Z147" s="32"/>
      <c r="AA147" s="32"/>
      <c r="AB147" s="32">
        <v>1</v>
      </c>
      <c r="AC147" s="32"/>
      <c r="AD147" s="32"/>
      <c r="AE147" s="32"/>
      <c r="AF147" s="32"/>
      <c r="AG147" s="32"/>
      <c r="AH147" s="32"/>
      <c r="AI147" s="32"/>
      <c r="AJ147" s="32"/>
      <c r="AK147" s="32"/>
      <c r="AL147" s="32"/>
      <c r="AM147" s="32"/>
      <c r="AN147" s="86"/>
      <c r="AO147" s="129"/>
      <c r="AP147" s="32"/>
      <c r="AQ147" s="32">
        <v>0</v>
      </c>
      <c r="AR147" s="147">
        <v>0</v>
      </c>
      <c r="AS147" s="535" t="s">
        <v>194</v>
      </c>
      <c r="AT147" s="465"/>
      <c r="AU147" s="465"/>
      <c r="CG147" s="452">
        <v>0</v>
      </c>
      <c r="CH147" s="452">
        <v>0</v>
      </c>
      <c r="CI147" s="452">
        <v>0</v>
      </c>
    </row>
    <row r="148" spans="1:87" x14ac:dyDescent="0.2">
      <c r="A148" s="1433"/>
      <c r="B148" s="1319" t="s">
        <v>113</v>
      </c>
      <c r="C148" s="1320"/>
      <c r="D148" s="624">
        <f t="shared" si="23"/>
        <v>0</v>
      </c>
      <c r="E148" s="624">
        <f t="shared" si="24"/>
        <v>0</v>
      </c>
      <c r="F148" s="624">
        <f t="shared" si="24"/>
        <v>0</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86"/>
      <c r="AO148" s="129"/>
      <c r="AP148" s="32"/>
      <c r="AQ148" s="32"/>
      <c r="AR148" s="35"/>
      <c r="AS148" s="535" t="s">
        <v>194</v>
      </c>
      <c r="AT148" s="465"/>
      <c r="AU148" s="465"/>
      <c r="CG148" s="452">
        <v>0</v>
      </c>
      <c r="CH148" s="452">
        <v>0</v>
      </c>
      <c r="CI148" s="452">
        <v>0</v>
      </c>
    </row>
    <row r="149" spans="1:87" x14ac:dyDescent="0.2">
      <c r="A149" s="1434"/>
      <c r="B149" s="1435" t="s">
        <v>114</v>
      </c>
      <c r="C149" s="1436"/>
      <c r="D149" s="622">
        <f t="shared" si="23"/>
        <v>0</v>
      </c>
      <c r="E149" s="622">
        <f t="shared" si="24"/>
        <v>0</v>
      </c>
      <c r="F149" s="622">
        <f t="shared" si="24"/>
        <v>0</v>
      </c>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159"/>
      <c r="AO149" s="130"/>
      <c r="AP149" s="35"/>
      <c r="AQ149" s="35"/>
      <c r="AR149" s="44"/>
      <c r="AS149" s="535" t="s">
        <v>194</v>
      </c>
      <c r="AT149" s="465"/>
      <c r="AU149" s="465"/>
      <c r="CG149" s="452">
        <v>0</v>
      </c>
      <c r="CH149" s="452">
        <v>0</v>
      </c>
      <c r="CI149" s="452">
        <v>0</v>
      </c>
    </row>
    <row r="150" spans="1:87" ht="17.25" customHeight="1" x14ac:dyDescent="0.2">
      <c r="A150" s="1432" t="s">
        <v>115</v>
      </c>
      <c r="B150" s="1439" t="s">
        <v>116</v>
      </c>
      <c r="C150" s="1440"/>
      <c r="D150" s="619">
        <f t="shared" si="23"/>
        <v>0</v>
      </c>
      <c r="E150" s="619">
        <f t="shared" si="24"/>
        <v>0</v>
      </c>
      <c r="F150" s="619">
        <f t="shared" si="24"/>
        <v>0</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85"/>
      <c r="AO150" s="161"/>
      <c r="AP150" s="25"/>
      <c r="AQ150" s="25"/>
      <c r="AR150" s="220"/>
      <c r="AS150" s="535" t="s">
        <v>194</v>
      </c>
      <c r="AT150" s="465"/>
      <c r="AU150" s="465"/>
      <c r="CG150" s="452">
        <v>0</v>
      </c>
      <c r="CH150" s="452">
        <v>0</v>
      </c>
      <c r="CI150" s="452">
        <v>0</v>
      </c>
    </row>
    <row r="151" spans="1:87" ht="24" customHeight="1" x14ac:dyDescent="0.2">
      <c r="A151" s="1433"/>
      <c r="B151" s="1315" t="s">
        <v>117</v>
      </c>
      <c r="C151" s="1316"/>
      <c r="D151" s="624">
        <f t="shared" si="23"/>
        <v>0</v>
      </c>
      <c r="E151" s="624">
        <f t="shared" si="24"/>
        <v>0</v>
      </c>
      <c r="F151" s="624">
        <f t="shared" si="24"/>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29"/>
      <c r="AP151" s="32"/>
      <c r="AQ151" s="32"/>
      <c r="AR151" s="35"/>
      <c r="AS151" s="535" t="s">
        <v>194</v>
      </c>
      <c r="AT151" s="465"/>
      <c r="AU151" s="465"/>
      <c r="CG151" s="452">
        <v>0</v>
      </c>
      <c r="CH151" s="452">
        <v>0</v>
      </c>
      <c r="CI151" s="452">
        <v>0</v>
      </c>
    </row>
    <row r="152" spans="1:87" ht="15" customHeight="1" x14ac:dyDescent="0.2">
      <c r="A152" s="1434"/>
      <c r="B152" s="1323" t="s">
        <v>118</v>
      </c>
      <c r="C152" s="1324"/>
      <c r="D152" s="626">
        <f t="shared" si="23"/>
        <v>0</v>
      </c>
      <c r="E152" s="626">
        <f t="shared" si="24"/>
        <v>0</v>
      </c>
      <c r="F152" s="626">
        <f t="shared" si="24"/>
        <v>0</v>
      </c>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87"/>
      <c r="AO152" s="160"/>
      <c r="AP152" s="44"/>
      <c r="AQ152" s="44"/>
      <c r="AR152" s="44"/>
      <c r="AS152" s="535" t="s">
        <v>194</v>
      </c>
      <c r="AT152" s="465"/>
      <c r="AU152" s="465"/>
      <c r="CG152" s="452">
        <v>0</v>
      </c>
      <c r="CH152" s="452">
        <v>0</v>
      </c>
      <c r="CI152" s="452">
        <v>0</v>
      </c>
    </row>
    <row r="153" spans="1:87" x14ac:dyDescent="0.2">
      <c r="A153" s="1432" t="s">
        <v>119</v>
      </c>
      <c r="B153" s="1321" t="s">
        <v>120</v>
      </c>
      <c r="C153" s="1322"/>
      <c r="D153" s="619">
        <f t="shared" si="23"/>
        <v>1</v>
      </c>
      <c r="E153" s="619">
        <f t="shared" ref="E153:F156" si="25">SUM(G153+I153+K153+M153+O153)</f>
        <v>1</v>
      </c>
      <c r="F153" s="619">
        <f t="shared" si="25"/>
        <v>0</v>
      </c>
      <c r="G153" s="25"/>
      <c r="H153" s="25"/>
      <c r="I153" s="25"/>
      <c r="J153" s="25"/>
      <c r="K153" s="25">
        <v>1</v>
      </c>
      <c r="L153" s="25"/>
      <c r="M153" s="25"/>
      <c r="N153" s="25"/>
      <c r="O153" s="25"/>
      <c r="P153" s="25"/>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627"/>
      <c r="AO153" s="161"/>
      <c r="AP153" s="154"/>
      <c r="AQ153" s="25">
        <v>0</v>
      </c>
      <c r="AR153" s="220">
        <v>0</v>
      </c>
      <c r="AS153" s="535" t="s">
        <v>194</v>
      </c>
      <c r="AT153" s="465"/>
      <c r="AU153" s="465"/>
      <c r="CG153" s="452">
        <v>0</v>
      </c>
      <c r="CI153" s="452">
        <v>0</v>
      </c>
    </row>
    <row r="154" spans="1:87" ht="17.25" customHeight="1" x14ac:dyDescent="0.2">
      <c r="A154" s="1433"/>
      <c r="B154" s="1315" t="s">
        <v>121</v>
      </c>
      <c r="C154" s="1316"/>
      <c r="D154" s="624">
        <f t="shared" si="23"/>
        <v>0</v>
      </c>
      <c r="E154" s="624">
        <f t="shared" si="25"/>
        <v>0</v>
      </c>
      <c r="F154" s="624">
        <f t="shared" si="25"/>
        <v>0</v>
      </c>
      <c r="G154" s="32"/>
      <c r="H154" s="32"/>
      <c r="I154" s="32"/>
      <c r="J154" s="32"/>
      <c r="K154" s="32"/>
      <c r="L154" s="32"/>
      <c r="M154" s="32"/>
      <c r="N154" s="32"/>
      <c r="O154" s="32"/>
      <c r="P154" s="32"/>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628"/>
      <c r="AO154" s="129"/>
      <c r="AP154" s="629"/>
      <c r="AQ154" s="32"/>
      <c r="AR154" s="35"/>
      <c r="AS154" s="535" t="s">
        <v>194</v>
      </c>
      <c r="AT154" s="465"/>
      <c r="AU154" s="465"/>
      <c r="CG154" s="452">
        <v>0</v>
      </c>
      <c r="CI154" s="452">
        <v>0</v>
      </c>
    </row>
    <row r="155" spans="1:87" ht="19.5" customHeight="1" x14ac:dyDescent="0.2">
      <c r="A155" s="1433"/>
      <c r="B155" s="1315" t="s">
        <v>122</v>
      </c>
      <c r="C155" s="1316"/>
      <c r="D155" s="624">
        <f t="shared" si="23"/>
        <v>0</v>
      </c>
      <c r="E155" s="624">
        <f t="shared" si="25"/>
        <v>0</v>
      </c>
      <c r="F155" s="624">
        <f t="shared" si="25"/>
        <v>0</v>
      </c>
      <c r="G155" s="32"/>
      <c r="H155" s="32"/>
      <c r="I155" s="32"/>
      <c r="J155" s="32"/>
      <c r="K155" s="32"/>
      <c r="L155" s="32"/>
      <c r="M155" s="32"/>
      <c r="N155" s="32"/>
      <c r="O155" s="32"/>
      <c r="P155" s="32"/>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628"/>
      <c r="AO155" s="129"/>
      <c r="AP155" s="166"/>
      <c r="AQ155" s="32"/>
      <c r="AR155" s="35"/>
      <c r="AS155" s="535" t="s">
        <v>194</v>
      </c>
      <c r="AT155" s="465"/>
      <c r="AU155" s="465"/>
      <c r="CG155" s="452">
        <v>0</v>
      </c>
      <c r="CI155" s="452">
        <v>0</v>
      </c>
    </row>
    <row r="156" spans="1:87" ht="32.25" customHeight="1" x14ac:dyDescent="0.2">
      <c r="A156" s="1434"/>
      <c r="B156" s="1441" t="s">
        <v>123</v>
      </c>
      <c r="C156" s="1399"/>
      <c r="D156" s="622">
        <f t="shared" si="23"/>
        <v>7</v>
      </c>
      <c r="E156" s="622">
        <f t="shared" si="25"/>
        <v>5</v>
      </c>
      <c r="F156" s="622">
        <f t="shared" si="25"/>
        <v>2</v>
      </c>
      <c r="G156" s="35"/>
      <c r="H156" s="35"/>
      <c r="I156" s="35">
        <v>2</v>
      </c>
      <c r="J156" s="35"/>
      <c r="K156" s="35">
        <v>3</v>
      </c>
      <c r="L156" s="35">
        <v>2</v>
      </c>
      <c r="M156" s="35"/>
      <c r="N156" s="35"/>
      <c r="O156" s="35"/>
      <c r="P156" s="35"/>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130"/>
      <c r="AP156" s="170"/>
      <c r="AQ156" s="35">
        <v>0</v>
      </c>
      <c r="AR156" s="44">
        <v>0</v>
      </c>
      <c r="AS156" s="535" t="s">
        <v>194</v>
      </c>
      <c r="AT156" s="465"/>
      <c r="AU156" s="465"/>
      <c r="CG156" s="452">
        <v>0</v>
      </c>
      <c r="CI156" s="452">
        <v>0</v>
      </c>
    </row>
    <row r="157" spans="1:87" x14ac:dyDescent="0.2">
      <c r="A157" s="1445" t="s">
        <v>124</v>
      </c>
      <c r="B157" s="1445"/>
      <c r="C157" s="1446"/>
      <c r="D157" s="631">
        <f t="shared" si="23"/>
        <v>6</v>
      </c>
      <c r="E157" s="631">
        <f t="shared" ref="E157:F166" si="26">SUM(G157+I157+K157+M157+O157+Q157+S157+U157+W157+Y157+AA157+AC157+AE157+AG157+AI157+AK157+AM157)</f>
        <v>0</v>
      </c>
      <c r="F157" s="631">
        <f t="shared" si="26"/>
        <v>6</v>
      </c>
      <c r="G157" s="220"/>
      <c r="H157" s="220"/>
      <c r="I157" s="220"/>
      <c r="J157" s="220"/>
      <c r="K157" s="220"/>
      <c r="L157" s="220"/>
      <c r="M157" s="220"/>
      <c r="N157" s="220"/>
      <c r="O157" s="220"/>
      <c r="P157" s="220">
        <v>2</v>
      </c>
      <c r="Q157" s="220"/>
      <c r="R157" s="220"/>
      <c r="S157" s="220"/>
      <c r="T157" s="220"/>
      <c r="U157" s="220"/>
      <c r="V157" s="220"/>
      <c r="W157" s="220"/>
      <c r="X157" s="220"/>
      <c r="Y157" s="220"/>
      <c r="Z157" s="220">
        <v>1</v>
      </c>
      <c r="AA157" s="220"/>
      <c r="AB157" s="220">
        <v>1</v>
      </c>
      <c r="AC157" s="220"/>
      <c r="AD157" s="220">
        <v>2</v>
      </c>
      <c r="AE157" s="220"/>
      <c r="AF157" s="220"/>
      <c r="AG157" s="220"/>
      <c r="AH157" s="220"/>
      <c r="AI157" s="220"/>
      <c r="AJ157" s="220"/>
      <c r="AK157" s="220"/>
      <c r="AL157" s="220"/>
      <c r="AM157" s="220"/>
      <c r="AN157" s="218"/>
      <c r="AO157" s="219"/>
      <c r="AP157" s="220"/>
      <c r="AQ157" s="220">
        <v>0</v>
      </c>
      <c r="AR157" s="25">
        <v>0</v>
      </c>
      <c r="AS157" s="535" t="s">
        <v>194</v>
      </c>
      <c r="AT157" s="465"/>
      <c r="AU157" s="465"/>
      <c r="CG157" s="452">
        <v>0</v>
      </c>
      <c r="CH157" s="452">
        <v>0</v>
      </c>
      <c r="CI157" s="452">
        <v>0</v>
      </c>
    </row>
    <row r="158" spans="1:87" ht="15" customHeight="1" x14ac:dyDescent="0.2">
      <c r="A158" s="1432" t="s">
        <v>253</v>
      </c>
      <c r="B158" s="1442" t="s">
        <v>254</v>
      </c>
      <c r="C158" s="1443"/>
      <c r="D158" s="619">
        <f t="shared" si="23"/>
        <v>0</v>
      </c>
      <c r="E158" s="619">
        <f t="shared" si="26"/>
        <v>0</v>
      </c>
      <c r="F158" s="619">
        <f t="shared" si="26"/>
        <v>0</v>
      </c>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85"/>
      <c r="AO158" s="632"/>
      <c r="AP158" s="154"/>
      <c r="AQ158" s="25"/>
      <c r="AR158" s="220"/>
      <c r="AS158" s="535" t="s">
        <v>194</v>
      </c>
      <c r="AT158" s="465"/>
      <c r="AU158" s="465"/>
      <c r="CI158" s="452">
        <v>0</v>
      </c>
    </row>
    <row r="159" spans="1:87" ht="15" customHeight="1" x14ac:dyDescent="0.2">
      <c r="A159" s="1433"/>
      <c r="B159" s="1327" t="s">
        <v>255</v>
      </c>
      <c r="C159" s="1291"/>
      <c r="D159" s="624">
        <f t="shared" si="23"/>
        <v>0</v>
      </c>
      <c r="E159" s="624">
        <f t="shared" si="26"/>
        <v>0</v>
      </c>
      <c r="F159" s="624">
        <f t="shared" si="26"/>
        <v>0</v>
      </c>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86"/>
      <c r="AO159" s="166"/>
      <c r="AP159" s="629"/>
      <c r="AQ159" s="32"/>
      <c r="AR159" s="35"/>
      <c r="AS159" s="535" t="s">
        <v>194</v>
      </c>
      <c r="AT159" s="465"/>
      <c r="AU159" s="465"/>
      <c r="CI159" s="452">
        <v>0</v>
      </c>
    </row>
    <row r="160" spans="1:87" ht="15" customHeight="1" x14ac:dyDescent="0.2">
      <c r="A160" s="1434"/>
      <c r="B160" s="1444" t="s">
        <v>256</v>
      </c>
      <c r="C160" s="1380"/>
      <c r="D160" s="626">
        <f t="shared" si="23"/>
        <v>0</v>
      </c>
      <c r="E160" s="626">
        <f t="shared" si="26"/>
        <v>0</v>
      </c>
      <c r="F160" s="626">
        <f t="shared" si="26"/>
        <v>0</v>
      </c>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87"/>
      <c r="AO160" s="156"/>
      <c r="AP160" s="156"/>
      <c r="AQ160" s="44"/>
      <c r="AR160" s="44"/>
      <c r="AS160" s="535" t="s">
        <v>194</v>
      </c>
      <c r="AT160" s="465"/>
      <c r="AU160" s="465"/>
      <c r="CI160" s="452">
        <v>0</v>
      </c>
    </row>
    <row r="161" spans="1:87" x14ac:dyDescent="0.2">
      <c r="A161" s="1382" t="s">
        <v>125</v>
      </c>
      <c r="B161" s="1383"/>
      <c r="C161" s="1384"/>
      <c r="D161" s="623">
        <f t="shared" si="23"/>
        <v>4</v>
      </c>
      <c r="E161" s="623">
        <f t="shared" si="26"/>
        <v>3</v>
      </c>
      <c r="F161" s="623">
        <f t="shared" si="26"/>
        <v>1</v>
      </c>
      <c r="G161" s="60"/>
      <c r="H161" s="60"/>
      <c r="I161" s="60"/>
      <c r="J161" s="60"/>
      <c r="K161" s="60"/>
      <c r="L161" s="60"/>
      <c r="M161" s="60">
        <v>1</v>
      </c>
      <c r="N161" s="60">
        <v>1</v>
      </c>
      <c r="O161" s="60">
        <v>1</v>
      </c>
      <c r="P161" s="60"/>
      <c r="Q161" s="60">
        <v>1</v>
      </c>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114"/>
      <c r="AO161" s="128"/>
      <c r="AP161" s="60"/>
      <c r="AQ161" s="60">
        <v>0</v>
      </c>
      <c r="AR161" s="60">
        <v>0</v>
      </c>
      <c r="AS161" s="535" t="s">
        <v>194</v>
      </c>
      <c r="AT161" s="465"/>
      <c r="AU161" s="465"/>
      <c r="CG161" s="452">
        <v>0</v>
      </c>
      <c r="CH161" s="452">
        <v>0</v>
      </c>
      <c r="CI161" s="452">
        <v>0</v>
      </c>
    </row>
    <row r="162" spans="1:87" x14ac:dyDescent="0.2">
      <c r="A162" s="1269" t="s">
        <v>126</v>
      </c>
      <c r="B162" s="1385"/>
      <c r="C162" s="1270"/>
      <c r="D162" s="624">
        <f t="shared" si="23"/>
        <v>0</v>
      </c>
      <c r="E162" s="624">
        <f t="shared" si="26"/>
        <v>0</v>
      </c>
      <c r="F162" s="624">
        <f t="shared" si="26"/>
        <v>0</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86"/>
      <c r="AO162" s="129"/>
      <c r="AP162" s="32"/>
      <c r="AQ162" s="32"/>
      <c r="AR162" s="147"/>
      <c r="AS162" s="535" t="s">
        <v>194</v>
      </c>
      <c r="AT162" s="465"/>
      <c r="AU162" s="465"/>
      <c r="CG162" s="452">
        <v>0</v>
      </c>
      <c r="CH162" s="452">
        <v>0</v>
      </c>
      <c r="CI162" s="452">
        <v>0</v>
      </c>
    </row>
    <row r="163" spans="1:87" x14ac:dyDescent="0.2">
      <c r="A163" s="1269" t="s">
        <v>127</v>
      </c>
      <c r="B163" s="1385"/>
      <c r="C163" s="1270"/>
      <c r="D163" s="624">
        <f t="shared" si="23"/>
        <v>13</v>
      </c>
      <c r="E163" s="624">
        <f t="shared" si="26"/>
        <v>10</v>
      </c>
      <c r="F163" s="624">
        <f t="shared" si="26"/>
        <v>3</v>
      </c>
      <c r="G163" s="32"/>
      <c r="H163" s="32"/>
      <c r="I163" s="32"/>
      <c r="J163" s="32"/>
      <c r="K163" s="32">
        <v>2</v>
      </c>
      <c r="L163" s="32"/>
      <c r="M163" s="32">
        <v>1</v>
      </c>
      <c r="N163" s="32"/>
      <c r="O163" s="32">
        <v>2</v>
      </c>
      <c r="P163" s="32"/>
      <c r="Q163" s="32">
        <v>2</v>
      </c>
      <c r="R163" s="32">
        <v>2</v>
      </c>
      <c r="S163" s="32">
        <v>2</v>
      </c>
      <c r="T163" s="32"/>
      <c r="U163" s="32">
        <v>1</v>
      </c>
      <c r="V163" s="32"/>
      <c r="W163" s="32"/>
      <c r="X163" s="32">
        <v>1</v>
      </c>
      <c r="Y163" s="32"/>
      <c r="Z163" s="32"/>
      <c r="AA163" s="32"/>
      <c r="AB163" s="32"/>
      <c r="AC163" s="32"/>
      <c r="AD163" s="32"/>
      <c r="AE163" s="32"/>
      <c r="AF163" s="32"/>
      <c r="AG163" s="32"/>
      <c r="AH163" s="32"/>
      <c r="AI163" s="32"/>
      <c r="AJ163" s="32"/>
      <c r="AK163" s="32"/>
      <c r="AL163" s="32"/>
      <c r="AM163" s="32"/>
      <c r="AN163" s="86"/>
      <c r="AO163" s="129"/>
      <c r="AP163" s="32"/>
      <c r="AQ163" s="32">
        <v>0</v>
      </c>
      <c r="AR163" s="35">
        <v>0</v>
      </c>
      <c r="AS163" s="535" t="s">
        <v>194</v>
      </c>
      <c r="AT163" s="465"/>
      <c r="AU163" s="465"/>
      <c r="CG163" s="452">
        <v>0</v>
      </c>
      <c r="CH163" s="452">
        <v>0</v>
      </c>
      <c r="CI163" s="452">
        <v>0</v>
      </c>
    </row>
    <row r="164" spans="1:87" x14ac:dyDescent="0.2">
      <c r="A164" s="1269" t="s">
        <v>128</v>
      </c>
      <c r="B164" s="1385"/>
      <c r="C164" s="1270"/>
      <c r="D164" s="624">
        <f t="shared" si="23"/>
        <v>1</v>
      </c>
      <c r="E164" s="624">
        <f t="shared" si="26"/>
        <v>0</v>
      </c>
      <c r="F164" s="624">
        <f t="shared" si="26"/>
        <v>1</v>
      </c>
      <c r="G164" s="32"/>
      <c r="H164" s="32"/>
      <c r="I164" s="32"/>
      <c r="J164" s="32"/>
      <c r="K164" s="32"/>
      <c r="L164" s="32"/>
      <c r="M164" s="32"/>
      <c r="N164" s="32"/>
      <c r="O164" s="32"/>
      <c r="P164" s="32"/>
      <c r="Q164" s="32"/>
      <c r="R164" s="32"/>
      <c r="S164" s="32"/>
      <c r="T164" s="32"/>
      <c r="U164" s="32"/>
      <c r="V164" s="32"/>
      <c r="W164" s="32"/>
      <c r="X164" s="32"/>
      <c r="Y164" s="32"/>
      <c r="Z164" s="32"/>
      <c r="AA164" s="32"/>
      <c r="AB164" s="32">
        <v>1</v>
      </c>
      <c r="AC164" s="32"/>
      <c r="AD164" s="32"/>
      <c r="AE164" s="32"/>
      <c r="AF164" s="32"/>
      <c r="AG164" s="32"/>
      <c r="AH164" s="32"/>
      <c r="AI164" s="32"/>
      <c r="AJ164" s="32"/>
      <c r="AK164" s="32"/>
      <c r="AL164" s="32"/>
      <c r="AM164" s="32"/>
      <c r="AN164" s="86"/>
      <c r="AO164" s="129"/>
      <c r="AP164" s="32"/>
      <c r="AQ164" s="32">
        <v>0</v>
      </c>
      <c r="AR164" s="35">
        <v>0</v>
      </c>
      <c r="AS164" s="535" t="s">
        <v>194</v>
      </c>
      <c r="AT164" s="465"/>
      <c r="AU164" s="465"/>
      <c r="CG164" s="452">
        <v>0</v>
      </c>
      <c r="CH164" s="452">
        <v>0</v>
      </c>
      <c r="CI164" s="452">
        <v>0</v>
      </c>
    </row>
    <row r="165" spans="1:87" x14ac:dyDescent="0.2">
      <c r="A165" s="1386" t="s">
        <v>129</v>
      </c>
      <c r="B165" s="1387"/>
      <c r="C165" s="1388"/>
      <c r="D165" s="622">
        <f t="shared" si="23"/>
        <v>0</v>
      </c>
      <c r="E165" s="622">
        <f t="shared" si="26"/>
        <v>0</v>
      </c>
      <c r="F165" s="622">
        <f t="shared" si="26"/>
        <v>0</v>
      </c>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5"/>
      <c r="AR165" s="35"/>
      <c r="AS165" s="535" t="s">
        <v>194</v>
      </c>
      <c r="AT165" s="465"/>
      <c r="AU165" s="465"/>
      <c r="CG165" s="452">
        <v>0</v>
      </c>
      <c r="CH165" s="452">
        <v>0</v>
      </c>
      <c r="CI165" s="452">
        <v>0</v>
      </c>
    </row>
    <row r="166" spans="1:87" x14ac:dyDescent="0.2">
      <c r="A166" s="1378" t="s">
        <v>183</v>
      </c>
      <c r="B166" s="1379"/>
      <c r="C166" s="1380"/>
      <c r="D166" s="633">
        <f t="shared" si="23"/>
        <v>4</v>
      </c>
      <c r="E166" s="633">
        <f t="shared" si="26"/>
        <v>1</v>
      </c>
      <c r="F166" s="633">
        <f t="shared" si="26"/>
        <v>3</v>
      </c>
      <c r="G166" s="44"/>
      <c r="H166" s="44"/>
      <c r="I166" s="44"/>
      <c r="J166" s="44">
        <v>1</v>
      </c>
      <c r="K166" s="44"/>
      <c r="L166" s="44"/>
      <c r="M166" s="44"/>
      <c r="N166" s="44"/>
      <c r="O166" s="44"/>
      <c r="P166" s="44"/>
      <c r="Q166" s="44"/>
      <c r="R166" s="44"/>
      <c r="S166" s="44"/>
      <c r="T166" s="44"/>
      <c r="U166" s="44"/>
      <c r="V166" s="44"/>
      <c r="W166" s="44"/>
      <c r="X166" s="44"/>
      <c r="Y166" s="44"/>
      <c r="Z166" s="44"/>
      <c r="AA166" s="44">
        <v>1</v>
      </c>
      <c r="AB166" s="44"/>
      <c r="AC166" s="44"/>
      <c r="AD166" s="44"/>
      <c r="AE166" s="44"/>
      <c r="AF166" s="44">
        <v>1</v>
      </c>
      <c r="AG166" s="44"/>
      <c r="AH166" s="44"/>
      <c r="AI166" s="44"/>
      <c r="AJ166" s="44"/>
      <c r="AK166" s="44"/>
      <c r="AL166" s="44"/>
      <c r="AM166" s="44"/>
      <c r="AN166" s="87">
        <v>1</v>
      </c>
      <c r="AO166" s="634"/>
      <c r="AP166" s="635"/>
      <c r="AQ166" s="44">
        <v>0</v>
      </c>
      <c r="AR166" s="44">
        <v>0</v>
      </c>
      <c r="AS166" s="535" t="s">
        <v>194</v>
      </c>
      <c r="AT166" s="465"/>
      <c r="AU166" s="465"/>
      <c r="CI166" s="452">
        <v>0</v>
      </c>
    </row>
    <row r="167" spans="1:87" x14ac:dyDescent="0.2">
      <c r="A167" s="69" t="s">
        <v>130</v>
      </c>
      <c r="B167" s="69"/>
      <c r="C167" s="69"/>
      <c r="D167" s="69"/>
      <c r="E167" s="69"/>
      <c r="F167" s="65"/>
      <c r="G167" s="65"/>
      <c r="H167" s="90"/>
      <c r="I167" s="136"/>
      <c r="J167" s="136"/>
      <c r="K167" s="171"/>
      <c r="L167" s="171"/>
      <c r="M167" s="171"/>
      <c r="N167" s="171"/>
      <c r="O167" s="172"/>
      <c r="P167" s="172"/>
      <c r="Q167" s="140"/>
      <c r="R167" s="140"/>
      <c r="S167" s="172"/>
      <c r="T167" s="172"/>
      <c r="U167" s="140"/>
      <c r="V167" s="140"/>
      <c r="W167" s="14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244"/>
    </row>
    <row r="168" spans="1:87" ht="14.25" customHeight="1" x14ac:dyDescent="0.2">
      <c r="A168" s="1403" t="s">
        <v>131</v>
      </c>
      <c r="B168" s="1403"/>
      <c r="C168" s="1403"/>
      <c r="D168" s="1273" t="s">
        <v>33</v>
      </c>
      <c r="E168" s="1273"/>
      <c r="F168" s="1273"/>
      <c r="G168" s="1437" t="s">
        <v>99</v>
      </c>
      <c r="H168" s="1437"/>
      <c r="I168" s="1438" t="s">
        <v>100</v>
      </c>
      <c r="J168" s="1438"/>
      <c r="K168" s="1438" t="s">
        <v>101</v>
      </c>
      <c r="L168" s="1438"/>
      <c r="M168" s="1437" t="s">
        <v>57</v>
      </c>
      <c r="N168" s="1437"/>
      <c r="O168" s="1271" t="s">
        <v>8</v>
      </c>
      <c r="P168" s="1272"/>
      <c r="Q168" s="1415" t="s">
        <v>59</v>
      </c>
      <c r="R168" s="1415"/>
      <c r="S168" s="1415" t="s">
        <v>60</v>
      </c>
      <c r="T168" s="1415"/>
      <c r="U168" s="1415" t="s">
        <v>61</v>
      </c>
      <c r="V168" s="1415"/>
      <c r="W168" s="1415" t="s">
        <v>62</v>
      </c>
      <c r="X168" s="1415"/>
      <c r="Y168" s="1415" t="s">
        <v>63</v>
      </c>
      <c r="Z168" s="1415"/>
      <c r="AA168" s="1415" t="s">
        <v>64</v>
      </c>
      <c r="AB168" s="1415"/>
      <c r="AC168" s="1415" t="s">
        <v>65</v>
      </c>
      <c r="AD168" s="1415"/>
      <c r="AE168" s="1415" t="s">
        <v>66</v>
      </c>
      <c r="AF168" s="1415"/>
      <c r="AG168" s="1415" t="s">
        <v>67</v>
      </c>
      <c r="AH168" s="1415"/>
      <c r="AI168" s="1415" t="s">
        <v>68</v>
      </c>
      <c r="AJ168" s="1415"/>
      <c r="AK168" s="1415" t="s">
        <v>69</v>
      </c>
      <c r="AL168" s="1415"/>
      <c r="AM168" s="1415" t="s">
        <v>70</v>
      </c>
      <c r="AN168" s="1288"/>
      <c r="AO168" s="1447" t="s">
        <v>77</v>
      </c>
      <c r="AP168" s="1448"/>
      <c r="AQ168" s="1449"/>
      <c r="AR168" s="1450" t="s">
        <v>249</v>
      </c>
      <c r="AS168" s="1421" t="s">
        <v>257</v>
      </c>
      <c r="AT168" s="1452" t="s">
        <v>251</v>
      </c>
      <c r="AU168" s="1452"/>
      <c r="AV168" s="636"/>
    </row>
    <row r="169" spans="1:87" ht="20.25" customHeight="1" x14ac:dyDescent="0.2">
      <c r="A169" s="1404"/>
      <c r="B169" s="1404"/>
      <c r="C169" s="1404"/>
      <c r="D169" s="435" t="s">
        <v>149</v>
      </c>
      <c r="E169" s="310" t="s">
        <v>30</v>
      </c>
      <c r="F169" s="310" t="s">
        <v>48</v>
      </c>
      <c r="G169" s="427" t="s">
        <v>30</v>
      </c>
      <c r="H169" s="427" t="s">
        <v>48</v>
      </c>
      <c r="I169" s="427" t="s">
        <v>30</v>
      </c>
      <c r="J169" s="427" t="s">
        <v>48</v>
      </c>
      <c r="K169" s="427" t="s">
        <v>30</v>
      </c>
      <c r="L169" s="427" t="s">
        <v>48</v>
      </c>
      <c r="M169" s="427" t="s">
        <v>30</v>
      </c>
      <c r="N169" s="427" t="s">
        <v>48</v>
      </c>
      <c r="O169" s="427" t="s">
        <v>30</v>
      </c>
      <c r="P169" s="427" t="s">
        <v>48</v>
      </c>
      <c r="Q169" s="427" t="s">
        <v>30</v>
      </c>
      <c r="R169" s="427" t="s">
        <v>48</v>
      </c>
      <c r="S169" s="427" t="s">
        <v>30</v>
      </c>
      <c r="T169" s="427" t="s">
        <v>48</v>
      </c>
      <c r="U169" s="427" t="s">
        <v>30</v>
      </c>
      <c r="V169" s="427" t="s">
        <v>48</v>
      </c>
      <c r="W169" s="427" t="s">
        <v>30</v>
      </c>
      <c r="X169" s="427" t="s">
        <v>48</v>
      </c>
      <c r="Y169" s="427" t="s">
        <v>30</v>
      </c>
      <c r="Z169" s="427" t="s">
        <v>48</v>
      </c>
      <c r="AA169" s="427" t="s">
        <v>30</v>
      </c>
      <c r="AB169" s="427" t="s">
        <v>48</v>
      </c>
      <c r="AC169" s="427" t="s">
        <v>30</v>
      </c>
      <c r="AD169" s="427" t="s">
        <v>48</v>
      </c>
      <c r="AE169" s="427" t="s">
        <v>30</v>
      </c>
      <c r="AF169" s="427" t="s">
        <v>48</v>
      </c>
      <c r="AG169" s="427" t="s">
        <v>30</v>
      </c>
      <c r="AH169" s="427" t="s">
        <v>48</v>
      </c>
      <c r="AI169" s="427" t="s">
        <v>30</v>
      </c>
      <c r="AJ169" s="427" t="s">
        <v>48</v>
      </c>
      <c r="AK169" s="427" t="s">
        <v>30</v>
      </c>
      <c r="AL169" s="427" t="s">
        <v>48</v>
      </c>
      <c r="AM169" s="427" t="s">
        <v>30</v>
      </c>
      <c r="AN169" s="448" t="s">
        <v>48</v>
      </c>
      <c r="AO169" s="637" t="s">
        <v>231</v>
      </c>
      <c r="AP169" s="638" t="s">
        <v>233</v>
      </c>
      <c r="AQ169" s="639" t="s">
        <v>232</v>
      </c>
      <c r="AR169" s="1451"/>
      <c r="AS169" s="1422"/>
      <c r="AT169" s="143" t="s">
        <v>30</v>
      </c>
      <c r="AU169" s="143" t="s">
        <v>48</v>
      </c>
      <c r="AV169" s="452"/>
    </row>
    <row r="170" spans="1:87" x14ac:dyDescent="0.2">
      <c r="A170" s="1453" t="s">
        <v>132</v>
      </c>
      <c r="B170" s="1453"/>
      <c r="C170" s="1453"/>
      <c r="D170" s="618">
        <f>SUM(E170+F170)</f>
        <v>33</v>
      </c>
      <c r="E170" s="618">
        <f>SUM(G170+I170+K170+M170+O170+Q170+S170+U170+W170+Y170+AA170+AC170+AE170+AG170+AI170+AK170+AM170)</f>
        <v>14</v>
      </c>
      <c r="F170" s="618">
        <f>SUM(H170+J170+L170+N170+P170+R170+T170+V170+X170+Z170+AB170+AD170+AF170+AH170+AJ170+AL170+AN170)</f>
        <v>19</v>
      </c>
      <c r="G170" s="38">
        <v>2</v>
      </c>
      <c r="H170" s="38"/>
      <c r="I170" s="38">
        <v>1</v>
      </c>
      <c r="J170" s="38">
        <v>1</v>
      </c>
      <c r="K170" s="38">
        <v>1</v>
      </c>
      <c r="L170" s="38"/>
      <c r="M170" s="38">
        <v>1</v>
      </c>
      <c r="N170" s="38">
        <v>1</v>
      </c>
      <c r="O170" s="38">
        <v>3</v>
      </c>
      <c r="P170" s="38">
        <v>2</v>
      </c>
      <c r="Q170" s="38">
        <v>1</v>
      </c>
      <c r="R170" s="38">
        <v>3</v>
      </c>
      <c r="S170" s="38"/>
      <c r="T170" s="38">
        <v>2</v>
      </c>
      <c r="U170" s="38">
        <v>1</v>
      </c>
      <c r="V170" s="38">
        <v>1</v>
      </c>
      <c r="W170" s="38">
        <v>1</v>
      </c>
      <c r="X170" s="38"/>
      <c r="Y170" s="38">
        <v>1</v>
      </c>
      <c r="Z170" s="38"/>
      <c r="AA170" s="38"/>
      <c r="AB170" s="38"/>
      <c r="AC170" s="38"/>
      <c r="AD170" s="38">
        <v>2</v>
      </c>
      <c r="AE170" s="38">
        <v>2</v>
      </c>
      <c r="AF170" s="38">
        <v>3</v>
      </c>
      <c r="AG170" s="38"/>
      <c r="AH170" s="38">
        <v>1</v>
      </c>
      <c r="AI170" s="38"/>
      <c r="AJ170" s="38">
        <v>1</v>
      </c>
      <c r="AK170" s="38"/>
      <c r="AL170" s="38">
        <v>1</v>
      </c>
      <c r="AM170" s="38"/>
      <c r="AN170" s="173">
        <v>1</v>
      </c>
      <c r="AO170" s="277"/>
      <c r="AP170" s="109"/>
      <c r="AQ170" s="278"/>
      <c r="AR170" s="175"/>
      <c r="AS170" s="38"/>
      <c r="AT170" s="38">
        <v>0</v>
      </c>
      <c r="AU170" s="38">
        <v>0</v>
      </c>
      <c r="AV170" s="535" t="s">
        <v>194</v>
      </c>
      <c r="CG170" s="452">
        <v>0</v>
      </c>
      <c r="CH170" s="452">
        <v>0</v>
      </c>
      <c r="CI170" s="452">
        <v>0</v>
      </c>
    </row>
    <row r="171" spans="1:87" x14ac:dyDescent="0.2">
      <c r="A171" s="1454" t="s">
        <v>103</v>
      </c>
      <c r="B171" s="1455"/>
      <c r="C171" s="1455"/>
      <c r="D171" s="279"/>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1"/>
      <c r="AP171" s="234"/>
      <c r="AQ171" s="282"/>
      <c r="AR171" s="280"/>
      <c r="AS171" s="280"/>
      <c r="AT171" s="280"/>
      <c r="AU171" s="283"/>
      <c r="AV171" s="535"/>
    </row>
    <row r="172" spans="1:87" x14ac:dyDescent="0.2">
      <c r="A172" s="1396" t="s">
        <v>184</v>
      </c>
      <c r="B172" s="1389" t="s">
        <v>258</v>
      </c>
      <c r="C172" s="1322"/>
      <c r="D172" s="619">
        <f t="shared" ref="D172:D178" si="27">SUM(E172+F172)</f>
        <v>0</v>
      </c>
      <c r="E172" s="619">
        <f t="shared" ref="E172:F178" si="28">SUM(G172+I172+K172+M172+O172+Q172+S172+U172+W172+Y172+AA172+AC172+AE172+AG172+AI172+AK172+AM172)</f>
        <v>0</v>
      </c>
      <c r="F172" s="619">
        <f t="shared" si="28"/>
        <v>0</v>
      </c>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85"/>
      <c r="AO172" s="161"/>
      <c r="AP172" s="25"/>
      <c r="AQ172" s="120"/>
      <c r="AR172" s="161"/>
      <c r="AS172" s="25"/>
      <c r="AT172" s="25"/>
      <c r="AU172" s="25"/>
      <c r="AV172" s="535" t="s">
        <v>194</v>
      </c>
      <c r="CG172" s="452">
        <v>0</v>
      </c>
      <c r="CH172" s="452">
        <v>0</v>
      </c>
      <c r="CI172" s="452">
        <v>0</v>
      </c>
    </row>
    <row r="173" spans="1:87" x14ac:dyDescent="0.2">
      <c r="A173" s="1397"/>
      <c r="B173" s="1390" t="s">
        <v>252</v>
      </c>
      <c r="C173" s="1324"/>
      <c r="D173" s="626">
        <f t="shared" si="27"/>
        <v>0</v>
      </c>
      <c r="E173" s="626">
        <f t="shared" si="28"/>
        <v>0</v>
      </c>
      <c r="F173" s="626">
        <f t="shared" si="28"/>
        <v>0</v>
      </c>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87"/>
      <c r="AO173" s="160"/>
      <c r="AP173" s="44"/>
      <c r="AQ173" s="278"/>
      <c r="AR173" s="160"/>
      <c r="AS173" s="44"/>
      <c r="AT173" s="44"/>
      <c r="AU173" s="44"/>
      <c r="AV173" s="535" t="s">
        <v>194</v>
      </c>
      <c r="CG173" s="452">
        <v>0</v>
      </c>
      <c r="CH173" s="452">
        <v>0</v>
      </c>
      <c r="CI173" s="452">
        <v>0</v>
      </c>
    </row>
    <row r="174" spans="1:87" x14ac:dyDescent="0.2">
      <c r="A174" s="1398" t="s">
        <v>105</v>
      </c>
      <c r="B174" s="1398"/>
      <c r="C174" s="1399"/>
      <c r="D174" s="622">
        <f t="shared" si="27"/>
        <v>0</v>
      </c>
      <c r="E174" s="622">
        <f t="shared" si="28"/>
        <v>0</v>
      </c>
      <c r="F174" s="622">
        <f t="shared" si="28"/>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30"/>
      <c r="AP174" s="35"/>
      <c r="AQ174" s="278"/>
      <c r="AR174" s="179"/>
      <c r="AS174" s="35"/>
      <c r="AT174" s="35"/>
      <c r="AU174" s="35"/>
      <c r="AV174" s="535" t="s">
        <v>194</v>
      </c>
      <c r="CG174" s="452">
        <v>0</v>
      </c>
      <c r="CH174" s="452">
        <v>0</v>
      </c>
      <c r="CI174" s="452">
        <v>0</v>
      </c>
    </row>
    <row r="175" spans="1:87" x14ac:dyDescent="0.2">
      <c r="A175" s="1400" t="s">
        <v>182</v>
      </c>
      <c r="B175" s="1401"/>
      <c r="C175" s="1402"/>
      <c r="D175" s="483">
        <f t="shared" si="27"/>
        <v>33</v>
      </c>
      <c r="E175" s="483">
        <f t="shared" si="28"/>
        <v>14</v>
      </c>
      <c r="F175" s="483">
        <f t="shared" si="28"/>
        <v>19</v>
      </c>
      <c r="G175" s="38">
        <v>2</v>
      </c>
      <c r="H175" s="38"/>
      <c r="I175" s="38">
        <v>1</v>
      </c>
      <c r="J175" s="38">
        <v>1</v>
      </c>
      <c r="K175" s="38">
        <v>1</v>
      </c>
      <c r="L175" s="38"/>
      <c r="M175" s="38">
        <v>1</v>
      </c>
      <c r="N175" s="38">
        <v>1</v>
      </c>
      <c r="O175" s="38">
        <v>3</v>
      </c>
      <c r="P175" s="38">
        <v>2</v>
      </c>
      <c r="Q175" s="38">
        <v>1</v>
      </c>
      <c r="R175" s="38">
        <v>3</v>
      </c>
      <c r="S175" s="38"/>
      <c r="T175" s="38">
        <v>2</v>
      </c>
      <c r="U175" s="38">
        <v>1</v>
      </c>
      <c r="V175" s="38">
        <v>1</v>
      </c>
      <c r="W175" s="38">
        <v>1</v>
      </c>
      <c r="X175" s="38"/>
      <c r="Y175" s="38">
        <v>1</v>
      </c>
      <c r="Z175" s="38"/>
      <c r="AA175" s="38"/>
      <c r="AB175" s="38"/>
      <c r="AC175" s="38"/>
      <c r="AD175" s="38">
        <v>2</v>
      </c>
      <c r="AE175" s="38">
        <v>2</v>
      </c>
      <c r="AF175" s="38">
        <v>3</v>
      </c>
      <c r="AG175" s="38"/>
      <c r="AH175" s="38">
        <v>1</v>
      </c>
      <c r="AI175" s="38"/>
      <c r="AJ175" s="38">
        <v>1</v>
      </c>
      <c r="AK175" s="38"/>
      <c r="AL175" s="38">
        <v>1</v>
      </c>
      <c r="AM175" s="38"/>
      <c r="AN175" s="173">
        <v>1</v>
      </c>
      <c r="AO175" s="163"/>
      <c r="AP175" s="38"/>
      <c r="AQ175" s="284"/>
      <c r="AR175" s="175"/>
      <c r="AS175" s="38"/>
      <c r="AT175" s="38">
        <v>0</v>
      </c>
      <c r="AU175" s="38">
        <v>0</v>
      </c>
      <c r="AV175" s="535" t="s">
        <v>194</v>
      </c>
      <c r="CG175" s="452">
        <v>0</v>
      </c>
      <c r="CH175" s="452">
        <v>0</v>
      </c>
      <c r="CI175" s="452">
        <v>0</v>
      </c>
    </row>
    <row r="176" spans="1:87" ht="14.25" customHeight="1" x14ac:dyDescent="0.2">
      <c r="A176" s="1412" t="s">
        <v>106</v>
      </c>
      <c r="B176" s="1391" t="s">
        <v>107</v>
      </c>
      <c r="C176" s="1392"/>
      <c r="D176" s="623">
        <f t="shared" si="27"/>
        <v>0</v>
      </c>
      <c r="E176" s="623">
        <f t="shared" si="28"/>
        <v>0</v>
      </c>
      <c r="F176" s="623">
        <f t="shared" si="28"/>
        <v>0</v>
      </c>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114"/>
      <c r="AO176" s="128"/>
      <c r="AP176" s="60"/>
      <c r="AQ176" s="127"/>
      <c r="AR176" s="181"/>
      <c r="AS176" s="60"/>
      <c r="AT176" s="60"/>
      <c r="AU176" s="60"/>
      <c r="AV176" s="535" t="s">
        <v>194</v>
      </c>
      <c r="CG176" s="452">
        <v>0</v>
      </c>
      <c r="CH176" s="452">
        <v>0</v>
      </c>
      <c r="CI176" s="452">
        <v>0</v>
      </c>
    </row>
    <row r="177" spans="1:87" x14ac:dyDescent="0.2">
      <c r="A177" s="1456"/>
      <c r="B177" s="1393" t="s">
        <v>108</v>
      </c>
      <c r="C177" s="1394"/>
      <c r="D177" s="624">
        <f t="shared" si="27"/>
        <v>0</v>
      </c>
      <c r="E177" s="624">
        <f t="shared" si="28"/>
        <v>0</v>
      </c>
      <c r="F177" s="624">
        <f t="shared" si="28"/>
        <v>0</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86"/>
      <c r="AO177" s="128"/>
      <c r="AP177" s="60"/>
      <c r="AQ177" s="127"/>
      <c r="AR177" s="178"/>
      <c r="AS177" s="32"/>
      <c r="AT177" s="32"/>
      <c r="AU177" s="32"/>
      <c r="AV177" s="535" t="s">
        <v>194</v>
      </c>
      <c r="CG177" s="452">
        <v>0</v>
      </c>
      <c r="CH177" s="452">
        <v>0</v>
      </c>
      <c r="CI177" s="452">
        <v>0</v>
      </c>
    </row>
    <row r="178" spans="1:87" x14ac:dyDescent="0.2">
      <c r="A178" s="1456"/>
      <c r="B178" s="1393" t="s">
        <v>109</v>
      </c>
      <c r="C178" s="1393"/>
      <c r="D178" s="624">
        <f t="shared" si="27"/>
        <v>0</v>
      </c>
      <c r="E178" s="624">
        <f t="shared" si="28"/>
        <v>0</v>
      </c>
      <c r="F178" s="624">
        <f t="shared" si="28"/>
        <v>0</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86"/>
      <c r="AO178" s="128"/>
      <c r="AP178" s="60"/>
      <c r="AQ178" s="127"/>
      <c r="AR178" s="178"/>
      <c r="AS178" s="32"/>
      <c r="AT178" s="32"/>
      <c r="AU178" s="32"/>
      <c r="AV178" s="535" t="s">
        <v>194</v>
      </c>
      <c r="CH178" s="452">
        <v>0</v>
      </c>
      <c r="CI178" s="452">
        <v>0</v>
      </c>
    </row>
    <row r="179" spans="1:87" ht="15" customHeight="1" x14ac:dyDescent="0.2">
      <c r="A179" s="1456"/>
      <c r="B179" s="1327" t="s">
        <v>110</v>
      </c>
      <c r="C179" s="1291"/>
      <c r="D179" s="625"/>
      <c r="E179" s="156"/>
      <c r="F179" s="624">
        <f>SUM(L179+N179+P179+R179+T179+V179+X179+Z179+AB179+AD179+AF179+AH179+AJ179+AL179+AN179)</f>
        <v>0</v>
      </c>
      <c r="G179" s="156"/>
      <c r="H179" s="156"/>
      <c r="I179" s="156"/>
      <c r="J179" s="156"/>
      <c r="K179" s="156"/>
      <c r="L179" s="32"/>
      <c r="M179" s="156"/>
      <c r="N179" s="32"/>
      <c r="O179" s="156"/>
      <c r="P179" s="32"/>
      <c r="Q179" s="156"/>
      <c r="R179" s="32"/>
      <c r="S179" s="156"/>
      <c r="T179" s="32"/>
      <c r="U179" s="156"/>
      <c r="V179" s="32"/>
      <c r="W179" s="156"/>
      <c r="X179" s="32"/>
      <c r="Y179" s="156"/>
      <c r="Z179" s="32"/>
      <c r="AA179" s="156"/>
      <c r="AB179" s="32"/>
      <c r="AC179" s="156"/>
      <c r="AD179" s="32"/>
      <c r="AE179" s="156"/>
      <c r="AF179" s="32"/>
      <c r="AG179" s="156"/>
      <c r="AH179" s="32"/>
      <c r="AI179" s="156"/>
      <c r="AJ179" s="32"/>
      <c r="AK179" s="156"/>
      <c r="AL179" s="32"/>
      <c r="AM179" s="156"/>
      <c r="AN179" s="86"/>
      <c r="AO179" s="128"/>
      <c r="AP179" s="60"/>
      <c r="AQ179" s="127"/>
      <c r="AR179" s="178"/>
      <c r="AS179" s="32"/>
      <c r="AT179" s="156"/>
      <c r="AU179" s="32"/>
      <c r="AV179" s="535" t="s">
        <v>194</v>
      </c>
      <c r="CG179" s="452">
        <v>0</v>
      </c>
      <c r="CH179" s="452">
        <v>0</v>
      </c>
      <c r="CI179" s="452">
        <v>0</v>
      </c>
    </row>
    <row r="180" spans="1:87" x14ac:dyDescent="0.2">
      <c r="A180" s="1456"/>
      <c r="B180" s="1393" t="s">
        <v>111</v>
      </c>
      <c r="C180" s="1393"/>
      <c r="D180" s="624">
        <f t="shared" ref="D180:D200" si="29">SUM(E180+F180)</f>
        <v>1</v>
      </c>
      <c r="E180" s="624">
        <f t="shared" ref="E180:F186" si="30">SUM(G180+I180+K180+M180+O180+Q180+S180+U180+W180+Y180+AA180+AC180+AE180+AG180+AI180+AK180+AM180)</f>
        <v>0</v>
      </c>
      <c r="F180" s="624">
        <f t="shared" si="30"/>
        <v>1</v>
      </c>
      <c r="G180" s="32"/>
      <c r="H180" s="32"/>
      <c r="I180" s="32"/>
      <c r="J180" s="32"/>
      <c r="K180" s="32"/>
      <c r="L180" s="32"/>
      <c r="M180" s="32"/>
      <c r="N180" s="32"/>
      <c r="O180" s="32"/>
      <c r="P180" s="32">
        <v>1</v>
      </c>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86"/>
      <c r="AO180" s="128"/>
      <c r="AP180" s="60"/>
      <c r="AQ180" s="127"/>
      <c r="AR180" s="178"/>
      <c r="AS180" s="32"/>
      <c r="AT180" s="32">
        <v>0</v>
      </c>
      <c r="AU180" s="32">
        <v>0</v>
      </c>
      <c r="AV180" s="535" t="s">
        <v>194</v>
      </c>
      <c r="CG180" s="452">
        <v>0</v>
      </c>
      <c r="CH180" s="452">
        <v>0</v>
      </c>
      <c r="CI180" s="452">
        <v>0</v>
      </c>
    </row>
    <row r="181" spans="1:87" x14ac:dyDescent="0.2">
      <c r="A181" s="1456"/>
      <c r="B181" s="1395" t="s">
        <v>112</v>
      </c>
      <c r="C181" s="1395"/>
      <c r="D181" s="624">
        <f t="shared" si="29"/>
        <v>6</v>
      </c>
      <c r="E181" s="624">
        <f t="shared" si="30"/>
        <v>1</v>
      </c>
      <c r="F181" s="624">
        <f t="shared" si="30"/>
        <v>5</v>
      </c>
      <c r="G181" s="32"/>
      <c r="H181" s="32"/>
      <c r="I181" s="32"/>
      <c r="J181" s="32"/>
      <c r="K181" s="32"/>
      <c r="L181" s="32"/>
      <c r="M181" s="32"/>
      <c r="N181" s="32"/>
      <c r="O181" s="32"/>
      <c r="P181" s="32"/>
      <c r="Q181" s="32"/>
      <c r="R181" s="32">
        <v>1</v>
      </c>
      <c r="S181" s="32"/>
      <c r="T181" s="32">
        <v>1</v>
      </c>
      <c r="U181" s="32"/>
      <c r="V181" s="32">
        <v>1</v>
      </c>
      <c r="W181" s="32">
        <v>1</v>
      </c>
      <c r="X181" s="32"/>
      <c r="Y181" s="32"/>
      <c r="Z181" s="32"/>
      <c r="AA181" s="32"/>
      <c r="AB181" s="32"/>
      <c r="AC181" s="32"/>
      <c r="AD181" s="32"/>
      <c r="AE181" s="32"/>
      <c r="AF181" s="32">
        <v>1</v>
      </c>
      <c r="AG181" s="32"/>
      <c r="AH181" s="32"/>
      <c r="AI181" s="32"/>
      <c r="AJ181" s="32"/>
      <c r="AK181" s="32"/>
      <c r="AL181" s="32">
        <v>1</v>
      </c>
      <c r="AM181" s="32"/>
      <c r="AN181" s="86"/>
      <c r="AO181" s="128"/>
      <c r="AP181" s="60"/>
      <c r="AQ181" s="127"/>
      <c r="AR181" s="178"/>
      <c r="AS181" s="32"/>
      <c r="AT181" s="32">
        <v>0</v>
      </c>
      <c r="AU181" s="32">
        <v>0</v>
      </c>
      <c r="AV181" s="535" t="s">
        <v>194</v>
      </c>
      <c r="CG181" s="452">
        <v>0</v>
      </c>
      <c r="CH181" s="452">
        <v>0</v>
      </c>
      <c r="CI181" s="452">
        <v>0</v>
      </c>
    </row>
    <row r="182" spans="1:87" x14ac:dyDescent="0.2">
      <c r="A182" s="1456"/>
      <c r="B182" s="1395" t="s">
        <v>113</v>
      </c>
      <c r="C182" s="1395"/>
      <c r="D182" s="624">
        <f t="shared" si="29"/>
        <v>2</v>
      </c>
      <c r="E182" s="624">
        <f t="shared" si="30"/>
        <v>1</v>
      </c>
      <c r="F182" s="624">
        <f t="shared" si="30"/>
        <v>1</v>
      </c>
      <c r="G182" s="32"/>
      <c r="H182" s="32"/>
      <c r="I182" s="32"/>
      <c r="J182" s="32"/>
      <c r="K182" s="32"/>
      <c r="L182" s="32"/>
      <c r="M182" s="32"/>
      <c r="N182" s="32"/>
      <c r="O182" s="32"/>
      <c r="P182" s="32"/>
      <c r="Q182" s="32"/>
      <c r="R182" s="32"/>
      <c r="S182" s="32"/>
      <c r="T182" s="32"/>
      <c r="U182" s="32"/>
      <c r="V182" s="32"/>
      <c r="W182" s="32"/>
      <c r="X182" s="32"/>
      <c r="Y182" s="32"/>
      <c r="Z182" s="32"/>
      <c r="AA182" s="32"/>
      <c r="AB182" s="32">
        <v>1</v>
      </c>
      <c r="AC182" s="32"/>
      <c r="AD182" s="32"/>
      <c r="AE182" s="32">
        <v>1</v>
      </c>
      <c r="AF182" s="32"/>
      <c r="AG182" s="32"/>
      <c r="AH182" s="32"/>
      <c r="AI182" s="32"/>
      <c r="AJ182" s="32"/>
      <c r="AK182" s="32"/>
      <c r="AL182" s="32"/>
      <c r="AM182" s="32"/>
      <c r="AN182" s="86"/>
      <c r="AO182" s="128"/>
      <c r="AP182" s="60"/>
      <c r="AQ182" s="127"/>
      <c r="AR182" s="178"/>
      <c r="AS182" s="32"/>
      <c r="AT182" s="32">
        <v>0</v>
      </c>
      <c r="AU182" s="32">
        <v>0</v>
      </c>
      <c r="AV182" s="535" t="s">
        <v>194</v>
      </c>
      <c r="CG182" s="452">
        <v>0</v>
      </c>
      <c r="CH182" s="452">
        <v>0</v>
      </c>
      <c r="CI182" s="452">
        <v>0</v>
      </c>
    </row>
    <row r="183" spans="1:87" x14ac:dyDescent="0.2">
      <c r="A183" s="1413"/>
      <c r="B183" s="1457" t="s">
        <v>114</v>
      </c>
      <c r="C183" s="1457"/>
      <c r="D183" s="622">
        <f t="shared" si="29"/>
        <v>0</v>
      </c>
      <c r="E183" s="622">
        <f t="shared" si="30"/>
        <v>0</v>
      </c>
      <c r="F183" s="622">
        <f t="shared" si="30"/>
        <v>0</v>
      </c>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159"/>
      <c r="AO183" s="160"/>
      <c r="AP183" s="44"/>
      <c r="AQ183" s="278"/>
      <c r="AR183" s="179"/>
      <c r="AS183" s="35"/>
      <c r="AT183" s="35"/>
      <c r="AU183" s="35"/>
      <c r="AV183" s="535" t="s">
        <v>194</v>
      </c>
      <c r="CG183" s="452">
        <v>0</v>
      </c>
      <c r="CH183" s="452">
        <v>0</v>
      </c>
      <c r="CI183" s="452">
        <v>0</v>
      </c>
    </row>
    <row r="184" spans="1:87" ht="21" customHeight="1" x14ac:dyDescent="0.2">
      <c r="A184" s="1458" t="s">
        <v>115</v>
      </c>
      <c r="B184" s="1439" t="s">
        <v>116</v>
      </c>
      <c r="C184" s="1440"/>
      <c r="D184" s="619">
        <f t="shared" si="29"/>
        <v>0</v>
      </c>
      <c r="E184" s="619">
        <f t="shared" si="30"/>
        <v>0</v>
      </c>
      <c r="F184" s="619">
        <f t="shared" si="30"/>
        <v>0</v>
      </c>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85"/>
      <c r="AO184" s="128"/>
      <c r="AP184" s="60"/>
      <c r="AQ184" s="127"/>
      <c r="AR184" s="183"/>
      <c r="AS184" s="25"/>
      <c r="AT184" s="25"/>
      <c r="AU184" s="25"/>
      <c r="AV184" s="535" t="s">
        <v>194</v>
      </c>
      <c r="CG184" s="452">
        <v>0</v>
      </c>
      <c r="CH184" s="452">
        <v>0</v>
      </c>
      <c r="CI184" s="452">
        <v>0</v>
      </c>
    </row>
    <row r="185" spans="1:87" ht="23.25" customHeight="1" x14ac:dyDescent="0.2">
      <c r="A185" s="1459"/>
      <c r="B185" s="1315" t="s">
        <v>117</v>
      </c>
      <c r="C185" s="1316"/>
      <c r="D185" s="624">
        <f t="shared" si="29"/>
        <v>0</v>
      </c>
      <c r="E185" s="624">
        <f t="shared" si="30"/>
        <v>0</v>
      </c>
      <c r="F185" s="624">
        <f t="shared" si="30"/>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535" t="s">
        <v>194</v>
      </c>
      <c r="CG185" s="452">
        <v>0</v>
      </c>
      <c r="CH185" s="452">
        <v>0</v>
      </c>
      <c r="CI185" s="452">
        <v>0</v>
      </c>
    </row>
    <row r="186" spans="1:87" ht="17.25" customHeight="1" x14ac:dyDescent="0.2">
      <c r="A186" s="1460"/>
      <c r="B186" s="1390" t="s">
        <v>118</v>
      </c>
      <c r="C186" s="1324"/>
      <c r="D186" s="626">
        <f t="shared" si="29"/>
        <v>0</v>
      </c>
      <c r="E186" s="626">
        <f t="shared" si="30"/>
        <v>0</v>
      </c>
      <c r="F186" s="626">
        <f t="shared" si="30"/>
        <v>0</v>
      </c>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87"/>
      <c r="AO186" s="160"/>
      <c r="AP186" s="44"/>
      <c r="AQ186" s="278"/>
      <c r="AR186" s="184"/>
      <c r="AS186" s="44"/>
      <c r="AT186" s="44"/>
      <c r="AU186" s="44"/>
      <c r="AV186" s="535" t="s">
        <v>194</v>
      </c>
      <c r="CG186" s="452">
        <v>0</v>
      </c>
      <c r="CH186" s="452">
        <v>0</v>
      </c>
      <c r="CI186" s="452">
        <v>0</v>
      </c>
    </row>
    <row r="187" spans="1:87" ht="15.75" customHeight="1" x14ac:dyDescent="0.2">
      <c r="A187" s="1458" t="s">
        <v>119</v>
      </c>
      <c r="B187" s="1389" t="s">
        <v>120</v>
      </c>
      <c r="C187" s="1322"/>
      <c r="D187" s="619">
        <f t="shared" si="29"/>
        <v>1</v>
      </c>
      <c r="E187" s="619">
        <f t="shared" ref="E187:F190" si="31">SUM(G187+I187+K187+M187+O187)</f>
        <v>1</v>
      </c>
      <c r="F187" s="619">
        <f t="shared" si="31"/>
        <v>0</v>
      </c>
      <c r="G187" s="25"/>
      <c r="H187" s="25"/>
      <c r="I187" s="25"/>
      <c r="J187" s="25"/>
      <c r="K187" s="25">
        <v>1</v>
      </c>
      <c r="L187" s="25"/>
      <c r="M187" s="25"/>
      <c r="N187" s="25"/>
      <c r="O187" s="25"/>
      <c r="P187" s="25"/>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7"/>
      <c r="AO187" s="128"/>
      <c r="AP187" s="60"/>
      <c r="AQ187" s="127"/>
      <c r="AR187" s="181"/>
      <c r="AS187" s="154"/>
      <c r="AT187" s="25">
        <v>0</v>
      </c>
      <c r="AU187" s="25">
        <v>0</v>
      </c>
      <c r="AV187" s="535" t="s">
        <v>194</v>
      </c>
      <c r="CG187" s="452">
        <v>0</v>
      </c>
      <c r="CI187" s="452">
        <v>0</v>
      </c>
    </row>
    <row r="188" spans="1:87" ht="20.25" customHeight="1" x14ac:dyDescent="0.2">
      <c r="A188" s="1459"/>
      <c r="B188" s="1462" t="s">
        <v>121</v>
      </c>
      <c r="C188" s="1316"/>
      <c r="D188" s="624">
        <f t="shared" si="29"/>
        <v>0</v>
      </c>
      <c r="E188" s="624">
        <f t="shared" si="31"/>
        <v>0</v>
      </c>
      <c r="F188" s="624">
        <f t="shared" si="31"/>
        <v>0</v>
      </c>
      <c r="G188" s="32"/>
      <c r="H188" s="32"/>
      <c r="I188" s="32"/>
      <c r="J188" s="32"/>
      <c r="K188" s="32"/>
      <c r="L188" s="32"/>
      <c r="M188" s="32"/>
      <c r="N188" s="32"/>
      <c r="O188" s="32"/>
      <c r="P188" s="32"/>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7"/>
      <c r="AO188" s="128"/>
      <c r="AP188" s="60"/>
      <c r="AQ188" s="127"/>
      <c r="AR188" s="178"/>
      <c r="AS188" s="156"/>
      <c r="AT188" s="32"/>
      <c r="AU188" s="32"/>
      <c r="AV188" s="535" t="s">
        <v>194</v>
      </c>
      <c r="CG188" s="452">
        <v>0</v>
      </c>
      <c r="CI188" s="452">
        <v>0</v>
      </c>
    </row>
    <row r="189" spans="1:87" ht="22.5" customHeight="1" x14ac:dyDescent="0.2">
      <c r="A189" s="1459"/>
      <c r="B189" s="1462" t="s">
        <v>122</v>
      </c>
      <c r="C189" s="1316"/>
      <c r="D189" s="624">
        <f t="shared" si="29"/>
        <v>0</v>
      </c>
      <c r="E189" s="624">
        <f t="shared" si="31"/>
        <v>0</v>
      </c>
      <c r="F189" s="624">
        <f t="shared" si="31"/>
        <v>0</v>
      </c>
      <c r="G189" s="32"/>
      <c r="H189" s="32"/>
      <c r="I189" s="32"/>
      <c r="J189" s="32"/>
      <c r="K189" s="32"/>
      <c r="L189" s="32"/>
      <c r="M189" s="32"/>
      <c r="N189" s="32"/>
      <c r="O189" s="32"/>
      <c r="P189" s="32"/>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7"/>
      <c r="AO189" s="128"/>
      <c r="AP189" s="60"/>
      <c r="AQ189" s="127"/>
      <c r="AR189" s="178"/>
      <c r="AS189" s="156"/>
      <c r="AT189" s="32"/>
      <c r="AU189" s="32"/>
      <c r="AV189" s="535" t="s">
        <v>194</v>
      </c>
      <c r="CG189" s="452">
        <v>0</v>
      </c>
      <c r="CI189" s="452">
        <v>0</v>
      </c>
    </row>
    <row r="190" spans="1:87" ht="32.25" customHeight="1" x14ac:dyDescent="0.2">
      <c r="A190" s="1461"/>
      <c r="B190" s="1398" t="s">
        <v>123</v>
      </c>
      <c r="C190" s="1399"/>
      <c r="D190" s="622">
        <f t="shared" si="29"/>
        <v>1</v>
      </c>
      <c r="E190" s="622">
        <f t="shared" si="31"/>
        <v>0</v>
      </c>
      <c r="F190" s="622">
        <f t="shared" si="31"/>
        <v>1</v>
      </c>
      <c r="G190" s="35"/>
      <c r="H190" s="35"/>
      <c r="I190" s="35"/>
      <c r="J190" s="35">
        <v>1</v>
      </c>
      <c r="K190" s="35"/>
      <c r="L190" s="35"/>
      <c r="M190" s="35"/>
      <c r="N190" s="35"/>
      <c r="O190" s="35"/>
      <c r="P190" s="35"/>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7"/>
      <c r="AO190" s="160"/>
      <c r="AP190" s="44"/>
      <c r="AQ190" s="278"/>
      <c r="AR190" s="179"/>
      <c r="AS190" s="166"/>
      <c r="AT190" s="35">
        <v>0</v>
      </c>
      <c r="AU190" s="35">
        <v>0</v>
      </c>
      <c r="AV190" s="535" t="s">
        <v>194</v>
      </c>
      <c r="CG190" s="452">
        <v>0</v>
      </c>
      <c r="CI190" s="452">
        <v>0</v>
      </c>
    </row>
    <row r="191" spans="1:87" x14ac:dyDescent="0.2">
      <c r="A191" s="1445" t="s">
        <v>124</v>
      </c>
      <c r="B191" s="1445"/>
      <c r="C191" s="1446"/>
      <c r="D191" s="631">
        <f t="shared" si="29"/>
        <v>9</v>
      </c>
      <c r="E191" s="631">
        <f t="shared" ref="E191:F199" si="32">SUM(G191+I191+K191+M191+O191+Q191+S191+U191+W191+Y191+AA191+AC191+AE191+AG191+AI191+AK191+AM191)</f>
        <v>4</v>
      </c>
      <c r="F191" s="631">
        <f t="shared" si="32"/>
        <v>5</v>
      </c>
      <c r="G191" s="220"/>
      <c r="H191" s="220"/>
      <c r="I191" s="220"/>
      <c r="J191" s="220"/>
      <c r="K191" s="220"/>
      <c r="L191" s="220"/>
      <c r="M191" s="220"/>
      <c r="N191" s="220">
        <v>1</v>
      </c>
      <c r="O191" s="220">
        <v>1</v>
      </c>
      <c r="P191" s="220">
        <v>1</v>
      </c>
      <c r="Q191" s="220">
        <v>1</v>
      </c>
      <c r="R191" s="220">
        <v>1</v>
      </c>
      <c r="S191" s="220"/>
      <c r="T191" s="220">
        <v>1</v>
      </c>
      <c r="U191" s="220">
        <v>1</v>
      </c>
      <c r="V191" s="220"/>
      <c r="W191" s="220"/>
      <c r="X191" s="220"/>
      <c r="Y191" s="220"/>
      <c r="Z191" s="220"/>
      <c r="AA191" s="220"/>
      <c r="AB191" s="220"/>
      <c r="AC191" s="220"/>
      <c r="AD191" s="220"/>
      <c r="AE191" s="220">
        <v>1</v>
      </c>
      <c r="AF191" s="220">
        <v>1</v>
      </c>
      <c r="AG191" s="220"/>
      <c r="AH191" s="220"/>
      <c r="AI191" s="220"/>
      <c r="AJ191" s="220"/>
      <c r="AK191" s="220"/>
      <c r="AL191" s="220"/>
      <c r="AM191" s="220"/>
      <c r="AN191" s="218"/>
      <c r="AO191" s="219"/>
      <c r="AP191" s="220"/>
      <c r="AQ191" s="284"/>
      <c r="AR191" s="175"/>
      <c r="AS191" s="38"/>
      <c r="AT191" s="220">
        <v>0</v>
      </c>
      <c r="AU191" s="220">
        <v>0</v>
      </c>
      <c r="AV191" s="535" t="s">
        <v>194</v>
      </c>
      <c r="CG191" s="452">
        <v>0</v>
      </c>
      <c r="CH191" s="452">
        <v>0</v>
      </c>
      <c r="CI191" s="452">
        <v>0</v>
      </c>
    </row>
    <row r="192" spans="1:87" x14ac:dyDescent="0.2">
      <c r="A192" s="1412" t="s">
        <v>253</v>
      </c>
      <c r="B192" s="1431" t="s">
        <v>254</v>
      </c>
      <c r="C192" s="1443"/>
      <c r="D192" s="619">
        <f t="shared" si="29"/>
        <v>0</v>
      </c>
      <c r="E192" s="619">
        <f t="shared" si="32"/>
        <v>0</v>
      </c>
      <c r="F192" s="619">
        <f t="shared" si="32"/>
        <v>0</v>
      </c>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85"/>
      <c r="AO192" s="161"/>
      <c r="AP192" s="25"/>
      <c r="AQ192" s="127"/>
      <c r="AR192" s="153"/>
      <c r="AS192" s="153"/>
      <c r="AT192" s="25"/>
      <c r="AU192" s="25"/>
      <c r="AV192" s="535" t="s">
        <v>194</v>
      </c>
      <c r="CI192" s="452">
        <v>0</v>
      </c>
    </row>
    <row r="193" spans="1:87" x14ac:dyDescent="0.2">
      <c r="A193" s="1456"/>
      <c r="B193" s="1290" t="s">
        <v>255</v>
      </c>
      <c r="C193" s="1291"/>
      <c r="D193" s="623">
        <f t="shared" si="29"/>
        <v>0</v>
      </c>
      <c r="E193" s="623">
        <f t="shared" si="32"/>
        <v>0</v>
      </c>
      <c r="F193" s="623">
        <f t="shared" si="32"/>
        <v>0</v>
      </c>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114"/>
      <c r="AO193" s="128"/>
      <c r="AP193" s="60"/>
      <c r="AQ193" s="127"/>
      <c r="AR193" s="156"/>
      <c r="AS193" s="156"/>
      <c r="AT193" s="60"/>
      <c r="AU193" s="60"/>
      <c r="AV193" s="535" t="s">
        <v>194</v>
      </c>
      <c r="CI193" s="452">
        <v>0</v>
      </c>
    </row>
    <row r="194" spans="1:87" x14ac:dyDescent="0.2">
      <c r="A194" s="1413"/>
      <c r="B194" s="1378" t="s">
        <v>256</v>
      </c>
      <c r="C194" s="1380"/>
      <c r="D194" s="620">
        <f t="shared" si="29"/>
        <v>0</v>
      </c>
      <c r="E194" s="620">
        <f t="shared" si="32"/>
        <v>0</v>
      </c>
      <c r="F194" s="620">
        <f t="shared" si="32"/>
        <v>0</v>
      </c>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621"/>
      <c r="AO194" s="277"/>
      <c r="AP194" s="109"/>
      <c r="AQ194" s="285"/>
      <c r="AR194" s="156"/>
      <c r="AS194" s="156"/>
      <c r="AT194" s="109"/>
      <c r="AU194" s="109"/>
      <c r="AV194" s="535" t="s">
        <v>194</v>
      </c>
      <c r="CI194" s="452">
        <v>0</v>
      </c>
    </row>
    <row r="195" spans="1:87" x14ac:dyDescent="0.2">
      <c r="A195" s="1463" t="s">
        <v>125</v>
      </c>
      <c r="B195" s="1463"/>
      <c r="C195" s="1463"/>
      <c r="D195" s="623">
        <f t="shared" si="29"/>
        <v>0</v>
      </c>
      <c r="E195" s="623">
        <f t="shared" si="32"/>
        <v>0</v>
      </c>
      <c r="F195" s="623">
        <f t="shared" si="32"/>
        <v>0</v>
      </c>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114"/>
      <c r="AO195" s="128"/>
      <c r="AP195" s="60"/>
      <c r="AQ195" s="127"/>
      <c r="AR195" s="181"/>
      <c r="AS195" s="60"/>
      <c r="AT195" s="60"/>
      <c r="AU195" s="60"/>
      <c r="AV195" s="535" t="s">
        <v>194</v>
      </c>
      <c r="CG195" s="452">
        <v>0</v>
      </c>
      <c r="CH195" s="452">
        <v>0</v>
      </c>
      <c r="CI195" s="452">
        <v>0</v>
      </c>
    </row>
    <row r="196" spans="1:87" x14ac:dyDescent="0.2">
      <c r="A196" s="1462" t="s">
        <v>126</v>
      </c>
      <c r="B196" s="1462"/>
      <c r="C196" s="1462"/>
      <c r="D196" s="624">
        <f t="shared" si="29"/>
        <v>0</v>
      </c>
      <c r="E196" s="624">
        <f t="shared" si="32"/>
        <v>0</v>
      </c>
      <c r="F196" s="624">
        <f t="shared" si="32"/>
        <v>0</v>
      </c>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86"/>
      <c r="AO196" s="128"/>
      <c r="AP196" s="60"/>
      <c r="AQ196" s="127"/>
      <c r="AR196" s="178"/>
      <c r="AS196" s="32"/>
      <c r="AT196" s="32"/>
      <c r="AU196" s="32"/>
      <c r="AV196" s="535" t="s">
        <v>194</v>
      </c>
      <c r="CG196" s="452">
        <v>0</v>
      </c>
      <c r="CH196" s="452">
        <v>0</v>
      </c>
      <c r="CI196" s="452">
        <v>0</v>
      </c>
    </row>
    <row r="197" spans="1:87" x14ac:dyDescent="0.2">
      <c r="A197" s="1462" t="s">
        <v>127</v>
      </c>
      <c r="B197" s="1462"/>
      <c r="C197" s="1462"/>
      <c r="D197" s="624">
        <f t="shared" si="29"/>
        <v>5</v>
      </c>
      <c r="E197" s="624">
        <f t="shared" si="32"/>
        <v>5</v>
      </c>
      <c r="F197" s="624">
        <f t="shared" si="32"/>
        <v>0</v>
      </c>
      <c r="G197" s="32">
        <v>2</v>
      </c>
      <c r="H197" s="32"/>
      <c r="I197" s="32">
        <v>1</v>
      </c>
      <c r="J197" s="32"/>
      <c r="K197" s="32"/>
      <c r="L197" s="32"/>
      <c r="M197" s="32">
        <v>1</v>
      </c>
      <c r="N197" s="32"/>
      <c r="O197" s="32">
        <v>1</v>
      </c>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86"/>
      <c r="AO197" s="128"/>
      <c r="AP197" s="60"/>
      <c r="AQ197" s="127"/>
      <c r="AR197" s="178"/>
      <c r="AS197" s="32"/>
      <c r="AT197" s="32">
        <v>0</v>
      </c>
      <c r="AU197" s="32">
        <v>0</v>
      </c>
      <c r="AV197" s="535" t="s">
        <v>194</v>
      </c>
      <c r="CG197" s="452">
        <v>0</v>
      </c>
      <c r="CH197" s="452">
        <v>0</v>
      </c>
      <c r="CI197" s="452">
        <v>0</v>
      </c>
    </row>
    <row r="198" spans="1:87" x14ac:dyDescent="0.2">
      <c r="A198" s="1462" t="s">
        <v>128</v>
      </c>
      <c r="B198" s="1462"/>
      <c r="C198" s="1462"/>
      <c r="D198" s="624">
        <f t="shared" si="29"/>
        <v>3</v>
      </c>
      <c r="E198" s="624">
        <f t="shared" si="32"/>
        <v>1</v>
      </c>
      <c r="F198" s="624">
        <f t="shared" si="32"/>
        <v>2</v>
      </c>
      <c r="G198" s="32"/>
      <c r="H198" s="32"/>
      <c r="I198" s="32"/>
      <c r="J198" s="32"/>
      <c r="K198" s="32"/>
      <c r="L198" s="32"/>
      <c r="M198" s="32"/>
      <c r="N198" s="32"/>
      <c r="O198" s="32"/>
      <c r="P198" s="32"/>
      <c r="Q198" s="32"/>
      <c r="R198" s="32">
        <v>1</v>
      </c>
      <c r="S198" s="32"/>
      <c r="T198" s="32"/>
      <c r="U198" s="32"/>
      <c r="V198" s="32"/>
      <c r="W198" s="32"/>
      <c r="X198" s="32"/>
      <c r="Y198" s="32">
        <v>1</v>
      </c>
      <c r="Z198" s="32"/>
      <c r="AA198" s="32"/>
      <c r="AB198" s="32"/>
      <c r="AC198" s="32"/>
      <c r="AD198" s="32">
        <v>1</v>
      </c>
      <c r="AE198" s="32"/>
      <c r="AF198" s="32"/>
      <c r="AG198" s="32"/>
      <c r="AH198" s="32"/>
      <c r="AI198" s="32"/>
      <c r="AJ198" s="32"/>
      <c r="AK198" s="32"/>
      <c r="AL198" s="32"/>
      <c r="AM198" s="32"/>
      <c r="AN198" s="86"/>
      <c r="AO198" s="128"/>
      <c r="AP198" s="60"/>
      <c r="AQ198" s="127"/>
      <c r="AR198" s="178"/>
      <c r="AS198" s="32"/>
      <c r="AT198" s="32">
        <v>0</v>
      </c>
      <c r="AU198" s="32">
        <v>0</v>
      </c>
      <c r="AV198" s="535" t="s">
        <v>194</v>
      </c>
      <c r="CG198" s="452">
        <v>0</v>
      </c>
      <c r="CH198" s="452">
        <v>0</v>
      </c>
      <c r="CI198" s="452">
        <v>0</v>
      </c>
    </row>
    <row r="199" spans="1:87" x14ac:dyDescent="0.2">
      <c r="A199" s="1290" t="s">
        <v>129</v>
      </c>
      <c r="B199" s="1377"/>
      <c r="C199" s="1291"/>
      <c r="D199" s="624">
        <f t="shared" si="29"/>
        <v>0</v>
      </c>
      <c r="E199" s="624">
        <f t="shared" si="32"/>
        <v>0</v>
      </c>
      <c r="F199" s="624">
        <f t="shared" si="32"/>
        <v>0</v>
      </c>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159"/>
      <c r="AO199" s="128"/>
      <c r="AP199" s="60"/>
      <c r="AQ199" s="127"/>
      <c r="AR199" s="179"/>
      <c r="AS199" s="35"/>
      <c r="AT199" s="35"/>
      <c r="AU199" s="35"/>
      <c r="AV199" s="535" t="s">
        <v>194</v>
      </c>
      <c r="CG199" s="452">
        <v>0</v>
      </c>
      <c r="CH199" s="452">
        <v>0</v>
      </c>
      <c r="CI199" s="452">
        <v>0</v>
      </c>
    </row>
    <row r="200" spans="1:87" x14ac:dyDescent="0.2">
      <c r="A200" s="1378" t="s">
        <v>183</v>
      </c>
      <c r="B200" s="1379"/>
      <c r="C200" s="1380"/>
      <c r="D200" s="633">
        <f t="shared" si="29"/>
        <v>4</v>
      </c>
      <c r="E200" s="633">
        <f>SUM(G200+I200+K200+M200+O200+Q200+S200+U200+W200+Y200+AA200+AC200+AE200+AG200+AI200+AK1200+AM200)</f>
        <v>1</v>
      </c>
      <c r="F200" s="633">
        <f>SUM(H200+J200+L200+N200+P200+R200+T200+V200+X200+Z200+AB200+AD200+AF200+AH200+AJ200+AL200+AN200)</f>
        <v>3</v>
      </c>
      <c r="G200" s="44"/>
      <c r="H200" s="44"/>
      <c r="I200" s="44"/>
      <c r="J200" s="44"/>
      <c r="K200" s="44"/>
      <c r="L200" s="44"/>
      <c r="M200" s="44"/>
      <c r="N200" s="44"/>
      <c r="O200" s="44">
        <v>1</v>
      </c>
      <c r="P200" s="44"/>
      <c r="Q200" s="44"/>
      <c r="R200" s="44"/>
      <c r="S200" s="44"/>
      <c r="T200" s="44"/>
      <c r="U200" s="44"/>
      <c r="V200" s="44"/>
      <c r="W200" s="44"/>
      <c r="X200" s="44"/>
      <c r="Y200" s="44"/>
      <c r="Z200" s="44"/>
      <c r="AA200" s="44"/>
      <c r="AB200" s="44"/>
      <c r="AC200" s="44"/>
      <c r="AD200" s="44"/>
      <c r="AE200" s="44"/>
      <c r="AF200" s="44">
        <v>1</v>
      </c>
      <c r="AG200" s="44"/>
      <c r="AH200" s="44"/>
      <c r="AI200" s="44"/>
      <c r="AJ200" s="44">
        <v>1</v>
      </c>
      <c r="AK200" s="44"/>
      <c r="AL200" s="44"/>
      <c r="AM200" s="44"/>
      <c r="AN200" s="87">
        <v>1</v>
      </c>
      <c r="AO200" s="277"/>
      <c r="AP200" s="109"/>
      <c r="AQ200" s="285"/>
      <c r="AR200" s="640"/>
      <c r="AS200" s="635"/>
      <c r="AT200" s="44">
        <v>0</v>
      </c>
      <c r="AU200" s="44">
        <v>0</v>
      </c>
      <c r="AV200" s="535" t="s">
        <v>194</v>
      </c>
      <c r="CI200" s="452">
        <v>0</v>
      </c>
    </row>
    <row r="201" spans="1:87" x14ac:dyDescent="0.2">
      <c r="A201" s="641" t="s">
        <v>259</v>
      </c>
      <c r="B201" s="186"/>
      <c r="C201" s="187"/>
      <c r="D201" s="188"/>
      <c r="E201" s="188"/>
      <c r="F201" s="188"/>
      <c r="G201" s="189"/>
      <c r="H201" s="189"/>
      <c r="I201" s="189"/>
      <c r="J201" s="189"/>
      <c r="K201" s="189"/>
      <c r="L201" s="189"/>
      <c r="M201" s="189"/>
      <c r="N201" s="189"/>
      <c r="O201" s="189"/>
      <c r="P201" s="189"/>
      <c r="Q201" s="189"/>
      <c r="R201" s="189"/>
      <c r="S201" s="189"/>
      <c r="T201" s="136"/>
      <c r="U201" s="136"/>
      <c r="V201" s="136"/>
      <c r="W201" s="136"/>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87" ht="14.25" customHeight="1" x14ac:dyDescent="0.2">
      <c r="A202" s="1250" t="s">
        <v>32</v>
      </c>
      <c r="B202" s="1251"/>
      <c r="C202" s="1381" t="s">
        <v>33</v>
      </c>
      <c r="D202" s="1381"/>
      <c r="E202" s="1381"/>
      <c r="F202" s="1271" t="s">
        <v>133</v>
      </c>
      <c r="G202" s="1272"/>
      <c r="H202" s="1271" t="s">
        <v>134</v>
      </c>
      <c r="I202" s="1272"/>
      <c r="J202" s="1271" t="s">
        <v>135</v>
      </c>
      <c r="K202" s="1272"/>
      <c r="L202" s="1271" t="s">
        <v>136</v>
      </c>
      <c r="M202" s="1272"/>
      <c r="N202" s="1271" t="s">
        <v>137</v>
      </c>
      <c r="O202" s="1272"/>
      <c r="P202" s="1271" t="s">
        <v>138</v>
      </c>
      <c r="Q202" s="1272"/>
      <c r="R202" s="1271" t="s">
        <v>139</v>
      </c>
      <c r="S202" s="1272"/>
      <c r="T202" s="1271" t="s">
        <v>140</v>
      </c>
      <c r="U202" s="1272"/>
      <c r="V202" s="1271" t="s">
        <v>141</v>
      </c>
      <c r="W202" s="1272"/>
      <c r="X202" s="1271" t="s">
        <v>142</v>
      </c>
      <c r="Y202" s="1272"/>
      <c r="Z202" s="1271" t="s">
        <v>143</v>
      </c>
      <c r="AA202" s="1272"/>
      <c r="AB202" s="1271" t="s">
        <v>144</v>
      </c>
      <c r="AC202" s="1272"/>
      <c r="AD202" s="1271" t="s">
        <v>145</v>
      </c>
      <c r="AE202" s="1272"/>
      <c r="AF202" s="1271" t="s">
        <v>146</v>
      </c>
      <c r="AG202" s="1272"/>
      <c r="AH202" s="1271" t="s">
        <v>147</v>
      </c>
      <c r="AI202" s="1272"/>
      <c r="AJ202" s="1271" t="s">
        <v>148</v>
      </c>
      <c r="AK202" s="1272"/>
      <c r="AL202" s="190"/>
      <c r="AM202" s="190"/>
      <c r="AN202" s="190"/>
      <c r="AO202" s="191"/>
      <c r="AP202" s="190"/>
      <c r="AQ202" s="190"/>
      <c r="AR202" s="190"/>
      <c r="AS202" s="190"/>
      <c r="AT202" s="190"/>
    </row>
    <row r="203" spans="1:87" x14ac:dyDescent="0.2">
      <c r="A203" s="1252"/>
      <c r="B203" s="1253"/>
      <c r="C203" s="428" t="s">
        <v>149</v>
      </c>
      <c r="D203" s="428" t="s">
        <v>30</v>
      </c>
      <c r="E203" s="435" t="s">
        <v>48</v>
      </c>
      <c r="F203" s="429" t="s">
        <v>30</v>
      </c>
      <c r="G203" s="429" t="s">
        <v>48</v>
      </c>
      <c r="H203" s="429" t="s">
        <v>30</v>
      </c>
      <c r="I203" s="429" t="s">
        <v>48</v>
      </c>
      <c r="J203" s="429" t="s">
        <v>30</v>
      </c>
      <c r="K203" s="429" t="s">
        <v>48</v>
      </c>
      <c r="L203" s="429" t="s">
        <v>30</v>
      </c>
      <c r="M203" s="429" t="s">
        <v>48</v>
      </c>
      <c r="N203" s="429" t="s">
        <v>30</v>
      </c>
      <c r="O203" s="429" t="s">
        <v>48</v>
      </c>
      <c r="P203" s="429" t="s">
        <v>30</v>
      </c>
      <c r="Q203" s="429" t="s">
        <v>48</v>
      </c>
      <c r="R203" s="429" t="s">
        <v>30</v>
      </c>
      <c r="S203" s="429" t="s">
        <v>48</v>
      </c>
      <c r="T203" s="429" t="s">
        <v>30</v>
      </c>
      <c r="U203" s="429" t="s">
        <v>48</v>
      </c>
      <c r="V203" s="429" t="s">
        <v>30</v>
      </c>
      <c r="W203" s="429" t="s">
        <v>48</v>
      </c>
      <c r="X203" s="429" t="s">
        <v>30</v>
      </c>
      <c r="Y203" s="429" t="s">
        <v>48</v>
      </c>
      <c r="Z203" s="429" t="s">
        <v>30</v>
      </c>
      <c r="AA203" s="429" t="s">
        <v>48</v>
      </c>
      <c r="AB203" s="429" t="s">
        <v>30</v>
      </c>
      <c r="AC203" s="429" t="s">
        <v>48</v>
      </c>
      <c r="AD203" s="429" t="s">
        <v>30</v>
      </c>
      <c r="AE203" s="429" t="s">
        <v>48</v>
      </c>
      <c r="AF203" s="429" t="s">
        <v>30</v>
      </c>
      <c r="AG203" s="429" t="s">
        <v>48</v>
      </c>
      <c r="AH203" s="429" t="s">
        <v>30</v>
      </c>
      <c r="AI203" s="429" t="s">
        <v>48</v>
      </c>
      <c r="AJ203" s="429" t="s">
        <v>30</v>
      </c>
      <c r="AK203" s="429" t="s">
        <v>48</v>
      </c>
      <c r="AL203" s="136"/>
      <c r="AM203" s="190"/>
      <c r="AN203" s="190"/>
      <c r="AO203" s="191"/>
      <c r="AP203" s="190"/>
      <c r="AQ203" s="190"/>
      <c r="AR203" s="190"/>
      <c r="AS203" s="190"/>
      <c r="AT203" s="190"/>
    </row>
    <row r="204" spans="1:87" x14ac:dyDescent="0.2">
      <c r="A204" s="1346" t="s">
        <v>260</v>
      </c>
      <c r="B204" s="642" t="s">
        <v>242</v>
      </c>
      <c r="C204" s="492">
        <f>SUM(D204+E204)</f>
        <v>0</v>
      </c>
      <c r="D204" s="492">
        <f>SUM(F204+H204+J204+L204+N204+P204+R204+T204+V204+X204+Z204+AB204+AD204+AF204+AH204+AJ204)</f>
        <v>0</v>
      </c>
      <c r="E204" s="492">
        <f>SUM(G204+I204+K204+M204+O204+Q204+S204+U204+W204+Y204+AA204+AC204+AE204+AG204+AI204+AK204)</f>
        <v>0</v>
      </c>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190"/>
      <c r="AM204" s="190"/>
      <c r="AN204" s="190"/>
      <c r="AO204" s="191"/>
      <c r="AP204" s="190"/>
      <c r="AQ204" s="190"/>
      <c r="AR204" s="190"/>
      <c r="AS204" s="3"/>
      <c r="AT204" s="3"/>
    </row>
    <row r="205" spans="1:87" x14ac:dyDescent="0.2">
      <c r="A205" s="1347"/>
      <c r="B205" s="642" t="s">
        <v>77</v>
      </c>
      <c r="C205" s="492">
        <f>SUM(D205+E205)</f>
        <v>0</v>
      </c>
      <c r="D205" s="492">
        <f>SUM(F205+H205+J205+L205+N205+P205+R205+T205+V205+X205+Z205+AB205+AD205+AF205+AH205+AJ205)</f>
        <v>0</v>
      </c>
      <c r="E205" s="492">
        <f>SUM(G205+I205+K205+M205+O205+Q205+S205+U205+W205+Y205+AA205+AC205+AE205+AG205+AI205+AK205)</f>
        <v>0</v>
      </c>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190"/>
      <c r="AM205" s="190"/>
      <c r="AN205" s="190"/>
      <c r="AO205" s="191"/>
      <c r="AP205" s="190"/>
      <c r="AQ205" s="190"/>
      <c r="AR205" s="190"/>
      <c r="AS205" s="3"/>
      <c r="AT205" s="3"/>
    </row>
    <row r="206" spans="1:87" ht="15" x14ac:dyDescent="0.2">
      <c r="A206" s="641" t="s">
        <v>261</v>
      </c>
      <c r="B206" s="10"/>
      <c r="C206" s="10"/>
      <c r="D206" s="10"/>
      <c r="E206" s="10"/>
      <c r="F206" s="10"/>
      <c r="G206" s="10"/>
      <c r="H206" s="10"/>
      <c r="I206" s="10"/>
      <c r="J206" s="10"/>
      <c r="K206" s="10"/>
      <c r="L206" s="10"/>
      <c r="M206" s="4"/>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87" ht="14.25" customHeight="1" x14ac:dyDescent="0.2">
      <c r="A207" s="1464" t="s">
        <v>150</v>
      </c>
      <c r="B207" s="1467" t="s">
        <v>151</v>
      </c>
      <c r="C207" s="1296" t="s">
        <v>4</v>
      </c>
      <c r="D207" s="1297"/>
      <c r="E207" s="1298"/>
      <c r="F207" s="1470" t="s">
        <v>152</v>
      </c>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2"/>
      <c r="AL207" s="1242" t="s">
        <v>262</v>
      </c>
      <c r="AM207" s="3"/>
      <c r="AN207" s="3"/>
      <c r="AO207" s="3"/>
      <c r="AP207" s="3"/>
      <c r="AQ207" s="3"/>
      <c r="AR207" s="3"/>
      <c r="AS207" s="3"/>
      <c r="AT207" s="3"/>
    </row>
    <row r="208" spans="1:87" x14ac:dyDescent="0.2">
      <c r="A208" s="1465"/>
      <c r="B208" s="1468"/>
      <c r="C208" s="1343"/>
      <c r="D208" s="1344"/>
      <c r="E208" s="1345"/>
      <c r="F208" s="1476" t="s">
        <v>100</v>
      </c>
      <c r="G208" s="1477"/>
      <c r="H208" s="1470" t="s">
        <v>101</v>
      </c>
      <c r="I208" s="1472"/>
      <c r="J208" s="1470" t="s">
        <v>57</v>
      </c>
      <c r="K208" s="1472"/>
      <c r="L208" s="1470" t="s">
        <v>8</v>
      </c>
      <c r="M208" s="1472"/>
      <c r="N208" s="1271" t="s">
        <v>9</v>
      </c>
      <c r="O208" s="1272"/>
      <c r="P208" s="1271" t="s">
        <v>10</v>
      </c>
      <c r="Q208" s="1272"/>
      <c r="R208" s="1271" t="s">
        <v>11</v>
      </c>
      <c r="S208" s="1272"/>
      <c r="T208" s="1271" t="s">
        <v>12</v>
      </c>
      <c r="U208" s="1272"/>
      <c r="V208" s="1271" t="s">
        <v>13</v>
      </c>
      <c r="W208" s="1272"/>
      <c r="X208" s="1271" t="s">
        <v>14</v>
      </c>
      <c r="Y208" s="1272"/>
      <c r="Z208" s="1271" t="s">
        <v>153</v>
      </c>
      <c r="AA208" s="1272"/>
      <c r="AB208" s="1271" t="s">
        <v>154</v>
      </c>
      <c r="AC208" s="1272"/>
      <c r="AD208" s="1271" t="s">
        <v>155</v>
      </c>
      <c r="AE208" s="1272"/>
      <c r="AF208" s="1271" t="s">
        <v>156</v>
      </c>
      <c r="AG208" s="1272"/>
      <c r="AH208" s="1271" t="s">
        <v>157</v>
      </c>
      <c r="AI208" s="1272"/>
      <c r="AJ208" s="1288" t="s">
        <v>158</v>
      </c>
      <c r="AK208" s="1289"/>
      <c r="AL208" s="1414"/>
      <c r="AM208" s="3"/>
      <c r="AN208" s="3"/>
      <c r="AO208" s="3"/>
      <c r="AP208" s="3"/>
      <c r="AQ208" s="3"/>
      <c r="AR208" s="3"/>
      <c r="AS208" s="3"/>
      <c r="AT208" s="3"/>
    </row>
    <row r="209" spans="1:88" x14ac:dyDescent="0.2">
      <c r="A209" s="1466"/>
      <c r="B209" s="1469"/>
      <c r="C209" s="643" t="s">
        <v>149</v>
      </c>
      <c r="D209" s="643" t="s">
        <v>30</v>
      </c>
      <c r="E209" s="426" t="s">
        <v>48</v>
      </c>
      <c r="F209" s="644" t="s">
        <v>30</v>
      </c>
      <c r="G209" s="644" t="s">
        <v>48</v>
      </c>
      <c r="H209" s="644" t="s">
        <v>30</v>
      </c>
      <c r="I209" s="644" t="s">
        <v>48</v>
      </c>
      <c r="J209" s="644" t="s">
        <v>30</v>
      </c>
      <c r="K209" s="644" t="s">
        <v>48</v>
      </c>
      <c r="L209" s="644" t="s">
        <v>30</v>
      </c>
      <c r="M209" s="644" t="s">
        <v>48</v>
      </c>
      <c r="N209" s="644" t="s">
        <v>30</v>
      </c>
      <c r="O209" s="644" t="s">
        <v>48</v>
      </c>
      <c r="P209" s="644" t="s">
        <v>30</v>
      </c>
      <c r="Q209" s="644" t="s">
        <v>48</v>
      </c>
      <c r="R209" s="644" t="s">
        <v>30</v>
      </c>
      <c r="S209" s="644" t="s">
        <v>48</v>
      </c>
      <c r="T209" s="644" t="s">
        <v>30</v>
      </c>
      <c r="U209" s="644" t="s">
        <v>48</v>
      </c>
      <c r="V209" s="644" t="s">
        <v>30</v>
      </c>
      <c r="W209" s="644" t="s">
        <v>48</v>
      </c>
      <c r="X209" s="644" t="s">
        <v>30</v>
      </c>
      <c r="Y209" s="644" t="s">
        <v>48</v>
      </c>
      <c r="Z209" s="644" t="s">
        <v>30</v>
      </c>
      <c r="AA209" s="644" t="s">
        <v>48</v>
      </c>
      <c r="AB209" s="644" t="s">
        <v>30</v>
      </c>
      <c r="AC209" s="644" t="s">
        <v>48</v>
      </c>
      <c r="AD209" s="644" t="s">
        <v>30</v>
      </c>
      <c r="AE209" s="644" t="s">
        <v>48</v>
      </c>
      <c r="AF209" s="644" t="s">
        <v>30</v>
      </c>
      <c r="AG209" s="644" t="s">
        <v>48</v>
      </c>
      <c r="AH209" s="644" t="s">
        <v>30</v>
      </c>
      <c r="AI209" s="644" t="s">
        <v>48</v>
      </c>
      <c r="AJ209" s="644" t="s">
        <v>30</v>
      </c>
      <c r="AK209" s="644" t="s">
        <v>48</v>
      </c>
      <c r="AL209" s="1243"/>
      <c r="AM209" s="3"/>
      <c r="AN209" s="3"/>
      <c r="AO209" s="3"/>
      <c r="AP209" s="3"/>
      <c r="AQ209" s="3"/>
      <c r="AR209" s="3"/>
      <c r="AS209" s="3"/>
      <c r="AT209" s="3"/>
    </row>
    <row r="210" spans="1:88" x14ac:dyDescent="0.2">
      <c r="A210" s="1473" t="s">
        <v>160</v>
      </c>
      <c r="B210" s="195" t="s">
        <v>34</v>
      </c>
      <c r="C210" s="645">
        <f>SUM(D210+E210)</f>
        <v>0</v>
      </c>
      <c r="D210" s="645">
        <f t="shared" ref="D210:E213" si="33">SUM(F210+H210+J210+L210+N210+P210+R210+T210+V210+X210+Z210+AB210+AD210+AF210+AH210+AJ210)</f>
        <v>0</v>
      </c>
      <c r="E210" s="552">
        <f t="shared" si="33"/>
        <v>0</v>
      </c>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646" t="s">
        <v>263</v>
      </c>
      <c r="AN210" s="74"/>
      <c r="AO210" s="647"/>
      <c r="AP210" s="647"/>
      <c r="AQ210" s="647"/>
      <c r="AR210" s="647"/>
      <c r="AS210" s="647"/>
      <c r="AT210" s="647"/>
      <c r="CG210" s="452">
        <v>0</v>
      </c>
      <c r="CH210" s="452">
        <v>0</v>
      </c>
    </row>
    <row r="211" spans="1:88" x14ac:dyDescent="0.2">
      <c r="A211" s="1474"/>
      <c r="B211" s="200" t="s">
        <v>77</v>
      </c>
      <c r="C211" s="648">
        <f>SUM(D211+E211)</f>
        <v>0</v>
      </c>
      <c r="D211" s="648">
        <f t="shared" si="33"/>
        <v>0</v>
      </c>
      <c r="E211" s="610">
        <f t="shared" si="33"/>
        <v>0</v>
      </c>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646" t="s">
        <v>263</v>
      </c>
      <c r="AN211" s="74"/>
      <c r="AO211" s="647"/>
      <c r="AP211" s="647"/>
      <c r="AQ211" s="647"/>
      <c r="AR211" s="647"/>
      <c r="AS211" s="647"/>
      <c r="AT211" s="647"/>
      <c r="CG211" s="452">
        <v>0</v>
      </c>
      <c r="CH211" s="452">
        <v>0</v>
      </c>
    </row>
    <row r="212" spans="1:88" x14ac:dyDescent="0.2">
      <c r="A212" s="1475" t="s">
        <v>161</v>
      </c>
      <c r="B212" s="201" t="s">
        <v>34</v>
      </c>
      <c r="C212" s="649">
        <f>SUM(D212+E212)</f>
        <v>0</v>
      </c>
      <c r="D212" s="649">
        <f t="shared" si="33"/>
        <v>0</v>
      </c>
      <c r="E212" s="565">
        <f t="shared" si="33"/>
        <v>0</v>
      </c>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46" t="s">
        <v>263</v>
      </c>
      <c r="AN212" s="74"/>
      <c r="AO212" s="647"/>
      <c r="AP212" s="647"/>
      <c r="AQ212" s="647"/>
      <c r="AR212" s="647"/>
      <c r="AS212" s="647"/>
      <c r="AT212" s="647"/>
      <c r="CG212" s="452">
        <v>0</v>
      </c>
      <c r="CH212" s="452">
        <v>0</v>
      </c>
    </row>
    <row r="213" spans="1:88" x14ac:dyDescent="0.2">
      <c r="A213" s="1474"/>
      <c r="B213" s="200" t="s">
        <v>77</v>
      </c>
      <c r="C213" s="648">
        <f>SUM(D213+E213)</f>
        <v>0</v>
      </c>
      <c r="D213" s="648">
        <f t="shared" si="33"/>
        <v>0</v>
      </c>
      <c r="E213" s="610">
        <f t="shared" si="33"/>
        <v>0</v>
      </c>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646" t="s">
        <v>263</v>
      </c>
      <c r="AN213" s="74"/>
      <c r="AO213" s="647"/>
      <c r="AP213" s="647"/>
      <c r="AQ213" s="647"/>
      <c r="AR213" s="647"/>
      <c r="AS213" s="647"/>
      <c r="AT213" s="647"/>
      <c r="CG213" s="452">
        <v>0</v>
      </c>
      <c r="CH213" s="452">
        <v>0</v>
      </c>
    </row>
    <row r="214" spans="1:88" ht="26.25" customHeight="1" x14ac:dyDescent="0.45">
      <c r="A214" s="69" t="s">
        <v>264</v>
      </c>
      <c r="B214" s="65"/>
      <c r="C214" s="65"/>
      <c r="D214" s="65"/>
      <c r="E214" s="65"/>
      <c r="F214" s="65"/>
      <c r="G214" s="65"/>
      <c r="H214" s="10"/>
      <c r="I214" s="10"/>
      <c r="J214" s="10"/>
      <c r="K214" s="10"/>
      <c r="L214" s="10"/>
      <c r="M214" s="4"/>
      <c r="N214" s="22"/>
      <c r="O214" s="10"/>
      <c r="P214" s="10"/>
      <c r="Q214" s="10"/>
      <c r="R214" s="202"/>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88" x14ac:dyDescent="0.2">
      <c r="A215" s="1250" t="s">
        <v>162</v>
      </c>
      <c r="B215" s="1251"/>
      <c r="C215" s="1273" t="s">
        <v>163</v>
      </c>
      <c r="D215" s="1273"/>
      <c r="E215" s="1273"/>
      <c r="F215" s="1358" t="s">
        <v>164</v>
      </c>
      <c r="G215" s="1359"/>
      <c r="H215" s="1359"/>
      <c r="I215" s="1359"/>
      <c r="J215" s="1359"/>
      <c r="K215" s="1359"/>
      <c r="L215" s="1359"/>
      <c r="M215" s="1359"/>
      <c r="N215" s="1359"/>
      <c r="O215" s="1359"/>
      <c r="P215" s="1359"/>
      <c r="Q215" s="1359"/>
      <c r="R215" s="1359"/>
      <c r="S215" s="1359"/>
      <c r="T215" s="1359"/>
      <c r="U215" s="1359"/>
      <c r="V215" s="1359"/>
      <c r="W215" s="1359"/>
      <c r="X215" s="1359"/>
      <c r="Y215" s="1359"/>
      <c r="Z215" s="1359"/>
      <c r="AA215" s="1359"/>
      <c r="AB215" s="1359"/>
      <c r="AC215" s="1359"/>
      <c r="AD215" s="1359"/>
      <c r="AE215" s="1359"/>
      <c r="AF215" s="1359"/>
      <c r="AG215" s="1359"/>
      <c r="AH215" s="1359"/>
      <c r="AI215" s="1359"/>
      <c r="AJ215" s="1359"/>
      <c r="AK215" s="1359"/>
      <c r="AL215" s="1359"/>
      <c r="AM215" s="1363"/>
      <c r="AN215" s="1305" t="s">
        <v>77</v>
      </c>
      <c r="AO215" s="1306"/>
      <c r="AP215" s="1307"/>
      <c r="AQ215" s="1237" t="s">
        <v>165</v>
      </c>
      <c r="AR215" s="1242" t="s">
        <v>265</v>
      </c>
      <c r="AS215" s="1242" t="s">
        <v>187</v>
      </c>
      <c r="AT215" s="527"/>
      <c r="AU215" s="465"/>
      <c r="AV215" s="465"/>
    </row>
    <row r="216" spans="1:88" ht="14.25" customHeight="1" x14ac:dyDescent="0.2">
      <c r="A216" s="1308"/>
      <c r="B216" s="1309"/>
      <c r="C216" s="1273"/>
      <c r="D216" s="1273"/>
      <c r="E216" s="1273"/>
      <c r="F216" s="1302" t="s">
        <v>167</v>
      </c>
      <c r="G216" s="1303"/>
      <c r="H216" s="1479" t="s">
        <v>100</v>
      </c>
      <c r="I216" s="1480"/>
      <c r="J216" s="1302" t="s">
        <v>101</v>
      </c>
      <c r="K216" s="1303"/>
      <c r="L216" s="1302" t="s">
        <v>57</v>
      </c>
      <c r="M216" s="1303"/>
      <c r="N216" s="1302" t="s">
        <v>8</v>
      </c>
      <c r="O216" s="1303"/>
      <c r="P216" s="1288" t="s">
        <v>59</v>
      </c>
      <c r="Q216" s="1289"/>
      <c r="R216" s="1288" t="s">
        <v>60</v>
      </c>
      <c r="S216" s="1289"/>
      <c r="T216" s="1288" t="s">
        <v>61</v>
      </c>
      <c r="U216" s="1289"/>
      <c r="V216" s="1288" t="s">
        <v>62</v>
      </c>
      <c r="W216" s="1289"/>
      <c r="X216" s="1288" t="s">
        <v>63</v>
      </c>
      <c r="Y216" s="1289"/>
      <c r="Z216" s="1288" t="s">
        <v>64</v>
      </c>
      <c r="AA216" s="1289"/>
      <c r="AB216" s="1288" t="s">
        <v>65</v>
      </c>
      <c r="AC216" s="1289"/>
      <c r="AD216" s="1288" t="s">
        <v>66</v>
      </c>
      <c r="AE216" s="1289"/>
      <c r="AF216" s="1288" t="s">
        <v>67</v>
      </c>
      <c r="AG216" s="1289"/>
      <c r="AH216" s="1288" t="s">
        <v>68</v>
      </c>
      <c r="AI216" s="1289"/>
      <c r="AJ216" s="1288" t="s">
        <v>69</v>
      </c>
      <c r="AK216" s="1289"/>
      <c r="AL216" s="1288" t="s">
        <v>70</v>
      </c>
      <c r="AM216" s="1361"/>
      <c r="AN216" s="1237" t="s">
        <v>266</v>
      </c>
      <c r="AO216" s="1237" t="s">
        <v>267</v>
      </c>
      <c r="AP216" s="1237" t="s">
        <v>268</v>
      </c>
      <c r="AQ216" s="1478"/>
      <c r="AR216" s="1414"/>
      <c r="AS216" s="1414"/>
      <c r="AT216" s="22"/>
      <c r="AU216" s="465"/>
      <c r="AV216" s="465"/>
    </row>
    <row r="217" spans="1:88" x14ac:dyDescent="0.2">
      <c r="A217" s="1252"/>
      <c r="B217" s="1253"/>
      <c r="C217" s="428" t="s">
        <v>149</v>
      </c>
      <c r="D217" s="428" t="s">
        <v>30</v>
      </c>
      <c r="E217" s="440" t="s">
        <v>48</v>
      </c>
      <c r="F217" s="78" t="s">
        <v>159</v>
      </c>
      <c r="G217" s="81" t="s">
        <v>48</v>
      </c>
      <c r="H217" s="78" t="s">
        <v>159</v>
      </c>
      <c r="I217" s="81" t="s">
        <v>48</v>
      </c>
      <c r="J217" s="78" t="s">
        <v>159</v>
      </c>
      <c r="K217" s="81" t="s">
        <v>48</v>
      </c>
      <c r="L217" s="78" t="s">
        <v>159</v>
      </c>
      <c r="M217" s="81" t="s">
        <v>48</v>
      </c>
      <c r="N217" s="78" t="s">
        <v>159</v>
      </c>
      <c r="O217" s="81" t="s">
        <v>48</v>
      </c>
      <c r="P217" s="78" t="s">
        <v>159</v>
      </c>
      <c r="Q217" s="81" t="s">
        <v>48</v>
      </c>
      <c r="R217" s="78" t="s">
        <v>159</v>
      </c>
      <c r="S217" s="81" t="s">
        <v>48</v>
      </c>
      <c r="T217" s="78" t="s">
        <v>159</v>
      </c>
      <c r="U217" s="81" t="s">
        <v>48</v>
      </c>
      <c r="V217" s="78" t="s">
        <v>159</v>
      </c>
      <c r="W217" s="81" t="s">
        <v>48</v>
      </c>
      <c r="X217" s="78" t="s">
        <v>159</v>
      </c>
      <c r="Y217" s="81" t="s">
        <v>48</v>
      </c>
      <c r="Z217" s="78" t="s">
        <v>159</v>
      </c>
      <c r="AA217" s="81" t="s">
        <v>48</v>
      </c>
      <c r="AB217" s="78" t="s">
        <v>159</v>
      </c>
      <c r="AC217" s="81" t="s">
        <v>48</v>
      </c>
      <c r="AD217" s="78" t="s">
        <v>159</v>
      </c>
      <c r="AE217" s="81" t="s">
        <v>48</v>
      </c>
      <c r="AF217" s="78" t="s">
        <v>159</v>
      </c>
      <c r="AG217" s="81" t="s">
        <v>48</v>
      </c>
      <c r="AH217" s="78" t="s">
        <v>159</v>
      </c>
      <c r="AI217" s="81" t="s">
        <v>48</v>
      </c>
      <c r="AJ217" s="78" t="s">
        <v>159</v>
      </c>
      <c r="AK217" s="81" t="s">
        <v>48</v>
      </c>
      <c r="AL217" s="78" t="s">
        <v>159</v>
      </c>
      <c r="AM217" s="81" t="s">
        <v>48</v>
      </c>
      <c r="AN217" s="1345"/>
      <c r="AO217" s="1238"/>
      <c r="AP217" s="1238"/>
      <c r="AQ217" s="1238"/>
      <c r="AR217" s="1243"/>
      <c r="AS217" s="1243"/>
      <c r="AT217" s="650"/>
      <c r="AU217" s="465"/>
      <c r="AV217" s="465"/>
    </row>
    <row r="218" spans="1:88" x14ac:dyDescent="0.2">
      <c r="A218" s="1341" t="s">
        <v>168</v>
      </c>
      <c r="B218" s="1342"/>
      <c r="C218" s="651">
        <f>SUM(D218+E218)</f>
        <v>20</v>
      </c>
      <c r="D218" s="651">
        <f>SUM(F218+H218+J218+L218+N218+P218+R218+T218+V218+X218+Z218+AB218+AD218+AF218+AH218+AJ218+AL218)</f>
        <v>1</v>
      </c>
      <c r="E218" s="652">
        <f>SUM(G218+I218+K218+M218+O218+Q218+S218+U218+W218+Y218+AA218+AC218+AE218+AG218+AI218+AK218+AM218)</f>
        <v>19</v>
      </c>
      <c r="F218" s="653">
        <f>SUM(F228:F236)</f>
        <v>0</v>
      </c>
      <c r="G218" s="654">
        <f>SUM(G220:G236)</f>
        <v>1</v>
      </c>
      <c r="H218" s="653">
        <f>SUM(H228:H236)</f>
        <v>0</v>
      </c>
      <c r="I218" s="654">
        <f>SUM(I220:I236)</f>
        <v>0</v>
      </c>
      <c r="J218" s="653">
        <f>SUM(J228:J236)</f>
        <v>0</v>
      </c>
      <c r="K218" s="654">
        <f>SUM(K219:K236)</f>
        <v>0</v>
      </c>
      <c r="L218" s="653">
        <f>SUM(L228:L236)</f>
        <v>0</v>
      </c>
      <c r="M218" s="654">
        <f>SUM(M219:M236)</f>
        <v>2</v>
      </c>
      <c r="N218" s="653">
        <f>SUM(N228:N236)</f>
        <v>1</v>
      </c>
      <c r="O218" s="654">
        <f>SUM(O219:O236)</f>
        <v>7</v>
      </c>
      <c r="P218" s="653">
        <f>SUM(P228:P236)</f>
        <v>0</v>
      </c>
      <c r="Q218" s="654">
        <f>SUM(Q219:Q236)</f>
        <v>2</v>
      </c>
      <c r="R218" s="653">
        <f>SUM(R228:R236)</f>
        <v>0</v>
      </c>
      <c r="S218" s="654">
        <f>SUM(S219:S236)</f>
        <v>1</v>
      </c>
      <c r="T218" s="653">
        <f>SUM(T228:T236)</f>
        <v>0</v>
      </c>
      <c r="U218" s="654">
        <f>SUM(U219:U236)</f>
        <v>2</v>
      </c>
      <c r="V218" s="653">
        <f>SUM(V228:V236)</f>
        <v>0</v>
      </c>
      <c r="W218" s="654">
        <f>SUM(W219:W236)</f>
        <v>1</v>
      </c>
      <c r="X218" s="653">
        <f>SUM(X228:X236)</f>
        <v>0</v>
      </c>
      <c r="Y218" s="654">
        <f>SUM(Y219:Y236)</f>
        <v>1</v>
      </c>
      <c r="Z218" s="653">
        <f>SUM(Z228:Z236)</f>
        <v>0</v>
      </c>
      <c r="AA218" s="654">
        <f>SUM(AA219:AA236)</f>
        <v>2</v>
      </c>
      <c r="AB218" s="653">
        <f t="shared" ref="AB218:AM218" si="34">SUM(AB228:AB236)</f>
        <v>0</v>
      </c>
      <c r="AC218" s="654">
        <f t="shared" si="34"/>
        <v>0</v>
      </c>
      <c r="AD218" s="653">
        <f t="shared" si="34"/>
        <v>0</v>
      </c>
      <c r="AE218" s="654">
        <f t="shared" si="34"/>
        <v>0</v>
      </c>
      <c r="AF218" s="653">
        <f t="shared" si="34"/>
        <v>0</v>
      </c>
      <c r="AG218" s="654">
        <f t="shared" si="34"/>
        <v>0</v>
      </c>
      <c r="AH218" s="653">
        <f t="shared" si="34"/>
        <v>0</v>
      </c>
      <c r="AI218" s="654">
        <f t="shared" si="34"/>
        <v>0</v>
      </c>
      <c r="AJ218" s="653">
        <f t="shared" si="34"/>
        <v>0</v>
      </c>
      <c r="AK218" s="654">
        <f t="shared" si="34"/>
        <v>0</v>
      </c>
      <c r="AL218" s="653">
        <f t="shared" si="34"/>
        <v>0</v>
      </c>
      <c r="AM218" s="654">
        <f t="shared" si="34"/>
        <v>0</v>
      </c>
      <c r="AN218" s="655">
        <f t="shared" ref="AN218:AS218" si="35">SUM(AN219:AN236)</f>
        <v>0</v>
      </c>
      <c r="AO218" s="656">
        <f t="shared" si="35"/>
        <v>0</v>
      </c>
      <c r="AP218" s="656">
        <f t="shared" si="35"/>
        <v>0</v>
      </c>
      <c r="AQ218" s="656">
        <f t="shared" si="35"/>
        <v>0</v>
      </c>
      <c r="AR218" s="651">
        <f t="shared" si="35"/>
        <v>0</v>
      </c>
      <c r="AS218" s="655">
        <f t="shared" si="35"/>
        <v>0</v>
      </c>
      <c r="AT218" s="657"/>
      <c r="AU218" s="465"/>
      <c r="AV218" s="465"/>
    </row>
    <row r="219" spans="1:88" x14ac:dyDescent="0.2">
      <c r="A219" s="1348" t="s">
        <v>249</v>
      </c>
      <c r="B219" s="658" t="s">
        <v>23</v>
      </c>
      <c r="C219" s="659">
        <f t="shared" ref="C219:C227" si="36">E219</f>
        <v>0</v>
      </c>
      <c r="D219" s="660"/>
      <c r="E219" s="661">
        <f>SUM(K219+M219+O219+Q219+S219+U219+W219+Y219+AA219)</f>
        <v>0</v>
      </c>
      <c r="F219" s="662"/>
      <c r="G219" s="662"/>
      <c r="H219" s="662"/>
      <c r="I219" s="662"/>
      <c r="J219" s="662"/>
      <c r="K219" s="579"/>
      <c r="L219" s="662"/>
      <c r="M219" s="579"/>
      <c r="N219" s="662"/>
      <c r="O219" s="579"/>
      <c r="P219" s="662"/>
      <c r="Q219" s="579"/>
      <c r="R219" s="662"/>
      <c r="S219" s="579"/>
      <c r="T219" s="662"/>
      <c r="U219" s="579"/>
      <c r="V219" s="662"/>
      <c r="W219" s="579"/>
      <c r="X219" s="662"/>
      <c r="Y219" s="579"/>
      <c r="Z219" s="662"/>
      <c r="AA219" s="579"/>
      <c r="AB219" s="662"/>
      <c r="AC219" s="662"/>
      <c r="AD219" s="662"/>
      <c r="AE219" s="662"/>
      <c r="AF219" s="662"/>
      <c r="AG219" s="662"/>
      <c r="AH219" s="662"/>
      <c r="AI219" s="662"/>
      <c r="AJ219" s="662"/>
      <c r="AK219" s="662"/>
      <c r="AL219" s="662"/>
      <c r="AM219" s="662"/>
      <c r="AN219" s="181"/>
      <c r="AO219" s="60"/>
      <c r="AP219" s="60"/>
      <c r="AQ219" s="60"/>
      <c r="AR219" s="60"/>
      <c r="AS219" s="60"/>
      <c r="AT219" s="531" t="s">
        <v>194</v>
      </c>
      <c r="AU219" s="465"/>
      <c r="AV219" s="465"/>
      <c r="CG219" s="452">
        <v>0</v>
      </c>
      <c r="CJ219" s="452">
        <v>0</v>
      </c>
    </row>
    <row r="220" spans="1:88" x14ac:dyDescent="0.2">
      <c r="A220" s="1348"/>
      <c r="B220" s="663" t="s">
        <v>169</v>
      </c>
      <c r="C220" s="495">
        <f t="shared" si="36"/>
        <v>0</v>
      </c>
      <c r="D220" s="660"/>
      <c r="E220" s="661">
        <f t="shared" ref="E220:E227" si="37">SUM(G220+I220+K220+M220+O220+Q220+S220+U220+W220+Y220+AA220)</f>
        <v>0</v>
      </c>
      <c r="F220" s="662"/>
      <c r="G220" s="579"/>
      <c r="H220" s="662"/>
      <c r="I220" s="579"/>
      <c r="J220" s="662"/>
      <c r="K220" s="579"/>
      <c r="L220" s="662"/>
      <c r="M220" s="579"/>
      <c r="N220" s="662"/>
      <c r="O220" s="579"/>
      <c r="P220" s="662"/>
      <c r="Q220" s="579"/>
      <c r="R220" s="662"/>
      <c r="S220" s="579"/>
      <c r="T220" s="662"/>
      <c r="U220" s="579"/>
      <c r="V220" s="662"/>
      <c r="W220" s="579"/>
      <c r="X220" s="662"/>
      <c r="Y220" s="579"/>
      <c r="Z220" s="662"/>
      <c r="AA220" s="579"/>
      <c r="AB220" s="662"/>
      <c r="AC220" s="662"/>
      <c r="AD220" s="662"/>
      <c r="AE220" s="662"/>
      <c r="AF220" s="662"/>
      <c r="AG220" s="662"/>
      <c r="AH220" s="662"/>
      <c r="AI220" s="662"/>
      <c r="AJ220" s="662"/>
      <c r="AK220" s="662"/>
      <c r="AL220" s="662"/>
      <c r="AM220" s="662"/>
      <c r="AN220" s="181"/>
      <c r="AO220" s="60"/>
      <c r="AP220" s="60"/>
      <c r="AQ220" s="60"/>
      <c r="AR220" s="60"/>
      <c r="AS220" s="60"/>
      <c r="AT220" s="532" t="s">
        <v>194</v>
      </c>
      <c r="AU220" s="465"/>
      <c r="AV220" s="465"/>
      <c r="CG220" s="452">
        <v>0</v>
      </c>
      <c r="CJ220" s="452">
        <v>0</v>
      </c>
    </row>
    <row r="221" spans="1:88" x14ac:dyDescent="0.2">
      <c r="A221" s="1348"/>
      <c r="B221" s="664" t="s">
        <v>170</v>
      </c>
      <c r="C221" s="494">
        <f t="shared" si="36"/>
        <v>0</v>
      </c>
      <c r="D221" s="660"/>
      <c r="E221" s="665">
        <f t="shared" si="37"/>
        <v>0</v>
      </c>
      <c r="F221" s="662"/>
      <c r="G221" s="468"/>
      <c r="H221" s="662"/>
      <c r="I221" s="468"/>
      <c r="J221" s="662"/>
      <c r="K221" s="468"/>
      <c r="L221" s="662"/>
      <c r="M221" s="468"/>
      <c r="N221" s="662"/>
      <c r="O221" s="468"/>
      <c r="P221" s="662"/>
      <c r="Q221" s="468"/>
      <c r="R221" s="662"/>
      <c r="S221" s="468"/>
      <c r="T221" s="662"/>
      <c r="U221" s="468"/>
      <c r="V221" s="662"/>
      <c r="W221" s="468"/>
      <c r="X221" s="662"/>
      <c r="Y221" s="468"/>
      <c r="Z221" s="662"/>
      <c r="AA221" s="468"/>
      <c r="AB221" s="662"/>
      <c r="AC221" s="662"/>
      <c r="AD221" s="662"/>
      <c r="AE221" s="662"/>
      <c r="AF221" s="662"/>
      <c r="AG221" s="662"/>
      <c r="AH221" s="662"/>
      <c r="AI221" s="662"/>
      <c r="AJ221" s="662"/>
      <c r="AK221" s="662"/>
      <c r="AL221" s="662"/>
      <c r="AM221" s="662"/>
      <c r="AN221" s="178"/>
      <c r="AO221" s="32"/>
      <c r="AP221" s="32"/>
      <c r="AQ221" s="32"/>
      <c r="AR221" s="32"/>
      <c r="AS221" s="32"/>
      <c r="AT221" s="532" t="s">
        <v>194</v>
      </c>
      <c r="AU221" s="465"/>
      <c r="AV221" s="465"/>
      <c r="CG221" s="452">
        <v>0</v>
      </c>
      <c r="CJ221" s="452">
        <v>0</v>
      </c>
    </row>
    <row r="222" spans="1:88" x14ac:dyDescent="0.2">
      <c r="A222" s="1348"/>
      <c r="B222" s="664" t="s">
        <v>171</v>
      </c>
      <c r="C222" s="494">
        <f t="shared" si="36"/>
        <v>0</v>
      </c>
      <c r="D222" s="660"/>
      <c r="E222" s="665">
        <f t="shared" si="37"/>
        <v>0</v>
      </c>
      <c r="F222" s="662"/>
      <c r="G222" s="468"/>
      <c r="H222" s="662"/>
      <c r="I222" s="468"/>
      <c r="J222" s="662"/>
      <c r="K222" s="468"/>
      <c r="L222" s="662"/>
      <c r="M222" s="468"/>
      <c r="N222" s="662"/>
      <c r="O222" s="468"/>
      <c r="P222" s="662"/>
      <c r="Q222" s="468"/>
      <c r="R222" s="662"/>
      <c r="S222" s="468"/>
      <c r="T222" s="662"/>
      <c r="U222" s="468"/>
      <c r="V222" s="662"/>
      <c r="W222" s="468"/>
      <c r="X222" s="662"/>
      <c r="Y222" s="468"/>
      <c r="Z222" s="662"/>
      <c r="AA222" s="468"/>
      <c r="AB222" s="662"/>
      <c r="AC222" s="662"/>
      <c r="AD222" s="662"/>
      <c r="AE222" s="662"/>
      <c r="AF222" s="662"/>
      <c r="AG222" s="662"/>
      <c r="AH222" s="662"/>
      <c r="AI222" s="662"/>
      <c r="AJ222" s="662"/>
      <c r="AK222" s="662"/>
      <c r="AL222" s="662"/>
      <c r="AM222" s="662"/>
      <c r="AN222" s="178"/>
      <c r="AO222" s="32"/>
      <c r="AP222" s="32"/>
      <c r="AQ222" s="32"/>
      <c r="AR222" s="32"/>
      <c r="AS222" s="32"/>
      <c r="AT222" s="532" t="s">
        <v>194</v>
      </c>
      <c r="AU222" s="465"/>
      <c r="AV222" s="465"/>
      <c r="CG222" s="452">
        <v>0</v>
      </c>
      <c r="CJ222" s="452">
        <v>0</v>
      </c>
    </row>
    <row r="223" spans="1:88" x14ac:dyDescent="0.2">
      <c r="A223" s="1348"/>
      <c r="B223" s="664" t="s">
        <v>172</v>
      </c>
      <c r="C223" s="494">
        <f t="shared" si="36"/>
        <v>0</v>
      </c>
      <c r="D223" s="660"/>
      <c r="E223" s="665">
        <f t="shared" si="37"/>
        <v>0</v>
      </c>
      <c r="F223" s="662"/>
      <c r="G223" s="468"/>
      <c r="H223" s="662"/>
      <c r="I223" s="468"/>
      <c r="J223" s="662"/>
      <c r="K223" s="468"/>
      <c r="L223" s="662"/>
      <c r="M223" s="468"/>
      <c r="N223" s="662"/>
      <c r="O223" s="468"/>
      <c r="P223" s="662"/>
      <c r="Q223" s="468"/>
      <c r="R223" s="662"/>
      <c r="S223" s="468"/>
      <c r="T223" s="662"/>
      <c r="U223" s="468"/>
      <c r="V223" s="662"/>
      <c r="W223" s="468"/>
      <c r="X223" s="662"/>
      <c r="Y223" s="468"/>
      <c r="Z223" s="662"/>
      <c r="AA223" s="468"/>
      <c r="AB223" s="662"/>
      <c r="AC223" s="662"/>
      <c r="AD223" s="662"/>
      <c r="AE223" s="662"/>
      <c r="AF223" s="662"/>
      <c r="AG223" s="662"/>
      <c r="AH223" s="662"/>
      <c r="AI223" s="662"/>
      <c r="AJ223" s="662"/>
      <c r="AK223" s="662"/>
      <c r="AL223" s="662"/>
      <c r="AM223" s="662"/>
      <c r="AN223" s="178"/>
      <c r="AO223" s="32"/>
      <c r="AP223" s="32"/>
      <c r="AQ223" s="32"/>
      <c r="AR223" s="32"/>
      <c r="AS223" s="32"/>
      <c r="AT223" s="532" t="s">
        <v>194</v>
      </c>
      <c r="AU223" s="465"/>
      <c r="AV223" s="465"/>
      <c r="CG223" s="452">
        <v>0</v>
      </c>
      <c r="CJ223" s="452">
        <v>0</v>
      </c>
    </row>
    <row r="224" spans="1:88" x14ac:dyDescent="0.2">
      <c r="A224" s="1348"/>
      <c r="B224" s="664" t="s">
        <v>173</v>
      </c>
      <c r="C224" s="494">
        <f t="shared" si="36"/>
        <v>0</v>
      </c>
      <c r="D224" s="660"/>
      <c r="E224" s="665">
        <f t="shared" si="37"/>
        <v>0</v>
      </c>
      <c r="F224" s="662"/>
      <c r="G224" s="468"/>
      <c r="H224" s="662"/>
      <c r="I224" s="468"/>
      <c r="J224" s="662"/>
      <c r="K224" s="468"/>
      <c r="L224" s="662"/>
      <c r="M224" s="468"/>
      <c r="N224" s="662"/>
      <c r="O224" s="468"/>
      <c r="P224" s="662"/>
      <c r="Q224" s="468"/>
      <c r="R224" s="662"/>
      <c r="S224" s="468"/>
      <c r="T224" s="662"/>
      <c r="U224" s="468"/>
      <c r="V224" s="662"/>
      <c r="W224" s="468"/>
      <c r="X224" s="662"/>
      <c r="Y224" s="468"/>
      <c r="Z224" s="662"/>
      <c r="AA224" s="468"/>
      <c r="AB224" s="662"/>
      <c r="AC224" s="662"/>
      <c r="AD224" s="662"/>
      <c r="AE224" s="662"/>
      <c r="AF224" s="662"/>
      <c r="AG224" s="662"/>
      <c r="AH224" s="662"/>
      <c r="AI224" s="662"/>
      <c r="AJ224" s="662"/>
      <c r="AK224" s="662"/>
      <c r="AL224" s="662"/>
      <c r="AM224" s="662"/>
      <c r="AN224" s="178"/>
      <c r="AO224" s="32"/>
      <c r="AP224" s="32"/>
      <c r="AQ224" s="32"/>
      <c r="AR224" s="32"/>
      <c r="AS224" s="32"/>
      <c r="AT224" s="532" t="s">
        <v>194</v>
      </c>
      <c r="AU224" s="465"/>
      <c r="AV224" s="465"/>
      <c r="CG224" s="452">
        <v>0</v>
      </c>
      <c r="CJ224" s="452">
        <v>0</v>
      </c>
    </row>
    <row r="225" spans="1:88" x14ac:dyDescent="0.2">
      <c r="A225" s="1348"/>
      <c r="B225" s="664" t="s">
        <v>174</v>
      </c>
      <c r="C225" s="494">
        <f t="shared" si="36"/>
        <v>0</v>
      </c>
      <c r="D225" s="660"/>
      <c r="E225" s="665">
        <f t="shared" si="37"/>
        <v>0</v>
      </c>
      <c r="F225" s="662"/>
      <c r="G225" s="468"/>
      <c r="H225" s="662"/>
      <c r="I225" s="468"/>
      <c r="J225" s="662"/>
      <c r="K225" s="468"/>
      <c r="L225" s="662"/>
      <c r="M225" s="468"/>
      <c r="N225" s="662"/>
      <c r="O225" s="468"/>
      <c r="P225" s="662"/>
      <c r="Q225" s="468"/>
      <c r="R225" s="662"/>
      <c r="S225" s="468"/>
      <c r="T225" s="662"/>
      <c r="U225" s="468"/>
      <c r="V225" s="662"/>
      <c r="W225" s="468"/>
      <c r="X225" s="662"/>
      <c r="Y225" s="468"/>
      <c r="Z225" s="662"/>
      <c r="AA225" s="468"/>
      <c r="AB225" s="662"/>
      <c r="AC225" s="662"/>
      <c r="AD225" s="662"/>
      <c r="AE225" s="662"/>
      <c r="AF225" s="662"/>
      <c r="AG225" s="662"/>
      <c r="AH225" s="662"/>
      <c r="AI225" s="662"/>
      <c r="AJ225" s="662"/>
      <c r="AK225" s="662"/>
      <c r="AL225" s="662"/>
      <c r="AM225" s="662"/>
      <c r="AN225" s="178"/>
      <c r="AO225" s="32"/>
      <c r="AP225" s="32"/>
      <c r="AQ225" s="32"/>
      <c r="AR225" s="32"/>
      <c r="AS225" s="32"/>
      <c r="AT225" s="530" t="s">
        <v>194</v>
      </c>
      <c r="AU225" s="465"/>
      <c r="AV225" s="465"/>
      <c r="CG225" s="452">
        <v>0</v>
      </c>
      <c r="CJ225" s="452">
        <v>0</v>
      </c>
    </row>
    <row r="226" spans="1:88" x14ac:dyDescent="0.2">
      <c r="A226" s="1348"/>
      <c r="B226" s="664" t="s">
        <v>175</v>
      </c>
      <c r="C226" s="494">
        <f t="shared" si="36"/>
        <v>0</v>
      </c>
      <c r="D226" s="660"/>
      <c r="E226" s="665">
        <f t="shared" si="37"/>
        <v>0</v>
      </c>
      <c r="F226" s="662"/>
      <c r="G226" s="468"/>
      <c r="H226" s="662"/>
      <c r="I226" s="468"/>
      <c r="J226" s="662"/>
      <c r="K226" s="468"/>
      <c r="L226" s="662"/>
      <c r="M226" s="468"/>
      <c r="N226" s="662"/>
      <c r="O226" s="468"/>
      <c r="P226" s="662"/>
      <c r="Q226" s="468"/>
      <c r="R226" s="662"/>
      <c r="S226" s="468"/>
      <c r="T226" s="662"/>
      <c r="U226" s="468"/>
      <c r="V226" s="662"/>
      <c r="W226" s="468"/>
      <c r="X226" s="662"/>
      <c r="Y226" s="468"/>
      <c r="Z226" s="662"/>
      <c r="AA226" s="468"/>
      <c r="AB226" s="662"/>
      <c r="AC226" s="662"/>
      <c r="AD226" s="662"/>
      <c r="AE226" s="662"/>
      <c r="AF226" s="662"/>
      <c r="AG226" s="662"/>
      <c r="AH226" s="662"/>
      <c r="AI226" s="662"/>
      <c r="AJ226" s="662"/>
      <c r="AK226" s="662"/>
      <c r="AL226" s="662"/>
      <c r="AM226" s="662"/>
      <c r="AN226" s="178"/>
      <c r="AO226" s="32"/>
      <c r="AP226" s="32"/>
      <c r="AQ226" s="32"/>
      <c r="AR226" s="32"/>
      <c r="AS226" s="32"/>
      <c r="AT226" s="532" t="s">
        <v>194</v>
      </c>
      <c r="AU226" s="465"/>
      <c r="AV226" s="465"/>
      <c r="CG226" s="452">
        <v>0</v>
      </c>
      <c r="CJ226" s="452">
        <v>0</v>
      </c>
    </row>
    <row r="227" spans="1:88" x14ac:dyDescent="0.2">
      <c r="A227" s="1348"/>
      <c r="B227" s="666" t="s">
        <v>176</v>
      </c>
      <c r="C227" s="492">
        <f t="shared" si="36"/>
        <v>5</v>
      </c>
      <c r="D227" s="667"/>
      <c r="E227" s="668">
        <f t="shared" si="37"/>
        <v>5</v>
      </c>
      <c r="F227" s="669"/>
      <c r="G227" s="586"/>
      <c r="H227" s="669"/>
      <c r="I227" s="586"/>
      <c r="J227" s="669"/>
      <c r="K227" s="586"/>
      <c r="L227" s="669"/>
      <c r="M227" s="586">
        <v>1</v>
      </c>
      <c r="N227" s="669"/>
      <c r="O227" s="586">
        <v>4</v>
      </c>
      <c r="P227" s="669"/>
      <c r="Q227" s="586"/>
      <c r="R227" s="669"/>
      <c r="S227" s="586"/>
      <c r="T227" s="669"/>
      <c r="U227" s="586"/>
      <c r="V227" s="669"/>
      <c r="W227" s="586"/>
      <c r="X227" s="669"/>
      <c r="Y227" s="586"/>
      <c r="Z227" s="669"/>
      <c r="AA227" s="586"/>
      <c r="AB227" s="669"/>
      <c r="AC227" s="669"/>
      <c r="AD227" s="669"/>
      <c r="AE227" s="669"/>
      <c r="AF227" s="669"/>
      <c r="AG227" s="669"/>
      <c r="AH227" s="669"/>
      <c r="AI227" s="669"/>
      <c r="AJ227" s="669"/>
      <c r="AK227" s="669"/>
      <c r="AL227" s="669"/>
      <c r="AM227" s="669"/>
      <c r="AN227" s="184"/>
      <c r="AO227" s="44"/>
      <c r="AP227" s="44"/>
      <c r="AQ227" s="44">
        <v>0</v>
      </c>
      <c r="AR227" s="44">
        <v>0</v>
      </c>
      <c r="AS227" s="44">
        <v>0</v>
      </c>
      <c r="AT227" s="530" t="s">
        <v>194</v>
      </c>
      <c r="AU227" s="465"/>
      <c r="AV227" s="465"/>
      <c r="CG227" s="452">
        <v>0</v>
      </c>
      <c r="CJ227" s="452">
        <v>0</v>
      </c>
    </row>
    <row r="228" spans="1:88" x14ac:dyDescent="0.2">
      <c r="A228" s="1349" t="s">
        <v>269</v>
      </c>
      <c r="B228" s="658" t="s">
        <v>23</v>
      </c>
      <c r="C228" s="659">
        <f t="shared" ref="C228:C236" si="38">SUM(D228+E228)</f>
        <v>1</v>
      </c>
      <c r="D228" s="659">
        <f t="shared" ref="D228:D236" si="39">SUM(F228+H228+J228+L228+N228+P228+R228+T228+V228+X228+Z228+AB228+AD228+AF228+AH228+AJ228+AL228)</f>
        <v>1</v>
      </c>
      <c r="E228" s="661">
        <f t="shared" ref="E228:E236" si="40">SUM(G228+I228+K228+M228+O228+Q228+S228+U228+W228+Y228+AA228+AC228+AE228+AG228+AI228+AK228+AM228)</f>
        <v>0</v>
      </c>
      <c r="F228" s="670"/>
      <c r="G228" s="671"/>
      <c r="H228" s="672"/>
      <c r="I228" s="671"/>
      <c r="J228" s="672"/>
      <c r="K228" s="579"/>
      <c r="L228" s="670"/>
      <c r="M228" s="671"/>
      <c r="N228" s="672">
        <v>1</v>
      </c>
      <c r="O228" s="673"/>
      <c r="P228" s="674"/>
      <c r="Q228" s="671"/>
      <c r="R228" s="672"/>
      <c r="S228" s="673"/>
      <c r="T228" s="674"/>
      <c r="U228" s="671"/>
      <c r="V228" s="672"/>
      <c r="W228" s="673"/>
      <c r="X228" s="674"/>
      <c r="Y228" s="671"/>
      <c r="Z228" s="672"/>
      <c r="AA228" s="673"/>
      <c r="AB228" s="674"/>
      <c r="AC228" s="671"/>
      <c r="AD228" s="672"/>
      <c r="AE228" s="673"/>
      <c r="AF228" s="674"/>
      <c r="AG228" s="671"/>
      <c r="AH228" s="672"/>
      <c r="AI228" s="673"/>
      <c r="AJ228" s="674"/>
      <c r="AK228" s="671"/>
      <c r="AL228" s="672"/>
      <c r="AM228" s="673"/>
      <c r="AN228" s="25"/>
      <c r="AO228" s="60"/>
      <c r="AP228" s="60"/>
      <c r="AQ228" s="60">
        <v>0</v>
      </c>
      <c r="AR228" s="60">
        <v>0</v>
      </c>
      <c r="AS228" s="60">
        <v>0</v>
      </c>
      <c r="AT228" s="532" t="s">
        <v>194</v>
      </c>
      <c r="AU228" s="465"/>
      <c r="AV228" s="465"/>
      <c r="CG228" s="452">
        <v>0</v>
      </c>
      <c r="CJ228" s="452">
        <v>0</v>
      </c>
    </row>
    <row r="229" spans="1:88" x14ac:dyDescent="0.2">
      <c r="A229" s="1350"/>
      <c r="B229" s="663" t="s">
        <v>169</v>
      </c>
      <c r="C229" s="495">
        <f t="shared" si="38"/>
        <v>0</v>
      </c>
      <c r="D229" s="495">
        <f t="shared" si="39"/>
        <v>0</v>
      </c>
      <c r="E229" s="661">
        <f t="shared" si="40"/>
        <v>0</v>
      </c>
      <c r="F229" s="233"/>
      <c r="G229" s="579"/>
      <c r="H229" s="233"/>
      <c r="I229" s="579"/>
      <c r="J229" s="233"/>
      <c r="K229" s="579"/>
      <c r="L229" s="233"/>
      <c r="M229" s="579"/>
      <c r="N229" s="574"/>
      <c r="O229" s="675"/>
      <c r="P229" s="233"/>
      <c r="Q229" s="579"/>
      <c r="R229" s="574"/>
      <c r="S229" s="675"/>
      <c r="T229" s="233"/>
      <c r="U229" s="579"/>
      <c r="V229" s="574"/>
      <c r="W229" s="675"/>
      <c r="X229" s="233"/>
      <c r="Y229" s="579"/>
      <c r="Z229" s="574"/>
      <c r="AA229" s="675"/>
      <c r="AB229" s="233"/>
      <c r="AC229" s="579"/>
      <c r="AD229" s="574"/>
      <c r="AE229" s="675"/>
      <c r="AF229" s="233"/>
      <c r="AG229" s="579"/>
      <c r="AH229" s="574"/>
      <c r="AI229" s="675"/>
      <c r="AJ229" s="233"/>
      <c r="AK229" s="579"/>
      <c r="AL229" s="574"/>
      <c r="AM229" s="675"/>
      <c r="AN229" s="60"/>
      <c r="AO229" s="60"/>
      <c r="AP229" s="60"/>
      <c r="AQ229" s="60"/>
      <c r="AR229" s="60"/>
      <c r="AS229" s="60"/>
      <c r="AT229" s="532" t="s">
        <v>194</v>
      </c>
      <c r="AU229" s="465"/>
      <c r="AV229" s="465"/>
      <c r="CG229" s="452">
        <v>0</v>
      </c>
      <c r="CJ229" s="452">
        <v>0</v>
      </c>
    </row>
    <row r="230" spans="1:88" x14ac:dyDescent="0.2">
      <c r="A230" s="1350"/>
      <c r="B230" s="664" t="s">
        <v>170</v>
      </c>
      <c r="C230" s="494">
        <f t="shared" si="38"/>
        <v>2</v>
      </c>
      <c r="D230" s="494">
        <f t="shared" si="39"/>
        <v>0</v>
      </c>
      <c r="E230" s="665">
        <f t="shared" si="40"/>
        <v>2</v>
      </c>
      <c r="F230" s="31"/>
      <c r="G230" s="468"/>
      <c r="H230" s="31"/>
      <c r="I230" s="468"/>
      <c r="J230" s="31"/>
      <c r="K230" s="468"/>
      <c r="L230" s="31"/>
      <c r="M230" s="468"/>
      <c r="N230" s="31"/>
      <c r="O230" s="676">
        <v>1</v>
      </c>
      <c r="P230" s="31"/>
      <c r="Q230" s="468"/>
      <c r="R230" s="609"/>
      <c r="S230" s="676"/>
      <c r="T230" s="31"/>
      <c r="U230" s="468"/>
      <c r="V230" s="609"/>
      <c r="W230" s="676"/>
      <c r="X230" s="31"/>
      <c r="Y230" s="468">
        <v>1</v>
      </c>
      <c r="Z230" s="609"/>
      <c r="AA230" s="676"/>
      <c r="AB230" s="31"/>
      <c r="AC230" s="468"/>
      <c r="AD230" s="609"/>
      <c r="AE230" s="676"/>
      <c r="AF230" s="31"/>
      <c r="AG230" s="468"/>
      <c r="AH230" s="609"/>
      <c r="AI230" s="676"/>
      <c r="AJ230" s="31"/>
      <c r="AK230" s="468"/>
      <c r="AL230" s="609"/>
      <c r="AM230" s="676"/>
      <c r="AN230" s="32"/>
      <c r="AO230" s="32"/>
      <c r="AP230" s="32"/>
      <c r="AQ230" s="32">
        <v>0</v>
      </c>
      <c r="AR230" s="32">
        <v>0</v>
      </c>
      <c r="AS230" s="32">
        <v>0</v>
      </c>
      <c r="AT230" s="532" t="s">
        <v>194</v>
      </c>
      <c r="AU230" s="465"/>
      <c r="AV230" s="465"/>
      <c r="CG230" s="452">
        <v>0</v>
      </c>
      <c r="CJ230" s="452">
        <v>0</v>
      </c>
    </row>
    <row r="231" spans="1:88" x14ac:dyDescent="0.2">
      <c r="A231" s="1350"/>
      <c r="B231" s="664" t="s">
        <v>171</v>
      </c>
      <c r="C231" s="494">
        <f t="shared" si="38"/>
        <v>0</v>
      </c>
      <c r="D231" s="494">
        <f t="shared" si="39"/>
        <v>0</v>
      </c>
      <c r="E231" s="665">
        <f t="shared" si="40"/>
        <v>0</v>
      </c>
      <c r="F231" s="31"/>
      <c r="G231" s="468"/>
      <c r="H231" s="31"/>
      <c r="I231" s="468"/>
      <c r="J231" s="31"/>
      <c r="K231" s="468"/>
      <c r="L231" s="31"/>
      <c r="M231" s="468"/>
      <c r="N231" s="31"/>
      <c r="O231" s="676"/>
      <c r="P231" s="31"/>
      <c r="Q231" s="468"/>
      <c r="R231" s="609"/>
      <c r="S231" s="676"/>
      <c r="T231" s="31"/>
      <c r="U231" s="468"/>
      <c r="V231" s="609"/>
      <c r="W231" s="676"/>
      <c r="X231" s="31"/>
      <c r="Y231" s="468"/>
      <c r="Z231" s="609"/>
      <c r="AA231" s="676"/>
      <c r="AB231" s="31"/>
      <c r="AC231" s="468"/>
      <c r="AD231" s="609"/>
      <c r="AE231" s="676"/>
      <c r="AF231" s="31"/>
      <c r="AG231" s="468"/>
      <c r="AH231" s="609"/>
      <c r="AI231" s="676"/>
      <c r="AJ231" s="31"/>
      <c r="AK231" s="468"/>
      <c r="AL231" s="609"/>
      <c r="AM231" s="676"/>
      <c r="AN231" s="32"/>
      <c r="AO231" s="32"/>
      <c r="AP231" s="32"/>
      <c r="AQ231" s="32"/>
      <c r="AR231" s="32"/>
      <c r="AS231" s="32"/>
      <c r="AT231" s="532" t="s">
        <v>194</v>
      </c>
      <c r="AU231" s="465"/>
      <c r="AV231" s="465"/>
      <c r="CG231" s="452">
        <v>0</v>
      </c>
      <c r="CJ231" s="452">
        <v>0</v>
      </c>
    </row>
    <row r="232" spans="1:88" x14ac:dyDescent="0.2">
      <c r="A232" s="1350"/>
      <c r="B232" s="664" t="s">
        <v>172</v>
      </c>
      <c r="C232" s="494">
        <f t="shared" si="38"/>
        <v>0</v>
      </c>
      <c r="D232" s="494">
        <f t="shared" si="39"/>
        <v>0</v>
      </c>
      <c r="E232" s="665">
        <f t="shared" si="40"/>
        <v>0</v>
      </c>
      <c r="F232" s="31"/>
      <c r="G232" s="468"/>
      <c r="H232" s="31"/>
      <c r="I232" s="468"/>
      <c r="J232" s="31"/>
      <c r="K232" s="468"/>
      <c r="L232" s="31"/>
      <c r="M232" s="468"/>
      <c r="N232" s="31"/>
      <c r="O232" s="676"/>
      <c r="P232" s="31"/>
      <c r="Q232" s="468"/>
      <c r="R232" s="609"/>
      <c r="S232" s="676"/>
      <c r="T232" s="31"/>
      <c r="U232" s="468"/>
      <c r="V232" s="609"/>
      <c r="W232" s="676"/>
      <c r="X232" s="31"/>
      <c r="Y232" s="468"/>
      <c r="Z232" s="609"/>
      <c r="AA232" s="676"/>
      <c r="AB232" s="31"/>
      <c r="AC232" s="468"/>
      <c r="AD232" s="609"/>
      <c r="AE232" s="676"/>
      <c r="AF232" s="31"/>
      <c r="AG232" s="468"/>
      <c r="AH232" s="609"/>
      <c r="AI232" s="676"/>
      <c r="AJ232" s="31"/>
      <c r="AK232" s="468"/>
      <c r="AL232" s="609"/>
      <c r="AM232" s="676"/>
      <c r="AN232" s="32"/>
      <c r="AO232" s="32"/>
      <c r="AP232" s="32"/>
      <c r="AQ232" s="32"/>
      <c r="AR232" s="32"/>
      <c r="AS232" s="32"/>
      <c r="AT232" s="530" t="s">
        <v>194</v>
      </c>
      <c r="AU232" s="465"/>
      <c r="AV232" s="465"/>
      <c r="CG232" s="452">
        <v>0</v>
      </c>
      <c r="CJ232" s="452">
        <v>0</v>
      </c>
    </row>
    <row r="233" spans="1:88" x14ac:dyDescent="0.2">
      <c r="A233" s="1350"/>
      <c r="B233" s="664" t="s">
        <v>173</v>
      </c>
      <c r="C233" s="494">
        <f t="shared" si="38"/>
        <v>0</v>
      </c>
      <c r="D233" s="494">
        <f t="shared" si="39"/>
        <v>0</v>
      </c>
      <c r="E233" s="665">
        <f t="shared" si="40"/>
        <v>0</v>
      </c>
      <c r="F233" s="31"/>
      <c r="G233" s="468"/>
      <c r="H233" s="31"/>
      <c r="I233" s="468"/>
      <c r="J233" s="31"/>
      <c r="K233" s="468"/>
      <c r="L233" s="31"/>
      <c r="M233" s="468"/>
      <c r="N233" s="31"/>
      <c r="O233" s="676"/>
      <c r="P233" s="31"/>
      <c r="Q233" s="468"/>
      <c r="R233" s="609"/>
      <c r="S233" s="676"/>
      <c r="T233" s="31"/>
      <c r="U233" s="468"/>
      <c r="V233" s="609"/>
      <c r="W233" s="676"/>
      <c r="X233" s="31"/>
      <c r="Y233" s="468"/>
      <c r="Z233" s="609"/>
      <c r="AA233" s="676"/>
      <c r="AB233" s="31"/>
      <c r="AC233" s="468"/>
      <c r="AD233" s="609"/>
      <c r="AE233" s="676"/>
      <c r="AF233" s="31"/>
      <c r="AG233" s="468"/>
      <c r="AH233" s="609"/>
      <c r="AI233" s="676"/>
      <c r="AJ233" s="31"/>
      <c r="AK233" s="468"/>
      <c r="AL233" s="609"/>
      <c r="AM233" s="676"/>
      <c r="AN233" s="32"/>
      <c r="AO233" s="32"/>
      <c r="AP233" s="32"/>
      <c r="AQ233" s="32"/>
      <c r="AR233" s="32"/>
      <c r="AS233" s="32"/>
      <c r="AT233" s="532" t="s">
        <v>194</v>
      </c>
      <c r="AU233" s="465"/>
      <c r="AV233" s="465"/>
      <c r="CG233" s="452">
        <v>0</v>
      </c>
      <c r="CJ233" s="452">
        <v>0</v>
      </c>
    </row>
    <row r="234" spans="1:88" x14ac:dyDescent="0.2">
      <c r="A234" s="1350"/>
      <c r="B234" s="664" t="s">
        <v>174</v>
      </c>
      <c r="C234" s="494">
        <f t="shared" si="38"/>
        <v>0</v>
      </c>
      <c r="D234" s="494">
        <f t="shared" si="39"/>
        <v>0</v>
      </c>
      <c r="E234" s="665">
        <f t="shared" si="40"/>
        <v>0</v>
      </c>
      <c r="F234" s="31"/>
      <c r="G234" s="468"/>
      <c r="H234" s="31"/>
      <c r="I234" s="468"/>
      <c r="J234" s="31"/>
      <c r="K234" s="468"/>
      <c r="L234" s="31"/>
      <c r="M234" s="468"/>
      <c r="N234" s="31"/>
      <c r="O234" s="676"/>
      <c r="P234" s="31"/>
      <c r="Q234" s="468"/>
      <c r="R234" s="609"/>
      <c r="S234" s="676"/>
      <c r="T234" s="31"/>
      <c r="U234" s="468"/>
      <c r="V234" s="609"/>
      <c r="W234" s="676"/>
      <c r="X234" s="31"/>
      <c r="Y234" s="468"/>
      <c r="Z234" s="609"/>
      <c r="AA234" s="676"/>
      <c r="AB234" s="31"/>
      <c r="AC234" s="468"/>
      <c r="AD234" s="609"/>
      <c r="AE234" s="676"/>
      <c r="AF234" s="31"/>
      <c r="AG234" s="468"/>
      <c r="AH234" s="609"/>
      <c r="AI234" s="676"/>
      <c r="AJ234" s="31"/>
      <c r="AK234" s="468"/>
      <c r="AL234" s="609"/>
      <c r="AM234" s="676"/>
      <c r="AN234" s="32"/>
      <c r="AO234" s="32"/>
      <c r="AP234" s="32"/>
      <c r="AQ234" s="32"/>
      <c r="AR234" s="32"/>
      <c r="AS234" s="32"/>
      <c r="AT234" s="532" t="s">
        <v>194</v>
      </c>
      <c r="AU234" s="465"/>
      <c r="AV234" s="465"/>
      <c r="CG234" s="452">
        <v>0</v>
      </c>
      <c r="CJ234" s="452">
        <v>0</v>
      </c>
    </row>
    <row r="235" spans="1:88" x14ac:dyDescent="0.2">
      <c r="A235" s="1350"/>
      <c r="B235" s="664" t="s">
        <v>175</v>
      </c>
      <c r="C235" s="494">
        <f t="shared" si="38"/>
        <v>0</v>
      </c>
      <c r="D235" s="494">
        <f t="shared" si="39"/>
        <v>0</v>
      </c>
      <c r="E235" s="665">
        <f t="shared" si="40"/>
        <v>0</v>
      </c>
      <c r="F235" s="31"/>
      <c r="G235" s="468"/>
      <c r="H235" s="31"/>
      <c r="I235" s="468"/>
      <c r="J235" s="31"/>
      <c r="K235" s="468"/>
      <c r="L235" s="31"/>
      <c r="M235" s="468"/>
      <c r="N235" s="31"/>
      <c r="O235" s="676"/>
      <c r="P235" s="31"/>
      <c r="Q235" s="468"/>
      <c r="R235" s="609"/>
      <c r="S235" s="676"/>
      <c r="T235" s="31"/>
      <c r="U235" s="468"/>
      <c r="V235" s="609"/>
      <c r="W235" s="676"/>
      <c r="X235" s="31"/>
      <c r="Y235" s="468"/>
      <c r="Z235" s="609"/>
      <c r="AA235" s="676"/>
      <c r="AB235" s="31"/>
      <c r="AC235" s="468"/>
      <c r="AD235" s="609"/>
      <c r="AE235" s="676"/>
      <c r="AF235" s="31"/>
      <c r="AG235" s="468"/>
      <c r="AH235" s="609"/>
      <c r="AI235" s="676"/>
      <c r="AJ235" s="31"/>
      <c r="AK235" s="468"/>
      <c r="AL235" s="609"/>
      <c r="AM235" s="676"/>
      <c r="AN235" s="32"/>
      <c r="AO235" s="32"/>
      <c r="AP235" s="32"/>
      <c r="AQ235" s="32"/>
      <c r="AR235" s="32"/>
      <c r="AS235" s="32"/>
      <c r="AT235" s="532" t="s">
        <v>194</v>
      </c>
      <c r="AU235" s="465"/>
      <c r="AV235" s="465"/>
      <c r="CG235" s="452">
        <v>0</v>
      </c>
      <c r="CJ235" s="452">
        <v>0</v>
      </c>
    </row>
    <row r="236" spans="1:88" x14ac:dyDescent="0.2">
      <c r="A236" s="1351"/>
      <c r="B236" s="666" t="s">
        <v>176</v>
      </c>
      <c r="C236" s="492">
        <f t="shared" si="38"/>
        <v>12</v>
      </c>
      <c r="D236" s="492">
        <f t="shared" si="39"/>
        <v>0</v>
      </c>
      <c r="E236" s="668">
        <f t="shared" si="40"/>
        <v>12</v>
      </c>
      <c r="F236" s="82"/>
      <c r="G236" s="586">
        <v>1</v>
      </c>
      <c r="H236" s="82"/>
      <c r="I236" s="586"/>
      <c r="J236" s="82"/>
      <c r="K236" s="586"/>
      <c r="L236" s="82"/>
      <c r="M236" s="586">
        <v>1</v>
      </c>
      <c r="N236" s="82"/>
      <c r="O236" s="677">
        <v>2</v>
      </c>
      <c r="P236" s="82"/>
      <c r="Q236" s="586">
        <v>2</v>
      </c>
      <c r="R236" s="585"/>
      <c r="S236" s="677">
        <v>1</v>
      </c>
      <c r="T236" s="82"/>
      <c r="U236" s="586">
        <v>2</v>
      </c>
      <c r="V236" s="585"/>
      <c r="W236" s="677">
        <v>1</v>
      </c>
      <c r="X236" s="82"/>
      <c r="Y236" s="586"/>
      <c r="Z236" s="585"/>
      <c r="AA236" s="677">
        <v>2</v>
      </c>
      <c r="AB236" s="82"/>
      <c r="AC236" s="586"/>
      <c r="AD236" s="585"/>
      <c r="AE236" s="677"/>
      <c r="AF236" s="82"/>
      <c r="AG236" s="586"/>
      <c r="AH236" s="585"/>
      <c r="AI236" s="677"/>
      <c r="AJ236" s="82"/>
      <c r="AK236" s="586"/>
      <c r="AL236" s="585"/>
      <c r="AM236" s="677"/>
      <c r="AN236" s="44"/>
      <c r="AO236" s="44"/>
      <c r="AP236" s="44"/>
      <c r="AQ236" s="44">
        <v>0</v>
      </c>
      <c r="AR236" s="44">
        <v>0</v>
      </c>
      <c r="AS236" s="44">
        <v>0</v>
      </c>
      <c r="AT236" s="530" t="s">
        <v>194</v>
      </c>
      <c r="AU236" s="465"/>
      <c r="AV236" s="465"/>
      <c r="CG236" s="452">
        <v>0</v>
      </c>
      <c r="CJ236" s="452">
        <v>0</v>
      </c>
    </row>
    <row r="237" spans="1:88" ht="24.75" customHeight="1" x14ac:dyDescent="0.4">
      <c r="A237" s="678" t="s">
        <v>270</v>
      </c>
      <c r="B237" s="186"/>
      <c r="C237" s="187"/>
      <c r="D237" s="188"/>
      <c r="E237" s="188"/>
      <c r="F237" s="188"/>
      <c r="G237" s="215"/>
      <c r="H237" s="215"/>
      <c r="I237" s="215"/>
      <c r="J237" s="215"/>
      <c r="K237" s="215"/>
      <c r="L237" s="216"/>
      <c r="M237" s="215"/>
      <c r="N237" s="215"/>
      <c r="O237" s="215"/>
      <c r="P237" s="215"/>
      <c r="Q237" s="215"/>
      <c r="R237" s="215"/>
      <c r="S237" s="215"/>
      <c r="T237" s="191"/>
      <c r="U237" s="190"/>
      <c r="V237" s="190"/>
      <c r="W237" s="19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88" ht="14.25" customHeight="1" x14ac:dyDescent="0.2">
      <c r="A238" s="1250" t="s">
        <v>32</v>
      </c>
      <c r="B238" s="1251"/>
      <c r="C238" s="1352" t="s">
        <v>163</v>
      </c>
      <c r="D238" s="1353"/>
      <c r="E238" s="1354"/>
      <c r="F238" s="1358" t="s">
        <v>177</v>
      </c>
      <c r="G238" s="1359"/>
      <c r="H238" s="1359"/>
      <c r="I238" s="1359"/>
      <c r="J238" s="1359"/>
      <c r="K238" s="1359"/>
      <c r="L238" s="1359"/>
      <c r="M238" s="1359"/>
      <c r="N238" s="1359"/>
      <c r="O238" s="1359"/>
      <c r="P238" s="1359"/>
      <c r="Q238" s="1359"/>
      <c r="R238" s="1359"/>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60"/>
      <c r="AP238" s="1481" t="s">
        <v>249</v>
      </c>
      <c r="AQ238" s="1412" t="s">
        <v>165</v>
      </c>
      <c r="AR238" s="1412" t="s">
        <v>265</v>
      </c>
      <c r="AS238" s="1412" t="s">
        <v>187</v>
      </c>
      <c r="AT238" s="5"/>
      <c r="AU238" s="459"/>
      <c r="AV238" s="459"/>
    </row>
    <row r="239" spans="1:88" x14ac:dyDescent="0.2">
      <c r="A239" s="1308"/>
      <c r="B239" s="1309"/>
      <c r="C239" s="1355"/>
      <c r="D239" s="1356"/>
      <c r="E239" s="1357"/>
      <c r="F239" s="1302" t="s">
        <v>178</v>
      </c>
      <c r="G239" s="1303"/>
      <c r="H239" s="1302" t="s">
        <v>179</v>
      </c>
      <c r="I239" s="1303"/>
      <c r="J239" s="1479" t="s">
        <v>180</v>
      </c>
      <c r="K239" s="1480"/>
      <c r="L239" s="1302" t="s">
        <v>101</v>
      </c>
      <c r="M239" s="1303"/>
      <c r="N239" s="1302" t="s">
        <v>57</v>
      </c>
      <c r="O239" s="1303"/>
      <c r="P239" s="1302" t="s">
        <v>8</v>
      </c>
      <c r="Q239" s="1303"/>
      <c r="R239" s="1288" t="s">
        <v>59</v>
      </c>
      <c r="S239" s="1289"/>
      <c r="T239" s="1288" t="s">
        <v>60</v>
      </c>
      <c r="U239" s="1289"/>
      <c r="V239" s="1288" t="s">
        <v>61</v>
      </c>
      <c r="W239" s="1289"/>
      <c r="X239" s="1288" t="s">
        <v>62</v>
      </c>
      <c r="Y239" s="1289"/>
      <c r="Z239" s="1288" t="s">
        <v>63</v>
      </c>
      <c r="AA239" s="1289"/>
      <c r="AB239" s="1288" t="s">
        <v>64</v>
      </c>
      <c r="AC239" s="1289"/>
      <c r="AD239" s="1288" t="s">
        <v>65</v>
      </c>
      <c r="AE239" s="1289"/>
      <c r="AF239" s="1288" t="s">
        <v>66</v>
      </c>
      <c r="AG239" s="1289"/>
      <c r="AH239" s="1288" t="s">
        <v>67</v>
      </c>
      <c r="AI239" s="1289"/>
      <c r="AJ239" s="1288" t="s">
        <v>68</v>
      </c>
      <c r="AK239" s="1289"/>
      <c r="AL239" s="1288" t="s">
        <v>69</v>
      </c>
      <c r="AM239" s="1289"/>
      <c r="AN239" s="1288" t="s">
        <v>70</v>
      </c>
      <c r="AO239" s="1361"/>
      <c r="AP239" s="1482"/>
      <c r="AQ239" s="1456"/>
      <c r="AR239" s="1484"/>
      <c r="AS239" s="1484"/>
      <c r="AT239" s="679"/>
      <c r="AU239" s="459"/>
      <c r="AV239" s="459"/>
    </row>
    <row r="240" spans="1:88" x14ac:dyDescent="0.2">
      <c r="A240" s="1252"/>
      <c r="B240" s="1253"/>
      <c r="C240" s="428" t="s">
        <v>149</v>
      </c>
      <c r="D240" s="428" t="s">
        <v>30</v>
      </c>
      <c r="E240" s="422" t="s">
        <v>48</v>
      </c>
      <c r="F240" s="78" t="s">
        <v>159</v>
      </c>
      <c r="G240" s="81" t="s">
        <v>48</v>
      </c>
      <c r="H240" s="78" t="s">
        <v>159</v>
      </c>
      <c r="I240" s="81" t="s">
        <v>48</v>
      </c>
      <c r="J240" s="78" t="s">
        <v>159</v>
      </c>
      <c r="K240" s="81" t="s">
        <v>48</v>
      </c>
      <c r="L240" s="78" t="s">
        <v>159</v>
      </c>
      <c r="M240" s="81" t="s">
        <v>48</v>
      </c>
      <c r="N240" s="78" t="s">
        <v>159</v>
      </c>
      <c r="O240" s="81" t="s">
        <v>48</v>
      </c>
      <c r="P240" s="78" t="s">
        <v>159</v>
      </c>
      <c r="Q240" s="81" t="s">
        <v>48</v>
      </c>
      <c r="R240" s="78" t="s">
        <v>159</v>
      </c>
      <c r="S240" s="81" t="s">
        <v>48</v>
      </c>
      <c r="T240" s="78" t="s">
        <v>159</v>
      </c>
      <c r="U240" s="81" t="s">
        <v>48</v>
      </c>
      <c r="V240" s="78" t="s">
        <v>159</v>
      </c>
      <c r="W240" s="81" t="s">
        <v>48</v>
      </c>
      <c r="X240" s="78" t="s">
        <v>159</v>
      </c>
      <c r="Y240" s="81" t="s">
        <v>48</v>
      </c>
      <c r="Z240" s="78" t="s">
        <v>159</v>
      </c>
      <c r="AA240" s="81" t="s">
        <v>48</v>
      </c>
      <c r="AB240" s="78" t="s">
        <v>159</v>
      </c>
      <c r="AC240" s="81" t="s">
        <v>48</v>
      </c>
      <c r="AD240" s="78" t="s">
        <v>159</v>
      </c>
      <c r="AE240" s="81" t="s">
        <v>48</v>
      </c>
      <c r="AF240" s="78" t="s">
        <v>159</v>
      </c>
      <c r="AG240" s="81" t="s">
        <v>48</v>
      </c>
      <c r="AH240" s="78" t="s">
        <v>159</v>
      </c>
      <c r="AI240" s="81" t="s">
        <v>48</v>
      </c>
      <c r="AJ240" s="78" t="s">
        <v>159</v>
      </c>
      <c r="AK240" s="81" t="s">
        <v>48</v>
      </c>
      <c r="AL240" s="78" t="s">
        <v>159</v>
      </c>
      <c r="AM240" s="81" t="s">
        <v>48</v>
      </c>
      <c r="AN240" s="78" t="s">
        <v>159</v>
      </c>
      <c r="AO240" s="80" t="s">
        <v>48</v>
      </c>
      <c r="AP240" s="1483"/>
      <c r="AQ240" s="1413"/>
      <c r="AR240" s="1485"/>
      <c r="AS240" s="1485"/>
      <c r="AT240" s="679"/>
      <c r="AU240" s="459"/>
      <c r="AV240" s="465"/>
    </row>
    <row r="241" spans="1:88" x14ac:dyDescent="0.2">
      <c r="A241" s="1335" t="s">
        <v>102</v>
      </c>
      <c r="B241" s="1335"/>
      <c r="C241" s="489">
        <f t="shared" ref="C241:C247" si="41">SUM(D241+E241)</f>
        <v>3</v>
      </c>
      <c r="D241" s="489">
        <f t="shared" ref="D241:E243" si="42">SUM(F241+H241+J241+L241+N241+P241+R241+T241+V241+X241+Z241+AB241+AD241+AF241+AH241+AJ241+AL241+AN241)</f>
        <v>3</v>
      </c>
      <c r="E241" s="489">
        <f t="shared" si="42"/>
        <v>0</v>
      </c>
      <c r="F241" s="24"/>
      <c r="G241" s="24"/>
      <c r="H241" s="24"/>
      <c r="I241" s="24"/>
      <c r="J241" s="85"/>
      <c r="K241" s="25"/>
      <c r="L241" s="24"/>
      <c r="M241" s="24"/>
      <c r="N241" s="24"/>
      <c r="O241" s="24"/>
      <c r="P241" s="25"/>
      <c r="Q241" s="680"/>
      <c r="R241" s="24">
        <v>1</v>
      </c>
      <c r="S241" s="24"/>
      <c r="T241" s="24">
        <v>1</v>
      </c>
      <c r="U241" s="24"/>
      <c r="V241" s="24"/>
      <c r="W241" s="24"/>
      <c r="X241" s="24">
        <v>1</v>
      </c>
      <c r="Y241" s="24"/>
      <c r="Z241" s="24"/>
      <c r="AA241" s="24"/>
      <c r="AB241" s="24"/>
      <c r="AC241" s="24"/>
      <c r="AD241" s="24"/>
      <c r="AE241" s="24"/>
      <c r="AF241" s="24"/>
      <c r="AG241" s="24"/>
      <c r="AH241" s="24"/>
      <c r="AI241" s="24"/>
      <c r="AJ241" s="24"/>
      <c r="AK241" s="24"/>
      <c r="AL241" s="24"/>
      <c r="AM241" s="24"/>
      <c r="AN241" s="24"/>
      <c r="AO241" s="85"/>
      <c r="AP241" s="161"/>
      <c r="AQ241" s="25">
        <v>0</v>
      </c>
      <c r="AR241" s="25">
        <v>0</v>
      </c>
      <c r="AS241" s="25">
        <v>0</v>
      </c>
      <c r="AT241" s="532" t="s">
        <v>194</v>
      </c>
      <c r="AU241" s="465"/>
      <c r="AV241" s="465"/>
      <c r="CG241" s="452">
        <v>0</v>
      </c>
      <c r="CH241" s="452">
        <v>0</v>
      </c>
      <c r="CI241" s="452">
        <v>0</v>
      </c>
    </row>
    <row r="242" spans="1:88" ht="15" thickBot="1" x14ac:dyDescent="0.25">
      <c r="A242" s="1336" t="s">
        <v>166</v>
      </c>
      <c r="B242" s="1336"/>
      <c r="C242" s="496">
        <f t="shared" si="41"/>
        <v>0</v>
      </c>
      <c r="D242" s="496">
        <f t="shared" si="42"/>
        <v>0</v>
      </c>
      <c r="E242" s="496">
        <f t="shared" si="42"/>
        <v>0</v>
      </c>
      <c r="F242" s="217"/>
      <c r="G242" s="217"/>
      <c r="H242" s="217"/>
      <c r="I242" s="217"/>
      <c r="J242" s="218"/>
      <c r="K242" s="220"/>
      <c r="L242" s="217"/>
      <c r="M242" s="217"/>
      <c r="N242" s="217"/>
      <c r="O242" s="217"/>
      <c r="P242" s="220"/>
      <c r="Q242" s="681"/>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8"/>
      <c r="AP242" s="219"/>
      <c r="AQ242" s="220"/>
      <c r="AR242" s="220"/>
      <c r="AS242" s="220"/>
      <c r="AT242" s="530" t="s">
        <v>194</v>
      </c>
      <c r="AU242" s="465"/>
      <c r="AV242" s="465"/>
      <c r="CG242" s="452">
        <v>0</v>
      </c>
      <c r="CH242" s="452">
        <v>0</v>
      </c>
      <c r="CI242" s="452">
        <v>0</v>
      </c>
    </row>
    <row r="243" spans="1:88" ht="15" thickTop="1" x14ac:dyDescent="0.2">
      <c r="A243" s="1337" t="s">
        <v>271</v>
      </c>
      <c r="B243" s="1338"/>
      <c r="C243" s="682">
        <f t="shared" si="41"/>
        <v>0</v>
      </c>
      <c r="D243" s="682">
        <f t="shared" si="42"/>
        <v>0</v>
      </c>
      <c r="E243" s="682">
        <f t="shared" si="42"/>
        <v>0</v>
      </c>
      <c r="F243" s="222"/>
      <c r="G243" s="222"/>
      <c r="H243" s="222"/>
      <c r="I243" s="683"/>
      <c r="J243" s="684"/>
      <c r="K243" s="64"/>
      <c r="L243" s="683"/>
      <c r="M243" s="683"/>
      <c r="N243" s="683"/>
      <c r="O243" s="683"/>
      <c r="P243" s="64"/>
      <c r="Q243" s="685"/>
      <c r="R243" s="64"/>
      <c r="S243" s="685"/>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4"/>
      <c r="AP243" s="686"/>
      <c r="AQ243" s="64"/>
      <c r="AR243" s="64"/>
      <c r="AS243" s="64"/>
      <c r="AT243" s="531" t="s">
        <v>194</v>
      </c>
      <c r="AU243" s="465"/>
      <c r="AV243" s="454"/>
      <c r="CG243" s="452">
        <v>0</v>
      </c>
      <c r="CH243" s="452">
        <v>0</v>
      </c>
      <c r="CI243" s="452">
        <v>0</v>
      </c>
    </row>
    <row r="244" spans="1:88" ht="23.25" customHeight="1" thickBot="1" x14ac:dyDescent="0.25">
      <c r="A244" s="1333" t="s">
        <v>272</v>
      </c>
      <c r="B244" s="1334"/>
      <c r="C244" s="687">
        <f t="shared" si="41"/>
        <v>0</v>
      </c>
      <c r="D244" s="687">
        <f>SUM(F244+H244)</f>
        <v>0</v>
      </c>
      <c r="E244" s="687">
        <f>SUM(G244+I244)</f>
        <v>0</v>
      </c>
      <c r="F244" s="227"/>
      <c r="G244" s="227"/>
      <c r="H244" s="227"/>
      <c r="I244" s="688"/>
      <c r="J244" s="689"/>
      <c r="K244" s="690"/>
      <c r="L244" s="691"/>
      <c r="M244" s="692"/>
      <c r="N244" s="691"/>
      <c r="O244" s="692"/>
      <c r="P244" s="690"/>
      <c r="Q244" s="692"/>
      <c r="R244" s="690"/>
      <c r="S244" s="692"/>
      <c r="T244" s="691"/>
      <c r="U244" s="692"/>
      <c r="V244" s="693"/>
      <c r="W244" s="694"/>
      <c r="X244" s="693"/>
      <c r="Y244" s="694"/>
      <c r="Z244" s="691"/>
      <c r="AA244" s="692"/>
      <c r="AB244" s="691"/>
      <c r="AC244" s="692"/>
      <c r="AD244" s="691"/>
      <c r="AE244" s="692"/>
      <c r="AF244" s="691"/>
      <c r="AG244" s="692"/>
      <c r="AH244" s="691"/>
      <c r="AI244" s="692"/>
      <c r="AJ244" s="691"/>
      <c r="AK244" s="692"/>
      <c r="AL244" s="691"/>
      <c r="AM244" s="692"/>
      <c r="AN244" s="691"/>
      <c r="AO244" s="695"/>
      <c r="AP244" s="696"/>
      <c r="AQ244" s="691"/>
      <c r="AR244" s="242"/>
      <c r="AS244" s="242"/>
      <c r="AT244" s="531" t="s">
        <v>194</v>
      </c>
      <c r="AU244" s="465"/>
      <c r="AV244" s="454"/>
      <c r="CH244" s="452">
        <v>0</v>
      </c>
    </row>
    <row r="245" spans="1:88" ht="15" thickTop="1" x14ac:dyDescent="0.2">
      <c r="A245" s="1339" t="s">
        <v>273</v>
      </c>
      <c r="B245" s="59" t="s">
        <v>274</v>
      </c>
      <c r="C245" s="495">
        <f t="shared" si="41"/>
        <v>0</v>
      </c>
      <c r="D245" s="495">
        <f t="shared" ref="D245:E247" si="43">SUM(F245+H245+J245+L245+N245+P245+R245+T245+V245+X245+Z245+AB245+AD245+AF245+AH245+AJ245+AL245+AN245)</f>
        <v>0</v>
      </c>
      <c r="E245" s="495">
        <f t="shared" si="43"/>
        <v>0</v>
      </c>
      <c r="F245" s="233"/>
      <c r="G245" s="233"/>
      <c r="H245" s="233"/>
      <c r="I245" s="233"/>
      <c r="J245" s="114"/>
      <c r="K245" s="60"/>
      <c r="L245" s="233"/>
      <c r="M245" s="233"/>
      <c r="N245" s="233"/>
      <c r="O245" s="233"/>
      <c r="P245" s="60"/>
      <c r="Q245" s="574"/>
      <c r="R245" s="233"/>
      <c r="S245" s="233"/>
      <c r="T245" s="233"/>
      <c r="U245" s="233"/>
      <c r="V245" s="233"/>
      <c r="W245" s="233"/>
      <c r="X245" s="233"/>
      <c r="Y245" s="233"/>
      <c r="Z245" s="233"/>
      <c r="AA245" s="233"/>
      <c r="AB245" s="233"/>
      <c r="AC245" s="233"/>
      <c r="AD245" s="109"/>
      <c r="AE245" s="574"/>
      <c r="AF245" s="233"/>
      <c r="AG245" s="233"/>
      <c r="AH245" s="233"/>
      <c r="AI245" s="233"/>
      <c r="AJ245" s="233"/>
      <c r="AK245" s="233"/>
      <c r="AL245" s="233"/>
      <c r="AM245" s="233"/>
      <c r="AN245" s="233"/>
      <c r="AO245" s="114"/>
      <c r="AP245" s="128"/>
      <c r="AQ245" s="60"/>
      <c r="AR245" s="60"/>
      <c r="AS245" s="60"/>
      <c r="AT245" s="531" t="s">
        <v>194</v>
      </c>
      <c r="AU245" s="465"/>
      <c r="AV245" s="459"/>
      <c r="CG245" s="452">
        <v>0</v>
      </c>
      <c r="CH245" s="452">
        <v>0</v>
      </c>
      <c r="CI245" s="452">
        <v>0</v>
      </c>
    </row>
    <row r="246" spans="1:88" x14ac:dyDescent="0.2">
      <c r="A246" s="1339"/>
      <c r="B246" s="56" t="s">
        <v>275</v>
      </c>
      <c r="C246" s="494">
        <f t="shared" si="41"/>
        <v>0</v>
      </c>
      <c r="D246" s="494">
        <f t="shared" si="43"/>
        <v>0</v>
      </c>
      <c r="E246" s="494">
        <f t="shared" si="43"/>
        <v>0</v>
      </c>
      <c r="F246" s="24"/>
      <c r="G246" s="24"/>
      <c r="H246" s="24"/>
      <c r="I246" s="24"/>
      <c r="J246" s="85"/>
      <c r="K246" s="25"/>
      <c r="L246" s="24"/>
      <c r="M246" s="24"/>
      <c r="N246" s="24"/>
      <c r="O246" s="24"/>
      <c r="P246" s="25"/>
      <c r="Q246" s="680"/>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85"/>
      <c r="AP246" s="161"/>
      <c r="AQ246" s="25"/>
      <c r="AR246" s="25"/>
      <c r="AS246" s="25"/>
      <c r="AT246" s="532" t="s">
        <v>194</v>
      </c>
      <c r="AU246" s="465"/>
      <c r="AV246" s="459"/>
      <c r="CG246" s="452">
        <v>0</v>
      </c>
      <c r="CH246" s="452">
        <v>0</v>
      </c>
      <c r="CI246" s="452">
        <v>0</v>
      </c>
    </row>
    <row r="247" spans="1:88" x14ac:dyDescent="0.2">
      <c r="A247" s="1340"/>
      <c r="B247" s="53" t="s">
        <v>276</v>
      </c>
      <c r="C247" s="492">
        <f t="shared" si="41"/>
        <v>0</v>
      </c>
      <c r="D247" s="492">
        <f t="shared" si="43"/>
        <v>0</v>
      </c>
      <c r="E247" s="492">
        <f t="shared" si="43"/>
        <v>0</v>
      </c>
      <c r="F247" s="37"/>
      <c r="G247" s="37"/>
      <c r="H247" s="37"/>
      <c r="I247" s="37"/>
      <c r="J247" s="173"/>
      <c r="K247" s="38"/>
      <c r="L247" s="37"/>
      <c r="M247" s="37"/>
      <c r="N247" s="37"/>
      <c r="O247" s="37"/>
      <c r="P247" s="38"/>
      <c r="Q247" s="69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173"/>
      <c r="AP247" s="163"/>
      <c r="AQ247" s="38"/>
      <c r="AR247" s="38"/>
      <c r="AS247" s="38"/>
      <c r="AT247" s="530" t="s">
        <v>194</v>
      </c>
      <c r="AU247" s="465"/>
      <c r="AV247" s="459"/>
      <c r="CG247" s="452">
        <v>0</v>
      </c>
      <c r="CH247" s="452">
        <v>0</v>
      </c>
      <c r="CI247" s="452">
        <v>0</v>
      </c>
    </row>
    <row r="248" spans="1:88" x14ac:dyDescent="0.2">
      <c r="A248" s="678" t="s">
        <v>277</v>
      </c>
      <c r="B248" s="186"/>
      <c r="C248" s="187"/>
      <c r="D248" s="188"/>
      <c r="E248" s="188"/>
      <c r="F248" s="188"/>
      <c r="G248" s="215"/>
      <c r="H248" s="215"/>
      <c r="I248" s="215"/>
      <c r="J248" s="215"/>
      <c r="K248" s="215"/>
      <c r="L248" s="215"/>
      <c r="M248" s="215"/>
      <c r="N248" s="215"/>
      <c r="O248" s="215"/>
      <c r="P248" s="215"/>
      <c r="Q248" s="215"/>
      <c r="R248" s="215"/>
      <c r="S248" s="215"/>
      <c r="T248" s="191"/>
      <c r="U248" s="190"/>
      <c r="V248" s="190"/>
      <c r="W248" s="19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454"/>
      <c r="AV248" s="459"/>
    </row>
    <row r="249" spans="1:88" x14ac:dyDescent="0.2">
      <c r="A249" s="1250" t="s">
        <v>32</v>
      </c>
      <c r="B249" s="1251"/>
      <c r="C249" s="1273" t="s">
        <v>163</v>
      </c>
      <c r="D249" s="1273"/>
      <c r="E249" s="1273"/>
      <c r="F249" s="1358" t="s">
        <v>152</v>
      </c>
      <c r="G249" s="1359"/>
      <c r="H249" s="1359"/>
      <c r="I249" s="1359"/>
      <c r="J249" s="1359"/>
      <c r="K249" s="1359"/>
      <c r="L249" s="1359"/>
      <c r="M249" s="1359"/>
      <c r="N249" s="1359"/>
      <c r="O249" s="1359"/>
      <c r="P249" s="1359"/>
      <c r="Q249" s="1359"/>
      <c r="R249" s="1359"/>
      <c r="S249" s="1359"/>
      <c r="T249" s="1359"/>
      <c r="U249" s="1359"/>
      <c r="V249" s="1359"/>
      <c r="W249" s="1359"/>
      <c r="X249" s="1359"/>
      <c r="Y249" s="1359"/>
      <c r="Z249" s="1359"/>
      <c r="AA249" s="1359"/>
      <c r="AB249" s="1359"/>
      <c r="AC249" s="1359"/>
      <c r="AD249" s="1359"/>
      <c r="AE249" s="1359"/>
      <c r="AF249" s="1359"/>
      <c r="AG249" s="1363"/>
      <c r="AH249" s="1412" t="s">
        <v>165</v>
      </c>
      <c r="AI249" s="1412" t="s">
        <v>251</v>
      </c>
      <c r="AJ249" s="1374" t="s">
        <v>187</v>
      </c>
      <c r="AK249" s="5"/>
      <c r="AL249" s="459"/>
      <c r="AM249" s="465"/>
      <c r="AN249" s="459"/>
      <c r="AO249" s="459"/>
      <c r="AP249" s="459"/>
      <c r="AQ249" s="459"/>
      <c r="AR249" s="459"/>
      <c r="AS249" s="459"/>
      <c r="AT249" s="459"/>
      <c r="AU249" s="547"/>
      <c r="AV249" s="465"/>
    </row>
    <row r="250" spans="1:88" x14ac:dyDescent="0.2">
      <c r="A250" s="1308"/>
      <c r="B250" s="1309"/>
      <c r="C250" s="1273"/>
      <c r="D250" s="1273"/>
      <c r="E250" s="1273"/>
      <c r="F250" s="1302" t="s">
        <v>57</v>
      </c>
      <c r="G250" s="1303"/>
      <c r="H250" s="1302" t="s">
        <v>8</v>
      </c>
      <c r="I250" s="1303"/>
      <c r="J250" s="1288" t="s">
        <v>59</v>
      </c>
      <c r="K250" s="1289"/>
      <c r="L250" s="1288" t="s">
        <v>60</v>
      </c>
      <c r="M250" s="1289"/>
      <c r="N250" s="1288" t="s">
        <v>61</v>
      </c>
      <c r="O250" s="1289"/>
      <c r="P250" s="1288" t="s">
        <v>62</v>
      </c>
      <c r="Q250" s="1289"/>
      <c r="R250" s="1288" t="s">
        <v>63</v>
      </c>
      <c r="S250" s="1289"/>
      <c r="T250" s="1288" t="s">
        <v>64</v>
      </c>
      <c r="U250" s="1289"/>
      <c r="V250" s="1288" t="s">
        <v>65</v>
      </c>
      <c r="W250" s="1289"/>
      <c r="X250" s="1288" t="s">
        <v>66</v>
      </c>
      <c r="Y250" s="1289"/>
      <c r="Z250" s="1288" t="s">
        <v>67</v>
      </c>
      <c r="AA250" s="1289"/>
      <c r="AB250" s="1288" t="s">
        <v>68</v>
      </c>
      <c r="AC250" s="1289"/>
      <c r="AD250" s="1288" t="s">
        <v>69</v>
      </c>
      <c r="AE250" s="1289"/>
      <c r="AF250" s="1288" t="s">
        <v>70</v>
      </c>
      <c r="AG250" s="1289"/>
      <c r="AH250" s="1456"/>
      <c r="AI250" s="1456"/>
      <c r="AJ250" s="1408"/>
      <c r="AK250" s="679"/>
      <c r="AL250" s="459"/>
      <c r="AM250" s="465"/>
      <c r="AN250" s="459"/>
      <c r="AO250" s="459"/>
      <c r="AP250" s="459"/>
      <c r="AQ250" s="459"/>
      <c r="AR250" s="459"/>
      <c r="AS250" s="459"/>
      <c r="AT250" s="459"/>
      <c r="AU250" s="547"/>
      <c r="AV250" s="458"/>
    </row>
    <row r="251" spans="1:88" x14ac:dyDescent="0.2">
      <c r="A251" s="1252"/>
      <c r="B251" s="1253"/>
      <c r="C251" s="428" t="s">
        <v>149</v>
      </c>
      <c r="D251" s="428" t="s">
        <v>30</v>
      </c>
      <c r="E251" s="422" t="s">
        <v>48</v>
      </c>
      <c r="F251" s="78" t="s">
        <v>159</v>
      </c>
      <c r="G251" s="81" t="s">
        <v>48</v>
      </c>
      <c r="H251" s="78" t="s">
        <v>159</v>
      </c>
      <c r="I251" s="81" t="s">
        <v>48</v>
      </c>
      <c r="J251" s="78" t="s">
        <v>159</v>
      </c>
      <c r="K251" s="81" t="s">
        <v>48</v>
      </c>
      <c r="L251" s="78" t="s">
        <v>159</v>
      </c>
      <c r="M251" s="81" t="s">
        <v>48</v>
      </c>
      <c r="N251" s="78" t="s">
        <v>159</v>
      </c>
      <c r="O251" s="81" t="s">
        <v>48</v>
      </c>
      <c r="P251" s="78" t="s">
        <v>159</v>
      </c>
      <c r="Q251" s="81" t="s">
        <v>48</v>
      </c>
      <c r="R251" s="78" t="s">
        <v>159</v>
      </c>
      <c r="S251" s="81" t="s">
        <v>48</v>
      </c>
      <c r="T251" s="78" t="s">
        <v>159</v>
      </c>
      <c r="U251" s="81" t="s">
        <v>48</v>
      </c>
      <c r="V251" s="78" t="s">
        <v>159</v>
      </c>
      <c r="W251" s="81" t="s">
        <v>48</v>
      </c>
      <c r="X251" s="78" t="s">
        <v>159</v>
      </c>
      <c r="Y251" s="81" t="s">
        <v>48</v>
      </c>
      <c r="Z251" s="78" t="s">
        <v>159</v>
      </c>
      <c r="AA251" s="81" t="s">
        <v>48</v>
      </c>
      <c r="AB251" s="78" t="s">
        <v>159</v>
      </c>
      <c r="AC251" s="81" t="s">
        <v>48</v>
      </c>
      <c r="AD251" s="78" t="s">
        <v>159</v>
      </c>
      <c r="AE251" s="81" t="s">
        <v>48</v>
      </c>
      <c r="AF251" s="78" t="s">
        <v>159</v>
      </c>
      <c r="AG251" s="81" t="s">
        <v>48</v>
      </c>
      <c r="AH251" s="1413"/>
      <c r="AI251" s="1413"/>
      <c r="AJ251" s="1376"/>
      <c r="AK251" s="22"/>
      <c r="AL251" s="465"/>
      <c r="AM251" s="465"/>
      <c r="AN251" s="465"/>
      <c r="AO251" s="465"/>
      <c r="AP251" s="465"/>
      <c r="AQ251" s="465"/>
      <c r="AR251" s="465"/>
      <c r="AS251" s="465"/>
      <c r="AT251" s="465"/>
      <c r="AU251" s="547"/>
      <c r="AV251" s="458"/>
    </row>
    <row r="252" spans="1:88" ht="15" thickBot="1" x14ac:dyDescent="0.25">
      <c r="A252" s="1486" t="s">
        <v>102</v>
      </c>
      <c r="B252" s="1486"/>
      <c r="C252" s="698">
        <f>SUM(D252+E252)</f>
        <v>1</v>
      </c>
      <c r="D252" s="698">
        <f t="shared" ref="D252:E254" si="44">SUM(F252+H252+J252+L252+N252+P252+R252+T252+V252+X252+Z252+AB252+AD252+AF252)</f>
        <v>0</v>
      </c>
      <c r="E252" s="631">
        <f t="shared" si="44"/>
        <v>1</v>
      </c>
      <c r="F252" s="217"/>
      <c r="G252" s="217">
        <v>1</v>
      </c>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20"/>
      <c r="AH252" s="220">
        <v>0</v>
      </c>
      <c r="AI252" s="220">
        <v>0</v>
      </c>
      <c r="AJ252" s="699">
        <v>0</v>
      </c>
      <c r="AK252" s="531" t="s">
        <v>194</v>
      </c>
      <c r="AL252" s="465"/>
      <c r="AM252" s="465"/>
      <c r="AN252" s="465"/>
      <c r="AO252" s="465"/>
      <c r="AP252" s="465"/>
      <c r="AQ252" s="465"/>
      <c r="AR252" s="700"/>
      <c r="AS252" s="465"/>
      <c r="AT252" s="465"/>
      <c r="AU252" s="541"/>
      <c r="AV252" s="465"/>
      <c r="CJ252" s="452">
        <v>0</v>
      </c>
    </row>
    <row r="253" spans="1:88" ht="15.75" thickTop="1" thickBot="1" x14ac:dyDescent="0.25">
      <c r="A253" s="1487" t="s">
        <v>166</v>
      </c>
      <c r="B253" s="1487"/>
      <c r="C253" s="701">
        <f>SUM(D253+E253)</f>
        <v>0</v>
      </c>
      <c r="D253" s="701">
        <f t="shared" si="44"/>
        <v>0</v>
      </c>
      <c r="E253" s="702">
        <f t="shared" si="44"/>
        <v>0</v>
      </c>
      <c r="F253" s="238"/>
      <c r="G253" s="238"/>
      <c r="H253" s="238"/>
      <c r="I253" s="238"/>
      <c r="J253" s="238"/>
      <c r="K253" s="238"/>
      <c r="L253" s="238"/>
      <c r="M253" s="238"/>
      <c r="N253" s="238"/>
      <c r="O253" s="238"/>
      <c r="P253" s="238"/>
      <c r="Q253" s="238"/>
      <c r="R253" s="238"/>
      <c r="S253" s="238"/>
      <c r="T253" s="238"/>
      <c r="U253" s="238"/>
      <c r="V253" s="238"/>
      <c r="W253" s="238"/>
      <c r="X253" s="238"/>
      <c r="Y253" s="238"/>
      <c r="Z253" s="238"/>
      <c r="AA253" s="238"/>
      <c r="AB253" s="238"/>
      <c r="AC253" s="238"/>
      <c r="AD253" s="238"/>
      <c r="AE253" s="238"/>
      <c r="AF253" s="238"/>
      <c r="AG253" s="703"/>
      <c r="AH253" s="703"/>
      <c r="AI253" s="703"/>
      <c r="AJ253" s="704"/>
      <c r="AK253" s="532" t="s">
        <v>194</v>
      </c>
      <c r="AL253" s="465"/>
      <c r="AM253" s="465"/>
      <c r="AN253" s="465"/>
      <c r="AO253" s="465"/>
      <c r="AP253" s="465"/>
      <c r="AQ253" s="465"/>
      <c r="AR253" s="700"/>
      <c r="AS253" s="465"/>
      <c r="AT253" s="465"/>
      <c r="AU253" s="541"/>
      <c r="AV253" s="465"/>
      <c r="CJ253" s="452">
        <v>0</v>
      </c>
    </row>
    <row r="254" spans="1:88" ht="15" thickTop="1" x14ac:dyDescent="0.2">
      <c r="A254" s="1488" t="s">
        <v>55</v>
      </c>
      <c r="B254" s="1488"/>
      <c r="C254" s="506">
        <f>SUM(D254+E254)</f>
        <v>0</v>
      </c>
      <c r="D254" s="506">
        <f t="shared" si="44"/>
        <v>0</v>
      </c>
      <c r="E254" s="620">
        <f t="shared" si="44"/>
        <v>0</v>
      </c>
      <c r="F254" s="683"/>
      <c r="G254" s="683"/>
      <c r="H254" s="683"/>
      <c r="I254" s="683"/>
      <c r="J254" s="683"/>
      <c r="K254" s="683"/>
      <c r="L254" s="683"/>
      <c r="M254" s="683"/>
      <c r="N254" s="683"/>
      <c r="O254" s="683"/>
      <c r="P254" s="683"/>
      <c r="Q254" s="683"/>
      <c r="R254" s="683"/>
      <c r="S254" s="683"/>
      <c r="T254" s="683"/>
      <c r="U254" s="683"/>
      <c r="V254" s="683"/>
      <c r="W254" s="683"/>
      <c r="X254" s="683"/>
      <c r="Y254" s="683"/>
      <c r="Z254" s="683"/>
      <c r="AA254" s="683"/>
      <c r="AB254" s="683"/>
      <c r="AC254" s="683"/>
      <c r="AD254" s="683"/>
      <c r="AE254" s="683"/>
      <c r="AF254" s="683"/>
      <c r="AG254" s="64"/>
      <c r="AH254" s="64"/>
      <c r="AI254" s="64"/>
      <c r="AJ254" s="705"/>
      <c r="AK254" s="530" t="s">
        <v>194</v>
      </c>
      <c r="AL254" s="465"/>
      <c r="AM254" s="454"/>
      <c r="AN254" s="465"/>
      <c r="AO254" s="465"/>
      <c r="AP254" s="465"/>
      <c r="AQ254" s="465"/>
      <c r="AR254" s="700"/>
      <c r="AS254" s="465"/>
      <c r="AT254" s="465"/>
      <c r="AU254" s="541"/>
      <c r="AV254" s="465"/>
      <c r="CJ254" s="452">
        <v>0</v>
      </c>
    </row>
    <row r="255" spans="1:88" x14ac:dyDescent="0.2">
      <c r="A255" s="706" t="s">
        <v>278</v>
      </c>
      <c r="B255" s="707"/>
      <c r="C255" s="707"/>
      <c r="D255" s="707"/>
      <c r="E255" s="708"/>
      <c r="F255" s="708"/>
      <c r="G255" s="708"/>
      <c r="H255" s="708"/>
      <c r="I255" s="708"/>
      <c r="J255" s="708"/>
      <c r="K255" s="709"/>
      <c r="L255" s="710"/>
      <c r="M255" s="709"/>
      <c r="N255" s="709"/>
      <c r="O255" s="3"/>
      <c r="P255" s="3"/>
      <c r="Q255" s="3"/>
      <c r="R255" s="3"/>
      <c r="S255" s="3"/>
      <c r="T255" s="3"/>
      <c r="U255" s="3"/>
      <c r="V255" s="3"/>
      <c r="W255" s="3"/>
      <c r="X255" s="3"/>
      <c r="Y255" s="3"/>
      <c r="Z255" s="3"/>
      <c r="AA255" s="3"/>
      <c r="AB255" s="3"/>
      <c r="AC255" s="3"/>
      <c r="AD255" s="3"/>
      <c r="AE255" s="3"/>
      <c r="AF255" s="3"/>
      <c r="AG255" s="3"/>
      <c r="AH255" s="3"/>
      <c r="AI255" s="3"/>
      <c r="AJ255" s="3"/>
      <c r="AK255" s="3"/>
      <c r="AL255" s="10"/>
      <c r="AM255" s="10"/>
      <c r="AN255" s="10"/>
      <c r="AO255" s="10"/>
      <c r="AP255" s="10"/>
      <c r="AQ255" s="10"/>
      <c r="AR255" s="454"/>
      <c r="AS255" s="454"/>
      <c r="AT255" s="454"/>
      <c r="AU255" s="454"/>
      <c r="AV255" s="454"/>
    </row>
    <row r="256" spans="1:88" x14ac:dyDescent="0.2">
      <c r="A256" s="1346" t="s">
        <v>279</v>
      </c>
      <c r="B256" s="1250" t="s">
        <v>280</v>
      </c>
      <c r="C256" s="1285"/>
      <c r="D256" s="1251"/>
      <c r="E256" s="1375" t="s">
        <v>281</v>
      </c>
      <c r="F256" s="1490"/>
      <c r="G256" s="1490"/>
      <c r="H256" s="1490"/>
      <c r="I256" s="1490"/>
      <c r="J256" s="1490"/>
      <c r="K256" s="1490"/>
      <c r="L256" s="1490"/>
      <c r="M256" s="1490"/>
      <c r="N256" s="711"/>
      <c r="O256" s="3"/>
      <c r="P256" s="3"/>
      <c r="Q256" s="3"/>
      <c r="R256" s="3"/>
      <c r="S256" s="3"/>
      <c r="T256" s="3"/>
      <c r="U256" s="3"/>
      <c r="V256" s="3"/>
      <c r="W256" s="3"/>
      <c r="X256" s="3"/>
      <c r="Y256" s="3"/>
      <c r="Z256" s="3"/>
      <c r="AA256" s="3"/>
      <c r="AB256" s="3"/>
      <c r="AC256" s="3"/>
      <c r="AD256" s="3"/>
      <c r="AE256" s="3"/>
      <c r="AF256" s="3"/>
      <c r="AG256" s="3"/>
      <c r="AH256" s="3"/>
      <c r="AI256" s="3"/>
      <c r="AJ256" s="3"/>
      <c r="AK256" s="3"/>
      <c r="AL256" s="10"/>
      <c r="AM256" s="10"/>
      <c r="AN256" s="10"/>
      <c r="AO256" s="10"/>
      <c r="AP256" s="10"/>
      <c r="AQ256" s="10"/>
      <c r="AR256" s="454"/>
      <c r="AS256" s="454"/>
      <c r="AT256" s="454"/>
      <c r="AU256" s="454"/>
      <c r="AV256" s="454"/>
    </row>
    <row r="257" spans="1:48" x14ac:dyDescent="0.2">
      <c r="A257" s="1489"/>
      <c r="B257" s="1252"/>
      <c r="C257" s="1287"/>
      <c r="D257" s="1253"/>
      <c r="E257" s="1302" t="s">
        <v>99</v>
      </c>
      <c r="F257" s="1304"/>
      <c r="G257" s="1479" t="s">
        <v>100</v>
      </c>
      <c r="H257" s="1491"/>
      <c r="I257" s="1302" t="s">
        <v>101</v>
      </c>
      <c r="J257" s="1304"/>
      <c r="K257" s="1302" t="s">
        <v>57</v>
      </c>
      <c r="L257" s="1304"/>
      <c r="M257" s="1302" t="s">
        <v>8</v>
      </c>
      <c r="N257" s="1304"/>
      <c r="O257" s="3"/>
      <c r="P257" s="3"/>
      <c r="Q257" s="3"/>
      <c r="R257" s="3"/>
      <c r="S257" s="3"/>
      <c r="T257" s="3"/>
      <c r="U257" s="3"/>
      <c r="V257" s="3"/>
      <c r="W257" s="3"/>
      <c r="X257" s="3"/>
      <c r="Y257" s="3"/>
      <c r="Z257" s="3"/>
      <c r="AA257" s="3"/>
      <c r="AB257" s="3"/>
      <c r="AC257" s="3"/>
      <c r="AD257" s="3"/>
      <c r="AE257" s="3"/>
      <c r="AF257" s="3"/>
      <c r="AG257" s="3"/>
      <c r="AH257" s="3"/>
      <c r="AI257" s="3"/>
      <c r="AJ257" s="3"/>
      <c r="AK257" s="3"/>
      <c r="AL257" s="10"/>
      <c r="AM257" s="10"/>
      <c r="AN257" s="10"/>
      <c r="AO257" s="10"/>
      <c r="AP257" s="10"/>
      <c r="AQ257" s="10"/>
      <c r="AR257" s="10"/>
      <c r="AS257" s="10"/>
      <c r="AT257" s="10"/>
      <c r="AU257" s="10"/>
      <c r="AV257" s="10"/>
    </row>
    <row r="258" spans="1:48" x14ac:dyDescent="0.2">
      <c r="A258" s="1347"/>
      <c r="B258" s="310" t="s">
        <v>149</v>
      </c>
      <c r="C258" s="422" t="s">
        <v>30</v>
      </c>
      <c r="D258" s="423" t="s">
        <v>48</v>
      </c>
      <c r="E258" s="78" t="s">
        <v>30</v>
      </c>
      <c r="F258" s="444" t="s">
        <v>48</v>
      </c>
      <c r="G258" s="78" t="s">
        <v>30</v>
      </c>
      <c r="H258" s="444" t="s">
        <v>48</v>
      </c>
      <c r="I258" s="78" t="s">
        <v>30</v>
      </c>
      <c r="J258" s="444" t="s">
        <v>48</v>
      </c>
      <c r="K258" s="78" t="s">
        <v>30</v>
      </c>
      <c r="L258" s="444" t="s">
        <v>48</v>
      </c>
      <c r="M258" s="78" t="s">
        <v>30</v>
      </c>
      <c r="N258" s="444" t="s">
        <v>48</v>
      </c>
      <c r="O258" s="519"/>
      <c r="P258" s="3"/>
      <c r="Q258" s="3"/>
      <c r="R258" s="3"/>
      <c r="S258" s="3"/>
      <c r="T258" s="3"/>
      <c r="U258" s="3"/>
      <c r="V258" s="3"/>
      <c r="W258" s="3"/>
      <c r="X258" s="3"/>
      <c r="Y258" s="3"/>
      <c r="Z258" s="3"/>
      <c r="AA258" s="3"/>
      <c r="AB258" s="3"/>
      <c r="AC258" s="3"/>
      <c r="AD258" s="3"/>
      <c r="AE258" s="3"/>
      <c r="AF258" s="3"/>
      <c r="AG258" s="3"/>
      <c r="AH258" s="10"/>
      <c r="AI258" s="3"/>
      <c r="AJ258" s="3"/>
      <c r="AK258" s="3"/>
      <c r="AL258" s="10"/>
      <c r="AM258" s="10"/>
      <c r="AN258" s="10"/>
      <c r="AO258" s="10"/>
      <c r="AP258" s="10"/>
      <c r="AQ258" s="10"/>
      <c r="AR258" s="10"/>
      <c r="AS258" s="10"/>
      <c r="AT258" s="10"/>
      <c r="AU258" s="10"/>
      <c r="AV258" s="10"/>
    </row>
    <row r="259" spans="1:48" x14ac:dyDescent="0.2">
      <c r="A259" s="712" t="s">
        <v>34</v>
      </c>
      <c r="B259" s="713">
        <f>SUM(C259+D259)</f>
        <v>0</v>
      </c>
      <c r="C259" s="714">
        <f>SUM(E259+G259+I259+K259+M259)</f>
        <v>0</v>
      </c>
      <c r="D259" s="715">
        <f>SUM(F259+H259+J259+L259+N259)</f>
        <v>0</v>
      </c>
      <c r="E259" s="82"/>
      <c r="F259" s="184"/>
      <c r="G259" s="82"/>
      <c r="H259" s="184"/>
      <c r="I259" s="82"/>
      <c r="J259" s="586"/>
      <c r="K259" s="82"/>
      <c r="L259" s="586"/>
      <c r="M259" s="87"/>
      <c r="N259" s="586"/>
      <c r="O259" s="519"/>
      <c r="P259" s="3"/>
      <c r="Q259" s="3"/>
      <c r="R259" s="3"/>
      <c r="S259" s="3"/>
      <c r="T259" s="3"/>
      <c r="U259" s="3"/>
      <c r="V259" s="3"/>
      <c r="W259" s="3"/>
      <c r="X259" s="3"/>
      <c r="Y259" s="3"/>
      <c r="Z259" s="3"/>
      <c r="AA259" s="3"/>
      <c r="AB259" s="3"/>
      <c r="AC259" s="3"/>
      <c r="AD259" s="3"/>
      <c r="AE259" s="3"/>
      <c r="AF259" s="3"/>
      <c r="AG259" s="3"/>
      <c r="AH259" s="3"/>
      <c r="AI259" s="3"/>
      <c r="AJ259" s="3"/>
      <c r="AK259" s="3"/>
      <c r="AL259" s="10"/>
      <c r="AM259" s="22"/>
      <c r="AN259" s="10"/>
      <c r="AO259" s="10"/>
      <c r="AP259" s="10"/>
      <c r="AQ259" s="10"/>
      <c r="AR259" s="10"/>
      <c r="AS259" s="10"/>
      <c r="AT259" s="10"/>
      <c r="AU259" s="10"/>
      <c r="AV259" s="10"/>
    </row>
    <row r="260" spans="1:48" x14ac:dyDescent="0.2">
      <c r="A260" s="712" t="s">
        <v>77</v>
      </c>
      <c r="B260" s="716">
        <f>SUM(C260+D260)</f>
        <v>0</v>
      </c>
      <c r="C260" s="714">
        <f>SUM(E260+G260+I260+K260+M260)</f>
        <v>0</v>
      </c>
      <c r="D260" s="715">
        <f>SUM(F260+H260+J260+L260+N260)</f>
        <v>0</v>
      </c>
      <c r="E260" s="37"/>
      <c r="F260" s="175"/>
      <c r="G260" s="37"/>
      <c r="H260" s="474"/>
      <c r="I260" s="37"/>
      <c r="J260" s="175"/>
      <c r="K260" s="37"/>
      <c r="L260" s="175"/>
      <c r="M260" s="717"/>
      <c r="N260" s="474"/>
      <c r="O260" s="519"/>
      <c r="P260" s="3"/>
      <c r="Q260" s="3"/>
      <c r="R260" s="3"/>
      <c r="S260" s="3"/>
      <c r="T260" s="3"/>
      <c r="U260" s="3"/>
      <c r="V260" s="3"/>
      <c r="W260" s="3"/>
      <c r="X260" s="3"/>
      <c r="Y260" s="3"/>
      <c r="Z260" s="3"/>
      <c r="AA260" s="3"/>
      <c r="AB260" s="3"/>
      <c r="AC260" s="3"/>
      <c r="AD260" s="3"/>
      <c r="AE260" s="3"/>
      <c r="AF260" s="3"/>
      <c r="AG260" s="3"/>
      <c r="AH260" s="3"/>
      <c r="AI260" s="3"/>
      <c r="AJ260" s="3"/>
      <c r="AK260" s="3"/>
      <c r="AL260" s="10"/>
      <c r="AM260" s="10"/>
      <c r="AN260" s="10"/>
      <c r="AO260" s="10"/>
      <c r="AP260" s="10"/>
      <c r="AQ260" s="10"/>
      <c r="AR260" s="10"/>
      <c r="AS260" s="10"/>
      <c r="AT260" s="10"/>
      <c r="AU260" s="10"/>
      <c r="AV260" s="10"/>
    </row>
    <row r="261" spans="1:48"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10"/>
      <c r="AM261" s="10"/>
      <c r="AN261" s="10"/>
      <c r="AO261" s="10"/>
      <c r="AP261" s="10"/>
      <c r="AQ261" s="10"/>
      <c r="AR261" s="10"/>
      <c r="AS261" s="10"/>
      <c r="AT261" s="10"/>
      <c r="AU261" s="10"/>
      <c r="AV261" s="10"/>
    </row>
    <row r="287" spans="1:2" hidden="1" x14ac:dyDescent="0.2">
      <c r="A287" s="718">
        <f>SUM(C11:C16,C20:C30,C34:C44,B47,C50,C55:C59,C64,C69:C74,C79:C84,C89:C93,C100,C105,C106,C119,C126,C127:C130,D136,D138:D166,D170,D172:D200,C204:C205,C210:C213,C218:C236,C241:C247,C252:C254,B259:B260)</f>
        <v>420</v>
      </c>
      <c r="B287" s="451">
        <f>SUM(CG8:CN254)</f>
        <v>0</v>
      </c>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2:B242"/>
    <mergeCell ref="A243:B243"/>
    <mergeCell ref="A245:A24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244:B244"/>
    <mergeCell ref="AP238:AP240"/>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L239:AM239"/>
    <mergeCell ref="AN239:AO239"/>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AP216:AP217"/>
    <mergeCell ref="AL207:AL209"/>
    <mergeCell ref="A210:A211"/>
    <mergeCell ref="A212:A213"/>
    <mergeCell ref="A215:B217"/>
    <mergeCell ref="C215:E216"/>
    <mergeCell ref="F215:AM215"/>
    <mergeCell ref="T208:U208"/>
    <mergeCell ref="AN215:AP215"/>
    <mergeCell ref="AQ215:AQ217"/>
    <mergeCell ref="P202:Q202"/>
    <mergeCell ref="R202:S202"/>
    <mergeCell ref="T202:U202"/>
    <mergeCell ref="V202:W202"/>
    <mergeCell ref="X202:Y202"/>
    <mergeCell ref="Z202:AA202"/>
    <mergeCell ref="AB202:AC202"/>
    <mergeCell ref="A207:A209"/>
    <mergeCell ref="B207:B209"/>
    <mergeCell ref="F207:AK207"/>
    <mergeCell ref="A199:C199"/>
    <mergeCell ref="A200:C200"/>
    <mergeCell ref="A202:B203"/>
    <mergeCell ref="C202:E202"/>
    <mergeCell ref="F202:G202"/>
    <mergeCell ref="H202:I202"/>
    <mergeCell ref="J202:K202"/>
    <mergeCell ref="L202:M202"/>
    <mergeCell ref="N202:O202"/>
    <mergeCell ref="A191:C191"/>
    <mergeCell ref="A192:A194"/>
    <mergeCell ref="B192:C192"/>
    <mergeCell ref="B193:C193"/>
    <mergeCell ref="B194:C194"/>
    <mergeCell ref="A195:C195"/>
    <mergeCell ref="A196:C196"/>
    <mergeCell ref="A197:C197"/>
    <mergeCell ref="A198:C198"/>
    <mergeCell ref="AS168:AS169"/>
    <mergeCell ref="AT168:AU168"/>
    <mergeCell ref="A170:C170"/>
    <mergeCell ref="A171:C171"/>
    <mergeCell ref="A172:A173"/>
    <mergeCell ref="A174:C174"/>
    <mergeCell ref="A175:C175"/>
    <mergeCell ref="A176:A183"/>
    <mergeCell ref="B182:C182"/>
    <mergeCell ref="B183:C183"/>
    <mergeCell ref="AA168:AB168"/>
    <mergeCell ref="AC168:AD168"/>
    <mergeCell ref="AE168:AF168"/>
    <mergeCell ref="AG168:AH168"/>
    <mergeCell ref="AI168:AJ168"/>
    <mergeCell ref="AK168:AL168"/>
    <mergeCell ref="AM168:AN168"/>
    <mergeCell ref="AO168:AQ168"/>
    <mergeCell ref="AR168:AR169"/>
    <mergeCell ref="I168:J168"/>
    <mergeCell ref="K168:L168"/>
    <mergeCell ref="M168:N168"/>
    <mergeCell ref="O168:P168"/>
    <mergeCell ref="Q168:R168"/>
    <mergeCell ref="S168:T168"/>
    <mergeCell ref="U168:V168"/>
    <mergeCell ref="W168:X168"/>
    <mergeCell ref="Y168:Z168"/>
    <mergeCell ref="AO134:AO135"/>
    <mergeCell ref="AP134:AP135"/>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I134:J134"/>
    <mergeCell ref="K134:L134"/>
    <mergeCell ref="M134:N134"/>
    <mergeCell ref="O134:P134"/>
    <mergeCell ref="Q134:R134"/>
    <mergeCell ref="S134:T134"/>
    <mergeCell ref="U134:V134"/>
    <mergeCell ref="Q108:R108"/>
    <mergeCell ref="S108:T108"/>
    <mergeCell ref="U108:V108"/>
    <mergeCell ref="W108:X108"/>
    <mergeCell ref="Y108:Z108"/>
    <mergeCell ref="A110:A112"/>
    <mergeCell ref="A114:A117"/>
    <mergeCell ref="A119:B119"/>
    <mergeCell ref="A121:B122"/>
    <mergeCell ref="C121:E121"/>
    <mergeCell ref="F121:G121"/>
    <mergeCell ref="H121:I121"/>
    <mergeCell ref="J121:K121"/>
    <mergeCell ref="L121:M121"/>
    <mergeCell ref="N121:O121"/>
    <mergeCell ref="A113:B113"/>
    <mergeCell ref="A108:B109"/>
    <mergeCell ref="C108:E108"/>
    <mergeCell ref="F108:G108"/>
    <mergeCell ref="H108:I108"/>
    <mergeCell ref="J108:K108"/>
    <mergeCell ref="L108:M108"/>
    <mergeCell ref="N108:P108"/>
    <mergeCell ref="A90:B90"/>
    <mergeCell ref="A91:A92"/>
    <mergeCell ref="A93:B93"/>
    <mergeCell ref="A95:B96"/>
    <mergeCell ref="C95:E95"/>
    <mergeCell ref="F95:G95"/>
    <mergeCell ref="H95:I95"/>
    <mergeCell ref="J95:K95"/>
    <mergeCell ref="L95:M95"/>
    <mergeCell ref="A69:B69"/>
    <mergeCell ref="A70:A74"/>
    <mergeCell ref="A76:B78"/>
    <mergeCell ref="C76:E77"/>
    <mergeCell ref="F76:AG76"/>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P67:Q67"/>
    <mergeCell ref="R67:S67"/>
    <mergeCell ref="T67:U67"/>
    <mergeCell ref="V67:W67"/>
    <mergeCell ref="X67:Y67"/>
    <mergeCell ref="Z67:AA67"/>
    <mergeCell ref="AB67:AC67"/>
    <mergeCell ref="AD67:AE67"/>
    <mergeCell ref="AF67:AG67"/>
    <mergeCell ref="C52:E53"/>
    <mergeCell ref="F52:Q52"/>
    <mergeCell ref="R52:V52"/>
    <mergeCell ref="F53:G53"/>
    <mergeCell ref="H53:I53"/>
    <mergeCell ref="J53:K53"/>
    <mergeCell ref="L53:M53"/>
    <mergeCell ref="N53:O53"/>
    <mergeCell ref="P53:Q53"/>
    <mergeCell ref="R53:S53"/>
    <mergeCell ref="T53:T54"/>
    <mergeCell ref="U53:V53"/>
    <mergeCell ref="A219:A227"/>
    <mergeCell ref="A228:A236"/>
    <mergeCell ref="A238:B240"/>
    <mergeCell ref="C238:E239"/>
    <mergeCell ref="F238:AO238"/>
    <mergeCell ref="A241:B241"/>
    <mergeCell ref="A204:A205"/>
    <mergeCell ref="C207:E208"/>
    <mergeCell ref="A218:B218"/>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184:A186"/>
    <mergeCell ref="B184:C184"/>
    <mergeCell ref="B185:C185"/>
    <mergeCell ref="B186:C186"/>
    <mergeCell ref="A187:A190"/>
    <mergeCell ref="B187:C187"/>
    <mergeCell ref="B188:C188"/>
    <mergeCell ref="B176:C176"/>
    <mergeCell ref="B177:C177"/>
    <mergeCell ref="B178:C178"/>
    <mergeCell ref="B179:C179"/>
    <mergeCell ref="B180:C180"/>
    <mergeCell ref="B181:C181"/>
    <mergeCell ref="B189:C189"/>
    <mergeCell ref="B190:C190"/>
    <mergeCell ref="B172:C172"/>
    <mergeCell ref="B173:C173"/>
    <mergeCell ref="A158:A160"/>
    <mergeCell ref="B158:C158"/>
    <mergeCell ref="B159:C159"/>
    <mergeCell ref="B160:C160"/>
    <mergeCell ref="A163:C163"/>
    <mergeCell ref="A164:C164"/>
    <mergeCell ref="A168:C169"/>
    <mergeCell ref="B139:C139"/>
    <mergeCell ref="B142:C142"/>
    <mergeCell ref="B143:C143"/>
    <mergeCell ref="A127:A130"/>
    <mergeCell ref="A118:B118"/>
    <mergeCell ref="D168:F168"/>
    <mergeCell ref="G168:H168"/>
    <mergeCell ref="A157:C157"/>
    <mergeCell ref="B146:C146"/>
    <mergeCell ref="B147:C147"/>
    <mergeCell ref="B148:C148"/>
    <mergeCell ref="A150:A152"/>
    <mergeCell ref="B150:C150"/>
    <mergeCell ref="B151:C151"/>
    <mergeCell ref="B152:C152"/>
    <mergeCell ref="A153:A156"/>
    <mergeCell ref="B153:C153"/>
    <mergeCell ref="B154:C154"/>
    <mergeCell ref="B155:C155"/>
    <mergeCell ref="B156:C156"/>
    <mergeCell ref="A165:C165"/>
    <mergeCell ref="A166:C166"/>
    <mergeCell ref="G134:H134"/>
    <mergeCell ref="A79:B79"/>
    <mergeCell ref="A80:A84"/>
    <mergeCell ref="AD87:AE87"/>
    <mergeCell ref="AF87:AG87"/>
    <mergeCell ref="A66:B68"/>
    <mergeCell ref="C66:E67"/>
    <mergeCell ref="F66:AG66"/>
    <mergeCell ref="F67:G67"/>
    <mergeCell ref="H67:I67"/>
    <mergeCell ref="J67:K67"/>
    <mergeCell ref="L67:M67"/>
    <mergeCell ref="N67:O67"/>
    <mergeCell ref="A86:B88"/>
    <mergeCell ref="C86:E87"/>
    <mergeCell ref="F86:AG86"/>
    <mergeCell ref="F87:G87"/>
    <mergeCell ref="H87:I87"/>
    <mergeCell ref="J87:K87"/>
    <mergeCell ref="L87:M87"/>
    <mergeCell ref="N87:O87"/>
    <mergeCell ref="P87:Q87"/>
    <mergeCell ref="R87:S87"/>
    <mergeCell ref="T87:U87"/>
    <mergeCell ref="V87:W87"/>
    <mergeCell ref="A61:B63"/>
    <mergeCell ref="C61:E62"/>
    <mergeCell ref="F61:O61"/>
    <mergeCell ref="F62:G62"/>
    <mergeCell ref="H62:I62"/>
    <mergeCell ref="J62:K62"/>
    <mergeCell ref="L62:M62"/>
    <mergeCell ref="N62:O62"/>
    <mergeCell ref="A64:B64"/>
    <mergeCell ref="A55:B55"/>
    <mergeCell ref="A56:B56"/>
    <mergeCell ref="A49:B49"/>
    <mergeCell ref="A57:B57"/>
    <mergeCell ref="A58:B58"/>
    <mergeCell ref="A59:B59"/>
    <mergeCell ref="A34:B34"/>
    <mergeCell ref="A35:B35"/>
    <mergeCell ref="A32:B33"/>
    <mergeCell ref="A44:B44"/>
    <mergeCell ref="A50:B50"/>
    <mergeCell ref="A52:B54"/>
    <mergeCell ref="C32:C33"/>
    <mergeCell ref="D32:L32"/>
    <mergeCell ref="A36:B36"/>
    <mergeCell ref="A37:A41"/>
    <mergeCell ref="A42:A43"/>
    <mergeCell ref="A28:B28"/>
    <mergeCell ref="A29:B29"/>
    <mergeCell ref="A25:B25"/>
    <mergeCell ref="A26:B26"/>
    <mergeCell ref="A27:B27"/>
    <mergeCell ref="A30:B30"/>
    <mergeCell ref="A22:B22"/>
    <mergeCell ref="A23:B23"/>
    <mergeCell ref="A24:B24"/>
    <mergeCell ref="A20:B20"/>
    <mergeCell ref="A21:B21"/>
    <mergeCell ref="A18:B19"/>
    <mergeCell ref="C18:C19"/>
    <mergeCell ref="D18:D19"/>
    <mergeCell ref="E18:E19"/>
    <mergeCell ref="F18:F19"/>
    <mergeCell ref="A12:B12"/>
    <mergeCell ref="A13:B13"/>
    <mergeCell ref="A14:B14"/>
    <mergeCell ref="A15:B15"/>
    <mergeCell ref="A6:P6"/>
    <mergeCell ref="A11:B11"/>
    <mergeCell ref="A9:B10"/>
    <mergeCell ref="C9:C10"/>
    <mergeCell ref="D9:L9"/>
    <mergeCell ref="M9:M10"/>
    <mergeCell ref="N9:N10"/>
    <mergeCell ref="O9:O10"/>
    <mergeCell ref="A16:B16"/>
    <mergeCell ref="AH86:AJ86"/>
    <mergeCell ref="AH87:AH88"/>
    <mergeCell ref="AI87:AI88"/>
    <mergeCell ref="AJ87:AJ88"/>
    <mergeCell ref="A123:A126"/>
    <mergeCell ref="A161:C161"/>
    <mergeCell ref="A162:C162"/>
    <mergeCell ref="AD202:AE202"/>
    <mergeCell ref="AF202:AG202"/>
    <mergeCell ref="AH202:AI202"/>
    <mergeCell ref="AJ202:AK202"/>
    <mergeCell ref="A105:B105"/>
    <mergeCell ref="A100:B100"/>
    <mergeCell ref="A97:A99"/>
    <mergeCell ref="A101:A104"/>
    <mergeCell ref="A106:B106"/>
    <mergeCell ref="A89:B89"/>
    <mergeCell ref="X87:Y87"/>
    <mergeCell ref="Z87:AA87"/>
    <mergeCell ref="AB87:AC87"/>
    <mergeCell ref="B144:C144"/>
    <mergeCell ref="B145:C145"/>
    <mergeCell ref="A134:C135"/>
    <mergeCell ref="B138:C138"/>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W331"/>
  <sheetViews>
    <sheetView workbookViewId="0">
      <selection activeCell="H22" sqref="H22"/>
    </sheetView>
  </sheetViews>
  <sheetFormatPr baseColWidth="10" defaultRowHeight="14.25" x14ac:dyDescent="0.2"/>
  <cols>
    <col min="1" max="1" width="37.140625" style="451" customWidth="1"/>
    <col min="2" max="2" width="39.42578125" style="451" customWidth="1"/>
    <col min="3" max="4" width="13.5703125" style="451" customWidth="1"/>
    <col min="5" max="17" width="11.42578125" style="451"/>
    <col min="18" max="18" width="12.85546875" style="451" customWidth="1"/>
    <col min="19" max="19" width="11.42578125" style="451"/>
    <col min="20" max="20" width="12.5703125" style="451" customWidth="1"/>
    <col min="21" max="33" width="11.42578125" style="451"/>
    <col min="34" max="34" width="14.140625" style="451" customWidth="1"/>
    <col min="35" max="35" width="18" style="451" customWidth="1"/>
    <col min="36" max="36" width="13" style="451" customWidth="1"/>
    <col min="37" max="41" width="11.42578125" style="451"/>
    <col min="42" max="42" width="12.140625" style="451" customWidth="1"/>
    <col min="43" max="72" width="11.42578125" style="451"/>
    <col min="73" max="73" width="11.42578125" style="451" customWidth="1"/>
    <col min="74" max="76" width="39.5703125" style="451" customWidth="1"/>
    <col min="77" max="78" width="39.5703125" style="452" customWidth="1"/>
    <col min="79" max="79" width="39.5703125" style="452" hidden="1" customWidth="1"/>
    <col min="80" max="81" width="39.5703125" style="452" customWidth="1"/>
    <col min="82" max="93" width="39.5703125" style="452" hidden="1" customWidth="1"/>
    <col min="94" max="107" width="39.5703125" style="451" customWidth="1"/>
    <col min="108" max="5464" width="11.42578125" style="451"/>
    <col min="5465" max="16247" width="11.42578125" style="252"/>
    <col min="16248" max="16384" width="11.42578125" style="451"/>
  </cols>
  <sheetData>
    <row r="1" spans="1:93" s="451" customFormat="1" x14ac:dyDescent="0.2">
      <c r="A1" s="450" t="s">
        <v>0</v>
      </c>
      <c r="BY1" s="452"/>
      <c r="BZ1" s="452"/>
      <c r="CA1" s="452"/>
      <c r="CB1" s="452"/>
      <c r="CC1" s="452"/>
      <c r="CD1" s="452"/>
      <c r="CE1" s="452"/>
      <c r="CF1" s="452"/>
      <c r="CG1" s="452"/>
      <c r="CH1" s="452"/>
      <c r="CI1" s="452"/>
      <c r="CJ1" s="452"/>
      <c r="CK1" s="452"/>
      <c r="CL1" s="452"/>
      <c r="CM1" s="452"/>
      <c r="CN1" s="452"/>
      <c r="CO1" s="452"/>
    </row>
    <row r="2" spans="1:93" s="451" customFormat="1" x14ac:dyDescent="0.2">
      <c r="A2" s="450" t="str">
        <f>CONCATENATE("COMUNA: ",[1]NOMBRE!B2," - ","( ",[1]NOMBRE!C2,[1]NOMBRE!D2,[1]NOMBRE!E2,[1]NOMBRE!F2,[1]NOMBRE!G2," )")</f>
        <v>COMUNA: Linares - ( 07401 )</v>
      </c>
      <c r="BY2" s="452"/>
      <c r="BZ2" s="452"/>
      <c r="CA2" s="452"/>
      <c r="CB2" s="452"/>
      <c r="CC2" s="452"/>
      <c r="CD2" s="452"/>
      <c r="CE2" s="452"/>
      <c r="CF2" s="452"/>
      <c r="CG2" s="452"/>
      <c r="CH2" s="452"/>
      <c r="CI2" s="452"/>
      <c r="CJ2" s="452"/>
      <c r="CK2" s="452"/>
      <c r="CL2" s="452"/>
      <c r="CM2" s="452"/>
      <c r="CN2" s="452"/>
      <c r="CO2" s="452"/>
    </row>
    <row r="3" spans="1:93" s="451" customFormat="1" x14ac:dyDescent="0.2">
      <c r="A3" s="450" t="str">
        <f>CONCATENATE("ESTABLECIMIENTO/ESTRATEGIA: ",[1]NOMBRE!B3," - ","( ",[1]NOMBRE!C3,[1]NOMBRE!D3,[1]NOMBRE!E3,[1]NOMBRE!F3,[1]NOMBRE!G3,[1]NOMBRE!H3," )")</f>
        <v>ESTABLECIMIENTO/ESTRATEGIA: Hospital Presidente Carlos Ibáñez del Campo - ( 116108 )</v>
      </c>
      <c r="BY3" s="452"/>
      <c r="BZ3" s="452"/>
      <c r="CA3" s="452"/>
      <c r="CB3" s="452"/>
      <c r="CC3" s="452"/>
      <c r="CD3" s="452"/>
      <c r="CE3" s="452"/>
      <c r="CF3" s="452"/>
      <c r="CG3" s="452"/>
      <c r="CH3" s="452"/>
      <c r="CI3" s="452"/>
      <c r="CJ3" s="452"/>
      <c r="CK3" s="452"/>
      <c r="CL3" s="452"/>
      <c r="CM3" s="452"/>
      <c r="CN3" s="452"/>
      <c r="CO3" s="452"/>
    </row>
    <row r="4" spans="1:93" s="451" customFormat="1" x14ac:dyDescent="0.2">
      <c r="A4" s="450" t="str">
        <f>CONCATENATE("MES: ",[1]NOMBRE!B6," - ","( ",[1]NOMBRE!C6,[1]NOMBRE!D6," )")</f>
        <v>MES: MARZO - ( 03 )</v>
      </c>
      <c r="AE4" s="453"/>
      <c r="AF4" s="453"/>
      <c r="AG4" s="453"/>
      <c r="AH4" s="453"/>
      <c r="AI4" s="453"/>
      <c r="AJ4" s="453"/>
      <c r="AK4" s="453"/>
      <c r="AL4" s="453"/>
      <c r="AM4" s="453"/>
      <c r="AN4" s="453"/>
      <c r="AO4" s="453"/>
      <c r="AP4" s="453"/>
      <c r="AQ4" s="453"/>
      <c r="AR4" s="453"/>
      <c r="AS4" s="453"/>
      <c r="AT4" s="453"/>
      <c r="AU4" s="453"/>
      <c r="AV4" s="453"/>
      <c r="AW4" s="453"/>
      <c r="BY4" s="452"/>
      <c r="BZ4" s="452"/>
      <c r="CA4" s="452"/>
      <c r="CB4" s="452"/>
      <c r="CC4" s="452"/>
      <c r="CD4" s="452"/>
      <c r="CE4" s="452"/>
      <c r="CF4" s="452"/>
      <c r="CG4" s="452"/>
      <c r="CH4" s="452"/>
      <c r="CI4" s="452"/>
      <c r="CJ4" s="452"/>
      <c r="CK4" s="452"/>
      <c r="CL4" s="452"/>
      <c r="CM4" s="452"/>
      <c r="CN4" s="452"/>
      <c r="CO4" s="452"/>
    </row>
    <row r="5" spans="1:93" s="451" customFormat="1" x14ac:dyDescent="0.2">
      <c r="A5" s="450" t="str">
        <f>CONCATENATE("AÑO: ",[1]NOMBRE!B7)</f>
        <v>AÑO: 2017</v>
      </c>
      <c r="AE5" s="453"/>
      <c r="AF5" s="453"/>
      <c r="AG5" s="453"/>
      <c r="AH5" s="453"/>
      <c r="AI5" s="453"/>
      <c r="AJ5" s="453"/>
      <c r="AK5" s="453"/>
      <c r="AL5" s="453"/>
      <c r="AM5" s="453"/>
      <c r="AN5" s="453"/>
      <c r="AO5" s="453"/>
      <c r="AP5" s="453"/>
      <c r="AQ5" s="453"/>
      <c r="AR5" s="453"/>
      <c r="AS5" s="453"/>
      <c r="AT5" s="453"/>
      <c r="AU5" s="453"/>
      <c r="AV5" s="453"/>
      <c r="AW5" s="453"/>
      <c r="BY5" s="452"/>
      <c r="BZ5" s="452"/>
      <c r="CA5" s="452"/>
      <c r="CB5" s="452"/>
      <c r="CC5" s="452"/>
      <c r="CD5" s="452"/>
      <c r="CE5" s="452"/>
      <c r="CF5" s="452"/>
      <c r="CG5" s="452"/>
      <c r="CH5" s="452"/>
      <c r="CI5" s="452"/>
      <c r="CJ5" s="452"/>
      <c r="CK5" s="452"/>
      <c r="CL5" s="452"/>
      <c r="CM5" s="452"/>
      <c r="CN5" s="452"/>
      <c r="CO5" s="452"/>
    </row>
    <row r="6" spans="1:93" s="451" customFormat="1" ht="15" x14ac:dyDescent="0.2">
      <c r="A6" s="1230" t="s">
        <v>1</v>
      </c>
      <c r="B6" s="1230"/>
      <c r="C6" s="1230"/>
      <c r="D6" s="1230"/>
      <c r="E6" s="1230"/>
      <c r="F6" s="1230"/>
      <c r="G6" s="1230"/>
      <c r="H6" s="1230"/>
      <c r="I6" s="1230"/>
      <c r="J6" s="1230"/>
      <c r="K6" s="1230"/>
      <c r="L6" s="1230"/>
      <c r="M6" s="1230"/>
      <c r="N6" s="1230"/>
      <c r="O6" s="1230"/>
      <c r="P6" s="1230"/>
      <c r="Q6" s="8"/>
      <c r="R6" s="8"/>
      <c r="S6" s="8"/>
      <c r="T6" s="8"/>
      <c r="U6" s="8"/>
      <c r="V6" s="8"/>
      <c r="W6" s="9"/>
      <c r="X6" s="10"/>
      <c r="Y6" s="10"/>
      <c r="Z6" s="10"/>
      <c r="AA6" s="10"/>
      <c r="AB6" s="10"/>
      <c r="AC6" s="10"/>
      <c r="AD6" s="10"/>
      <c r="AE6" s="454"/>
      <c r="AF6" s="454"/>
      <c r="AG6" s="454"/>
      <c r="AH6" s="454"/>
      <c r="AI6" s="454"/>
      <c r="AJ6" s="454"/>
      <c r="AK6" s="454"/>
      <c r="AL6" s="454"/>
      <c r="AM6" s="454"/>
      <c r="AN6" s="454"/>
      <c r="AO6" s="454"/>
      <c r="AP6" s="454"/>
      <c r="AQ6" s="454"/>
      <c r="AR6" s="454"/>
      <c r="AS6" s="454"/>
      <c r="AT6" s="454"/>
      <c r="AU6" s="454"/>
      <c r="AV6" s="454"/>
      <c r="AW6" s="453"/>
      <c r="BY6" s="452"/>
      <c r="BZ6" s="452"/>
      <c r="CA6" s="452"/>
      <c r="CB6" s="452"/>
      <c r="CC6" s="452"/>
      <c r="CD6" s="452"/>
      <c r="CE6" s="452"/>
      <c r="CF6" s="452"/>
      <c r="CG6" s="452"/>
      <c r="CH6" s="452"/>
      <c r="CI6" s="452"/>
      <c r="CJ6" s="452"/>
      <c r="CK6" s="452"/>
      <c r="CL6" s="452"/>
      <c r="CM6" s="452"/>
      <c r="CN6" s="452"/>
      <c r="CO6" s="452"/>
    </row>
    <row r="7" spans="1:93" s="451" customFormat="1" ht="15" x14ac:dyDescent="0.2">
      <c r="A7" s="449"/>
      <c r="B7" s="449"/>
      <c r="C7" s="449"/>
      <c r="D7" s="449"/>
      <c r="E7" s="449"/>
      <c r="F7" s="449"/>
      <c r="G7" s="449"/>
      <c r="H7" s="449"/>
      <c r="I7" s="449"/>
      <c r="J7" s="449"/>
      <c r="K7" s="449"/>
      <c r="L7" s="449"/>
      <c r="M7" s="449"/>
      <c r="N7" s="449"/>
      <c r="O7" s="449"/>
      <c r="P7" s="449"/>
      <c r="Q7" s="8"/>
      <c r="R7" s="8"/>
      <c r="S7" s="8"/>
      <c r="T7" s="8"/>
      <c r="U7" s="8"/>
      <c r="V7" s="8"/>
      <c r="W7" s="9"/>
      <c r="X7" s="10"/>
      <c r="Y7" s="10"/>
      <c r="Z7" s="10"/>
      <c r="AA7" s="10"/>
      <c r="AB7" s="10"/>
      <c r="AC7" s="10"/>
      <c r="AD7" s="10"/>
      <c r="AE7" s="454"/>
      <c r="AF7" s="454"/>
      <c r="AG7" s="454"/>
      <c r="AH7" s="454"/>
      <c r="AI7" s="454"/>
      <c r="AJ7" s="454"/>
      <c r="AK7" s="454"/>
      <c r="AL7" s="454"/>
      <c r="AM7" s="454"/>
      <c r="AN7" s="454"/>
      <c r="AO7" s="454"/>
      <c r="AP7" s="454"/>
      <c r="AQ7" s="454"/>
      <c r="AR7" s="454"/>
      <c r="AS7" s="454"/>
      <c r="AT7" s="454"/>
      <c r="AU7" s="454"/>
      <c r="AV7" s="454"/>
      <c r="AW7" s="453"/>
      <c r="BY7" s="452"/>
      <c r="BZ7" s="452"/>
      <c r="CA7" s="452"/>
      <c r="CB7" s="452"/>
      <c r="CC7" s="452"/>
      <c r="CD7" s="452"/>
      <c r="CE7" s="452"/>
      <c r="CF7" s="452"/>
      <c r="CG7" s="452"/>
      <c r="CH7" s="452"/>
      <c r="CI7" s="452"/>
      <c r="CJ7" s="452"/>
      <c r="CK7" s="452"/>
      <c r="CL7" s="452"/>
      <c r="CM7" s="452"/>
      <c r="CN7" s="452"/>
      <c r="CO7" s="452"/>
    </row>
    <row r="8" spans="1:93" s="451" customFormat="1" x14ac:dyDescent="0.2">
      <c r="A8" s="12" t="s">
        <v>2</v>
      </c>
      <c r="B8" s="13"/>
      <c r="C8" s="13"/>
      <c r="D8" s="14"/>
      <c r="E8" s="15"/>
      <c r="F8" s="3"/>
      <c r="G8" s="3"/>
      <c r="H8" s="3"/>
      <c r="I8" s="2"/>
      <c r="J8" s="16"/>
      <c r="K8" s="16"/>
      <c r="L8" s="16"/>
      <c r="M8" s="16"/>
      <c r="N8" s="16"/>
      <c r="O8" s="16"/>
      <c r="P8" s="16"/>
      <c r="Q8" s="16"/>
      <c r="R8" s="16"/>
      <c r="S8" s="16"/>
      <c r="T8" s="16"/>
      <c r="U8" s="16"/>
      <c r="V8" s="16"/>
      <c r="W8" s="16"/>
      <c r="X8" s="10"/>
      <c r="Y8" s="10"/>
      <c r="Z8" s="10"/>
      <c r="AA8" s="10"/>
      <c r="AB8" s="10"/>
      <c r="AC8" s="10"/>
      <c r="AD8" s="10"/>
      <c r="AE8" s="454"/>
      <c r="AF8" s="454"/>
      <c r="AG8" s="454"/>
      <c r="AH8" s="454"/>
      <c r="AI8" s="454"/>
      <c r="AJ8" s="454"/>
      <c r="AK8" s="454"/>
      <c r="AL8" s="454"/>
      <c r="AM8" s="454"/>
      <c r="AN8" s="454"/>
      <c r="AO8" s="454"/>
      <c r="AP8" s="454"/>
      <c r="AQ8" s="454"/>
      <c r="AR8" s="454"/>
      <c r="AS8" s="454"/>
      <c r="AT8" s="454"/>
      <c r="AU8" s="454"/>
      <c r="AV8" s="454"/>
      <c r="AW8" s="453"/>
      <c r="BY8" s="452"/>
      <c r="BZ8" s="452"/>
      <c r="CA8" s="452"/>
      <c r="CB8" s="452"/>
      <c r="CC8" s="452"/>
      <c r="CD8" s="452"/>
      <c r="CE8" s="452"/>
      <c r="CF8" s="452"/>
      <c r="CG8" s="719"/>
      <c r="CH8" s="719"/>
      <c r="CI8" s="719"/>
      <c r="CJ8" s="719"/>
      <c r="CK8" s="719"/>
      <c r="CL8" s="719"/>
      <c r="CM8" s="719"/>
      <c r="CN8" s="719"/>
      <c r="CO8" s="452"/>
    </row>
    <row r="9" spans="1:93" s="451" customFormat="1" ht="14.25" customHeight="1" x14ac:dyDescent="0.2">
      <c r="A9" s="1233" t="s">
        <v>3</v>
      </c>
      <c r="B9" s="1234"/>
      <c r="C9" s="1237" t="s">
        <v>4</v>
      </c>
      <c r="D9" s="1239" t="s">
        <v>5</v>
      </c>
      <c r="E9" s="1240"/>
      <c r="F9" s="1240"/>
      <c r="G9" s="1240"/>
      <c r="H9" s="1240"/>
      <c r="I9" s="1240"/>
      <c r="J9" s="1240"/>
      <c r="K9" s="1240"/>
      <c r="L9" s="1241"/>
      <c r="M9" s="1242" t="s">
        <v>185</v>
      </c>
      <c r="N9" s="1242" t="s">
        <v>186</v>
      </c>
      <c r="O9" s="1242" t="s">
        <v>187</v>
      </c>
      <c r="P9" s="2"/>
      <c r="Q9" s="2"/>
      <c r="R9" s="2"/>
      <c r="S9" s="2"/>
      <c r="T9" s="2"/>
      <c r="U9" s="2"/>
      <c r="V9" s="10"/>
      <c r="W9" s="10"/>
      <c r="X9" s="10"/>
      <c r="Y9" s="10"/>
      <c r="Z9" s="10"/>
      <c r="AA9" s="10"/>
      <c r="AB9" s="10"/>
      <c r="AC9" s="10"/>
      <c r="AD9" s="10"/>
      <c r="AE9" s="454"/>
      <c r="AF9" s="454"/>
      <c r="AG9" s="454"/>
      <c r="AH9" s="454"/>
      <c r="AI9" s="454"/>
      <c r="AJ9" s="454"/>
      <c r="AK9" s="454"/>
      <c r="AL9" s="454"/>
      <c r="AM9" s="454"/>
      <c r="AN9" s="454"/>
      <c r="AO9" s="455"/>
      <c r="AP9" s="455"/>
      <c r="AQ9" s="455"/>
      <c r="AR9" s="455"/>
      <c r="AS9" s="455"/>
      <c r="AT9" s="455"/>
      <c r="AU9" s="455"/>
      <c r="AV9" s="455"/>
      <c r="AW9" s="453"/>
      <c r="BY9" s="452"/>
      <c r="BZ9" s="452"/>
      <c r="CA9" s="452"/>
      <c r="CB9" s="452"/>
      <c r="CC9" s="452"/>
      <c r="CD9" s="452"/>
      <c r="CE9" s="452"/>
      <c r="CF9" s="452"/>
      <c r="CG9" s="719"/>
      <c r="CH9" s="719"/>
      <c r="CI9" s="719"/>
      <c r="CJ9" s="719"/>
      <c r="CK9" s="719"/>
      <c r="CL9" s="719"/>
      <c r="CM9" s="719"/>
      <c r="CN9" s="719"/>
      <c r="CO9" s="452"/>
    </row>
    <row r="10" spans="1:93" s="451" customFormat="1" ht="21" x14ac:dyDescent="0.2">
      <c r="A10" s="1235"/>
      <c r="B10" s="1236"/>
      <c r="C10" s="1238"/>
      <c r="D10" s="18" t="s">
        <v>6</v>
      </c>
      <c r="E10" s="19" t="s">
        <v>7</v>
      </c>
      <c r="F10" s="19" t="s">
        <v>8</v>
      </c>
      <c r="G10" s="19" t="s">
        <v>9</v>
      </c>
      <c r="H10" s="19" t="s">
        <v>10</v>
      </c>
      <c r="I10" s="19" t="s">
        <v>11</v>
      </c>
      <c r="J10" s="19" t="s">
        <v>12</v>
      </c>
      <c r="K10" s="19" t="s">
        <v>13</v>
      </c>
      <c r="L10" s="20" t="s">
        <v>188</v>
      </c>
      <c r="M10" s="1243"/>
      <c r="N10" s="1243"/>
      <c r="O10" s="1243"/>
      <c r="P10" s="456"/>
      <c r="Q10" s="457"/>
      <c r="R10" s="457"/>
      <c r="S10" s="457"/>
      <c r="T10" s="457"/>
      <c r="U10" s="2"/>
      <c r="V10" s="3"/>
      <c r="W10" s="3"/>
      <c r="X10" s="3"/>
      <c r="Y10" s="3"/>
      <c r="Z10" s="3"/>
      <c r="AA10" s="3"/>
      <c r="AB10" s="3"/>
      <c r="AC10" s="3"/>
      <c r="AD10" s="3"/>
      <c r="AE10" s="458"/>
      <c r="AF10" s="458"/>
      <c r="AG10" s="458"/>
      <c r="AH10" s="458"/>
      <c r="AI10" s="458"/>
      <c r="AJ10" s="458"/>
      <c r="AK10" s="458"/>
      <c r="AL10" s="458"/>
      <c r="AM10" s="458"/>
      <c r="AN10" s="459"/>
      <c r="AO10" s="459"/>
      <c r="AP10" s="459"/>
      <c r="AQ10" s="459"/>
      <c r="AR10" s="459"/>
      <c r="AS10" s="459"/>
      <c r="AT10" s="459"/>
      <c r="AU10" s="459"/>
      <c r="AV10" s="459"/>
      <c r="AW10" s="453"/>
      <c r="BY10" s="452"/>
      <c r="BZ10" s="452"/>
      <c r="CA10" s="452"/>
      <c r="CB10" s="452"/>
      <c r="CC10" s="452"/>
      <c r="CD10" s="452"/>
      <c r="CE10" s="452"/>
      <c r="CF10" s="452"/>
      <c r="CG10" s="719"/>
      <c r="CH10" s="719"/>
      <c r="CI10" s="719"/>
      <c r="CJ10" s="719"/>
      <c r="CK10" s="719"/>
      <c r="CL10" s="719"/>
      <c r="CM10" s="719"/>
      <c r="CN10" s="719"/>
      <c r="CO10" s="452"/>
    </row>
    <row r="11" spans="1:93" s="451" customFormat="1" x14ac:dyDescent="0.2">
      <c r="A11" s="1231" t="s">
        <v>189</v>
      </c>
      <c r="B11" s="1232"/>
      <c r="C11" s="460">
        <f t="shared" ref="C11:C16" si="0">SUM(D11:L11)</f>
        <v>0</v>
      </c>
      <c r="D11" s="24"/>
      <c r="E11" s="461"/>
      <c r="F11" s="461"/>
      <c r="G11" s="461"/>
      <c r="H11" s="461"/>
      <c r="I11" s="461"/>
      <c r="J11" s="461"/>
      <c r="K11" s="461"/>
      <c r="L11" s="462"/>
      <c r="M11" s="462"/>
      <c r="N11" s="462"/>
      <c r="O11" s="462"/>
      <c r="P11" s="463" t="s">
        <v>190</v>
      </c>
      <c r="Q11" s="309"/>
      <c r="R11" s="309"/>
      <c r="S11" s="309"/>
      <c r="T11" s="464"/>
      <c r="U11" s="3"/>
      <c r="V11" s="3"/>
      <c r="W11" s="3"/>
      <c r="X11" s="3"/>
      <c r="Y11" s="3"/>
      <c r="Z11" s="3"/>
      <c r="AA11" s="3"/>
      <c r="AB11" s="3"/>
      <c r="AC11" s="3"/>
      <c r="AD11" s="3"/>
      <c r="AE11" s="458"/>
      <c r="AF11" s="458"/>
      <c r="AG11" s="458"/>
      <c r="AH11" s="458"/>
      <c r="AI11" s="458"/>
      <c r="AJ11" s="465"/>
      <c r="AK11" s="465"/>
      <c r="AL11" s="465"/>
      <c r="AM11" s="465"/>
      <c r="AN11" s="459"/>
      <c r="AO11" s="459"/>
      <c r="AP11" s="459"/>
      <c r="AQ11" s="459"/>
      <c r="AR11" s="459"/>
      <c r="AS11" s="459"/>
      <c r="AT11" s="459"/>
      <c r="AU11" s="459"/>
      <c r="AV11" s="459"/>
      <c r="AW11" s="453"/>
      <c r="BY11" s="452"/>
      <c r="BZ11" s="452"/>
      <c r="CA11" s="452"/>
      <c r="CB11" s="452"/>
      <c r="CC11" s="452"/>
      <c r="CD11" s="452" t="str">
        <f>IF(C11&gt;=[1]A03!C77,"","Total Gestantes ingresadas a control prenatal debe ser MAYOR o IGUAL que el Total de Evaluaciones a Gestantes de REM A03 Sección B2")</f>
        <v/>
      </c>
      <c r="CE11" s="452"/>
      <c r="CF11" s="452"/>
      <c r="CG11" s="719"/>
      <c r="CH11" s="719">
        <v>0</v>
      </c>
      <c r="CI11" s="719"/>
      <c r="CJ11" s="719">
        <v>0</v>
      </c>
      <c r="CK11" s="719"/>
      <c r="CL11" s="719"/>
      <c r="CM11" s="719"/>
      <c r="CN11" s="719"/>
      <c r="CO11" s="452"/>
    </row>
    <row r="12" spans="1:93" s="451" customFormat="1" x14ac:dyDescent="0.2">
      <c r="A12" s="1256" t="s">
        <v>15</v>
      </c>
      <c r="B12" s="1256"/>
      <c r="C12" s="466">
        <f t="shared" si="0"/>
        <v>0</v>
      </c>
      <c r="D12" s="31"/>
      <c r="E12" s="467"/>
      <c r="F12" s="467"/>
      <c r="G12" s="467"/>
      <c r="H12" s="467"/>
      <c r="I12" s="467"/>
      <c r="J12" s="467"/>
      <c r="K12" s="467"/>
      <c r="L12" s="468"/>
      <c r="M12" s="468"/>
      <c r="N12" s="468"/>
      <c r="O12" s="468"/>
      <c r="P12" s="463" t="s">
        <v>190</v>
      </c>
      <c r="Q12" s="309"/>
      <c r="R12" s="309"/>
      <c r="S12" s="309"/>
      <c r="T12" s="464"/>
      <c r="U12" s="3"/>
      <c r="V12" s="3"/>
      <c r="W12" s="3"/>
      <c r="X12" s="3"/>
      <c r="Y12" s="3"/>
      <c r="Z12" s="3"/>
      <c r="AA12" s="3"/>
      <c r="AB12" s="3"/>
      <c r="AC12" s="3"/>
      <c r="AD12" s="3"/>
      <c r="AE12" s="458"/>
      <c r="AF12" s="458"/>
      <c r="AG12" s="458"/>
      <c r="AH12" s="458"/>
      <c r="AI12" s="458"/>
      <c r="AJ12" s="465"/>
      <c r="AK12" s="465"/>
      <c r="AL12" s="465"/>
      <c r="AM12" s="465"/>
      <c r="AN12" s="458"/>
      <c r="AO12" s="458"/>
      <c r="AP12" s="465"/>
      <c r="AQ12" s="459"/>
      <c r="AR12" s="459"/>
      <c r="AS12" s="459"/>
      <c r="AT12" s="459"/>
      <c r="AU12" s="459"/>
      <c r="AV12" s="459"/>
      <c r="AW12" s="453"/>
      <c r="BY12" s="452"/>
      <c r="BZ12" s="452"/>
      <c r="CA12" s="452"/>
      <c r="CB12" s="452"/>
      <c r="CC12" s="452"/>
      <c r="CD12" s="452" t="str">
        <f>IF(C11&lt;C12," Total Gestantes debe ser Mayor a primigestas","")</f>
        <v/>
      </c>
      <c r="CE12" s="452"/>
      <c r="CF12" s="452"/>
      <c r="CG12" s="719"/>
      <c r="CH12" s="719">
        <v>0</v>
      </c>
      <c r="CI12" s="719"/>
      <c r="CJ12" s="719">
        <v>0</v>
      </c>
      <c r="CK12" s="719">
        <v>0</v>
      </c>
      <c r="CL12" s="719"/>
      <c r="CM12" s="719"/>
      <c r="CN12" s="719"/>
      <c r="CO12" s="452"/>
    </row>
    <row r="13" spans="1:93" s="451" customFormat="1" x14ac:dyDescent="0.2">
      <c r="A13" s="1257" t="s">
        <v>16</v>
      </c>
      <c r="B13" s="1258"/>
      <c r="C13" s="466">
        <f t="shared" si="0"/>
        <v>0</v>
      </c>
      <c r="D13" s="31"/>
      <c r="E13" s="467"/>
      <c r="F13" s="467"/>
      <c r="G13" s="467"/>
      <c r="H13" s="467"/>
      <c r="I13" s="467"/>
      <c r="J13" s="467"/>
      <c r="K13" s="467"/>
      <c r="L13" s="468"/>
      <c r="M13" s="468"/>
      <c r="N13" s="468"/>
      <c r="O13" s="468"/>
      <c r="P13" s="463" t="s">
        <v>190</v>
      </c>
      <c r="Q13" s="309"/>
      <c r="R13" s="309"/>
      <c r="S13" s="309"/>
      <c r="T13" s="464"/>
      <c r="U13" s="3"/>
      <c r="V13" s="3"/>
      <c r="W13" s="3"/>
      <c r="X13" s="3"/>
      <c r="Y13" s="3"/>
      <c r="Z13" s="3"/>
      <c r="AA13" s="3"/>
      <c r="AB13" s="3"/>
      <c r="AC13" s="3"/>
      <c r="AD13" s="3"/>
      <c r="AE13" s="458"/>
      <c r="AF13" s="458"/>
      <c r="AG13" s="458"/>
      <c r="AH13" s="458"/>
      <c r="AI13" s="458"/>
      <c r="AJ13" s="465"/>
      <c r="AK13" s="465"/>
      <c r="AL13" s="465"/>
      <c r="AM13" s="465"/>
      <c r="AN13" s="458"/>
      <c r="AO13" s="458"/>
      <c r="AP13" s="458"/>
      <c r="AQ13" s="459"/>
      <c r="AR13" s="459"/>
      <c r="AS13" s="459"/>
      <c r="AT13" s="459"/>
      <c r="AU13" s="459"/>
      <c r="AV13" s="459"/>
      <c r="AW13" s="453"/>
      <c r="BY13" s="452"/>
      <c r="BZ13" s="452"/>
      <c r="CA13" s="452"/>
      <c r="CB13" s="452"/>
      <c r="CC13" s="452"/>
      <c r="CD13" s="452" t="str">
        <f>IF(C11&lt;C13,"  Total Gestantes debe ser Mayor que Gestantes Ingresadas Antes De Las 14 Semanas","")</f>
        <v/>
      </c>
      <c r="CE13" s="452"/>
      <c r="CF13" s="452"/>
      <c r="CG13" s="719"/>
      <c r="CH13" s="719">
        <v>0</v>
      </c>
      <c r="CI13" s="719"/>
      <c r="CJ13" s="719">
        <v>0</v>
      </c>
      <c r="CK13" s="719">
        <v>0</v>
      </c>
      <c r="CL13" s="719"/>
      <c r="CM13" s="719"/>
      <c r="CN13" s="719"/>
      <c r="CO13" s="452"/>
    </row>
    <row r="14" spans="1:93" s="451" customFormat="1" x14ac:dyDescent="0.2">
      <c r="A14" s="1257" t="s">
        <v>17</v>
      </c>
      <c r="B14" s="1258"/>
      <c r="C14" s="466">
        <f t="shared" si="0"/>
        <v>0</v>
      </c>
      <c r="D14" s="31"/>
      <c r="E14" s="467"/>
      <c r="F14" s="467"/>
      <c r="G14" s="467"/>
      <c r="H14" s="467"/>
      <c r="I14" s="467"/>
      <c r="J14" s="467"/>
      <c r="K14" s="467"/>
      <c r="L14" s="468"/>
      <c r="M14" s="468"/>
      <c r="N14" s="468"/>
      <c r="O14" s="468"/>
      <c r="P14" s="463" t="s">
        <v>190</v>
      </c>
      <c r="Q14" s="309"/>
      <c r="R14" s="309"/>
      <c r="S14" s="309"/>
      <c r="T14" s="464"/>
      <c r="U14" s="3"/>
      <c r="V14" s="3"/>
      <c r="W14" s="3"/>
      <c r="X14" s="3"/>
      <c r="Y14" s="3"/>
      <c r="Z14" s="3"/>
      <c r="AA14" s="3"/>
      <c r="AB14" s="3"/>
      <c r="AC14" s="3"/>
      <c r="AD14" s="3"/>
      <c r="AE14" s="458"/>
      <c r="AF14" s="458"/>
      <c r="AG14" s="458"/>
      <c r="AH14" s="458"/>
      <c r="AI14" s="458"/>
      <c r="AJ14" s="458"/>
      <c r="AK14" s="458"/>
      <c r="AL14" s="458"/>
      <c r="AM14" s="458"/>
      <c r="AN14" s="459"/>
      <c r="AO14" s="459"/>
      <c r="AP14" s="459"/>
      <c r="AQ14" s="459"/>
      <c r="AR14" s="459"/>
      <c r="AS14" s="459"/>
      <c r="AT14" s="459"/>
      <c r="AU14" s="459"/>
      <c r="AV14" s="459"/>
      <c r="AW14" s="453"/>
      <c r="BY14" s="452"/>
      <c r="BZ14" s="452"/>
      <c r="CA14" s="452"/>
      <c r="CB14" s="452"/>
      <c r="CC14" s="452"/>
      <c r="CD14" s="452" t="str">
        <f>IF(C11&lt;C14,"  Total Gestantes debe ser Mayor que Gestantes con Eco Antes De Las 20 Semanas","")</f>
        <v/>
      </c>
      <c r="CE14" s="452"/>
      <c r="CF14" s="452"/>
      <c r="CG14" s="719"/>
      <c r="CH14" s="719">
        <v>0</v>
      </c>
      <c r="CI14" s="719"/>
      <c r="CJ14" s="719">
        <v>0</v>
      </c>
      <c r="CK14" s="719">
        <v>0</v>
      </c>
      <c r="CL14" s="719"/>
      <c r="CM14" s="719"/>
      <c r="CN14" s="719"/>
      <c r="CO14" s="452"/>
    </row>
    <row r="15" spans="1:93" s="451" customFormat="1" x14ac:dyDescent="0.2">
      <c r="A15" s="1259" t="s">
        <v>18</v>
      </c>
      <c r="B15" s="1260"/>
      <c r="C15" s="469">
        <f t="shared" si="0"/>
        <v>0</v>
      </c>
      <c r="D15" s="34"/>
      <c r="E15" s="470"/>
      <c r="F15" s="470"/>
      <c r="G15" s="470"/>
      <c r="H15" s="470"/>
      <c r="I15" s="470"/>
      <c r="J15" s="470"/>
      <c r="K15" s="470"/>
      <c r="L15" s="471"/>
      <c r="M15" s="471"/>
      <c r="N15" s="471"/>
      <c r="O15" s="471"/>
      <c r="P15" s="463" t="s">
        <v>190</v>
      </c>
      <c r="Q15" s="309"/>
      <c r="R15" s="309"/>
      <c r="S15" s="309"/>
      <c r="T15" s="456"/>
      <c r="U15" s="3"/>
      <c r="V15" s="3"/>
      <c r="W15" s="3"/>
      <c r="X15" s="3"/>
      <c r="Y15" s="3"/>
      <c r="Z15" s="3"/>
      <c r="AA15" s="3"/>
      <c r="AB15" s="3"/>
      <c r="AC15" s="3"/>
      <c r="AD15" s="3"/>
      <c r="AE15" s="458"/>
      <c r="AF15" s="458"/>
      <c r="AG15" s="458"/>
      <c r="AH15" s="458"/>
      <c r="AI15" s="458"/>
      <c r="AJ15" s="458"/>
      <c r="AK15" s="458"/>
      <c r="AL15" s="458"/>
      <c r="AM15" s="458"/>
      <c r="AN15" s="459"/>
      <c r="AO15" s="459"/>
      <c r="AP15" s="459"/>
      <c r="AQ15" s="459"/>
      <c r="AR15" s="459"/>
      <c r="AS15" s="459"/>
      <c r="AT15" s="459"/>
      <c r="AU15" s="459"/>
      <c r="AV15" s="459"/>
      <c r="AW15" s="453"/>
      <c r="BY15" s="452"/>
      <c r="BZ15" s="452"/>
      <c r="CA15" s="452"/>
      <c r="CB15" s="452"/>
      <c r="CC15" s="452"/>
      <c r="CD15" s="452" t="str">
        <f>IF(C11&lt;C15," Total Gestantes debe ser Mayor Que  Gestantes Con Embarazo No Planificado","")</f>
        <v/>
      </c>
      <c r="CE15" s="452"/>
      <c r="CF15" s="452"/>
      <c r="CG15" s="719"/>
      <c r="CH15" s="719">
        <v>0</v>
      </c>
      <c r="CI15" s="719"/>
      <c r="CJ15" s="719">
        <v>0</v>
      </c>
      <c r="CK15" s="719">
        <v>0</v>
      </c>
      <c r="CL15" s="719"/>
      <c r="CM15" s="719"/>
      <c r="CN15" s="719"/>
      <c r="CO15" s="452"/>
    </row>
    <row r="16" spans="1:93" s="451" customFormat="1" x14ac:dyDescent="0.2">
      <c r="A16" s="1244" t="s">
        <v>191</v>
      </c>
      <c r="B16" s="1245"/>
      <c r="C16" s="472">
        <f t="shared" si="0"/>
        <v>0</v>
      </c>
      <c r="D16" s="37"/>
      <c r="E16" s="473"/>
      <c r="F16" s="473"/>
      <c r="G16" s="473"/>
      <c r="H16" s="473"/>
      <c r="I16" s="473"/>
      <c r="J16" s="473"/>
      <c r="K16" s="473"/>
      <c r="L16" s="474"/>
      <c r="M16" s="474"/>
      <c r="N16" s="474"/>
      <c r="O16" s="474"/>
      <c r="P16" s="463" t="s">
        <v>190</v>
      </c>
      <c r="Q16" s="309"/>
      <c r="R16" s="309"/>
      <c r="S16" s="309"/>
      <c r="T16" s="3"/>
      <c r="U16" s="3"/>
      <c r="V16" s="3"/>
      <c r="W16" s="3"/>
      <c r="X16" s="3"/>
      <c r="Y16" s="3"/>
      <c r="Z16" s="3"/>
      <c r="AA16" s="3"/>
      <c r="AB16" s="3"/>
      <c r="AC16" s="3"/>
      <c r="AD16" s="3"/>
      <c r="AE16" s="458"/>
      <c r="AF16" s="458"/>
      <c r="AG16" s="458"/>
      <c r="AH16" s="458"/>
      <c r="AI16" s="458"/>
      <c r="AJ16" s="458"/>
      <c r="AK16" s="458"/>
      <c r="AL16" s="458"/>
      <c r="AM16" s="458"/>
      <c r="AN16" s="459"/>
      <c r="AO16" s="459"/>
      <c r="AP16" s="459"/>
      <c r="AQ16" s="459"/>
      <c r="AR16" s="459"/>
      <c r="AS16" s="459"/>
      <c r="AT16" s="459"/>
      <c r="AU16" s="459"/>
      <c r="AV16" s="459"/>
      <c r="AW16" s="453"/>
      <c r="BY16" s="452"/>
      <c r="BZ16" s="452"/>
      <c r="CA16" s="452"/>
      <c r="CB16" s="452"/>
      <c r="CC16" s="452"/>
      <c r="CD16" s="452"/>
      <c r="CE16" s="452"/>
      <c r="CF16" s="452"/>
      <c r="CG16" s="719"/>
      <c r="CH16" s="719">
        <v>0</v>
      </c>
      <c r="CI16" s="719"/>
      <c r="CJ16" s="719">
        <v>0</v>
      </c>
      <c r="CK16" s="719"/>
      <c r="CL16" s="719"/>
      <c r="CM16" s="719"/>
      <c r="CN16" s="719"/>
      <c r="CO16" s="452"/>
    </row>
    <row r="17" spans="1:93" s="451" customFormat="1" x14ac:dyDescent="0.2">
      <c r="A17" s="41" t="s">
        <v>19</v>
      </c>
      <c r="B17" s="42"/>
      <c r="C17" s="42"/>
      <c r="D17" s="42"/>
      <c r="E17" s="41"/>
      <c r="F17" s="41"/>
      <c r="G17" s="41"/>
      <c r="H17" s="42"/>
      <c r="I17" s="42"/>
      <c r="J17" s="42"/>
      <c r="K17" s="42"/>
      <c r="L17" s="42"/>
      <c r="M17" s="42"/>
      <c r="N17" s="42"/>
      <c r="O17" s="3"/>
      <c r="P17" s="3"/>
      <c r="Q17" s="3"/>
      <c r="R17" s="3"/>
      <c r="S17" s="3"/>
      <c r="T17" s="3"/>
      <c r="U17" s="3"/>
      <c r="V17" s="3"/>
      <c r="W17" s="3"/>
      <c r="X17" s="3"/>
      <c r="Y17" s="3"/>
      <c r="Z17" s="3"/>
      <c r="AA17" s="3"/>
      <c r="AB17" s="3"/>
      <c r="AC17" s="3"/>
      <c r="AD17" s="3"/>
      <c r="AE17" s="458"/>
      <c r="AF17" s="458"/>
      <c r="AG17" s="458"/>
      <c r="AH17" s="458"/>
      <c r="AI17" s="458"/>
      <c r="AJ17" s="458"/>
      <c r="AK17" s="458"/>
      <c r="AL17" s="458"/>
      <c r="AM17" s="458"/>
      <c r="AN17" s="458"/>
      <c r="AO17" s="458"/>
      <c r="AP17" s="458"/>
      <c r="AQ17" s="458"/>
      <c r="AR17" s="458"/>
      <c r="AS17" s="458"/>
      <c r="AT17" s="458"/>
      <c r="AU17" s="458"/>
      <c r="AV17" s="458"/>
      <c r="AW17" s="453"/>
      <c r="BY17" s="452"/>
      <c r="BZ17" s="452"/>
      <c r="CA17" s="452"/>
      <c r="CB17" s="452"/>
      <c r="CC17" s="452"/>
      <c r="CD17" s="452"/>
      <c r="CE17" s="452"/>
      <c r="CF17" s="452"/>
      <c r="CG17" s="719"/>
      <c r="CH17" s="719"/>
      <c r="CI17" s="719"/>
      <c r="CJ17" s="719"/>
      <c r="CK17" s="719"/>
      <c r="CL17" s="719"/>
      <c r="CM17" s="719"/>
      <c r="CN17" s="719"/>
      <c r="CO17" s="452"/>
    </row>
    <row r="18" spans="1:93" s="451" customFormat="1" x14ac:dyDescent="0.2">
      <c r="A18" s="1250" t="s">
        <v>20</v>
      </c>
      <c r="B18" s="1251"/>
      <c r="C18" s="1254" t="s">
        <v>21</v>
      </c>
      <c r="D18" s="1242" t="s">
        <v>192</v>
      </c>
      <c r="E18" s="1242" t="s">
        <v>193</v>
      </c>
      <c r="F18" s="1242" t="s">
        <v>187</v>
      </c>
      <c r="G18" s="3"/>
      <c r="H18" s="3"/>
      <c r="I18" s="3"/>
      <c r="J18" s="3"/>
      <c r="K18" s="3"/>
      <c r="L18" s="3"/>
      <c r="M18" s="3"/>
      <c r="N18" s="3"/>
      <c r="O18" s="3"/>
      <c r="P18" s="3"/>
      <c r="Q18" s="3"/>
      <c r="R18" s="3"/>
      <c r="S18" s="3"/>
      <c r="T18" s="3"/>
      <c r="U18" s="3"/>
      <c r="V18" s="3"/>
      <c r="W18" s="3"/>
      <c r="X18" s="3"/>
      <c r="Y18" s="3"/>
      <c r="Z18" s="3"/>
      <c r="AA18" s="3"/>
      <c r="AB18" s="3"/>
      <c r="AC18" s="3"/>
      <c r="AD18" s="3"/>
      <c r="AE18" s="458"/>
      <c r="AF18" s="459"/>
      <c r="AG18" s="459"/>
      <c r="AH18" s="459"/>
      <c r="AI18" s="459"/>
      <c r="AJ18" s="459"/>
      <c r="AK18" s="459"/>
      <c r="AL18" s="459"/>
      <c r="AM18" s="459"/>
      <c r="AN18" s="459"/>
      <c r="AO18" s="459"/>
      <c r="AP18" s="459"/>
      <c r="AQ18" s="459"/>
      <c r="AR18" s="459"/>
      <c r="AS18" s="459"/>
      <c r="AT18" s="459"/>
      <c r="AU18" s="459"/>
      <c r="AV18" s="459"/>
      <c r="AW18" s="453"/>
      <c r="BY18" s="452"/>
      <c r="BZ18" s="452"/>
      <c r="CA18" s="452"/>
      <c r="CB18" s="452"/>
      <c r="CC18" s="452"/>
      <c r="CD18" s="452"/>
      <c r="CE18" s="452"/>
      <c r="CF18" s="452"/>
      <c r="CG18" s="719"/>
      <c r="CH18" s="719"/>
      <c r="CI18" s="719"/>
      <c r="CJ18" s="719"/>
      <c r="CK18" s="719"/>
      <c r="CL18" s="719"/>
      <c r="CM18" s="719"/>
      <c r="CN18" s="719"/>
      <c r="CO18" s="452"/>
    </row>
    <row r="19" spans="1:93" s="451" customFormat="1" ht="18.75" customHeight="1" x14ac:dyDescent="0.2">
      <c r="A19" s="1252"/>
      <c r="B19" s="1253"/>
      <c r="C19" s="1255"/>
      <c r="D19" s="1243"/>
      <c r="E19" s="1243"/>
      <c r="F19" s="1243"/>
      <c r="G19" s="3"/>
      <c r="H19" s="3"/>
      <c r="I19" s="3"/>
      <c r="J19" s="3"/>
      <c r="K19" s="3"/>
      <c r="L19" s="3"/>
      <c r="M19" s="3"/>
      <c r="N19" s="3"/>
      <c r="O19" s="3"/>
      <c r="P19" s="3"/>
      <c r="Q19" s="3"/>
      <c r="R19" s="3"/>
      <c r="S19" s="3"/>
      <c r="T19" s="3"/>
      <c r="U19" s="3"/>
      <c r="V19" s="3"/>
      <c r="W19" s="3"/>
      <c r="X19" s="3"/>
      <c r="Y19" s="3"/>
      <c r="Z19" s="3"/>
      <c r="AA19" s="3"/>
      <c r="AB19" s="3"/>
      <c r="AC19" s="3"/>
      <c r="AD19" s="3"/>
      <c r="AE19" s="458"/>
      <c r="AF19" s="459"/>
      <c r="AG19" s="459"/>
      <c r="AH19" s="459"/>
      <c r="AI19" s="459"/>
      <c r="AJ19" s="459"/>
      <c r="AK19" s="459"/>
      <c r="AL19" s="459"/>
      <c r="AM19" s="459"/>
      <c r="AN19" s="459"/>
      <c r="AO19" s="459"/>
      <c r="AP19" s="459"/>
      <c r="AQ19" s="459"/>
      <c r="AR19" s="459"/>
      <c r="AS19" s="459"/>
      <c r="AT19" s="459"/>
      <c r="AU19" s="459"/>
      <c r="AV19" s="459"/>
      <c r="AW19" s="453"/>
      <c r="BY19" s="452"/>
      <c r="BZ19" s="452"/>
      <c r="CA19" s="452"/>
      <c r="CB19" s="452"/>
      <c r="CC19" s="452"/>
      <c r="CD19" s="452"/>
      <c r="CE19" s="452"/>
      <c r="CF19" s="452"/>
      <c r="CG19" s="719"/>
      <c r="CH19" s="719"/>
      <c r="CI19" s="719"/>
      <c r="CJ19" s="719"/>
      <c r="CK19" s="719"/>
      <c r="CL19" s="719"/>
      <c r="CM19" s="719"/>
      <c r="CN19" s="719"/>
      <c r="CO19" s="452"/>
    </row>
    <row r="20" spans="1:93" s="451" customFormat="1" x14ac:dyDescent="0.2">
      <c r="A20" s="1246" t="s">
        <v>22</v>
      </c>
      <c r="B20" s="1247"/>
      <c r="C20" s="38">
        <v>102</v>
      </c>
      <c r="D20" s="38">
        <v>0</v>
      </c>
      <c r="E20" s="38">
        <v>3</v>
      </c>
      <c r="F20" s="38">
        <v>0</v>
      </c>
      <c r="G20" s="475" t="s">
        <v>194</v>
      </c>
      <c r="H20" s="476"/>
      <c r="I20" s="476"/>
      <c r="J20" s="476"/>
      <c r="K20" s="3"/>
      <c r="L20" s="3"/>
      <c r="M20" s="3"/>
      <c r="N20" s="3"/>
      <c r="O20" s="3"/>
      <c r="P20" s="3"/>
      <c r="Q20" s="3"/>
      <c r="R20" s="3"/>
      <c r="S20" s="3"/>
      <c r="T20" s="3"/>
      <c r="U20" s="3"/>
      <c r="V20" s="3"/>
      <c r="W20" s="3"/>
      <c r="X20" s="3"/>
      <c r="Y20" s="3"/>
      <c r="Z20" s="3"/>
      <c r="AA20" s="3"/>
      <c r="AB20" s="3"/>
      <c r="AC20" s="3"/>
      <c r="AD20" s="3"/>
      <c r="AE20" s="458"/>
      <c r="AF20" s="459"/>
      <c r="AG20" s="459"/>
      <c r="AH20" s="459"/>
      <c r="AI20" s="459"/>
      <c r="AJ20" s="459"/>
      <c r="AK20" s="459"/>
      <c r="AL20" s="459"/>
      <c r="AM20" s="459"/>
      <c r="AN20" s="459"/>
      <c r="AO20" s="459"/>
      <c r="AP20" s="459"/>
      <c r="AQ20" s="459"/>
      <c r="AR20" s="459"/>
      <c r="AS20" s="459"/>
      <c r="AT20" s="459"/>
      <c r="AU20" s="459"/>
      <c r="AV20" s="459"/>
      <c r="AW20" s="453"/>
      <c r="BY20" s="452"/>
      <c r="BZ20" s="452"/>
      <c r="CA20" s="452"/>
      <c r="CB20" s="452"/>
      <c r="CC20" s="452"/>
      <c r="CD20" s="452" t="str">
        <f>IF(AND(SUM(C21:C30)&lt;&gt;0,C20=0),"Debe ingresar el total de gestantes Ingresadas a ARO","")</f>
        <v/>
      </c>
      <c r="CE20" s="452"/>
      <c r="CF20" s="452"/>
      <c r="CG20" s="719">
        <v>0</v>
      </c>
      <c r="CH20" s="719"/>
      <c r="CI20" s="719">
        <v>0</v>
      </c>
      <c r="CJ20" s="719"/>
      <c r="CK20" s="719"/>
      <c r="CL20" s="719"/>
      <c r="CM20" s="719"/>
      <c r="CN20" s="719"/>
      <c r="CO20" s="452"/>
    </row>
    <row r="21" spans="1:93" s="451" customFormat="1" x14ac:dyDescent="0.2">
      <c r="A21" s="1248" t="s">
        <v>195</v>
      </c>
      <c r="B21" s="1249"/>
      <c r="C21" s="60"/>
      <c r="D21" s="60"/>
      <c r="E21" s="60"/>
      <c r="F21" s="60"/>
      <c r="G21" s="475" t="s">
        <v>194</v>
      </c>
      <c r="H21" s="476"/>
      <c r="I21" s="476"/>
      <c r="J21" s="476"/>
      <c r="K21" s="3"/>
      <c r="L21" s="3"/>
      <c r="M21" s="3"/>
      <c r="N21" s="3"/>
      <c r="O21" s="3"/>
      <c r="P21" s="3"/>
      <c r="Q21" s="3"/>
      <c r="R21" s="3"/>
      <c r="S21" s="3"/>
      <c r="T21" s="3"/>
      <c r="U21" s="3"/>
      <c r="V21" s="3"/>
      <c r="W21" s="3"/>
      <c r="X21" s="3"/>
      <c r="Y21" s="3"/>
      <c r="Z21" s="3"/>
      <c r="AA21" s="3"/>
      <c r="AB21" s="3"/>
      <c r="AC21" s="3"/>
      <c r="AD21" s="3"/>
      <c r="AE21" s="458"/>
      <c r="AF21" s="459"/>
      <c r="AG21" s="459"/>
      <c r="AH21" s="459"/>
      <c r="AI21" s="459"/>
      <c r="AJ21" s="459"/>
      <c r="AK21" s="459"/>
      <c r="AL21" s="459"/>
      <c r="AM21" s="459"/>
      <c r="AN21" s="459"/>
      <c r="AO21" s="459"/>
      <c r="AP21" s="459"/>
      <c r="AQ21" s="459"/>
      <c r="AR21" s="459"/>
      <c r="AS21" s="459"/>
      <c r="AT21" s="459"/>
      <c r="AU21" s="459"/>
      <c r="AV21" s="459"/>
      <c r="AW21" s="453"/>
      <c r="BY21" s="452"/>
      <c r="BZ21" s="452"/>
      <c r="CA21" s="452"/>
      <c r="CB21" s="452"/>
      <c r="CC21" s="452"/>
      <c r="CD21" s="452"/>
      <c r="CE21" s="452"/>
      <c r="CF21" s="452"/>
      <c r="CG21" s="719">
        <v>0</v>
      </c>
      <c r="CH21" s="719"/>
      <c r="CI21" s="719">
        <v>0</v>
      </c>
      <c r="CJ21" s="719"/>
      <c r="CK21" s="719"/>
      <c r="CL21" s="719"/>
      <c r="CM21" s="719"/>
      <c r="CN21" s="719"/>
      <c r="CO21" s="452"/>
    </row>
    <row r="22" spans="1:93" s="451" customFormat="1" ht="14.25" customHeight="1" x14ac:dyDescent="0.2">
      <c r="A22" s="1257" t="s">
        <v>196</v>
      </c>
      <c r="B22" s="1258"/>
      <c r="C22" s="32">
        <v>6</v>
      </c>
      <c r="D22" s="32">
        <v>0</v>
      </c>
      <c r="E22" s="32">
        <v>0</v>
      </c>
      <c r="F22" s="32">
        <v>0</v>
      </c>
      <c r="G22" s="475" t="s">
        <v>194</v>
      </c>
      <c r="H22" s="476"/>
      <c r="I22" s="476"/>
      <c r="J22" s="476"/>
      <c r="K22" s="3"/>
      <c r="L22" s="3"/>
      <c r="M22" s="3"/>
      <c r="N22" s="3"/>
      <c r="O22" s="3"/>
      <c r="P22" s="3"/>
      <c r="Q22" s="3"/>
      <c r="R22" s="3"/>
      <c r="S22" s="3"/>
      <c r="T22" s="3"/>
      <c r="U22" s="3"/>
      <c r="V22" s="3"/>
      <c r="W22" s="3"/>
      <c r="X22" s="3"/>
      <c r="Y22" s="3"/>
      <c r="Z22" s="3"/>
      <c r="AA22" s="3"/>
      <c r="AB22" s="3"/>
      <c r="AC22" s="3"/>
      <c r="AD22" s="3"/>
      <c r="AE22" s="458"/>
      <c r="AF22" s="459"/>
      <c r="AG22" s="459"/>
      <c r="AH22" s="459"/>
      <c r="AI22" s="459"/>
      <c r="AJ22" s="459"/>
      <c r="AK22" s="459"/>
      <c r="AL22" s="459"/>
      <c r="AM22" s="459"/>
      <c r="AN22" s="459"/>
      <c r="AO22" s="459"/>
      <c r="AP22" s="459"/>
      <c r="AQ22" s="459"/>
      <c r="AR22" s="459"/>
      <c r="AS22" s="459"/>
      <c r="AT22" s="459"/>
      <c r="AU22" s="459"/>
      <c r="AV22" s="459"/>
      <c r="AW22" s="453"/>
      <c r="BY22" s="452"/>
      <c r="BZ22" s="452"/>
      <c r="CA22" s="452"/>
      <c r="CB22" s="452"/>
      <c r="CC22" s="452"/>
      <c r="CD22" s="452"/>
      <c r="CE22" s="452"/>
      <c r="CF22" s="452"/>
      <c r="CG22" s="719">
        <v>0</v>
      </c>
      <c r="CH22" s="719"/>
      <c r="CI22" s="719">
        <v>0</v>
      </c>
      <c r="CJ22" s="719"/>
      <c r="CK22" s="719"/>
      <c r="CL22" s="719"/>
      <c r="CM22" s="719"/>
      <c r="CN22" s="719"/>
      <c r="CO22" s="452"/>
    </row>
    <row r="23" spans="1:93" s="451" customFormat="1" ht="14.25" customHeight="1" x14ac:dyDescent="0.2">
      <c r="A23" s="1257" t="s">
        <v>197</v>
      </c>
      <c r="B23" s="1258"/>
      <c r="C23" s="32">
        <v>15</v>
      </c>
      <c r="D23" s="32">
        <v>0</v>
      </c>
      <c r="E23" s="32">
        <v>0</v>
      </c>
      <c r="F23" s="32">
        <v>0</v>
      </c>
      <c r="G23" s="475" t="s">
        <v>194</v>
      </c>
      <c r="H23" s="476"/>
      <c r="I23" s="476"/>
      <c r="J23" s="476"/>
      <c r="K23" s="3"/>
      <c r="L23" s="3"/>
      <c r="M23" s="3"/>
      <c r="N23" s="3"/>
      <c r="O23" s="3"/>
      <c r="P23" s="3"/>
      <c r="Q23" s="3"/>
      <c r="R23" s="3"/>
      <c r="S23" s="3"/>
      <c r="T23" s="3"/>
      <c r="U23" s="3"/>
      <c r="V23" s="3"/>
      <c r="W23" s="3"/>
      <c r="X23" s="3"/>
      <c r="Y23" s="3"/>
      <c r="Z23" s="3"/>
      <c r="AA23" s="3"/>
      <c r="AB23" s="3"/>
      <c r="AC23" s="3"/>
      <c r="AD23" s="3"/>
      <c r="AE23" s="458"/>
      <c r="AF23" s="459"/>
      <c r="AG23" s="459"/>
      <c r="AH23" s="459"/>
      <c r="AI23" s="459"/>
      <c r="AJ23" s="459"/>
      <c r="AK23" s="459"/>
      <c r="AL23" s="459"/>
      <c r="AM23" s="459"/>
      <c r="AN23" s="459"/>
      <c r="AO23" s="459"/>
      <c r="AP23" s="459"/>
      <c r="AQ23" s="459"/>
      <c r="AR23" s="459"/>
      <c r="AS23" s="459"/>
      <c r="AT23" s="459"/>
      <c r="AU23" s="459"/>
      <c r="AV23" s="459"/>
      <c r="AW23" s="453"/>
      <c r="BY23" s="452"/>
      <c r="BZ23" s="452"/>
      <c r="CA23" s="452"/>
      <c r="CB23" s="452"/>
      <c r="CC23" s="452"/>
      <c r="CD23" s="452"/>
      <c r="CE23" s="452"/>
      <c r="CF23" s="452"/>
      <c r="CG23" s="719">
        <v>0</v>
      </c>
      <c r="CH23" s="719"/>
      <c r="CI23" s="719">
        <v>0</v>
      </c>
      <c r="CJ23" s="719"/>
      <c r="CK23" s="719"/>
      <c r="CL23" s="719"/>
      <c r="CM23" s="719"/>
      <c r="CN23" s="719"/>
      <c r="CO23" s="452"/>
    </row>
    <row r="24" spans="1:93" s="451" customFormat="1" ht="14.25" customHeight="1" x14ac:dyDescent="0.2">
      <c r="A24" s="1261" t="s">
        <v>198</v>
      </c>
      <c r="B24" s="1262"/>
      <c r="C24" s="32"/>
      <c r="D24" s="32"/>
      <c r="E24" s="32"/>
      <c r="F24" s="32"/>
      <c r="G24" s="475" t="s">
        <v>194</v>
      </c>
      <c r="H24" s="476"/>
      <c r="I24" s="476"/>
      <c r="J24" s="476"/>
      <c r="K24" s="3"/>
      <c r="L24" s="3"/>
      <c r="M24" s="3"/>
      <c r="N24" s="3"/>
      <c r="O24" s="3"/>
      <c r="P24" s="3"/>
      <c r="Q24" s="3"/>
      <c r="R24" s="3"/>
      <c r="S24" s="3"/>
      <c r="T24" s="3"/>
      <c r="U24" s="3"/>
      <c r="V24" s="3"/>
      <c r="W24" s="3"/>
      <c r="X24" s="3"/>
      <c r="Y24" s="3"/>
      <c r="Z24" s="3"/>
      <c r="AA24" s="3"/>
      <c r="AB24" s="3"/>
      <c r="AC24" s="3"/>
      <c r="AD24" s="3"/>
      <c r="AE24" s="458"/>
      <c r="AF24" s="459"/>
      <c r="AG24" s="459"/>
      <c r="AH24" s="459"/>
      <c r="AI24" s="459"/>
      <c r="AJ24" s="459"/>
      <c r="AK24" s="459"/>
      <c r="AL24" s="459"/>
      <c r="AM24" s="459"/>
      <c r="AN24" s="459"/>
      <c r="AO24" s="459"/>
      <c r="AP24" s="459"/>
      <c r="AQ24" s="459"/>
      <c r="AR24" s="459"/>
      <c r="AS24" s="459"/>
      <c r="AT24" s="459"/>
      <c r="AU24" s="459"/>
      <c r="AV24" s="459"/>
      <c r="AW24" s="453"/>
      <c r="BY24" s="452"/>
      <c r="BZ24" s="452"/>
      <c r="CA24" s="452"/>
      <c r="CB24" s="452"/>
      <c r="CC24" s="452"/>
      <c r="CD24" s="452"/>
      <c r="CE24" s="452"/>
      <c r="CF24" s="452"/>
      <c r="CG24" s="719">
        <v>0</v>
      </c>
      <c r="CH24" s="719"/>
      <c r="CI24" s="719">
        <v>0</v>
      </c>
      <c r="CJ24" s="719"/>
      <c r="CK24" s="719"/>
      <c r="CL24" s="719"/>
      <c r="CM24" s="719"/>
      <c r="CN24" s="719"/>
      <c r="CO24" s="452"/>
    </row>
    <row r="25" spans="1:93" s="451" customFormat="1" x14ac:dyDescent="0.2">
      <c r="A25" s="1261" t="s">
        <v>23</v>
      </c>
      <c r="B25" s="1262"/>
      <c r="C25" s="32"/>
      <c r="D25" s="32"/>
      <c r="E25" s="32"/>
      <c r="F25" s="32"/>
      <c r="G25" s="475" t="s">
        <v>194</v>
      </c>
      <c r="H25" s="476"/>
      <c r="I25" s="476"/>
      <c r="J25" s="476"/>
      <c r="K25" s="3"/>
      <c r="L25" s="3"/>
      <c r="M25" s="3"/>
      <c r="N25" s="3"/>
      <c r="O25" s="3"/>
      <c r="P25" s="3"/>
      <c r="Q25" s="3"/>
      <c r="R25" s="3"/>
      <c r="S25" s="3"/>
      <c r="T25" s="3"/>
      <c r="U25" s="3"/>
      <c r="V25" s="3"/>
      <c r="W25" s="3"/>
      <c r="X25" s="3"/>
      <c r="Y25" s="3"/>
      <c r="Z25" s="3"/>
      <c r="AA25" s="3"/>
      <c r="AB25" s="3"/>
      <c r="AC25" s="3"/>
      <c r="AD25" s="3"/>
      <c r="AE25" s="458"/>
      <c r="AF25" s="459"/>
      <c r="AG25" s="459"/>
      <c r="AH25" s="459"/>
      <c r="AI25" s="459"/>
      <c r="AJ25" s="459"/>
      <c r="AK25" s="459"/>
      <c r="AL25" s="459"/>
      <c r="AM25" s="459"/>
      <c r="AN25" s="459"/>
      <c r="AO25" s="459"/>
      <c r="AP25" s="459"/>
      <c r="AQ25" s="459"/>
      <c r="AR25" s="459"/>
      <c r="AS25" s="459"/>
      <c r="AT25" s="459"/>
      <c r="AU25" s="459"/>
      <c r="AV25" s="459"/>
      <c r="AW25" s="453"/>
      <c r="BY25" s="452"/>
      <c r="BZ25" s="452"/>
      <c r="CA25" s="452"/>
      <c r="CB25" s="452"/>
      <c r="CC25" s="452"/>
      <c r="CD25" s="452"/>
      <c r="CE25" s="452"/>
      <c r="CF25" s="452"/>
      <c r="CG25" s="719">
        <v>0</v>
      </c>
      <c r="CH25" s="719"/>
      <c r="CI25" s="719">
        <v>0</v>
      </c>
      <c r="CJ25" s="719"/>
      <c r="CK25" s="719"/>
      <c r="CL25" s="719"/>
      <c r="CM25" s="719"/>
      <c r="CN25" s="719"/>
      <c r="CO25" s="452"/>
    </row>
    <row r="26" spans="1:93" s="451" customFormat="1" x14ac:dyDescent="0.2">
      <c r="A26" s="1261" t="s">
        <v>24</v>
      </c>
      <c r="B26" s="1262"/>
      <c r="C26" s="32"/>
      <c r="D26" s="32"/>
      <c r="E26" s="32"/>
      <c r="F26" s="32"/>
      <c r="G26" s="475" t="s">
        <v>194</v>
      </c>
      <c r="H26" s="476"/>
      <c r="I26" s="476"/>
      <c r="J26" s="476"/>
      <c r="K26" s="3"/>
      <c r="L26" s="3"/>
      <c r="M26" s="3"/>
      <c r="N26" s="3"/>
      <c r="O26" s="3"/>
      <c r="P26" s="3"/>
      <c r="Q26" s="3"/>
      <c r="R26" s="3"/>
      <c r="S26" s="3"/>
      <c r="T26" s="3"/>
      <c r="U26" s="3"/>
      <c r="V26" s="3"/>
      <c r="W26" s="3"/>
      <c r="X26" s="3"/>
      <c r="Y26" s="3"/>
      <c r="Z26" s="3"/>
      <c r="AA26" s="3"/>
      <c r="AB26" s="3"/>
      <c r="AC26" s="3"/>
      <c r="AD26" s="3"/>
      <c r="AE26" s="458"/>
      <c r="AF26" s="459"/>
      <c r="AG26" s="459"/>
      <c r="AH26" s="459"/>
      <c r="AI26" s="459"/>
      <c r="AJ26" s="459"/>
      <c r="AK26" s="459"/>
      <c r="AL26" s="459"/>
      <c r="AM26" s="459"/>
      <c r="AN26" s="459"/>
      <c r="AO26" s="459"/>
      <c r="AP26" s="459"/>
      <c r="AQ26" s="459"/>
      <c r="AR26" s="459"/>
      <c r="AS26" s="459"/>
      <c r="AT26" s="459"/>
      <c r="AU26" s="459"/>
      <c r="AV26" s="459"/>
      <c r="AW26" s="453"/>
      <c r="BY26" s="452"/>
      <c r="BZ26" s="452"/>
      <c r="CA26" s="452"/>
      <c r="CB26" s="452"/>
      <c r="CC26" s="452"/>
      <c r="CD26" s="452"/>
      <c r="CE26" s="452"/>
      <c r="CF26" s="452"/>
      <c r="CG26" s="719">
        <v>0</v>
      </c>
      <c r="CH26" s="719"/>
      <c r="CI26" s="719">
        <v>0</v>
      </c>
      <c r="CJ26" s="719"/>
      <c r="CK26" s="719"/>
      <c r="CL26" s="719"/>
      <c r="CM26" s="719"/>
      <c r="CN26" s="719"/>
      <c r="CO26" s="452"/>
    </row>
    <row r="27" spans="1:93" s="451" customFormat="1" x14ac:dyDescent="0.2">
      <c r="A27" s="1261" t="s">
        <v>199</v>
      </c>
      <c r="B27" s="1262"/>
      <c r="C27" s="32">
        <v>13</v>
      </c>
      <c r="D27" s="32">
        <v>0</v>
      </c>
      <c r="E27" s="32">
        <v>0</v>
      </c>
      <c r="F27" s="32">
        <v>0</v>
      </c>
      <c r="G27" s="475" t="s">
        <v>194</v>
      </c>
      <c r="H27" s="476"/>
      <c r="I27" s="476"/>
      <c r="J27" s="476"/>
      <c r="K27" s="3"/>
      <c r="L27" s="3"/>
      <c r="M27" s="3"/>
      <c r="N27" s="3"/>
      <c r="O27" s="3"/>
      <c r="P27" s="3"/>
      <c r="Q27" s="3"/>
      <c r="R27" s="3"/>
      <c r="S27" s="3"/>
      <c r="T27" s="3"/>
      <c r="U27" s="3"/>
      <c r="V27" s="3"/>
      <c r="W27" s="3"/>
      <c r="X27" s="3"/>
      <c r="Y27" s="3"/>
      <c r="Z27" s="3"/>
      <c r="AA27" s="3"/>
      <c r="AB27" s="3"/>
      <c r="AC27" s="3"/>
      <c r="AD27" s="3"/>
      <c r="AE27" s="458"/>
      <c r="AF27" s="459"/>
      <c r="AG27" s="459"/>
      <c r="AH27" s="459"/>
      <c r="AI27" s="459"/>
      <c r="AJ27" s="459"/>
      <c r="AK27" s="459"/>
      <c r="AL27" s="459"/>
      <c r="AM27" s="459"/>
      <c r="AN27" s="459"/>
      <c r="AO27" s="459"/>
      <c r="AP27" s="459"/>
      <c r="AQ27" s="459"/>
      <c r="AR27" s="459"/>
      <c r="AS27" s="459"/>
      <c r="AT27" s="459"/>
      <c r="AU27" s="459"/>
      <c r="AV27" s="459"/>
      <c r="AW27" s="453"/>
      <c r="BY27" s="452"/>
      <c r="BZ27" s="452"/>
      <c r="CA27" s="452"/>
      <c r="CB27" s="452"/>
      <c r="CC27" s="452"/>
      <c r="CD27" s="452"/>
      <c r="CE27" s="452"/>
      <c r="CF27" s="452"/>
      <c r="CG27" s="719">
        <v>0</v>
      </c>
      <c r="CH27" s="719"/>
      <c r="CI27" s="719">
        <v>0</v>
      </c>
      <c r="CJ27" s="719"/>
      <c r="CK27" s="719"/>
      <c r="CL27" s="719"/>
      <c r="CM27" s="719"/>
      <c r="CN27" s="719"/>
      <c r="CO27" s="452"/>
    </row>
    <row r="28" spans="1:93" s="451" customFormat="1" x14ac:dyDescent="0.2">
      <c r="A28" s="1261" t="s">
        <v>200</v>
      </c>
      <c r="B28" s="1262"/>
      <c r="C28" s="32">
        <v>14</v>
      </c>
      <c r="D28" s="32">
        <v>0</v>
      </c>
      <c r="E28" s="32">
        <v>0</v>
      </c>
      <c r="F28" s="32">
        <v>0</v>
      </c>
      <c r="G28" s="475" t="s">
        <v>194</v>
      </c>
      <c r="H28" s="476"/>
      <c r="I28" s="476"/>
      <c r="J28" s="476"/>
      <c r="K28" s="3"/>
      <c r="L28" s="3"/>
      <c r="M28" s="3"/>
      <c r="N28" s="3"/>
      <c r="O28" s="3"/>
      <c r="P28" s="3"/>
      <c r="Q28" s="3"/>
      <c r="R28" s="3"/>
      <c r="S28" s="3"/>
      <c r="T28" s="3"/>
      <c r="U28" s="3"/>
      <c r="V28" s="3"/>
      <c r="W28" s="3"/>
      <c r="X28" s="3"/>
      <c r="Y28" s="3"/>
      <c r="Z28" s="3"/>
      <c r="AA28" s="3"/>
      <c r="AB28" s="3"/>
      <c r="AC28" s="3"/>
      <c r="AD28" s="3"/>
      <c r="AE28" s="458"/>
      <c r="AF28" s="459"/>
      <c r="AG28" s="459"/>
      <c r="AH28" s="459"/>
      <c r="AI28" s="459"/>
      <c r="AJ28" s="459"/>
      <c r="AK28" s="459"/>
      <c r="AL28" s="459"/>
      <c r="AM28" s="459"/>
      <c r="AN28" s="459"/>
      <c r="AO28" s="459"/>
      <c r="AP28" s="459"/>
      <c r="AQ28" s="459"/>
      <c r="AR28" s="459"/>
      <c r="AS28" s="459"/>
      <c r="AT28" s="459"/>
      <c r="AU28" s="459"/>
      <c r="AV28" s="459"/>
      <c r="AW28" s="453"/>
      <c r="BY28" s="452"/>
      <c r="BZ28" s="452"/>
      <c r="CA28" s="452"/>
      <c r="CB28" s="452"/>
      <c r="CC28" s="452"/>
      <c r="CD28" s="452"/>
      <c r="CE28" s="452"/>
      <c r="CF28" s="452"/>
      <c r="CG28" s="719">
        <v>0</v>
      </c>
      <c r="CH28" s="719"/>
      <c r="CI28" s="719">
        <v>0</v>
      </c>
      <c r="CJ28" s="719"/>
      <c r="CK28" s="719"/>
      <c r="CL28" s="719"/>
      <c r="CM28" s="719"/>
      <c r="CN28" s="719"/>
      <c r="CO28" s="452"/>
    </row>
    <row r="29" spans="1:93" s="451" customFormat="1" x14ac:dyDescent="0.2">
      <c r="A29" s="1263" t="s">
        <v>201</v>
      </c>
      <c r="B29" s="1264"/>
      <c r="C29" s="32">
        <v>4</v>
      </c>
      <c r="D29" s="32">
        <v>0</v>
      </c>
      <c r="E29" s="32">
        <v>0</v>
      </c>
      <c r="F29" s="32">
        <v>0</v>
      </c>
      <c r="G29" s="475" t="s">
        <v>194</v>
      </c>
      <c r="H29" s="476"/>
      <c r="I29" s="476"/>
      <c r="J29" s="476"/>
      <c r="K29" s="3"/>
      <c r="L29" s="3"/>
      <c r="M29" s="3"/>
      <c r="N29" s="3"/>
      <c r="O29" s="3"/>
      <c r="P29" s="3"/>
      <c r="Q29" s="3"/>
      <c r="R29" s="3"/>
      <c r="S29" s="3"/>
      <c r="T29" s="3"/>
      <c r="U29" s="3"/>
      <c r="V29" s="3"/>
      <c r="W29" s="3"/>
      <c r="X29" s="3"/>
      <c r="Y29" s="3"/>
      <c r="Z29" s="3"/>
      <c r="AA29" s="3"/>
      <c r="AB29" s="3"/>
      <c r="AC29" s="3"/>
      <c r="AD29" s="3"/>
      <c r="AE29" s="458"/>
      <c r="AF29" s="459"/>
      <c r="AG29" s="459"/>
      <c r="AH29" s="459"/>
      <c r="AI29" s="459"/>
      <c r="AJ29" s="459"/>
      <c r="AK29" s="459"/>
      <c r="AL29" s="459"/>
      <c r="AM29" s="459"/>
      <c r="AN29" s="459"/>
      <c r="AO29" s="459"/>
      <c r="AP29" s="459"/>
      <c r="AQ29" s="459"/>
      <c r="AR29" s="459"/>
      <c r="AS29" s="459"/>
      <c r="AT29" s="459"/>
      <c r="AU29" s="459"/>
      <c r="AV29" s="459"/>
      <c r="AW29" s="453"/>
      <c r="BY29" s="452"/>
      <c r="BZ29" s="452"/>
      <c r="CA29" s="452"/>
      <c r="CB29" s="452"/>
      <c r="CC29" s="452"/>
      <c r="CD29" s="452"/>
      <c r="CE29" s="452"/>
      <c r="CF29" s="452"/>
      <c r="CG29" s="719">
        <v>0</v>
      </c>
      <c r="CH29" s="719"/>
      <c r="CI29" s="719">
        <v>0</v>
      </c>
      <c r="CJ29" s="719"/>
      <c r="CK29" s="719"/>
      <c r="CL29" s="719"/>
      <c r="CM29" s="719"/>
      <c r="CN29" s="719"/>
      <c r="CO29" s="452"/>
    </row>
    <row r="30" spans="1:93" s="451" customFormat="1" ht="14.25" customHeight="1" x14ac:dyDescent="0.2">
      <c r="A30" s="1265" t="s">
        <v>202</v>
      </c>
      <c r="B30" s="1266"/>
      <c r="C30" s="44">
        <v>50</v>
      </c>
      <c r="D30" s="44">
        <v>0</v>
      </c>
      <c r="E30" s="44">
        <v>3</v>
      </c>
      <c r="F30" s="44">
        <v>0</v>
      </c>
      <c r="G30" s="475" t="s">
        <v>194</v>
      </c>
      <c r="H30" s="476"/>
      <c r="I30" s="476"/>
      <c r="J30" s="476"/>
      <c r="K30" s="3"/>
      <c r="L30" s="3"/>
      <c r="M30" s="3"/>
      <c r="N30" s="3"/>
      <c r="O30" s="3"/>
      <c r="P30" s="3"/>
      <c r="Q30" s="3"/>
      <c r="R30" s="3"/>
      <c r="S30" s="3"/>
      <c r="T30" s="10"/>
      <c r="U30" s="10"/>
      <c r="V30" s="10"/>
      <c r="W30" s="10"/>
      <c r="X30" s="10"/>
      <c r="Y30" s="10"/>
      <c r="Z30" s="10"/>
      <c r="AA30" s="10"/>
      <c r="AB30" s="10"/>
      <c r="AC30" s="10"/>
      <c r="AD30" s="10"/>
      <c r="AE30" s="454"/>
      <c r="AF30" s="454"/>
      <c r="AG30" s="454"/>
      <c r="AH30" s="477"/>
      <c r="AI30" s="454"/>
      <c r="AJ30" s="454"/>
      <c r="AK30" s="454"/>
      <c r="AL30" s="454"/>
      <c r="AM30" s="454"/>
      <c r="AN30" s="454"/>
      <c r="AO30" s="454"/>
      <c r="AP30" s="454"/>
      <c r="AQ30" s="454"/>
      <c r="AR30" s="454"/>
      <c r="AS30" s="454"/>
      <c r="AT30" s="454"/>
      <c r="AU30" s="454"/>
      <c r="AV30" s="454"/>
      <c r="AW30" s="478"/>
      <c r="BY30" s="452"/>
      <c r="BZ30" s="452"/>
      <c r="CA30" s="452"/>
      <c r="CB30" s="452"/>
      <c r="CC30" s="452"/>
      <c r="CD30" s="452"/>
      <c r="CE30" s="452"/>
      <c r="CF30" s="452"/>
      <c r="CG30" s="719">
        <v>0</v>
      </c>
      <c r="CH30" s="719"/>
      <c r="CI30" s="719">
        <v>0</v>
      </c>
      <c r="CJ30" s="719"/>
      <c r="CK30" s="719"/>
      <c r="CL30" s="719"/>
      <c r="CM30" s="719"/>
      <c r="CN30" s="719"/>
      <c r="CO30" s="452"/>
    </row>
    <row r="31" spans="1:93" s="451" customFormat="1" x14ac:dyDescent="0.2">
      <c r="A31" s="12" t="s">
        <v>25</v>
      </c>
      <c r="B31" s="45"/>
      <c r="C31" s="46"/>
      <c r="D31" s="47"/>
      <c r="E31" s="48"/>
      <c r="F31" s="49"/>
      <c r="G31" s="2"/>
      <c r="H31" s="2"/>
      <c r="I31" s="2"/>
      <c r="J31" s="2"/>
      <c r="K31" s="2"/>
      <c r="L31" s="2"/>
      <c r="M31" s="2"/>
      <c r="N31" s="2"/>
      <c r="O31" s="2"/>
      <c r="P31" s="2"/>
      <c r="Q31" s="10"/>
      <c r="R31" s="10"/>
      <c r="S31" s="10"/>
      <c r="T31" s="10"/>
      <c r="U31" s="10"/>
      <c r="V31" s="10"/>
      <c r="W31" s="10"/>
      <c r="X31" s="10"/>
      <c r="Y31" s="10"/>
      <c r="Z31" s="10"/>
      <c r="AA31" s="10"/>
      <c r="AB31" s="10"/>
      <c r="AC31" s="10"/>
      <c r="AD31" s="10"/>
      <c r="AE31" s="454"/>
      <c r="AF31" s="454"/>
      <c r="AG31" s="454"/>
      <c r="AH31" s="477"/>
      <c r="AI31" s="454"/>
      <c r="AJ31" s="454"/>
      <c r="AK31" s="454"/>
      <c r="AL31" s="454"/>
      <c r="AM31" s="454"/>
      <c r="AN31" s="454"/>
      <c r="AO31" s="454"/>
      <c r="AP31" s="454"/>
      <c r="AQ31" s="454"/>
      <c r="AR31" s="454"/>
      <c r="AS31" s="454"/>
      <c r="AT31" s="454"/>
      <c r="AU31" s="454"/>
      <c r="AV31" s="454"/>
      <c r="AW31" s="478"/>
      <c r="BY31" s="452"/>
      <c r="BZ31" s="452"/>
      <c r="CA31" s="452"/>
      <c r="CB31" s="452"/>
      <c r="CC31" s="452"/>
      <c r="CD31" s="452"/>
      <c r="CE31" s="452"/>
      <c r="CF31" s="452"/>
      <c r="CG31" s="719"/>
      <c r="CH31" s="719"/>
      <c r="CI31" s="719"/>
      <c r="CJ31" s="719"/>
      <c r="CK31" s="719"/>
      <c r="CL31" s="719"/>
      <c r="CM31" s="719"/>
      <c r="CN31" s="719"/>
      <c r="CO31" s="452"/>
    </row>
    <row r="32" spans="1:93" s="451" customFormat="1" x14ac:dyDescent="0.2">
      <c r="A32" s="1233" t="s">
        <v>26</v>
      </c>
      <c r="B32" s="1234"/>
      <c r="C32" s="1237" t="s">
        <v>4</v>
      </c>
      <c r="D32" s="1239" t="s">
        <v>5</v>
      </c>
      <c r="E32" s="1240"/>
      <c r="F32" s="1240"/>
      <c r="G32" s="1240"/>
      <c r="H32" s="1240"/>
      <c r="I32" s="1240"/>
      <c r="J32" s="1240"/>
      <c r="K32" s="1240"/>
      <c r="L32" s="1241"/>
      <c r="M32" s="2"/>
      <c r="N32" s="2"/>
      <c r="O32" s="2"/>
      <c r="P32" s="2"/>
      <c r="Q32" s="2"/>
      <c r="R32" s="10"/>
      <c r="S32" s="10"/>
      <c r="T32" s="10"/>
      <c r="U32" s="10"/>
      <c r="V32" s="10"/>
      <c r="W32" s="10"/>
      <c r="X32" s="10"/>
      <c r="Y32" s="10"/>
      <c r="Z32" s="10"/>
      <c r="AA32" s="10"/>
      <c r="AB32" s="10"/>
      <c r="AC32" s="10"/>
      <c r="AD32" s="10"/>
      <c r="AE32" s="454"/>
      <c r="AF32" s="454"/>
      <c r="AG32" s="454"/>
      <c r="AH32" s="477"/>
      <c r="AI32" s="454"/>
      <c r="AJ32" s="454"/>
      <c r="AK32" s="455"/>
      <c r="AL32" s="455"/>
      <c r="AM32" s="455"/>
      <c r="AN32" s="455"/>
      <c r="AO32" s="455"/>
      <c r="AP32" s="455"/>
      <c r="AQ32" s="455"/>
      <c r="AR32" s="455"/>
      <c r="AS32" s="455"/>
      <c r="AT32" s="455"/>
      <c r="AU32" s="455"/>
      <c r="AV32" s="455"/>
      <c r="AW32" s="478"/>
      <c r="BY32" s="452"/>
      <c r="BZ32" s="452"/>
      <c r="CA32" s="452"/>
      <c r="CB32" s="452"/>
      <c r="CC32" s="452"/>
      <c r="CD32" s="452"/>
      <c r="CE32" s="452"/>
      <c r="CF32" s="452"/>
      <c r="CG32" s="719"/>
      <c r="CH32" s="719"/>
      <c r="CI32" s="719"/>
      <c r="CJ32" s="719"/>
      <c r="CK32" s="719"/>
      <c r="CL32" s="719"/>
      <c r="CM32" s="719"/>
      <c r="CN32" s="719"/>
      <c r="CO32" s="452"/>
    </row>
    <row r="33" spans="1:93" s="451" customFormat="1" ht="21" x14ac:dyDescent="0.2">
      <c r="A33" s="1235"/>
      <c r="B33" s="1236"/>
      <c r="C33" s="1238"/>
      <c r="D33" s="435" t="s">
        <v>6</v>
      </c>
      <c r="E33" s="429" t="s">
        <v>7</v>
      </c>
      <c r="F33" s="429" t="s">
        <v>8</v>
      </c>
      <c r="G33" s="429" t="s">
        <v>9</v>
      </c>
      <c r="H33" s="429" t="s">
        <v>10</v>
      </c>
      <c r="I33" s="429" t="s">
        <v>11</v>
      </c>
      <c r="J33" s="429" t="s">
        <v>12</v>
      </c>
      <c r="K33" s="429" t="s">
        <v>13</v>
      </c>
      <c r="L33" s="429" t="s">
        <v>188</v>
      </c>
      <c r="M33" s="479"/>
      <c r="N33" s="480"/>
      <c r="O33" s="456"/>
      <c r="P33" s="457"/>
      <c r="Q33" s="481"/>
      <c r="R33" s="481"/>
      <c r="S33" s="457"/>
      <c r="T33" s="480"/>
      <c r="U33" s="456"/>
      <c r="V33" s="2"/>
      <c r="W33" s="2"/>
      <c r="X33" s="3"/>
      <c r="Y33" s="3"/>
      <c r="Z33" s="3"/>
      <c r="AA33" s="3"/>
      <c r="AB33" s="3"/>
      <c r="AC33" s="3"/>
      <c r="AD33" s="3"/>
      <c r="AE33" s="458"/>
      <c r="AF33" s="458"/>
      <c r="AG33" s="458"/>
      <c r="AH33" s="482"/>
      <c r="AI33" s="458"/>
      <c r="AJ33" s="458"/>
      <c r="AK33" s="458"/>
      <c r="AL33" s="458"/>
      <c r="AM33" s="458"/>
      <c r="AN33" s="458"/>
      <c r="AO33" s="458"/>
      <c r="AP33" s="459"/>
      <c r="AQ33" s="459"/>
      <c r="AR33" s="459"/>
      <c r="AS33" s="459"/>
      <c r="AT33" s="459"/>
      <c r="AU33" s="459"/>
      <c r="AV33" s="459"/>
      <c r="AW33" s="478"/>
      <c r="BY33" s="452"/>
      <c r="BZ33" s="452"/>
      <c r="CA33" s="452"/>
      <c r="CB33" s="452"/>
      <c r="CC33" s="452"/>
      <c r="CD33" s="452"/>
      <c r="CE33" s="452"/>
      <c r="CF33" s="452"/>
      <c r="CG33" s="719"/>
      <c r="CH33" s="719"/>
      <c r="CI33" s="719"/>
      <c r="CJ33" s="719"/>
      <c r="CK33" s="719"/>
      <c r="CL33" s="719"/>
      <c r="CM33" s="719"/>
      <c r="CN33" s="719"/>
      <c r="CO33" s="452"/>
    </row>
    <row r="34" spans="1:93" s="451" customFormat="1" x14ac:dyDescent="0.2">
      <c r="A34" s="1273" t="s">
        <v>27</v>
      </c>
      <c r="B34" s="1273"/>
      <c r="C34" s="483">
        <f t="shared" ref="C34:C44" si="1">SUM(D34:L34)</f>
        <v>0</v>
      </c>
      <c r="D34" s="483">
        <f t="shared" ref="D34:L34" si="2">SUM(D35:D43)</f>
        <v>0</v>
      </c>
      <c r="E34" s="483">
        <f t="shared" si="2"/>
        <v>0</v>
      </c>
      <c r="F34" s="483">
        <f t="shared" si="2"/>
        <v>0</v>
      </c>
      <c r="G34" s="483">
        <f t="shared" si="2"/>
        <v>0</v>
      </c>
      <c r="H34" s="483">
        <f t="shared" si="2"/>
        <v>0</v>
      </c>
      <c r="I34" s="483">
        <f t="shared" si="2"/>
        <v>0</v>
      </c>
      <c r="J34" s="483">
        <f t="shared" si="2"/>
        <v>0</v>
      </c>
      <c r="K34" s="483">
        <f t="shared" si="2"/>
        <v>0</v>
      </c>
      <c r="L34" s="483">
        <f t="shared" si="2"/>
        <v>0</v>
      </c>
      <c r="M34" s="484"/>
      <c r="N34" s="485"/>
      <c r="O34" s="485"/>
      <c r="P34" s="486"/>
      <c r="Q34" s="487"/>
      <c r="R34" s="487"/>
      <c r="S34" s="486"/>
      <c r="T34" s="488"/>
      <c r="U34" s="488"/>
      <c r="V34" s="2"/>
      <c r="W34" s="2"/>
      <c r="X34" s="3"/>
      <c r="Y34" s="3"/>
      <c r="Z34" s="3"/>
      <c r="AA34" s="3"/>
      <c r="AB34" s="3"/>
      <c r="AC34" s="3"/>
      <c r="AD34" s="3"/>
      <c r="AE34" s="3"/>
      <c r="AF34" s="3"/>
      <c r="AG34" s="3"/>
      <c r="AH34" s="3"/>
      <c r="AI34" s="458"/>
      <c r="AJ34" s="458"/>
      <c r="AK34" s="458"/>
      <c r="AL34" s="458"/>
      <c r="AM34" s="458"/>
      <c r="AN34" s="458"/>
      <c r="AO34" s="458"/>
      <c r="AP34" s="459"/>
      <c r="AQ34" s="459"/>
      <c r="AR34" s="459"/>
      <c r="AS34" s="459"/>
      <c r="AT34" s="459"/>
      <c r="AU34" s="459"/>
      <c r="AV34" s="459"/>
      <c r="BY34" s="452"/>
      <c r="BZ34" s="452"/>
      <c r="CA34" s="452"/>
      <c r="CB34" s="452"/>
      <c r="CC34" s="452"/>
      <c r="CD34" s="452"/>
      <c r="CE34" s="452"/>
      <c r="CF34" s="452"/>
      <c r="CG34" s="719"/>
      <c r="CH34" s="719"/>
      <c r="CI34" s="719"/>
      <c r="CJ34" s="719"/>
      <c r="CK34" s="719"/>
      <c r="CL34" s="719"/>
      <c r="CM34" s="719"/>
      <c r="CN34" s="719"/>
      <c r="CO34" s="452"/>
    </row>
    <row r="35" spans="1:93" s="451" customFormat="1" x14ac:dyDescent="0.2">
      <c r="A35" s="1274" t="s">
        <v>203</v>
      </c>
      <c r="B35" s="1275"/>
      <c r="C35" s="489">
        <f t="shared" si="1"/>
        <v>0</v>
      </c>
      <c r="D35" s="25"/>
      <c r="E35" s="25"/>
      <c r="F35" s="25"/>
      <c r="G35" s="25"/>
      <c r="H35" s="25"/>
      <c r="I35" s="25"/>
      <c r="J35" s="25"/>
      <c r="K35" s="25"/>
      <c r="L35" s="25"/>
      <c r="M35" s="490"/>
      <c r="N35" s="491"/>
      <c r="O35" s="491"/>
      <c r="P35" s="491"/>
      <c r="Q35" s="491"/>
      <c r="R35" s="491"/>
      <c r="S35" s="491"/>
      <c r="T35" s="3"/>
      <c r="U35" s="3"/>
      <c r="V35" s="3"/>
      <c r="W35" s="3"/>
      <c r="X35" s="3"/>
      <c r="Y35" s="3"/>
      <c r="Z35" s="3"/>
      <c r="AA35" s="3"/>
      <c r="AB35" s="3"/>
      <c r="AC35" s="3"/>
      <c r="AD35" s="3"/>
      <c r="AE35" s="3"/>
      <c r="AF35" s="3"/>
      <c r="AG35" s="3"/>
      <c r="AH35" s="3"/>
      <c r="AI35" s="458"/>
      <c r="AJ35" s="459"/>
      <c r="AK35" s="459"/>
      <c r="AL35" s="459"/>
      <c r="AM35" s="459"/>
      <c r="AN35" s="459"/>
      <c r="AO35" s="459"/>
      <c r="AP35" s="459"/>
      <c r="AQ35" s="459"/>
      <c r="AR35" s="459"/>
      <c r="AS35" s="459"/>
      <c r="AT35" s="459"/>
      <c r="AU35" s="459"/>
      <c r="AV35" s="459"/>
      <c r="BY35" s="452"/>
      <c r="BZ35" s="452"/>
      <c r="CA35" s="452"/>
      <c r="CB35" s="452"/>
      <c r="CC35" s="452"/>
      <c r="CD35" s="452"/>
      <c r="CE35" s="452"/>
      <c r="CF35" s="452"/>
      <c r="CG35" s="719"/>
      <c r="CH35" s="719"/>
      <c r="CI35" s="719"/>
      <c r="CJ35" s="719"/>
      <c r="CK35" s="719"/>
      <c r="CL35" s="719"/>
      <c r="CM35" s="719"/>
      <c r="CN35" s="719"/>
      <c r="CO35" s="452"/>
    </row>
    <row r="36" spans="1:93" s="451" customFormat="1" x14ac:dyDescent="0.2">
      <c r="A36" s="1276" t="s">
        <v>204</v>
      </c>
      <c r="B36" s="1277"/>
      <c r="C36" s="492">
        <f t="shared" si="1"/>
        <v>0</v>
      </c>
      <c r="D36" s="44"/>
      <c r="E36" s="44"/>
      <c r="F36" s="44"/>
      <c r="G36" s="44"/>
      <c r="H36" s="44"/>
      <c r="I36" s="44"/>
      <c r="J36" s="44"/>
      <c r="K36" s="44"/>
      <c r="L36" s="44"/>
      <c r="M36" s="493"/>
      <c r="N36" s="447"/>
      <c r="O36" s="447"/>
      <c r="P36" s="447"/>
      <c r="Q36" s="447"/>
      <c r="R36" s="447"/>
      <c r="S36" s="447"/>
      <c r="T36" s="3"/>
      <c r="U36" s="3"/>
      <c r="V36" s="3"/>
      <c r="W36" s="3"/>
      <c r="X36" s="3"/>
      <c r="Y36" s="3"/>
      <c r="Z36" s="3"/>
      <c r="AA36" s="3"/>
      <c r="AB36" s="3"/>
      <c r="AC36" s="3"/>
      <c r="AD36" s="3"/>
      <c r="AE36" s="3"/>
      <c r="AF36" s="3"/>
      <c r="AG36" s="3"/>
      <c r="AH36" s="3"/>
      <c r="AI36" s="458"/>
      <c r="AJ36" s="459"/>
      <c r="AK36" s="459"/>
      <c r="AL36" s="459"/>
      <c r="AM36" s="459"/>
      <c r="AN36" s="459"/>
      <c r="AO36" s="459"/>
      <c r="AP36" s="459"/>
      <c r="AQ36" s="459"/>
      <c r="AR36" s="459"/>
      <c r="AS36" s="459"/>
      <c r="AT36" s="459"/>
      <c r="AU36" s="459"/>
      <c r="AV36" s="459"/>
      <c r="BY36" s="452"/>
      <c r="BZ36" s="452"/>
      <c r="CA36" s="452"/>
      <c r="CB36" s="452"/>
      <c r="CC36" s="452"/>
      <c r="CD36" s="452"/>
      <c r="CE36" s="452"/>
      <c r="CF36" s="452"/>
      <c r="CG36" s="719"/>
      <c r="CH36" s="719"/>
      <c r="CI36" s="719"/>
      <c r="CJ36" s="719"/>
      <c r="CK36" s="719"/>
      <c r="CL36" s="719"/>
      <c r="CM36" s="719"/>
      <c r="CN36" s="719"/>
      <c r="CO36" s="452"/>
    </row>
    <row r="37" spans="1:93" s="451" customFormat="1" x14ac:dyDescent="0.2">
      <c r="A37" s="1278" t="s">
        <v>28</v>
      </c>
      <c r="B37" s="54" t="s">
        <v>205</v>
      </c>
      <c r="C37" s="489">
        <f t="shared" si="1"/>
        <v>0</v>
      </c>
      <c r="D37" s="25"/>
      <c r="E37" s="25"/>
      <c r="F37" s="25"/>
      <c r="G37" s="25"/>
      <c r="H37" s="25"/>
      <c r="I37" s="25"/>
      <c r="J37" s="25"/>
      <c r="K37" s="25"/>
      <c r="L37" s="25"/>
      <c r="M37" s="490"/>
      <c r="N37" s="491"/>
      <c r="O37" s="491"/>
      <c r="P37" s="491"/>
      <c r="Q37" s="491"/>
      <c r="R37" s="491"/>
      <c r="S37" s="491"/>
      <c r="T37" s="3"/>
      <c r="U37" s="3"/>
      <c r="V37" s="3"/>
      <c r="W37" s="3"/>
      <c r="X37" s="3"/>
      <c r="Y37" s="3"/>
      <c r="Z37" s="3"/>
      <c r="AA37" s="3"/>
      <c r="AB37" s="3"/>
      <c r="AC37" s="3"/>
      <c r="AD37" s="3"/>
      <c r="AE37" s="3"/>
      <c r="AF37" s="3"/>
      <c r="AG37" s="3"/>
      <c r="AH37" s="3"/>
      <c r="AI37" s="458"/>
      <c r="AJ37" s="459"/>
      <c r="AK37" s="459"/>
      <c r="AL37" s="459"/>
      <c r="AM37" s="459"/>
      <c r="AN37" s="459"/>
      <c r="AO37" s="459"/>
      <c r="AP37" s="459"/>
      <c r="AQ37" s="459"/>
      <c r="AR37" s="459"/>
      <c r="AS37" s="459"/>
      <c r="AT37" s="459"/>
      <c r="AU37" s="459"/>
      <c r="AV37" s="459"/>
      <c r="BY37" s="452"/>
      <c r="BZ37" s="452"/>
      <c r="CA37" s="452"/>
      <c r="CB37" s="452"/>
      <c r="CC37" s="452"/>
      <c r="CD37" s="452"/>
      <c r="CE37" s="452"/>
      <c r="CF37" s="452"/>
      <c r="CG37" s="719"/>
      <c r="CH37" s="719"/>
      <c r="CI37" s="719"/>
      <c r="CJ37" s="719"/>
      <c r="CK37" s="719"/>
      <c r="CL37" s="719"/>
      <c r="CM37" s="719"/>
      <c r="CN37" s="719"/>
      <c r="CO37" s="452"/>
    </row>
    <row r="38" spans="1:93" s="451" customFormat="1" x14ac:dyDescent="0.2">
      <c r="A38" s="1279"/>
      <c r="B38" s="55" t="s">
        <v>206</v>
      </c>
      <c r="C38" s="494">
        <f t="shared" si="1"/>
        <v>0</v>
      </c>
      <c r="D38" s="32"/>
      <c r="E38" s="32"/>
      <c r="F38" s="32"/>
      <c r="G38" s="32"/>
      <c r="H38" s="32"/>
      <c r="I38" s="32"/>
      <c r="J38" s="32"/>
      <c r="K38" s="32"/>
      <c r="L38" s="32"/>
      <c r="M38" s="490"/>
      <c r="N38" s="491"/>
      <c r="O38" s="491"/>
      <c r="P38" s="491"/>
      <c r="Q38" s="491"/>
      <c r="R38" s="491"/>
      <c r="S38" s="491"/>
      <c r="T38" s="3"/>
      <c r="U38" s="3"/>
      <c r="V38" s="3"/>
      <c r="W38" s="3"/>
      <c r="X38" s="3"/>
      <c r="Y38" s="3"/>
      <c r="Z38" s="3"/>
      <c r="AA38" s="3"/>
      <c r="AB38" s="3"/>
      <c r="AC38" s="3"/>
      <c r="AD38" s="3"/>
      <c r="AE38" s="3"/>
      <c r="AF38" s="3"/>
      <c r="AG38" s="3"/>
      <c r="AH38" s="3"/>
      <c r="AI38" s="458"/>
      <c r="AJ38" s="459"/>
      <c r="AK38" s="459"/>
      <c r="AL38" s="459"/>
      <c r="AM38" s="459"/>
      <c r="AN38" s="459"/>
      <c r="AO38" s="459"/>
      <c r="AP38" s="459"/>
      <c r="AQ38" s="459"/>
      <c r="AR38" s="459"/>
      <c r="AS38" s="459"/>
      <c r="AT38" s="459"/>
      <c r="AU38" s="459"/>
      <c r="AV38" s="459"/>
      <c r="BY38" s="452"/>
      <c r="BZ38" s="452"/>
      <c r="CA38" s="452"/>
      <c r="CB38" s="452"/>
      <c r="CC38" s="452"/>
      <c r="CD38" s="452"/>
      <c r="CE38" s="452"/>
      <c r="CF38" s="452"/>
      <c r="CG38" s="719"/>
      <c r="CH38" s="719"/>
      <c r="CI38" s="719"/>
      <c r="CJ38" s="719"/>
      <c r="CK38" s="719"/>
      <c r="CL38" s="719"/>
      <c r="CM38" s="719"/>
      <c r="CN38" s="719"/>
      <c r="CO38" s="452"/>
    </row>
    <row r="39" spans="1:93" s="451" customFormat="1" x14ac:dyDescent="0.2">
      <c r="A39" s="1279"/>
      <c r="B39" s="55" t="s">
        <v>207</v>
      </c>
      <c r="C39" s="494">
        <f t="shared" si="1"/>
        <v>0</v>
      </c>
      <c r="D39" s="32"/>
      <c r="E39" s="32"/>
      <c r="F39" s="32"/>
      <c r="G39" s="32"/>
      <c r="H39" s="32"/>
      <c r="I39" s="32"/>
      <c r="J39" s="32"/>
      <c r="K39" s="32"/>
      <c r="L39" s="32"/>
      <c r="M39" s="490"/>
      <c r="N39" s="491"/>
      <c r="O39" s="491"/>
      <c r="P39" s="491"/>
      <c r="Q39" s="491"/>
      <c r="R39" s="491"/>
      <c r="S39" s="491"/>
      <c r="T39" s="3"/>
      <c r="U39" s="3"/>
      <c r="V39" s="3"/>
      <c r="W39" s="3"/>
      <c r="X39" s="3"/>
      <c r="Y39" s="3"/>
      <c r="Z39" s="3"/>
      <c r="AA39" s="3"/>
      <c r="AB39" s="3"/>
      <c r="AC39" s="3"/>
      <c r="AD39" s="3"/>
      <c r="AE39" s="3"/>
      <c r="AF39" s="3"/>
      <c r="AG39" s="3"/>
      <c r="AH39" s="3"/>
      <c r="AI39" s="458"/>
      <c r="AJ39" s="459"/>
      <c r="AK39" s="459"/>
      <c r="AL39" s="459"/>
      <c r="AM39" s="459"/>
      <c r="AN39" s="459"/>
      <c r="AO39" s="459"/>
      <c r="AP39" s="459"/>
      <c r="AQ39" s="459"/>
      <c r="AR39" s="459"/>
      <c r="AS39" s="459"/>
      <c r="AT39" s="459"/>
      <c r="AU39" s="459"/>
      <c r="AV39" s="459"/>
      <c r="BY39" s="452"/>
      <c r="BZ39" s="452"/>
      <c r="CA39" s="452"/>
      <c r="CB39" s="452"/>
      <c r="CC39" s="452"/>
      <c r="CD39" s="452"/>
      <c r="CE39" s="452"/>
      <c r="CF39" s="452"/>
      <c r="CG39" s="719"/>
      <c r="CH39" s="719"/>
      <c r="CI39" s="719"/>
      <c r="CJ39" s="719"/>
      <c r="CK39" s="719"/>
      <c r="CL39" s="719"/>
      <c r="CM39" s="719"/>
      <c r="CN39" s="719"/>
      <c r="CO39" s="452"/>
    </row>
    <row r="40" spans="1:93" s="451" customFormat="1" x14ac:dyDescent="0.2">
      <c r="A40" s="1279"/>
      <c r="B40" s="55" t="s">
        <v>208</v>
      </c>
      <c r="C40" s="494">
        <f t="shared" si="1"/>
        <v>0</v>
      </c>
      <c r="D40" s="32"/>
      <c r="E40" s="32"/>
      <c r="F40" s="32"/>
      <c r="G40" s="32"/>
      <c r="H40" s="32"/>
      <c r="I40" s="32"/>
      <c r="J40" s="32"/>
      <c r="K40" s="32"/>
      <c r="L40" s="32"/>
      <c r="M40" s="490"/>
      <c r="N40" s="491"/>
      <c r="O40" s="491"/>
      <c r="P40" s="491"/>
      <c r="Q40" s="491"/>
      <c r="R40" s="491"/>
      <c r="S40" s="491"/>
      <c r="T40" s="3"/>
      <c r="U40" s="3"/>
      <c r="V40" s="3"/>
      <c r="W40" s="3"/>
      <c r="X40" s="3"/>
      <c r="Y40" s="3"/>
      <c r="Z40" s="3"/>
      <c r="AA40" s="3"/>
      <c r="AB40" s="3"/>
      <c r="AC40" s="3"/>
      <c r="AD40" s="3"/>
      <c r="AE40" s="3"/>
      <c r="AF40" s="3"/>
      <c r="AG40" s="3"/>
      <c r="AH40" s="3"/>
      <c r="AI40" s="458"/>
      <c r="AJ40" s="459"/>
      <c r="AK40" s="459"/>
      <c r="AL40" s="459"/>
      <c r="AM40" s="459"/>
      <c r="AN40" s="459"/>
      <c r="AO40" s="459"/>
      <c r="AP40" s="459"/>
      <c r="AQ40" s="459"/>
      <c r="AR40" s="459"/>
      <c r="AS40" s="459"/>
      <c r="AT40" s="459"/>
      <c r="AU40" s="459"/>
      <c r="AV40" s="459"/>
      <c r="BY40" s="452"/>
      <c r="BZ40" s="452"/>
      <c r="CA40" s="452"/>
      <c r="CB40" s="452"/>
      <c r="CC40" s="452"/>
      <c r="CD40" s="452"/>
      <c r="CE40" s="452"/>
      <c r="CF40" s="452"/>
      <c r="CG40" s="719"/>
      <c r="CH40" s="719"/>
      <c r="CI40" s="719"/>
      <c r="CJ40" s="719"/>
      <c r="CK40" s="719"/>
      <c r="CL40" s="719"/>
      <c r="CM40" s="719"/>
      <c r="CN40" s="719"/>
      <c r="CO40" s="452"/>
    </row>
    <row r="41" spans="1:93" s="451" customFormat="1" x14ac:dyDescent="0.2">
      <c r="A41" s="1280"/>
      <c r="B41" s="57" t="s">
        <v>209</v>
      </c>
      <c r="C41" s="492">
        <f t="shared" si="1"/>
        <v>0</v>
      </c>
      <c r="D41" s="44"/>
      <c r="E41" s="44"/>
      <c r="F41" s="44"/>
      <c r="G41" s="44"/>
      <c r="H41" s="44"/>
      <c r="I41" s="44"/>
      <c r="J41" s="44"/>
      <c r="K41" s="44"/>
      <c r="L41" s="44"/>
      <c r="M41" s="490"/>
      <c r="N41" s="491"/>
      <c r="O41" s="491"/>
      <c r="P41" s="491"/>
      <c r="Q41" s="491"/>
      <c r="R41" s="491"/>
      <c r="S41" s="491"/>
      <c r="T41" s="3"/>
      <c r="U41" s="3"/>
      <c r="V41" s="3"/>
      <c r="W41" s="3"/>
      <c r="X41" s="3"/>
      <c r="Y41" s="3"/>
      <c r="Z41" s="3"/>
      <c r="AA41" s="3"/>
      <c r="AB41" s="3"/>
      <c r="AC41" s="3"/>
      <c r="AD41" s="3"/>
      <c r="AE41" s="3"/>
      <c r="AF41" s="3"/>
      <c r="AG41" s="3"/>
      <c r="AH41" s="3"/>
      <c r="AI41" s="458"/>
      <c r="AJ41" s="459"/>
      <c r="AK41" s="459"/>
      <c r="AL41" s="459"/>
      <c r="AM41" s="459"/>
      <c r="AN41" s="459"/>
      <c r="AO41" s="459"/>
      <c r="AP41" s="459"/>
      <c r="AQ41" s="459"/>
      <c r="AR41" s="459"/>
      <c r="AS41" s="459"/>
      <c r="AT41" s="459"/>
      <c r="AU41" s="459"/>
      <c r="AV41" s="459"/>
      <c r="BY41" s="452"/>
      <c r="BZ41" s="452"/>
      <c r="CA41" s="452"/>
      <c r="CB41" s="452"/>
      <c r="CC41" s="452"/>
      <c r="CD41" s="452"/>
      <c r="CE41" s="452"/>
      <c r="CF41" s="452"/>
      <c r="CG41" s="719"/>
      <c r="CH41" s="719"/>
      <c r="CI41" s="719"/>
      <c r="CJ41" s="719"/>
      <c r="CK41" s="719"/>
      <c r="CL41" s="719"/>
      <c r="CM41" s="719"/>
      <c r="CN41" s="719"/>
      <c r="CO41" s="452"/>
    </row>
    <row r="42" spans="1:93" s="451" customFormat="1" x14ac:dyDescent="0.2">
      <c r="A42" s="1281" t="s">
        <v>29</v>
      </c>
      <c r="B42" s="58" t="s">
        <v>210</v>
      </c>
      <c r="C42" s="495">
        <f t="shared" si="1"/>
        <v>0</v>
      </c>
      <c r="D42" s="60"/>
      <c r="E42" s="60"/>
      <c r="F42" s="60"/>
      <c r="G42" s="60"/>
      <c r="H42" s="60"/>
      <c r="I42" s="60"/>
      <c r="J42" s="60"/>
      <c r="K42" s="60"/>
      <c r="L42" s="60"/>
      <c r="M42" s="490"/>
      <c r="N42" s="491"/>
      <c r="O42" s="491"/>
      <c r="P42" s="491"/>
      <c r="Q42" s="491"/>
      <c r="R42" s="491"/>
      <c r="S42" s="491"/>
      <c r="T42" s="3"/>
      <c r="U42" s="3"/>
      <c r="V42" s="3"/>
      <c r="W42" s="3"/>
      <c r="X42" s="3"/>
      <c r="Y42" s="3"/>
      <c r="Z42" s="3"/>
      <c r="AA42" s="3"/>
      <c r="AB42" s="3"/>
      <c r="AC42" s="3"/>
      <c r="AD42" s="3"/>
      <c r="AE42" s="3"/>
      <c r="AF42" s="3"/>
      <c r="AG42" s="3"/>
      <c r="AH42" s="3"/>
      <c r="AI42" s="458"/>
      <c r="AJ42" s="459"/>
      <c r="AK42" s="459"/>
      <c r="AL42" s="459"/>
      <c r="AM42" s="459"/>
      <c r="AN42" s="459"/>
      <c r="AO42" s="459"/>
      <c r="AP42" s="459"/>
      <c r="AQ42" s="459"/>
      <c r="AR42" s="459"/>
      <c r="AS42" s="459"/>
      <c r="AT42" s="459"/>
      <c r="AU42" s="459"/>
      <c r="AV42" s="459"/>
      <c r="BY42" s="452"/>
      <c r="BZ42" s="452"/>
      <c r="CA42" s="452"/>
      <c r="CB42" s="452"/>
      <c r="CC42" s="452"/>
      <c r="CD42" s="452"/>
      <c r="CE42" s="452"/>
      <c r="CF42" s="452"/>
      <c r="CG42" s="719"/>
      <c r="CH42" s="719"/>
      <c r="CI42" s="719"/>
      <c r="CJ42" s="719"/>
      <c r="CK42" s="719"/>
      <c r="CL42" s="719"/>
      <c r="CM42" s="719"/>
      <c r="CN42" s="719"/>
      <c r="CO42" s="452"/>
    </row>
    <row r="43" spans="1:93" s="451" customFormat="1" ht="15" thickBot="1" x14ac:dyDescent="0.25">
      <c r="A43" s="1282"/>
      <c r="B43" s="61" t="s">
        <v>211</v>
      </c>
      <c r="C43" s="496">
        <f t="shared" si="1"/>
        <v>0</v>
      </c>
      <c r="D43" s="35"/>
      <c r="E43" s="35"/>
      <c r="F43" s="35"/>
      <c r="G43" s="35"/>
      <c r="H43" s="35"/>
      <c r="I43" s="35"/>
      <c r="J43" s="35"/>
      <c r="K43" s="35"/>
      <c r="L43" s="35"/>
      <c r="M43" s="490"/>
      <c r="N43" s="491"/>
      <c r="O43" s="491"/>
      <c r="P43" s="491"/>
      <c r="Q43" s="491"/>
      <c r="R43" s="491"/>
      <c r="S43" s="491"/>
      <c r="T43" s="3"/>
      <c r="U43" s="3"/>
      <c r="V43" s="3"/>
      <c r="W43" s="3"/>
      <c r="X43" s="3"/>
      <c r="Y43" s="3"/>
      <c r="Z43" s="3"/>
      <c r="AA43" s="3"/>
      <c r="AB43" s="3"/>
      <c r="AC43" s="3"/>
      <c r="AD43" s="3"/>
      <c r="AE43" s="3"/>
      <c r="AF43" s="3"/>
      <c r="AG43" s="3"/>
      <c r="AH43" s="3"/>
      <c r="AI43" s="458"/>
      <c r="AJ43" s="459"/>
      <c r="AK43" s="459"/>
      <c r="AL43" s="459"/>
      <c r="AM43" s="459"/>
      <c r="AN43" s="459"/>
      <c r="AO43" s="459"/>
      <c r="AP43" s="459"/>
      <c r="AQ43" s="459"/>
      <c r="AR43" s="459"/>
      <c r="AS43" s="459"/>
      <c r="AT43" s="459"/>
      <c r="AU43" s="459"/>
      <c r="AV43" s="459"/>
      <c r="BY43" s="452"/>
      <c r="BZ43" s="452"/>
      <c r="CA43" s="452"/>
      <c r="CB43" s="452"/>
      <c r="CC43" s="452"/>
      <c r="CD43" s="452"/>
      <c r="CE43" s="452"/>
      <c r="CF43" s="452"/>
      <c r="CG43" s="719"/>
      <c r="CH43" s="719"/>
      <c r="CI43" s="719"/>
      <c r="CJ43" s="719"/>
      <c r="CK43" s="719"/>
      <c r="CL43" s="719"/>
      <c r="CM43" s="719"/>
      <c r="CN43" s="719"/>
      <c r="CO43" s="452"/>
    </row>
    <row r="44" spans="1:93" s="451" customFormat="1" ht="15" thickTop="1" x14ac:dyDescent="0.2">
      <c r="A44" s="1405" t="s">
        <v>212</v>
      </c>
      <c r="B44" s="1406"/>
      <c r="C44" s="497">
        <f t="shared" si="1"/>
        <v>0</v>
      </c>
      <c r="D44" s="64"/>
      <c r="E44" s="64"/>
      <c r="F44" s="64"/>
      <c r="G44" s="64"/>
      <c r="H44" s="64"/>
      <c r="I44" s="64"/>
      <c r="J44" s="64"/>
      <c r="K44" s="64"/>
      <c r="L44" s="64"/>
      <c r="M44" s="490"/>
      <c r="N44" s="491"/>
      <c r="O44" s="491"/>
      <c r="P44" s="491"/>
      <c r="Q44" s="491"/>
      <c r="R44" s="491"/>
      <c r="S44" s="491"/>
      <c r="T44" s="3"/>
      <c r="U44" s="3"/>
      <c r="V44" s="3"/>
      <c r="W44" s="3"/>
      <c r="X44" s="3"/>
      <c r="Y44" s="3"/>
      <c r="Z44" s="3"/>
      <c r="AA44" s="3"/>
      <c r="AB44" s="3"/>
      <c r="AC44" s="3"/>
      <c r="AD44" s="3"/>
      <c r="AE44" s="3"/>
      <c r="AF44" s="3"/>
      <c r="AG44" s="3"/>
      <c r="AH44" s="3"/>
      <c r="AI44" s="458"/>
      <c r="AJ44" s="459"/>
      <c r="AK44" s="459"/>
      <c r="AL44" s="459"/>
      <c r="AM44" s="459"/>
      <c r="AN44" s="459"/>
      <c r="AO44" s="459"/>
      <c r="AP44" s="459"/>
      <c r="AQ44" s="459"/>
      <c r="AR44" s="459"/>
      <c r="AS44" s="459"/>
      <c r="AT44" s="459"/>
      <c r="AU44" s="459"/>
      <c r="AV44" s="459"/>
      <c r="BY44" s="452"/>
      <c r="BZ44" s="452"/>
      <c r="CA44" s="452"/>
      <c r="CB44" s="452"/>
      <c r="CC44" s="452"/>
      <c r="CD44" s="452"/>
      <c r="CE44" s="452"/>
      <c r="CF44" s="452"/>
      <c r="CG44" s="719"/>
      <c r="CH44" s="719"/>
      <c r="CI44" s="719"/>
      <c r="CJ44" s="719"/>
      <c r="CK44" s="719"/>
      <c r="CL44" s="719"/>
      <c r="CM44" s="719"/>
      <c r="CN44" s="719"/>
      <c r="CO44" s="452"/>
    </row>
    <row r="45" spans="1:93" s="451" customFormat="1" x14ac:dyDescent="0.2">
      <c r="A45" s="65" t="s">
        <v>31</v>
      </c>
      <c r="B45" s="39"/>
      <c r="C45" s="39"/>
      <c r="D45" s="39"/>
      <c r="E45" s="39"/>
      <c r="F45" s="39"/>
      <c r="G45" s="39"/>
      <c r="H45" s="16"/>
      <c r="I45" s="39"/>
      <c r="J45" s="39"/>
      <c r="K45" s="39"/>
      <c r="L45" s="39"/>
      <c r="M45" s="39"/>
      <c r="N45" s="39"/>
      <c r="O45" s="39"/>
      <c r="P45" s="39"/>
      <c r="Q45" s="39"/>
      <c r="R45" s="39"/>
      <c r="S45" s="2"/>
      <c r="T45" s="2"/>
      <c r="U45" s="39"/>
      <c r="V45" s="39"/>
      <c r="W45" s="39"/>
      <c r="X45" s="10"/>
      <c r="Y45" s="10"/>
      <c r="Z45" s="10"/>
      <c r="AA45" s="10"/>
      <c r="AB45" s="10"/>
      <c r="AC45" s="10"/>
      <c r="AD45" s="10"/>
      <c r="AE45" s="10"/>
      <c r="AF45" s="10"/>
      <c r="AG45" s="10"/>
      <c r="AH45" s="10"/>
      <c r="AI45" s="454"/>
      <c r="AJ45" s="454"/>
      <c r="AK45" s="454"/>
      <c r="AL45" s="454"/>
      <c r="AM45" s="454"/>
      <c r="AN45" s="454"/>
      <c r="AO45" s="454"/>
      <c r="AP45" s="454"/>
      <c r="AQ45" s="454"/>
      <c r="AR45" s="454"/>
      <c r="AS45" s="454"/>
      <c r="AT45" s="454"/>
      <c r="AU45" s="454"/>
      <c r="AV45" s="454"/>
      <c r="BY45" s="452"/>
      <c r="BZ45" s="452"/>
      <c r="CA45" s="452"/>
      <c r="CB45" s="452"/>
      <c r="CC45" s="452"/>
      <c r="CD45" s="452"/>
      <c r="CE45" s="452"/>
      <c r="CF45" s="452"/>
      <c r="CG45" s="719"/>
      <c r="CH45" s="719"/>
      <c r="CI45" s="719"/>
      <c r="CJ45" s="719"/>
      <c r="CK45" s="719"/>
      <c r="CL45" s="719"/>
      <c r="CM45" s="719"/>
      <c r="CN45" s="719"/>
      <c r="CO45" s="452"/>
    </row>
    <row r="46" spans="1:93" s="451" customFormat="1" x14ac:dyDescent="0.2">
      <c r="A46" s="421" t="s">
        <v>32</v>
      </c>
      <c r="B46" s="435" t="s">
        <v>33</v>
      </c>
      <c r="C46" s="66"/>
      <c r="D46" s="66"/>
      <c r="E46" s="66"/>
      <c r="F46" s="66"/>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454"/>
      <c r="AJ46" s="454"/>
      <c r="AK46" s="454"/>
      <c r="AL46" s="454"/>
      <c r="AM46" s="454"/>
      <c r="AN46" s="454"/>
      <c r="AO46" s="454"/>
      <c r="AP46" s="454"/>
      <c r="AQ46" s="454"/>
      <c r="AR46" s="454"/>
      <c r="AS46" s="454"/>
      <c r="AT46" s="454"/>
      <c r="AU46" s="454"/>
      <c r="AV46" s="454"/>
      <c r="BY46" s="452"/>
      <c r="BZ46" s="452"/>
      <c r="CA46" s="452"/>
      <c r="CB46" s="452"/>
      <c r="CC46" s="452"/>
      <c r="CD46" s="452"/>
      <c r="CE46" s="452"/>
      <c r="CF46" s="452"/>
      <c r="CG46" s="719"/>
      <c r="CH46" s="719"/>
      <c r="CI46" s="719"/>
      <c r="CJ46" s="719"/>
      <c r="CK46" s="719"/>
      <c r="CL46" s="719"/>
      <c r="CM46" s="719"/>
      <c r="CN46" s="719"/>
      <c r="CO46" s="452"/>
    </row>
    <row r="47" spans="1:93" s="451" customFormat="1" x14ac:dyDescent="0.2">
      <c r="A47" s="67" t="s">
        <v>34</v>
      </c>
      <c r="B47" s="38"/>
      <c r="C47" s="498"/>
      <c r="D47" s="3"/>
      <c r="E47" s="3"/>
      <c r="F47" s="3"/>
      <c r="G47" s="3"/>
      <c r="H47" s="3"/>
      <c r="I47" s="3"/>
      <c r="J47" s="3"/>
      <c r="K47" s="3"/>
      <c r="L47" s="3"/>
      <c r="M47" s="3"/>
      <c r="N47" s="3"/>
      <c r="O47" s="3"/>
      <c r="P47" s="3"/>
      <c r="Q47" s="3"/>
      <c r="R47" s="3"/>
      <c r="S47" s="2"/>
      <c r="T47" s="2"/>
      <c r="U47" s="3"/>
      <c r="V47" s="3"/>
      <c r="W47" s="3"/>
      <c r="X47" s="10"/>
      <c r="Y47" s="10"/>
      <c r="Z47" s="10"/>
      <c r="AA47" s="10"/>
      <c r="AB47" s="10"/>
      <c r="AC47" s="10"/>
      <c r="AD47" s="10"/>
      <c r="AE47" s="10"/>
      <c r="AF47" s="10"/>
      <c r="AG47" s="10"/>
      <c r="AH47" s="10"/>
      <c r="AI47" s="454"/>
      <c r="AJ47" s="454"/>
      <c r="AK47" s="454"/>
      <c r="AL47" s="454"/>
      <c r="AM47" s="454"/>
      <c r="AN47" s="454"/>
      <c r="AO47" s="499"/>
      <c r="AP47" s="499"/>
      <c r="AQ47" s="499"/>
      <c r="AR47" s="499"/>
      <c r="AS47" s="499"/>
      <c r="AT47" s="499"/>
      <c r="AU47" s="499"/>
      <c r="AV47" s="499"/>
      <c r="BY47" s="452"/>
      <c r="BZ47" s="452"/>
      <c r="CA47" s="452"/>
      <c r="CB47" s="452"/>
      <c r="CC47" s="452"/>
      <c r="CD47" s="452"/>
      <c r="CE47" s="452"/>
      <c r="CF47" s="452"/>
      <c r="CG47" s="719"/>
      <c r="CH47" s="719"/>
      <c r="CI47" s="719"/>
      <c r="CJ47" s="719"/>
      <c r="CK47" s="719"/>
      <c r="CL47" s="719"/>
      <c r="CM47" s="719"/>
      <c r="CN47" s="719"/>
      <c r="CO47" s="452"/>
    </row>
    <row r="48" spans="1:93" s="451" customFormat="1" x14ac:dyDescent="0.2">
      <c r="A48" s="69" t="s">
        <v>35</v>
      </c>
      <c r="B48" s="70"/>
      <c r="C48" s="71"/>
      <c r="D48" s="71"/>
      <c r="E48" s="71"/>
      <c r="F48" s="16"/>
      <c r="G48" s="39"/>
      <c r="H48" s="39"/>
      <c r="I48" s="16"/>
      <c r="J48" s="16"/>
      <c r="K48" s="16"/>
      <c r="L48" s="16"/>
      <c r="M48" s="16"/>
      <c r="N48" s="16"/>
      <c r="O48" s="16"/>
      <c r="P48" s="16"/>
      <c r="Q48" s="16"/>
      <c r="R48" s="16"/>
      <c r="S48" s="16"/>
      <c r="T48" s="16"/>
      <c r="U48" s="16"/>
      <c r="V48" s="16"/>
      <c r="W48" s="16"/>
      <c r="X48" s="10"/>
      <c r="Y48" s="10"/>
      <c r="Z48" s="10"/>
      <c r="AA48" s="10"/>
      <c r="AB48" s="10"/>
      <c r="AC48" s="10"/>
      <c r="AD48" s="10"/>
      <c r="AE48" s="10"/>
      <c r="AF48" s="10"/>
      <c r="AG48" s="10"/>
      <c r="AH48" s="10"/>
      <c r="AI48" s="10"/>
      <c r="AJ48" s="10"/>
      <c r="AK48" s="10"/>
      <c r="AL48" s="10"/>
      <c r="AM48" s="10"/>
      <c r="AN48" s="10"/>
      <c r="AO48" s="454"/>
      <c r="AP48" s="454"/>
      <c r="AQ48" s="454"/>
      <c r="AR48" s="454"/>
      <c r="AS48" s="454"/>
      <c r="AT48" s="454"/>
      <c r="AU48" s="454"/>
      <c r="AV48" s="454"/>
      <c r="AW48" s="453"/>
      <c r="BY48" s="452"/>
      <c r="BZ48" s="452"/>
      <c r="CA48" s="452"/>
      <c r="CB48" s="452"/>
      <c r="CC48" s="452"/>
      <c r="CD48" s="452"/>
      <c r="CE48" s="452"/>
      <c r="CF48" s="452"/>
      <c r="CG48" s="719"/>
      <c r="CH48" s="719"/>
      <c r="CI48" s="719"/>
      <c r="CJ48" s="719"/>
      <c r="CK48" s="719"/>
      <c r="CL48" s="719"/>
      <c r="CM48" s="719"/>
      <c r="CN48" s="719"/>
      <c r="CO48" s="452"/>
    </row>
    <row r="49" spans="1:93" s="451" customFormat="1" x14ac:dyDescent="0.2">
      <c r="A49" s="1271" t="s">
        <v>36</v>
      </c>
      <c r="B49" s="1272"/>
      <c r="C49" s="435" t="s">
        <v>33</v>
      </c>
      <c r="D49" s="18" t="s">
        <v>37</v>
      </c>
      <c r="E49" s="72" t="s">
        <v>38</v>
      </c>
      <c r="F49" s="15"/>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L49" s="3"/>
      <c r="AM49" s="3"/>
      <c r="AN49" s="3"/>
      <c r="AO49" s="458"/>
      <c r="AP49" s="458"/>
      <c r="AQ49" s="458"/>
      <c r="AR49" s="458"/>
      <c r="AS49" s="458"/>
      <c r="AT49" s="458"/>
      <c r="AU49" s="458"/>
      <c r="AV49" s="458"/>
      <c r="AW49" s="453"/>
      <c r="BY49" s="452"/>
      <c r="BZ49" s="452"/>
      <c r="CA49" s="452"/>
      <c r="CB49" s="452"/>
      <c r="CC49" s="452"/>
      <c r="CD49" s="452"/>
      <c r="CE49" s="452"/>
      <c r="CF49" s="452"/>
      <c r="CG49" s="719"/>
      <c r="CH49" s="719"/>
      <c r="CI49" s="719"/>
      <c r="CJ49" s="719"/>
      <c r="CK49" s="719"/>
      <c r="CL49" s="719"/>
      <c r="CM49" s="719"/>
      <c r="CN49" s="719"/>
      <c r="CO49" s="452"/>
    </row>
    <row r="50" spans="1:93" s="451" customFormat="1" x14ac:dyDescent="0.2">
      <c r="A50" s="1283" t="s">
        <v>39</v>
      </c>
      <c r="B50" s="1284"/>
      <c r="C50" s="483">
        <f>SUM(D50:E50)</f>
        <v>0</v>
      </c>
      <c r="D50" s="37"/>
      <c r="E50" s="38"/>
      <c r="F50" s="500"/>
      <c r="G50" s="2"/>
      <c r="H50" s="3"/>
      <c r="I50" s="2"/>
      <c r="J50" s="2"/>
      <c r="K50" s="2"/>
      <c r="L50" s="2"/>
      <c r="M50" s="2"/>
      <c r="N50" s="2"/>
      <c r="O50" s="2"/>
      <c r="P50" s="2"/>
      <c r="Q50" s="2"/>
      <c r="R50" s="2"/>
      <c r="S50" s="2"/>
      <c r="T50" s="2"/>
      <c r="U50" s="2"/>
      <c r="V50" s="2"/>
      <c r="W50" s="2"/>
      <c r="X50" s="3"/>
      <c r="Y50" s="3"/>
      <c r="Z50" s="3"/>
      <c r="AA50" s="3"/>
      <c r="AB50" s="3"/>
      <c r="AC50" s="3"/>
      <c r="AD50" s="3"/>
      <c r="AE50" s="3"/>
      <c r="AF50" s="3"/>
      <c r="AG50" s="3"/>
      <c r="AH50" s="3"/>
      <c r="AI50" s="3"/>
      <c r="AJ50" s="3"/>
      <c r="AK50" s="3"/>
      <c r="AL50" s="22"/>
      <c r="AM50" s="22"/>
      <c r="AN50" s="22"/>
      <c r="AO50" s="465"/>
      <c r="AP50" s="465"/>
      <c r="AQ50" s="458"/>
      <c r="AR50" s="458"/>
      <c r="AS50" s="458"/>
      <c r="AT50" s="458"/>
      <c r="AU50" s="458"/>
      <c r="AV50" s="458"/>
      <c r="AW50" s="453"/>
      <c r="BY50" s="452"/>
      <c r="BZ50" s="452"/>
      <c r="CA50" s="452" t="str">
        <f>IF(AND(([1]A01!$C18+[1]A01!$C19+[1]A01!$C20+[1]A01!$C21+[1]A01!$F31+[1]A01!$F32+[1]A01!$F33)&lt;&gt;0,D50=0,E50=""),"Observacion : En A01 existen contoles no ingresados, Revisar","")</f>
        <v/>
      </c>
      <c r="CB50" s="452"/>
      <c r="CC50" s="452"/>
      <c r="CD50" s="452"/>
      <c r="CE50" s="452"/>
      <c r="CF50" s="452"/>
      <c r="CG50" s="719"/>
      <c r="CH50" s="719"/>
      <c r="CI50" s="719"/>
      <c r="CJ50" s="719"/>
      <c r="CK50" s="719"/>
      <c r="CL50" s="719"/>
      <c r="CM50" s="719"/>
      <c r="CN50" s="719"/>
      <c r="CO50" s="452"/>
    </row>
    <row r="51" spans="1:93" s="451" customFormat="1" x14ac:dyDescent="0.2">
      <c r="A51" s="69" t="s">
        <v>213</v>
      </c>
      <c r="B51" s="71"/>
      <c r="C51" s="71"/>
      <c r="D51" s="71"/>
      <c r="E51" s="71"/>
      <c r="F51" s="16"/>
      <c r="G51" s="40"/>
      <c r="H51" s="39"/>
      <c r="I51" s="16"/>
      <c r="J51" s="16"/>
      <c r="K51" s="16"/>
      <c r="L51" s="16"/>
      <c r="M51" s="16"/>
      <c r="N51" s="16"/>
      <c r="O51" s="16"/>
      <c r="P51" s="16"/>
      <c r="Q51" s="16"/>
      <c r="R51" s="16"/>
      <c r="S51" s="16"/>
      <c r="T51" s="16"/>
      <c r="U51" s="16"/>
      <c r="V51" s="16"/>
      <c r="W51" s="16"/>
      <c r="X51" s="10"/>
      <c r="Y51" s="10"/>
      <c r="Z51" s="10"/>
      <c r="AA51" s="10"/>
      <c r="AB51" s="10"/>
      <c r="AC51" s="10"/>
      <c r="AD51" s="10"/>
      <c r="AE51" s="10"/>
      <c r="AF51" s="10"/>
      <c r="AG51" s="10"/>
      <c r="AH51" s="10"/>
      <c r="AI51" s="10"/>
      <c r="AJ51" s="10"/>
      <c r="AK51" s="10"/>
      <c r="AL51" s="10"/>
      <c r="AM51" s="10"/>
      <c r="AN51" s="10"/>
      <c r="AO51" s="454"/>
      <c r="AP51" s="454"/>
      <c r="AQ51" s="454"/>
      <c r="AR51" s="454"/>
      <c r="AS51" s="454"/>
      <c r="AT51" s="454"/>
      <c r="AU51" s="454"/>
      <c r="AV51" s="454"/>
      <c r="AW51" s="453"/>
      <c r="BY51" s="452"/>
      <c r="BZ51" s="452"/>
      <c r="CA51" s="452"/>
      <c r="CB51" s="452"/>
      <c r="CC51" s="452"/>
      <c r="CD51" s="452"/>
      <c r="CE51" s="452"/>
      <c r="CF51" s="452"/>
      <c r="CG51" s="719"/>
      <c r="CH51" s="719"/>
      <c r="CI51" s="719"/>
      <c r="CJ51" s="719"/>
      <c r="CK51" s="719"/>
      <c r="CL51" s="719"/>
      <c r="CM51" s="719"/>
      <c r="CN51" s="719"/>
      <c r="CO51" s="452"/>
    </row>
    <row r="52" spans="1:93" s="451" customFormat="1" ht="14.25" customHeight="1" x14ac:dyDescent="0.2">
      <c r="A52" s="1373" t="s">
        <v>40</v>
      </c>
      <c r="B52" s="1374"/>
      <c r="C52" s="1250" t="s">
        <v>41</v>
      </c>
      <c r="D52" s="1285"/>
      <c r="E52" s="1251"/>
      <c r="F52" s="1303" t="s">
        <v>34</v>
      </c>
      <c r="G52" s="1303"/>
      <c r="H52" s="1303"/>
      <c r="I52" s="1303"/>
      <c r="J52" s="1303"/>
      <c r="K52" s="1303"/>
      <c r="L52" s="1303"/>
      <c r="M52" s="1303"/>
      <c r="N52" s="1303"/>
      <c r="O52" s="1303"/>
      <c r="P52" s="1303"/>
      <c r="Q52" s="1304"/>
      <c r="R52" s="1409" t="s">
        <v>214</v>
      </c>
      <c r="S52" s="1410"/>
      <c r="T52" s="1410"/>
      <c r="U52" s="1410"/>
      <c r="V52" s="1411"/>
      <c r="W52" s="74"/>
      <c r="X52" s="74"/>
      <c r="Y52" s="74"/>
      <c r="Z52" s="74"/>
      <c r="AA52" s="74"/>
      <c r="AB52" s="74"/>
      <c r="AC52" s="74"/>
      <c r="AD52" s="74"/>
      <c r="AE52" s="74"/>
      <c r="AF52" s="74"/>
      <c r="AG52" s="74"/>
      <c r="AH52" s="74"/>
      <c r="AI52" s="74"/>
      <c r="AJ52" s="74"/>
      <c r="AK52" s="74"/>
      <c r="AL52" s="74"/>
      <c r="AM52" s="74"/>
      <c r="AN52" s="74"/>
      <c r="AO52" s="501"/>
      <c r="AP52" s="501"/>
      <c r="AQ52" s="501"/>
      <c r="AR52" s="502"/>
      <c r="AS52" s="502"/>
      <c r="AT52" s="502"/>
      <c r="AU52" s="502"/>
      <c r="AV52" s="502"/>
      <c r="AW52" s="453"/>
      <c r="BY52" s="452"/>
      <c r="BZ52" s="452"/>
      <c r="CA52" s="452"/>
      <c r="CB52" s="452"/>
      <c r="CC52" s="452"/>
      <c r="CD52" s="452"/>
      <c r="CE52" s="452"/>
      <c r="CF52" s="452"/>
      <c r="CG52" s="719"/>
      <c r="CH52" s="719"/>
      <c r="CI52" s="719"/>
      <c r="CJ52" s="719"/>
      <c r="CK52" s="719"/>
      <c r="CL52" s="719"/>
      <c r="CM52" s="719"/>
      <c r="CN52" s="719"/>
      <c r="CO52" s="452"/>
    </row>
    <row r="53" spans="1:93" s="451" customFormat="1" ht="22.5" customHeight="1" x14ac:dyDescent="0.2">
      <c r="A53" s="1407"/>
      <c r="B53" s="1408"/>
      <c r="C53" s="1252"/>
      <c r="D53" s="1287"/>
      <c r="E53" s="1253"/>
      <c r="F53" s="1302" t="s">
        <v>42</v>
      </c>
      <c r="G53" s="1304"/>
      <c r="H53" s="1302" t="s">
        <v>43</v>
      </c>
      <c r="I53" s="1304"/>
      <c r="J53" s="1302" t="s">
        <v>44</v>
      </c>
      <c r="K53" s="1304"/>
      <c r="L53" s="1302" t="s">
        <v>45</v>
      </c>
      <c r="M53" s="1304"/>
      <c r="N53" s="1302" t="s">
        <v>46</v>
      </c>
      <c r="O53" s="1304"/>
      <c r="P53" s="1302" t="s">
        <v>47</v>
      </c>
      <c r="Q53" s="1304"/>
      <c r="R53" s="1302" t="s">
        <v>53</v>
      </c>
      <c r="S53" s="1304"/>
      <c r="T53" s="1412" t="s">
        <v>215</v>
      </c>
      <c r="U53" s="1302" t="s">
        <v>54</v>
      </c>
      <c r="V53" s="1304"/>
      <c r="W53" s="74"/>
      <c r="X53" s="74"/>
      <c r="Y53" s="74"/>
      <c r="Z53" s="74"/>
      <c r="AA53" s="74"/>
      <c r="AB53" s="74"/>
      <c r="AC53" s="74"/>
      <c r="AD53" s="74"/>
      <c r="AE53" s="74"/>
      <c r="AF53" s="74"/>
      <c r="AG53" s="74"/>
      <c r="AH53" s="74"/>
      <c r="AI53" s="74"/>
      <c r="AJ53" s="74"/>
      <c r="AK53" s="74"/>
      <c r="AL53" s="74"/>
      <c r="AM53" s="74"/>
      <c r="AN53" s="74"/>
      <c r="AO53" s="501"/>
      <c r="AP53" s="501"/>
      <c r="AQ53" s="501"/>
      <c r="AR53" s="502"/>
      <c r="AS53" s="502"/>
      <c r="AT53" s="502"/>
      <c r="AU53" s="502"/>
      <c r="AV53" s="502"/>
      <c r="AW53" s="453"/>
      <c r="BY53" s="452"/>
      <c r="BZ53" s="452"/>
      <c r="CA53" s="452"/>
      <c r="CB53" s="452"/>
      <c r="CC53" s="452"/>
      <c r="CD53" s="452"/>
      <c r="CE53" s="452"/>
      <c r="CF53" s="452"/>
      <c r="CG53" s="719"/>
      <c r="CH53" s="719"/>
      <c r="CI53" s="719"/>
      <c r="CJ53" s="719"/>
      <c r="CK53" s="719"/>
      <c r="CL53" s="719"/>
      <c r="CM53" s="719"/>
      <c r="CN53" s="719"/>
      <c r="CO53" s="452"/>
    </row>
    <row r="54" spans="1:93" s="451" customFormat="1" ht="31.5" x14ac:dyDescent="0.2">
      <c r="A54" s="1375"/>
      <c r="B54" s="1376"/>
      <c r="C54" s="445" t="s">
        <v>149</v>
      </c>
      <c r="D54" s="446" t="s">
        <v>30</v>
      </c>
      <c r="E54" s="437" t="s">
        <v>48</v>
      </c>
      <c r="F54" s="503" t="s">
        <v>30</v>
      </c>
      <c r="G54" s="444" t="s">
        <v>48</v>
      </c>
      <c r="H54" s="503" t="s">
        <v>30</v>
      </c>
      <c r="I54" s="444" t="s">
        <v>48</v>
      </c>
      <c r="J54" s="503" t="s">
        <v>30</v>
      </c>
      <c r="K54" s="444" t="s">
        <v>48</v>
      </c>
      <c r="L54" s="503" t="s">
        <v>30</v>
      </c>
      <c r="M54" s="444" t="s">
        <v>48</v>
      </c>
      <c r="N54" s="503" t="s">
        <v>30</v>
      </c>
      <c r="O54" s="444" t="s">
        <v>48</v>
      </c>
      <c r="P54" s="503" t="s">
        <v>30</v>
      </c>
      <c r="Q54" s="444" t="s">
        <v>48</v>
      </c>
      <c r="R54" s="446" t="s">
        <v>216</v>
      </c>
      <c r="S54" s="446" t="s">
        <v>217</v>
      </c>
      <c r="T54" s="1413"/>
      <c r="U54" s="424" t="s">
        <v>218</v>
      </c>
      <c r="V54" s="446" t="s">
        <v>219</v>
      </c>
      <c r="W54" s="74"/>
      <c r="X54" s="74"/>
      <c r="Y54" s="74"/>
      <c r="Z54" s="74"/>
      <c r="AA54" s="74"/>
      <c r="AB54" s="74"/>
      <c r="AC54" s="74"/>
      <c r="AD54" s="74"/>
      <c r="AE54" s="74"/>
      <c r="AF54" s="74"/>
      <c r="AG54" s="74"/>
      <c r="AH54" s="74"/>
      <c r="AI54" s="74"/>
      <c r="AJ54" s="74"/>
      <c r="AK54" s="74"/>
      <c r="AL54" s="74"/>
      <c r="AM54" s="74"/>
      <c r="AN54" s="74"/>
      <c r="AO54" s="501"/>
      <c r="AP54" s="501"/>
      <c r="AQ54" s="501"/>
      <c r="AR54" s="502"/>
      <c r="AS54" s="502"/>
      <c r="AT54" s="502"/>
      <c r="AU54" s="502"/>
      <c r="AV54" s="502"/>
      <c r="AW54" s="453"/>
      <c r="BY54" s="452"/>
      <c r="BZ54" s="452"/>
      <c r="CA54" s="452"/>
      <c r="CB54" s="452"/>
      <c r="CC54" s="452"/>
      <c r="CD54" s="452"/>
      <c r="CE54" s="452"/>
      <c r="CF54" s="452"/>
      <c r="CG54" s="719"/>
      <c r="CH54" s="719"/>
      <c r="CI54" s="719"/>
      <c r="CJ54" s="719"/>
      <c r="CK54" s="719"/>
      <c r="CL54" s="719"/>
      <c r="CM54" s="719"/>
      <c r="CN54" s="719"/>
      <c r="CO54" s="452"/>
    </row>
    <row r="55" spans="1:93" s="451" customFormat="1" x14ac:dyDescent="0.2">
      <c r="A55" s="1267" t="s">
        <v>49</v>
      </c>
      <c r="B55" s="1268"/>
      <c r="C55" s="489">
        <f>SUM(D55:E55)</f>
        <v>0</v>
      </c>
      <c r="D55" s="489">
        <f t="shared" ref="D55:E59" si="3">SUM(F55+H55+J55+L55+N55+P55)</f>
        <v>0</v>
      </c>
      <c r="E55" s="489">
        <f t="shared" si="3"/>
        <v>0</v>
      </c>
      <c r="F55" s="24"/>
      <c r="G55" s="183"/>
      <c r="H55" s="24"/>
      <c r="I55" s="183"/>
      <c r="J55" s="24"/>
      <c r="K55" s="183"/>
      <c r="L55" s="24"/>
      <c r="M55" s="183"/>
      <c r="N55" s="24"/>
      <c r="O55" s="183"/>
      <c r="P55" s="24"/>
      <c r="Q55" s="183"/>
      <c r="R55" s="24"/>
      <c r="S55" s="24"/>
      <c r="T55" s="85"/>
      <c r="U55" s="85"/>
      <c r="V55" s="25"/>
      <c r="W55" s="504"/>
      <c r="X55" s="74"/>
      <c r="Y55" s="74"/>
      <c r="Z55" s="74"/>
      <c r="AA55" s="74"/>
      <c r="AB55" s="74"/>
      <c r="AC55" s="74"/>
      <c r="AD55" s="3"/>
      <c r="AE55" s="3"/>
      <c r="AF55" s="3"/>
      <c r="AG55" s="3"/>
      <c r="AH55" s="74"/>
      <c r="AI55" s="74"/>
      <c r="AJ55" s="3"/>
      <c r="AK55" s="74"/>
      <c r="AL55" s="74"/>
      <c r="AM55" s="74"/>
      <c r="AN55" s="74"/>
      <c r="AO55" s="501"/>
      <c r="AP55" s="501"/>
      <c r="AQ55" s="501"/>
      <c r="AR55" s="502"/>
      <c r="AS55" s="502"/>
      <c r="AT55" s="502"/>
      <c r="AU55" s="502"/>
      <c r="AV55" s="502"/>
      <c r="AW55" s="453"/>
      <c r="BY55" s="452"/>
      <c r="BZ55" s="452"/>
      <c r="CA55" s="452"/>
      <c r="CB55" s="452"/>
      <c r="CC55" s="452"/>
      <c r="CD55" s="452"/>
      <c r="CE55" s="452"/>
      <c r="CF55" s="452"/>
      <c r="CG55" s="719"/>
      <c r="CH55" s="719"/>
      <c r="CI55" s="719"/>
      <c r="CJ55" s="719"/>
      <c r="CK55" s="719"/>
      <c r="CL55" s="719"/>
      <c r="CM55" s="719"/>
      <c r="CN55" s="719"/>
      <c r="CO55" s="452"/>
    </row>
    <row r="56" spans="1:93" s="451" customFormat="1" x14ac:dyDescent="0.2">
      <c r="A56" s="1269" t="s">
        <v>50</v>
      </c>
      <c r="B56" s="1270"/>
      <c r="C56" s="494">
        <f>SUM(D56:E56)</f>
        <v>0</v>
      </c>
      <c r="D56" s="494">
        <f t="shared" si="3"/>
        <v>0</v>
      </c>
      <c r="E56" s="494">
        <f t="shared" si="3"/>
        <v>0</v>
      </c>
      <c r="F56" s="31"/>
      <c r="G56" s="178"/>
      <c r="H56" s="31"/>
      <c r="I56" s="178"/>
      <c r="J56" s="31"/>
      <c r="K56" s="178"/>
      <c r="L56" s="31"/>
      <c r="M56" s="178"/>
      <c r="N56" s="31"/>
      <c r="O56" s="178"/>
      <c r="P56" s="31"/>
      <c r="Q56" s="178"/>
      <c r="R56" s="31"/>
      <c r="S56" s="31"/>
      <c r="T56" s="86"/>
      <c r="U56" s="86"/>
      <c r="V56" s="32"/>
      <c r="W56" s="504"/>
      <c r="X56" s="74"/>
      <c r="Y56" s="74"/>
      <c r="Z56" s="74"/>
      <c r="AA56" s="74"/>
      <c r="AB56" s="74"/>
      <c r="AC56" s="74"/>
      <c r="AD56" s="3"/>
      <c r="AE56" s="3"/>
      <c r="AF56" s="3"/>
      <c r="AG56" s="3"/>
      <c r="AH56" s="74"/>
      <c r="AI56" s="74"/>
      <c r="AJ56" s="3"/>
      <c r="AK56" s="74"/>
      <c r="AL56" s="74"/>
      <c r="AM56" s="74"/>
      <c r="AN56" s="74"/>
      <c r="AO56" s="501"/>
      <c r="AP56" s="501"/>
      <c r="AQ56" s="501"/>
      <c r="AR56" s="502"/>
      <c r="AS56" s="502"/>
      <c r="AT56" s="502"/>
      <c r="AU56" s="502"/>
      <c r="AV56" s="502"/>
      <c r="AW56" s="453"/>
      <c r="BY56" s="452"/>
      <c r="BZ56" s="452"/>
      <c r="CA56" s="452"/>
      <c r="CB56" s="452"/>
      <c r="CC56" s="452"/>
      <c r="CD56" s="452"/>
      <c r="CE56" s="452"/>
      <c r="CF56" s="452"/>
      <c r="CG56" s="719"/>
      <c r="CH56" s="719"/>
      <c r="CI56" s="719"/>
      <c r="CJ56" s="719"/>
      <c r="CK56" s="719"/>
      <c r="CL56" s="719"/>
      <c r="CM56" s="719"/>
      <c r="CN56" s="719"/>
      <c r="CO56" s="452"/>
    </row>
    <row r="57" spans="1:93" s="451" customFormat="1" x14ac:dyDescent="0.2">
      <c r="A57" s="1269" t="s">
        <v>51</v>
      </c>
      <c r="B57" s="1270"/>
      <c r="C57" s="494">
        <f>SUM(D57:E57)</f>
        <v>0</v>
      </c>
      <c r="D57" s="494">
        <f t="shared" si="3"/>
        <v>0</v>
      </c>
      <c r="E57" s="494">
        <f t="shared" si="3"/>
        <v>0</v>
      </c>
      <c r="F57" s="31"/>
      <c r="G57" s="178"/>
      <c r="H57" s="31"/>
      <c r="I57" s="178"/>
      <c r="J57" s="31"/>
      <c r="K57" s="178"/>
      <c r="L57" s="31"/>
      <c r="M57" s="178"/>
      <c r="N57" s="31"/>
      <c r="O57" s="178"/>
      <c r="P57" s="31"/>
      <c r="Q57" s="178"/>
      <c r="R57" s="31"/>
      <c r="S57" s="31"/>
      <c r="T57" s="86"/>
      <c r="U57" s="86"/>
      <c r="V57" s="32"/>
      <c r="W57" s="504"/>
      <c r="X57" s="74"/>
      <c r="Y57" s="74"/>
      <c r="Z57" s="74"/>
      <c r="AA57" s="74"/>
      <c r="AB57" s="74"/>
      <c r="AC57" s="74"/>
      <c r="AD57" s="3"/>
      <c r="AE57" s="3"/>
      <c r="AF57" s="3"/>
      <c r="AG57" s="3"/>
      <c r="AH57" s="74"/>
      <c r="AI57" s="74"/>
      <c r="AJ57" s="3"/>
      <c r="AK57" s="74"/>
      <c r="AL57" s="74"/>
      <c r="AM57" s="74"/>
      <c r="AN57" s="74"/>
      <c r="AO57" s="501"/>
      <c r="AP57" s="501"/>
      <c r="AQ57" s="501"/>
      <c r="AR57" s="502"/>
      <c r="AS57" s="502"/>
      <c r="AT57" s="502"/>
      <c r="AU57" s="502"/>
      <c r="AV57" s="502"/>
      <c r="AW57" s="453"/>
      <c r="BY57" s="452"/>
      <c r="BZ57" s="452"/>
      <c r="CA57" s="452"/>
      <c r="CB57" s="452"/>
      <c r="CC57" s="452"/>
      <c r="CD57" s="452"/>
      <c r="CE57" s="452"/>
      <c r="CF57" s="452"/>
      <c r="CG57" s="719"/>
      <c r="CH57" s="719"/>
      <c r="CI57" s="719"/>
      <c r="CJ57" s="719"/>
      <c r="CK57" s="719"/>
      <c r="CL57" s="719"/>
      <c r="CM57" s="719"/>
      <c r="CN57" s="719"/>
      <c r="CO57" s="452"/>
    </row>
    <row r="58" spans="1:93" s="451" customFormat="1" ht="15" customHeight="1" x14ac:dyDescent="0.2">
      <c r="A58" s="1290" t="s">
        <v>220</v>
      </c>
      <c r="B58" s="1291"/>
      <c r="C58" s="505">
        <f>SUM(D58:E58)</f>
        <v>0</v>
      </c>
      <c r="D58" s="505">
        <f t="shared" si="3"/>
        <v>0</v>
      </c>
      <c r="E58" s="505">
        <f t="shared" si="3"/>
        <v>0</v>
      </c>
      <c r="F58" s="34"/>
      <c r="G58" s="179"/>
      <c r="H58" s="34"/>
      <c r="I58" s="179"/>
      <c r="J58" s="34"/>
      <c r="K58" s="179"/>
      <c r="L58" s="34"/>
      <c r="M58" s="179"/>
      <c r="N58" s="34"/>
      <c r="O58" s="179"/>
      <c r="P58" s="34"/>
      <c r="Q58" s="179"/>
      <c r="R58" s="34"/>
      <c r="S58" s="34"/>
      <c r="T58" s="159"/>
      <c r="U58" s="148"/>
      <c r="V58" s="147"/>
      <c r="W58" s="504"/>
      <c r="X58" s="74"/>
      <c r="Y58" s="74"/>
      <c r="Z58" s="74"/>
      <c r="AA58" s="74"/>
      <c r="AB58" s="74"/>
      <c r="AC58" s="74"/>
      <c r="AD58" s="3"/>
      <c r="AE58" s="3"/>
      <c r="AF58" s="3"/>
      <c r="AG58" s="3"/>
      <c r="AH58" s="74"/>
      <c r="AI58" s="74"/>
      <c r="AJ58" s="3"/>
      <c r="AK58" s="74"/>
      <c r="AL58" s="74"/>
      <c r="AM58" s="74"/>
      <c r="AN58" s="74"/>
      <c r="AO58" s="501"/>
      <c r="AP58" s="501"/>
      <c r="AQ58" s="501"/>
      <c r="AR58" s="502"/>
      <c r="AS58" s="502"/>
      <c r="AT58" s="502"/>
      <c r="AU58" s="502"/>
      <c r="AV58" s="502"/>
      <c r="AW58" s="453"/>
      <c r="BY58" s="452"/>
      <c r="BZ58" s="452"/>
      <c r="CA58" s="452"/>
      <c r="CB58" s="452"/>
      <c r="CC58" s="452"/>
      <c r="CD58" s="452"/>
      <c r="CE58" s="452"/>
      <c r="CF58" s="452"/>
      <c r="CG58" s="719"/>
      <c r="CH58" s="719"/>
      <c r="CI58" s="719"/>
      <c r="CJ58" s="719"/>
      <c r="CK58" s="719"/>
      <c r="CL58" s="719"/>
      <c r="CM58" s="719"/>
      <c r="CN58" s="719"/>
      <c r="CO58" s="452"/>
    </row>
    <row r="59" spans="1:93" s="451" customFormat="1" x14ac:dyDescent="0.2">
      <c r="A59" s="1292" t="s">
        <v>52</v>
      </c>
      <c r="B59" s="1293"/>
      <c r="C59" s="506">
        <f>SUM(D59:E59)</f>
        <v>0</v>
      </c>
      <c r="D59" s="506">
        <f t="shared" si="3"/>
        <v>0</v>
      </c>
      <c r="E59" s="506">
        <f t="shared" si="3"/>
        <v>0</v>
      </c>
      <c r="F59" s="82"/>
      <c r="G59" s="184"/>
      <c r="H59" s="82"/>
      <c r="I59" s="184"/>
      <c r="J59" s="82"/>
      <c r="K59" s="184"/>
      <c r="L59" s="82"/>
      <c r="M59" s="184"/>
      <c r="N59" s="82"/>
      <c r="O59" s="184"/>
      <c r="P59" s="82"/>
      <c r="Q59" s="184"/>
      <c r="R59" s="82"/>
      <c r="S59" s="82"/>
      <c r="T59" s="87"/>
      <c r="U59" s="88"/>
      <c r="V59" s="88"/>
      <c r="W59" s="504"/>
      <c r="X59" s="74"/>
      <c r="Y59" s="74"/>
      <c r="Z59" s="74"/>
      <c r="AA59" s="74"/>
      <c r="AB59" s="74"/>
      <c r="AC59" s="74"/>
      <c r="AD59" s="3"/>
      <c r="AE59" s="3"/>
      <c r="AF59" s="3"/>
      <c r="AG59" s="3"/>
      <c r="AH59" s="74"/>
      <c r="AI59" s="74"/>
      <c r="AJ59" s="3"/>
      <c r="AK59" s="74"/>
      <c r="AL59" s="74"/>
      <c r="AM59" s="74"/>
      <c r="AN59" s="74"/>
      <c r="AO59" s="501"/>
      <c r="AP59" s="501"/>
      <c r="AQ59" s="501"/>
      <c r="AR59" s="502"/>
      <c r="AS59" s="502"/>
      <c r="AT59" s="502"/>
      <c r="AU59" s="502"/>
      <c r="AV59" s="502"/>
      <c r="AW59" s="453"/>
      <c r="BY59" s="452"/>
      <c r="BZ59" s="452"/>
      <c r="CA59" s="452"/>
      <c r="CB59" s="452"/>
      <c r="CC59" s="452"/>
      <c r="CD59" s="452"/>
      <c r="CE59" s="452"/>
      <c r="CF59" s="452"/>
      <c r="CG59" s="719"/>
      <c r="CH59" s="719"/>
      <c r="CI59" s="719"/>
      <c r="CJ59" s="719"/>
      <c r="CK59" s="719"/>
      <c r="CL59" s="719"/>
      <c r="CM59" s="719"/>
      <c r="CN59" s="719"/>
      <c r="CO59" s="452"/>
    </row>
    <row r="60" spans="1:93" s="451" customFormat="1" x14ac:dyDescent="0.2">
      <c r="A60" s="507" t="s">
        <v>221</v>
      </c>
      <c r="B60" s="74"/>
      <c r="C60" s="74"/>
      <c r="D60" s="74"/>
      <c r="E60" s="74"/>
      <c r="F60" s="74"/>
      <c r="G60" s="3"/>
      <c r="H60" s="3"/>
      <c r="I60" s="3"/>
      <c r="J60" s="3"/>
      <c r="K60" s="74"/>
      <c r="L60" s="74"/>
      <c r="M60" s="3"/>
      <c r="N60" s="74"/>
      <c r="O60" s="74"/>
      <c r="P60" s="74"/>
      <c r="Q60" s="74"/>
      <c r="R60" s="508"/>
      <c r="S60" s="508"/>
      <c r="T60" s="508"/>
      <c r="U60" s="509"/>
      <c r="V60" s="509"/>
      <c r="W60" s="509"/>
      <c r="X60" s="509"/>
      <c r="Y60" s="509"/>
      <c r="Z60" s="453"/>
      <c r="BY60" s="452"/>
      <c r="BZ60" s="452"/>
      <c r="CA60" s="452"/>
      <c r="CB60" s="452"/>
      <c r="CC60" s="452"/>
      <c r="CD60" s="452"/>
      <c r="CE60" s="452"/>
      <c r="CF60" s="452"/>
      <c r="CG60" s="719"/>
      <c r="CH60" s="719"/>
      <c r="CI60" s="719"/>
      <c r="CJ60" s="719"/>
      <c r="CK60" s="719"/>
      <c r="CL60" s="719"/>
      <c r="CM60" s="719"/>
      <c r="CN60" s="719"/>
      <c r="CO60" s="452"/>
    </row>
    <row r="61" spans="1:93" s="451" customFormat="1" ht="15" customHeight="1" x14ac:dyDescent="0.2">
      <c r="A61" s="1233" t="s">
        <v>222</v>
      </c>
      <c r="B61" s="1234"/>
      <c r="C61" s="1296" t="s">
        <v>33</v>
      </c>
      <c r="D61" s="1297"/>
      <c r="E61" s="1298"/>
      <c r="F61" s="1302" t="s">
        <v>223</v>
      </c>
      <c r="G61" s="1303"/>
      <c r="H61" s="1303"/>
      <c r="I61" s="1303"/>
      <c r="J61" s="1303"/>
      <c r="K61" s="1303"/>
      <c r="L61" s="1303"/>
      <c r="M61" s="1303"/>
      <c r="N61" s="1303"/>
      <c r="O61" s="1303"/>
      <c r="P61" s="510"/>
      <c r="Q61" s="74"/>
      <c r="R61" s="508"/>
      <c r="S61" s="508"/>
      <c r="T61" s="508"/>
      <c r="U61" s="509"/>
      <c r="V61" s="509"/>
      <c r="W61" s="509"/>
      <c r="X61" s="509"/>
      <c r="Y61" s="509"/>
      <c r="Z61" s="453"/>
      <c r="BY61" s="452"/>
      <c r="BZ61" s="452"/>
      <c r="CA61" s="452"/>
      <c r="CB61" s="452"/>
      <c r="CC61" s="452"/>
      <c r="CD61" s="452"/>
      <c r="CE61" s="452"/>
      <c r="CF61" s="452"/>
      <c r="CG61" s="719"/>
      <c r="CH61" s="719"/>
      <c r="CI61" s="719"/>
      <c r="CJ61" s="719"/>
      <c r="CK61" s="719"/>
      <c r="CL61" s="719"/>
      <c r="CM61" s="719"/>
      <c r="CN61" s="719"/>
      <c r="CO61" s="452"/>
    </row>
    <row r="62" spans="1:93" s="451" customFormat="1" x14ac:dyDescent="0.2">
      <c r="A62" s="1294"/>
      <c r="B62" s="1295"/>
      <c r="C62" s="1299"/>
      <c r="D62" s="1300"/>
      <c r="E62" s="1301"/>
      <c r="F62" s="1288" t="s">
        <v>224</v>
      </c>
      <c r="G62" s="1289"/>
      <c r="H62" s="1288" t="s">
        <v>225</v>
      </c>
      <c r="I62" s="1289"/>
      <c r="J62" s="1288" t="s">
        <v>226</v>
      </c>
      <c r="K62" s="1289"/>
      <c r="L62" s="1288" t="s">
        <v>227</v>
      </c>
      <c r="M62" s="1289"/>
      <c r="N62" s="1271" t="s">
        <v>8</v>
      </c>
      <c r="O62" s="1272"/>
      <c r="P62" s="74"/>
      <c r="Q62" s="74"/>
      <c r="R62" s="508"/>
      <c r="S62" s="508"/>
      <c r="T62" s="508"/>
      <c r="U62" s="509"/>
      <c r="V62" s="509"/>
      <c r="W62" s="509"/>
      <c r="X62" s="509"/>
      <c r="Y62" s="509"/>
      <c r="Z62" s="453"/>
      <c r="BY62" s="452"/>
      <c r="BZ62" s="452"/>
      <c r="CA62" s="452"/>
      <c r="CB62" s="452"/>
      <c r="CC62" s="452"/>
      <c r="CD62" s="452"/>
      <c r="CE62" s="452"/>
      <c r="CF62" s="452"/>
      <c r="CG62" s="719"/>
      <c r="CH62" s="719"/>
      <c r="CI62" s="719"/>
      <c r="CJ62" s="719"/>
      <c r="CK62" s="719"/>
      <c r="CL62" s="719"/>
      <c r="CM62" s="719"/>
      <c r="CN62" s="719"/>
      <c r="CO62" s="452"/>
    </row>
    <row r="63" spans="1:93" s="451" customFormat="1" x14ac:dyDescent="0.2">
      <c r="A63" s="1235"/>
      <c r="B63" s="1236"/>
      <c r="C63" s="434" t="s">
        <v>149</v>
      </c>
      <c r="D63" s="446" t="s">
        <v>30</v>
      </c>
      <c r="E63" s="446" t="s">
        <v>48</v>
      </c>
      <c r="F63" s="446" t="s">
        <v>30</v>
      </c>
      <c r="G63" s="446" t="s">
        <v>48</v>
      </c>
      <c r="H63" s="446" t="s">
        <v>30</v>
      </c>
      <c r="I63" s="446" t="s">
        <v>48</v>
      </c>
      <c r="J63" s="446" t="s">
        <v>30</v>
      </c>
      <c r="K63" s="446" t="s">
        <v>48</v>
      </c>
      <c r="L63" s="446" t="s">
        <v>30</v>
      </c>
      <c r="M63" s="446" t="s">
        <v>48</v>
      </c>
      <c r="N63" s="446" t="s">
        <v>30</v>
      </c>
      <c r="O63" s="446" t="s">
        <v>48</v>
      </c>
      <c r="P63" s="511"/>
      <c r="Q63" s="74"/>
      <c r="R63" s="508"/>
      <c r="S63" s="508"/>
      <c r="T63" s="508"/>
      <c r="U63" s="509"/>
      <c r="V63" s="509"/>
      <c r="W63" s="509"/>
      <c r="X63" s="509"/>
      <c r="Y63" s="509"/>
      <c r="Z63" s="453"/>
      <c r="BY63" s="452"/>
      <c r="BZ63" s="452"/>
      <c r="CA63" s="452"/>
      <c r="CB63" s="452"/>
      <c r="CC63" s="452"/>
      <c r="CD63" s="452"/>
      <c r="CE63" s="452"/>
      <c r="CF63" s="452"/>
      <c r="CG63" s="719"/>
      <c r="CH63" s="719"/>
      <c r="CI63" s="719"/>
      <c r="CJ63" s="719"/>
      <c r="CK63" s="719"/>
      <c r="CL63" s="719"/>
      <c r="CM63" s="719"/>
      <c r="CN63" s="719"/>
      <c r="CO63" s="452"/>
    </row>
    <row r="64" spans="1:93" s="451" customFormat="1" ht="15" customHeight="1" x14ac:dyDescent="0.2">
      <c r="A64" s="1302" t="s">
        <v>34</v>
      </c>
      <c r="B64" s="1304"/>
      <c r="C64" s="512">
        <f>SUM(D64:E64)</f>
        <v>0</v>
      </c>
      <c r="D64" s="513">
        <f>SUM(F64+H64+J64+L64+N64)</f>
        <v>0</v>
      </c>
      <c r="E64" s="514">
        <f>SUM(G64+I64+K64+M64+O64)</f>
        <v>0</v>
      </c>
      <c r="F64" s="37"/>
      <c r="G64" s="175"/>
      <c r="H64" s="37"/>
      <c r="I64" s="175"/>
      <c r="J64" s="37"/>
      <c r="K64" s="474"/>
      <c r="L64" s="37"/>
      <c r="M64" s="474"/>
      <c r="N64" s="37"/>
      <c r="O64" s="474"/>
      <c r="P64" s="511"/>
      <c r="Q64" s="74"/>
      <c r="R64" s="508"/>
      <c r="S64" s="508"/>
      <c r="T64" s="508"/>
      <c r="U64" s="509"/>
      <c r="V64" s="509"/>
      <c r="W64" s="509"/>
      <c r="X64" s="509"/>
      <c r="Y64" s="509"/>
      <c r="Z64" s="453"/>
      <c r="BY64" s="452"/>
      <c r="BZ64" s="452"/>
      <c r="CA64" s="452"/>
      <c r="CB64" s="452"/>
      <c r="CC64" s="452"/>
      <c r="CD64" s="452"/>
      <c r="CE64" s="452"/>
      <c r="CF64" s="452"/>
      <c r="CG64" s="719"/>
      <c r="CH64" s="719"/>
      <c r="CI64" s="719"/>
      <c r="CJ64" s="719"/>
      <c r="CK64" s="719"/>
      <c r="CL64" s="719"/>
      <c r="CM64" s="719"/>
      <c r="CN64" s="719"/>
      <c r="CO64" s="452"/>
    </row>
    <row r="65" spans="1:93" s="451" customFormat="1" x14ac:dyDescent="0.2">
      <c r="A65" s="65" t="s">
        <v>56</v>
      </c>
      <c r="B65" s="515"/>
      <c r="C65" s="65"/>
      <c r="D65" s="65"/>
      <c r="E65" s="65"/>
      <c r="F65" s="65"/>
      <c r="G65" s="65"/>
      <c r="H65" s="90"/>
      <c r="I65" s="91"/>
      <c r="J65" s="91"/>
      <c r="K65" s="92"/>
      <c r="L65" s="92"/>
      <c r="M65" s="92"/>
      <c r="N65" s="92"/>
      <c r="O65" s="92"/>
      <c r="P65" s="91"/>
      <c r="Q65" s="91"/>
      <c r="R65" s="91"/>
      <c r="S65" s="91"/>
      <c r="T65" s="74"/>
      <c r="U65" s="74"/>
      <c r="V65" s="74"/>
      <c r="W65" s="74"/>
      <c r="X65" s="3"/>
      <c r="Y65" s="3"/>
      <c r="Z65" s="3"/>
      <c r="AA65" s="3"/>
      <c r="AB65" s="74"/>
      <c r="AC65" s="74"/>
      <c r="AD65" s="3"/>
      <c r="AE65" s="74"/>
      <c r="AF65" s="74"/>
      <c r="AG65" s="74"/>
      <c r="AH65" s="43"/>
      <c r="AI65" s="74"/>
      <c r="AJ65" s="74"/>
      <c r="AK65" s="74"/>
      <c r="AL65" s="75"/>
      <c r="AM65" s="516"/>
      <c r="AN65" s="517"/>
      <c r="AO65" s="509"/>
      <c r="AP65" s="509"/>
      <c r="AQ65" s="509"/>
      <c r="AR65" s="509"/>
      <c r="AS65" s="509"/>
      <c r="AT65" s="509"/>
      <c r="AU65" s="509"/>
      <c r="AV65" s="509"/>
      <c r="AW65" s="453"/>
      <c r="BY65" s="452"/>
      <c r="BZ65" s="452"/>
      <c r="CA65" s="452"/>
      <c r="CB65" s="452"/>
      <c r="CC65" s="452"/>
      <c r="CD65" s="452"/>
      <c r="CE65" s="452"/>
      <c r="CF65" s="452"/>
      <c r="CG65" s="719"/>
      <c r="CH65" s="719"/>
      <c r="CI65" s="719"/>
      <c r="CJ65" s="719"/>
      <c r="CK65" s="719"/>
      <c r="CL65" s="719"/>
      <c r="CM65" s="719"/>
      <c r="CN65" s="719"/>
      <c r="CO65" s="452"/>
    </row>
    <row r="66" spans="1:93" s="451" customFormat="1" ht="14.25" customHeight="1" x14ac:dyDescent="0.2">
      <c r="A66" s="1250" t="s">
        <v>32</v>
      </c>
      <c r="B66" s="1251"/>
      <c r="C66" s="1250" t="s">
        <v>33</v>
      </c>
      <c r="D66" s="1285"/>
      <c r="E66" s="1251"/>
      <c r="F66" s="1305" t="s">
        <v>34</v>
      </c>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7"/>
      <c r="AH66" s="518"/>
      <c r="AI66" s="3"/>
      <c r="AJ66" s="3"/>
      <c r="AK66" s="3"/>
      <c r="AL66" s="458"/>
      <c r="AM66" s="458"/>
      <c r="AN66" s="458"/>
      <c r="AO66" s="458"/>
      <c r="AP66" s="458"/>
      <c r="AQ66" s="458"/>
      <c r="AR66" s="458"/>
      <c r="AS66" s="458"/>
      <c r="AT66" s="458"/>
      <c r="AU66" s="478"/>
      <c r="BY66" s="452"/>
      <c r="BZ66" s="452"/>
      <c r="CA66" s="452"/>
      <c r="CB66" s="452"/>
      <c r="CC66" s="452"/>
      <c r="CD66" s="452"/>
      <c r="CE66" s="452"/>
      <c r="CF66" s="452"/>
      <c r="CG66" s="719"/>
      <c r="CH66" s="719"/>
      <c r="CI66" s="719"/>
      <c r="CJ66" s="719"/>
      <c r="CK66" s="719"/>
      <c r="CL66" s="719"/>
      <c r="CM66" s="719"/>
      <c r="CN66" s="719"/>
      <c r="CO66" s="452"/>
    </row>
    <row r="67" spans="1:93" s="451" customFormat="1" x14ac:dyDescent="0.2">
      <c r="A67" s="1308"/>
      <c r="B67" s="1309"/>
      <c r="C67" s="1308"/>
      <c r="D67" s="1286"/>
      <c r="E67" s="1309"/>
      <c r="F67" s="1273" t="s">
        <v>57</v>
      </c>
      <c r="G67" s="1273"/>
      <c r="H67" s="1273" t="s">
        <v>58</v>
      </c>
      <c r="I67" s="1273"/>
      <c r="J67" s="1273" t="s">
        <v>59</v>
      </c>
      <c r="K67" s="1273"/>
      <c r="L67" s="1273" t="s">
        <v>60</v>
      </c>
      <c r="M67" s="1273"/>
      <c r="N67" s="1273" t="s">
        <v>61</v>
      </c>
      <c r="O67" s="1273"/>
      <c r="P67" s="1273" t="s">
        <v>62</v>
      </c>
      <c r="Q67" s="1273"/>
      <c r="R67" s="1273" t="s">
        <v>63</v>
      </c>
      <c r="S67" s="1273"/>
      <c r="T67" s="1273" t="s">
        <v>64</v>
      </c>
      <c r="U67" s="1273"/>
      <c r="V67" s="1273" t="s">
        <v>65</v>
      </c>
      <c r="W67" s="1273"/>
      <c r="X67" s="1273" t="s">
        <v>66</v>
      </c>
      <c r="Y67" s="1273"/>
      <c r="Z67" s="1288" t="s">
        <v>67</v>
      </c>
      <c r="AA67" s="1289"/>
      <c r="AB67" s="1288" t="s">
        <v>68</v>
      </c>
      <c r="AC67" s="1289"/>
      <c r="AD67" s="1288" t="s">
        <v>69</v>
      </c>
      <c r="AE67" s="1289"/>
      <c r="AF67" s="1288" t="s">
        <v>70</v>
      </c>
      <c r="AG67" s="1289"/>
      <c r="AH67" s="3"/>
      <c r="AI67" s="3"/>
      <c r="AJ67" s="3"/>
      <c r="AK67" s="3"/>
      <c r="AL67" s="458"/>
      <c r="AM67" s="458"/>
      <c r="AN67" s="458"/>
      <c r="AO67" s="458"/>
      <c r="AP67" s="458"/>
      <c r="AQ67" s="458"/>
      <c r="AR67" s="458"/>
      <c r="AS67" s="458"/>
      <c r="AT67" s="458"/>
      <c r="AU67" s="478"/>
      <c r="BY67" s="452"/>
      <c r="BZ67" s="452"/>
      <c r="CA67" s="452"/>
      <c r="CB67" s="452"/>
      <c r="CC67" s="452"/>
      <c r="CD67" s="452"/>
      <c r="CE67" s="452"/>
      <c r="CF67" s="452"/>
      <c r="CG67" s="719"/>
      <c r="CH67" s="719"/>
      <c r="CI67" s="719"/>
      <c r="CJ67" s="719"/>
      <c r="CK67" s="719"/>
      <c r="CL67" s="719"/>
      <c r="CM67" s="719"/>
      <c r="CN67" s="719"/>
      <c r="CO67" s="452"/>
    </row>
    <row r="68" spans="1:93" s="451" customFormat="1" x14ac:dyDescent="0.2">
      <c r="A68" s="1299"/>
      <c r="B68" s="1301"/>
      <c r="C68" s="435" t="s">
        <v>149</v>
      </c>
      <c r="D68" s="435" t="s">
        <v>30</v>
      </c>
      <c r="E68" s="442" t="s">
        <v>48</v>
      </c>
      <c r="F68" s="96" t="s">
        <v>30</v>
      </c>
      <c r="G68" s="97" t="s">
        <v>48</v>
      </c>
      <c r="H68" s="96" t="s">
        <v>30</v>
      </c>
      <c r="I68" s="97" t="s">
        <v>48</v>
      </c>
      <c r="J68" s="96" t="s">
        <v>30</v>
      </c>
      <c r="K68" s="97" t="s">
        <v>48</v>
      </c>
      <c r="L68" s="96" t="s">
        <v>30</v>
      </c>
      <c r="M68" s="97" t="s">
        <v>48</v>
      </c>
      <c r="N68" s="96" t="s">
        <v>30</v>
      </c>
      <c r="O68" s="97" t="s">
        <v>48</v>
      </c>
      <c r="P68" s="96" t="s">
        <v>30</v>
      </c>
      <c r="Q68" s="97" t="s">
        <v>48</v>
      </c>
      <c r="R68" s="96" t="s">
        <v>30</v>
      </c>
      <c r="S68" s="97" t="s">
        <v>48</v>
      </c>
      <c r="T68" s="96" t="s">
        <v>30</v>
      </c>
      <c r="U68" s="97" t="s">
        <v>48</v>
      </c>
      <c r="V68" s="96" t="s">
        <v>30</v>
      </c>
      <c r="W68" s="97" t="s">
        <v>48</v>
      </c>
      <c r="X68" s="96" t="s">
        <v>30</v>
      </c>
      <c r="Y68" s="97" t="s">
        <v>48</v>
      </c>
      <c r="Z68" s="96" t="s">
        <v>30</v>
      </c>
      <c r="AA68" s="97" t="s">
        <v>48</v>
      </c>
      <c r="AB68" s="96" t="s">
        <v>30</v>
      </c>
      <c r="AC68" s="97" t="s">
        <v>48</v>
      </c>
      <c r="AD68" s="96" t="s">
        <v>30</v>
      </c>
      <c r="AE68" s="97" t="s">
        <v>48</v>
      </c>
      <c r="AF68" s="96" t="s">
        <v>30</v>
      </c>
      <c r="AG68" s="97" t="s">
        <v>48</v>
      </c>
      <c r="AH68" s="519"/>
      <c r="AI68" s="3"/>
      <c r="AJ68" s="3"/>
      <c r="AK68" s="3"/>
      <c r="AL68" s="458"/>
      <c r="AM68" s="458"/>
      <c r="AN68" s="458"/>
      <c r="AO68" s="458"/>
      <c r="AP68" s="458"/>
      <c r="AQ68" s="458"/>
      <c r="AR68" s="458"/>
      <c r="AS68" s="458"/>
      <c r="AT68" s="458"/>
      <c r="AU68" s="478"/>
      <c r="BY68" s="452"/>
      <c r="BZ68" s="452"/>
      <c r="CA68" s="452"/>
      <c r="CB68" s="452"/>
      <c r="CC68" s="452"/>
      <c r="CD68" s="452"/>
      <c r="CE68" s="452"/>
      <c r="CF68" s="452"/>
      <c r="CG68" s="719"/>
      <c r="CH68" s="719"/>
      <c r="CI68" s="719"/>
      <c r="CJ68" s="719"/>
      <c r="CK68" s="719"/>
      <c r="CL68" s="719"/>
      <c r="CM68" s="719"/>
      <c r="CN68" s="719"/>
      <c r="CO68" s="452"/>
    </row>
    <row r="69" spans="1:93" s="451" customFormat="1" x14ac:dyDescent="0.2">
      <c r="A69" s="1283" t="s">
        <v>71</v>
      </c>
      <c r="B69" s="1284"/>
      <c r="C69" s="483">
        <f t="shared" ref="C69:C74" si="4">SUM(D69:E69)</f>
        <v>0</v>
      </c>
      <c r="D69" s="483">
        <f t="shared" ref="D69:E74" si="5">SUM(F69+H69+J69+L69+N69+P69+R69+T69+V69+X69+Z69+AB69+AD69+AF69)</f>
        <v>0</v>
      </c>
      <c r="E69" s="520">
        <f t="shared" si="5"/>
        <v>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5"/>
      <c r="AH69" s="521"/>
      <c r="AI69" s="93"/>
      <c r="AJ69" s="3"/>
      <c r="AK69" s="22"/>
      <c r="AL69" s="465"/>
      <c r="AM69" s="465"/>
      <c r="AN69" s="465"/>
      <c r="AO69" s="465"/>
      <c r="AP69" s="465"/>
      <c r="AQ69" s="465"/>
      <c r="AR69" s="465"/>
      <c r="AS69" s="465"/>
      <c r="AT69" s="465"/>
      <c r="AU69" s="478"/>
      <c r="BY69" s="452"/>
      <c r="BZ69" s="452"/>
      <c r="CA69" s="452"/>
      <c r="CB69" s="452"/>
      <c r="CC69" s="452"/>
      <c r="CD69" s="452"/>
      <c r="CE69" s="452"/>
      <c r="CF69" s="452"/>
      <c r="CG69" s="719"/>
      <c r="CH69" s="719"/>
      <c r="CI69" s="719"/>
      <c r="CJ69" s="719"/>
      <c r="CK69" s="719"/>
      <c r="CL69" s="719"/>
      <c r="CM69" s="719"/>
      <c r="CN69" s="719"/>
      <c r="CO69" s="452"/>
    </row>
    <row r="70" spans="1:93" s="451" customFormat="1" x14ac:dyDescent="0.2">
      <c r="A70" s="1285" t="s">
        <v>72</v>
      </c>
      <c r="B70" s="430" t="s">
        <v>73</v>
      </c>
      <c r="C70" s="489">
        <f t="shared" si="4"/>
        <v>0</v>
      </c>
      <c r="D70" s="489">
        <f t="shared" si="5"/>
        <v>0</v>
      </c>
      <c r="E70" s="489">
        <f t="shared" si="5"/>
        <v>0</v>
      </c>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521"/>
      <c r="AI70" s="3"/>
      <c r="AJ70" s="22"/>
      <c r="AK70" s="522"/>
      <c r="AL70" s="465"/>
      <c r="AM70" s="465"/>
      <c r="AN70" s="465"/>
      <c r="AO70" s="465"/>
      <c r="AP70" s="465"/>
      <c r="AQ70" s="465"/>
      <c r="AR70" s="465"/>
      <c r="AS70" s="465"/>
      <c r="AT70" s="465"/>
      <c r="AU70" s="478"/>
      <c r="BY70" s="452"/>
      <c r="BZ70" s="452"/>
      <c r="CA70" s="452"/>
      <c r="CB70" s="452"/>
      <c r="CC70" s="452"/>
      <c r="CD70" s="452"/>
      <c r="CE70" s="452"/>
      <c r="CF70" s="452"/>
      <c r="CG70" s="719"/>
      <c r="CH70" s="719"/>
      <c r="CI70" s="719"/>
      <c r="CJ70" s="719"/>
      <c r="CK70" s="719"/>
      <c r="CL70" s="719"/>
      <c r="CM70" s="719"/>
      <c r="CN70" s="719"/>
      <c r="CO70" s="452"/>
    </row>
    <row r="71" spans="1:93" s="451" customFormat="1" x14ac:dyDescent="0.2">
      <c r="A71" s="1286"/>
      <c r="B71" s="439" t="s">
        <v>74</v>
      </c>
      <c r="C71" s="494">
        <f t="shared" si="4"/>
        <v>15</v>
      </c>
      <c r="D71" s="494">
        <f t="shared" si="5"/>
        <v>5</v>
      </c>
      <c r="E71" s="494">
        <f t="shared" si="5"/>
        <v>10</v>
      </c>
      <c r="F71" s="32"/>
      <c r="G71" s="32">
        <v>1</v>
      </c>
      <c r="H71" s="32"/>
      <c r="I71" s="32"/>
      <c r="J71" s="32"/>
      <c r="K71" s="32"/>
      <c r="L71" s="32"/>
      <c r="M71" s="32"/>
      <c r="N71" s="32">
        <v>1</v>
      </c>
      <c r="O71" s="32"/>
      <c r="P71" s="32"/>
      <c r="Q71" s="32"/>
      <c r="R71" s="32"/>
      <c r="S71" s="32">
        <v>3</v>
      </c>
      <c r="T71" s="32">
        <v>1</v>
      </c>
      <c r="U71" s="32">
        <v>1</v>
      </c>
      <c r="V71" s="32"/>
      <c r="W71" s="32">
        <v>3</v>
      </c>
      <c r="X71" s="32">
        <v>1</v>
      </c>
      <c r="Y71" s="32"/>
      <c r="Z71" s="32"/>
      <c r="AA71" s="32"/>
      <c r="AB71" s="32">
        <v>1</v>
      </c>
      <c r="AC71" s="32">
        <v>2</v>
      </c>
      <c r="AD71" s="32"/>
      <c r="AE71" s="32"/>
      <c r="AF71" s="32">
        <v>1</v>
      </c>
      <c r="AG71" s="32"/>
      <c r="AH71" s="523"/>
      <c r="AI71" s="3"/>
      <c r="AJ71" s="524"/>
      <c r="AK71" s="465"/>
      <c r="AL71" s="465"/>
      <c r="AM71" s="465"/>
      <c r="AN71" s="465"/>
      <c r="AO71" s="465"/>
      <c r="AP71" s="465"/>
      <c r="AQ71" s="465"/>
      <c r="AR71" s="465"/>
      <c r="AS71" s="465"/>
      <c r="AT71" s="465"/>
      <c r="AU71" s="478"/>
      <c r="BY71" s="452"/>
      <c r="BZ71" s="452"/>
      <c r="CA71" s="452"/>
      <c r="CB71" s="452"/>
      <c r="CC71" s="452"/>
      <c r="CD71" s="452"/>
      <c r="CE71" s="452"/>
      <c r="CF71" s="452"/>
      <c r="CG71" s="719"/>
      <c r="CH71" s="719"/>
      <c r="CI71" s="719"/>
      <c r="CJ71" s="719"/>
      <c r="CK71" s="719"/>
      <c r="CL71" s="719"/>
      <c r="CM71" s="719"/>
      <c r="CN71" s="719"/>
      <c r="CO71" s="452"/>
    </row>
    <row r="72" spans="1:93" s="451" customFormat="1" x14ac:dyDescent="0.2">
      <c r="A72" s="1286"/>
      <c r="B72" s="439" t="s">
        <v>228</v>
      </c>
      <c r="C72" s="494">
        <f t="shared" si="4"/>
        <v>0</v>
      </c>
      <c r="D72" s="494">
        <f t="shared" si="5"/>
        <v>0</v>
      </c>
      <c r="E72" s="494">
        <f t="shared" si="5"/>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521"/>
      <c r="AI72" s="3"/>
      <c r="AJ72" s="525"/>
      <c r="AK72" s="22"/>
      <c r="AL72" s="465"/>
      <c r="AM72" s="465"/>
      <c r="AN72" s="465"/>
      <c r="AO72" s="465"/>
      <c r="AP72" s="465"/>
      <c r="AQ72" s="465"/>
      <c r="AR72" s="465"/>
      <c r="AS72" s="465"/>
      <c r="AT72" s="465"/>
      <c r="AU72" s="478"/>
      <c r="BY72" s="452"/>
      <c r="BZ72" s="452"/>
      <c r="CA72" s="452"/>
      <c r="CB72" s="452"/>
      <c r="CC72" s="452"/>
      <c r="CD72" s="452"/>
      <c r="CE72" s="452"/>
      <c r="CF72" s="452"/>
      <c r="CG72" s="719"/>
      <c r="CH72" s="719"/>
      <c r="CI72" s="719"/>
      <c r="CJ72" s="719"/>
      <c r="CK72" s="719"/>
      <c r="CL72" s="719"/>
      <c r="CM72" s="719"/>
      <c r="CN72" s="719"/>
      <c r="CO72" s="452"/>
    </row>
    <row r="73" spans="1:93" s="451" customFormat="1" ht="26.25" customHeight="1" x14ac:dyDescent="0.2">
      <c r="A73" s="1286"/>
      <c r="B73" s="102" t="s">
        <v>229</v>
      </c>
      <c r="C73" s="494">
        <f t="shared" si="4"/>
        <v>0</v>
      </c>
      <c r="D73" s="494">
        <f t="shared" si="5"/>
        <v>0</v>
      </c>
      <c r="E73" s="494">
        <f t="shared" si="5"/>
        <v>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521"/>
      <c r="AI73" s="3"/>
      <c r="AJ73" s="526"/>
      <c r="AK73" s="522"/>
      <c r="AL73" s="465"/>
      <c r="AM73" s="465"/>
      <c r="AN73" s="465"/>
      <c r="AO73" s="465"/>
      <c r="AP73" s="465"/>
      <c r="AQ73" s="465"/>
      <c r="AR73" s="465"/>
      <c r="AS73" s="465"/>
      <c r="AT73" s="465"/>
      <c r="AU73" s="478"/>
      <c r="BY73" s="452"/>
      <c r="BZ73" s="452"/>
      <c r="CA73" s="452"/>
      <c r="CB73" s="452"/>
      <c r="CC73" s="452"/>
      <c r="CD73" s="452"/>
      <c r="CE73" s="452"/>
      <c r="CF73" s="452"/>
      <c r="CG73" s="719"/>
      <c r="CH73" s="719"/>
      <c r="CI73" s="719"/>
      <c r="CJ73" s="719"/>
      <c r="CK73" s="719"/>
      <c r="CL73" s="719"/>
      <c r="CM73" s="719"/>
      <c r="CN73" s="719"/>
      <c r="CO73" s="452"/>
    </row>
    <row r="74" spans="1:93" s="451" customFormat="1" x14ac:dyDescent="0.2">
      <c r="A74" s="1287"/>
      <c r="B74" s="436" t="s">
        <v>75</v>
      </c>
      <c r="C74" s="492">
        <f t="shared" si="4"/>
        <v>0</v>
      </c>
      <c r="D74" s="492">
        <f t="shared" si="5"/>
        <v>0</v>
      </c>
      <c r="E74" s="492">
        <f t="shared" si="5"/>
        <v>0</v>
      </c>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521"/>
      <c r="AI74" s="3"/>
      <c r="AJ74" s="525"/>
      <c r="AK74" s="525"/>
      <c r="AL74" s="465"/>
      <c r="AM74" s="465"/>
      <c r="AN74" s="465"/>
      <c r="AO74" s="465"/>
      <c r="AP74" s="465"/>
      <c r="AQ74" s="465"/>
      <c r="AR74" s="465"/>
      <c r="AS74" s="465"/>
      <c r="AT74" s="465"/>
      <c r="AU74" s="478"/>
      <c r="BY74" s="452"/>
      <c r="BZ74" s="452"/>
      <c r="CA74" s="452"/>
      <c r="CB74" s="452"/>
      <c r="CC74" s="452"/>
      <c r="CD74" s="452"/>
      <c r="CE74" s="452"/>
      <c r="CF74" s="452"/>
      <c r="CG74" s="719"/>
      <c r="CH74" s="719"/>
      <c r="CI74" s="719"/>
      <c r="CJ74" s="719"/>
      <c r="CK74" s="719"/>
      <c r="CL74" s="719"/>
      <c r="CM74" s="719"/>
      <c r="CN74" s="719"/>
      <c r="CO74" s="452"/>
    </row>
    <row r="75" spans="1:93" s="451" customFormat="1" x14ac:dyDescent="0.2">
      <c r="A75" s="65" t="s">
        <v>76</v>
      </c>
      <c r="B75" s="65"/>
      <c r="C75" s="65"/>
      <c r="D75" s="65"/>
      <c r="E75" s="65"/>
      <c r="F75" s="103"/>
      <c r="G75" s="65"/>
      <c r="H75" s="90"/>
      <c r="I75" s="91"/>
      <c r="J75" s="90"/>
      <c r="K75" s="91"/>
      <c r="L75" s="90"/>
      <c r="M75" s="91"/>
      <c r="N75" s="90"/>
      <c r="O75" s="91"/>
      <c r="P75" s="90"/>
      <c r="Q75" s="91"/>
      <c r="R75" s="90"/>
      <c r="S75" s="91"/>
      <c r="T75" s="90"/>
      <c r="U75" s="91"/>
      <c r="V75" s="91"/>
      <c r="W75" s="92"/>
      <c r="X75" s="92"/>
      <c r="Y75" s="92"/>
      <c r="Z75" s="92"/>
      <c r="AA75" s="92"/>
      <c r="AB75" s="91"/>
      <c r="AC75" s="91"/>
      <c r="AD75" s="91"/>
      <c r="AE75" s="91"/>
      <c r="AF75" s="91"/>
      <c r="AG75" s="91"/>
      <c r="AH75" s="93"/>
      <c r="AI75" s="93"/>
      <c r="AJ75" s="10"/>
      <c r="AK75" s="244"/>
      <c r="AL75" s="10"/>
      <c r="AM75" s="10"/>
      <c r="AN75" s="454"/>
      <c r="AO75" s="454"/>
      <c r="AP75" s="454"/>
      <c r="AQ75" s="454"/>
      <c r="AR75" s="454"/>
      <c r="AS75" s="454"/>
      <c r="AT75" s="454"/>
      <c r="AU75" s="454"/>
      <c r="AV75" s="454"/>
      <c r="AW75" s="478"/>
      <c r="BY75" s="452"/>
      <c r="BZ75" s="452"/>
      <c r="CA75" s="452"/>
      <c r="CB75" s="452"/>
      <c r="CC75" s="452"/>
      <c r="CD75" s="452"/>
      <c r="CE75" s="452"/>
      <c r="CF75" s="452"/>
      <c r="CG75" s="719"/>
      <c r="CH75" s="719"/>
      <c r="CI75" s="719"/>
      <c r="CJ75" s="719"/>
      <c r="CK75" s="719"/>
      <c r="CL75" s="719"/>
      <c r="CM75" s="719"/>
      <c r="CN75" s="719"/>
      <c r="CO75" s="452"/>
    </row>
    <row r="76" spans="1:93" s="451" customFormat="1" ht="14.25" customHeight="1" x14ac:dyDescent="0.2">
      <c r="A76" s="1250" t="s">
        <v>32</v>
      </c>
      <c r="B76" s="1251"/>
      <c r="C76" s="1242" t="s">
        <v>33</v>
      </c>
      <c r="D76" s="1242"/>
      <c r="E76" s="1242"/>
      <c r="F76" s="1381" t="s">
        <v>77</v>
      </c>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62" t="s">
        <v>230</v>
      </c>
      <c r="AI76" s="1362"/>
      <c r="AJ76" s="1362"/>
      <c r="AK76" s="527"/>
      <c r="AL76" s="465"/>
      <c r="AM76" s="465"/>
      <c r="AN76" s="465"/>
      <c r="AO76" s="465"/>
      <c r="AP76" s="465"/>
      <c r="AQ76" s="465"/>
      <c r="AR76" s="465"/>
      <c r="AS76" s="465"/>
      <c r="AT76" s="465"/>
      <c r="AU76" s="478"/>
      <c r="BY76" s="452"/>
      <c r="BZ76" s="452"/>
      <c r="CA76" s="452"/>
      <c r="CB76" s="452"/>
      <c r="CC76" s="452"/>
      <c r="CD76" s="452"/>
      <c r="CE76" s="452"/>
      <c r="CF76" s="452"/>
      <c r="CG76" s="719"/>
      <c r="CH76" s="719"/>
      <c r="CI76" s="719"/>
      <c r="CJ76" s="719"/>
      <c r="CK76" s="719"/>
      <c r="CL76" s="719"/>
      <c r="CM76" s="719"/>
      <c r="CN76" s="719"/>
      <c r="CO76" s="452"/>
    </row>
    <row r="77" spans="1:93" s="451" customFormat="1" ht="14.25" customHeight="1" x14ac:dyDescent="0.2">
      <c r="A77" s="1308"/>
      <c r="B77" s="1309"/>
      <c r="C77" s="1414"/>
      <c r="D77" s="1414"/>
      <c r="E77" s="1414"/>
      <c r="F77" s="1273" t="s">
        <v>57</v>
      </c>
      <c r="G77" s="1273"/>
      <c r="H77" s="1273" t="s">
        <v>58</v>
      </c>
      <c r="I77" s="1273"/>
      <c r="J77" s="1415" t="s">
        <v>59</v>
      </c>
      <c r="K77" s="1415"/>
      <c r="L77" s="1415" t="s">
        <v>60</v>
      </c>
      <c r="M77" s="1415"/>
      <c r="N77" s="1415" t="s">
        <v>61</v>
      </c>
      <c r="O77" s="1415"/>
      <c r="P77" s="1415" t="s">
        <v>62</v>
      </c>
      <c r="Q77" s="1415"/>
      <c r="R77" s="1273" t="s">
        <v>63</v>
      </c>
      <c r="S77" s="1273"/>
      <c r="T77" s="1415" t="s">
        <v>64</v>
      </c>
      <c r="U77" s="1415"/>
      <c r="V77" s="1415" t="s">
        <v>65</v>
      </c>
      <c r="W77" s="1415"/>
      <c r="X77" s="1415" t="s">
        <v>66</v>
      </c>
      <c r="Y77" s="1415"/>
      <c r="Z77" s="1415" t="s">
        <v>67</v>
      </c>
      <c r="AA77" s="1415"/>
      <c r="AB77" s="1415" t="s">
        <v>68</v>
      </c>
      <c r="AC77" s="1415"/>
      <c r="AD77" s="1415" t="s">
        <v>69</v>
      </c>
      <c r="AE77" s="1415"/>
      <c r="AF77" s="1415" t="s">
        <v>70</v>
      </c>
      <c r="AG77" s="1415"/>
      <c r="AH77" s="1237" t="s">
        <v>231</v>
      </c>
      <c r="AI77" s="1237" t="s">
        <v>232</v>
      </c>
      <c r="AJ77" s="1237" t="s">
        <v>233</v>
      </c>
      <c r="AK77" s="528"/>
      <c r="AL77" s="465"/>
      <c r="AM77" s="465"/>
      <c r="AN77" s="465"/>
      <c r="AO77" s="465"/>
      <c r="AP77" s="465"/>
      <c r="AQ77" s="465"/>
      <c r="AR77" s="465"/>
      <c r="AS77" s="465"/>
      <c r="AT77" s="465"/>
      <c r="AU77" s="478"/>
      <c r="BY77" s="452"/>
      <c r="BZ77" s="452"/>
      <c r="CA77" s="452"/>
      <c r="CB77" s="452"/>
      <c r="CC77" s="452"/>
      <c r="CD77" s="452"/>
      <c r="CE77" s="452"/>
      <c r="CF77" s="452"/>
      <c r="CG77" s="719"/>
      <c r="CH77" s="719"/>
      <c r="CI77" s="719"/>
      <c r="CJ77" s="719"/>
      <c r="CK77" s="719"/>
      <c r="CL77" s="719"/>
      <c r="CM77" s="719"/>
      <c r="CN77" s="719"/>
      <c r="CO77" s="452"/>
    </row>
    <row r="78" spans="1:93" s="451" customFormat="1" x14ac:dyDescent="0.2">
      <c r="A78" s="1299"/>
      <c r="B78" s="1301"/>
      <c r="C78" s="435" t="s">
        <v>149</v>
      </c>
      <c r="D78" s="435" t="s">
        <v>30</v>
      </c>
      <c r="E78" s="435" t="s">
        <v>48</v>
      </c>
      <c r="F78" s="425" t="s">
        <v>30</v>
      </c>
      <c r="G78" s="425" t="s">
        <v>48</v>
      </c>
      <c r="H78" s="425" t="s">
        <v>30</v>
      </c>
      <c r="I78" s="425" t="s">
        <v>48</v>
      </c>
      <c r="J78" s="425" t="s">
        <v>30</v>
      </c>
      <c r="K78" s="425" t="s">
        <v>48</v>
      </c>
      <c r="L78" s="425" t="s">
        <v>30</v>
      </c>
      <c r="M78" s="425" t="s">
        <v>48</v>
      </c>
      <c r="N78" s="425" t="s">
        <v>30</v>
      </c>
      <c r="O78" s="425" t="s">
        <v>48</v>
      </c>
      <c r="P78" s="425" t="s">
        <v>30</v>
      </c>
      <c r="Q78" s="425" t="s">
        <v>48</v>
      </c>
      <c r="R78" s="425" t="s">
        <v>30</v>
      </c>
      <c r="S78" s="425" t="s">
        <v>48</v>
      </c>
      <c r="T78" s="425" t="s">
        <v>30</v>
      </c>
      <c r="U78" s="425" t="s">
        <v>48</v>
      </c>
      <c r="V78" s="425" t="s">
        <v>30</v>
      </c>
      <c r="W78" s="425" t="s">
        <v>48</v>
      </c>
      <c r="X78" s="425" t="s">
        <v>30</v>
      </c>
      <c r="Y78" s="425" t="s">
        <v>48</v>
      </c>
      <c r="Z78" s="425" t="s">
        <v>30</v>
      </c>
      <c r="AA78" s="425" t="s">
        <v>48</v>
      </c>
      <c r="AB78" s="425" t="s">
        <v>30</v>
      </c>
      <c r="AC78" s="425" t="s">
        <v>48</v>
      </c>
      <c r="AD78" s="425" t="s">
        <v>30</v>
      </c>
      <c r="AE78" s="425" t="s">
        <v>48</v>
      </c>
      <c r="AF78" s="425" t="s">
        <v>30</v>
      </c>
      <c r="AG78" s="425" t="s">
        <v>48</v>
      </c>
      <c r="AH78" s="1238"/>
      <c r="AI78" s="1238"/>
      <c r="AJ78" s="1238"/>
      <c r="AK78" s="529"/>
      <c r="AL78" s="465"/>
      <c r="AM78" s="465"/>
      <c r="AN78" s="465"/>
      <c r="AO78" s="465"/>
      <c r="AP78" s="465"/>
      <c r="AQ78" s="465"/>
      <c r="AR78" s="465"/>
      <c r="AS78" s="465"/>
      <c r="AT78" s="465"/>
      <c r="AU78" s="478"/>
      <c r="BY78" s="452"/>
      <c r="BZ78" s="452"/>
      <c r="CA78" s="452"/>
      <c r="CB78" s="452"/>
      <c r="CC78" s="452"/>
      <c r="CD78" s="452"/>
      <c r="CE78" s="452"/>
      <c r="CF78" s="452"/>
      <c r="CG78" s="719"/>
      <c r="CH78" s="719"/>
      <c r="CI78" s="719"/>
      <c r="CJ78" s="719"/>
      <c r="CK78" s="719"/>
      <c r="CL78" s="719"/>
      <c r="CM78" s="719"/>
      <c r="CN78" s="719"/>
      <c r="CO78" s="452"/>
    </row>
    <row r="79" spans="1:93" s="451" customFormat="1" x14ac:dyDescent="0.2">
      <c r="A79" s="1283" t="s">
        <v>80</v>
      </c>
      <c r="B79" s="1284"/>
      <c r="C79" s="483">
        <f t="shared" ref="C79:C84" si="6">SUM(D79:E79)</f>
        <v>0</v>
      </c>
      <c r="D79" s="483">
        <f t="shared" ref="D79:E84" si="7">SUM(F79+H79+J79+L79+N79+P79+R79+T79+V79+X79+Z79+AB79+AD79+AF79)</f>
        <v>0</v>
      </c>
      <c r="E79" s="483">
        <f t="shared" si="7"/>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530"/>
      <c r="AL79" s="465"/>
      <c r="AM79" s="465"/>
      <c r="AN79" s="465"/>
      <c r="AO79" s="465"/>
      <c r="AP79" s="465"/>
      <c r="AQ79" s="465"/>
      <c r="AR79" s="465"/>
      <c r="AS79" s="465"/>
      <c r="AT79" s="465"/>
      <c r="BY79" s="452"/>
      <c r="BZ79" s="452"/>
      <c r="CA79" s="452"/>
      <c r="CB79" s="452"/>
      <c r="CC79" s="452"/>
      <c r="CD79" s="452"/>
      <c r="CE79" s="452"/>
      <c r="CF79" s="452"/>
      <c r="CG79" s="719">
        <v>0</v>
      </c>
      <c r="CH79" s="719"/>
      <c r="CI79" s="719"/>
      <c r="CJ79" s="719"/>
      <c r="CK79" s="719"/>
      <c r="CL79" s="719"/>
      <c r="CM79" s="719"/>
      <c r="CN79" s="719"/>
      <c r="CO79" s="452"/>
    </row>
    <row r="80" spans="1:93" s="451" customFormat="1" x14ac:dyDescent="0.2">
      <c r="A80" s="1285" t="s">
        <v>72</v>
      </c>
      <c r="B80" s="430" t="s">
        <v>73</v>
      </c>
      <c r="C80" s="489">
        <f t="shared" si="6"/>
        <v>0</v>
      </c>
      <c r="D80" s="489">
        <f t="shared" si="7"/>
        <v>0</v>
      </c>
      <c r="E80" s="489">
        <f t="shared" si="7"/>
        <v>0</v>
      </c>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531"/>
      <c r="AL80" s="465"/>
      <c r="AM80" s="465"/>
      <c r="AN80" s="465"/>
      <c r="AO80" s="465"/>
      <c r="AP80" s="465"/>
      <c r="AQ80" s="465"/>
      <c r="AR80" s="465"/>
      <c r="AS80" s="465"/>
      <c r="AT80" s="465"/>
      <c r="BY80" s="452"/>
      <c r="BZ80" s="452"/>
      <c r="CA80" s="452"/>
      <c r="CB80" s="452"/>
      <c r="CC80" s="452"/>
      <c r="CD80" s="452"/>
      <c r="CE80" s="452"/>
      <c r="CF80" s="452"/>
      <c r="CG80" s="719">
        <v>0</v>
      </c>
      <c r="CH80" s="719"/>
      <c r="CI80" s="719"/>
      <c r="CJ80" s="719"/>
      <c r="CK80" s="719"/>
      <c r="CL80" s="719"/>
      <c r="CM80" s="719"/>
      <c r="CN80" s="719"/>
      <c r="CO80" s="452"/>
    </row>
    <row r="81" spans="1:93" s="451" customFormat="1" x14ac:dyDescent="0.2">
      <c r="A81" s="1286"/>
      <c r="B81" s="439" t="s">
        <v>74</v>
      </c>
      <c r="C81" s="494">
        <f t="shared" si="6"/>
        <v>0</v>
      </c>
      <c r="D81" s="494">
        <f t="shared" si="7"/>
        <v>0</v>
      </c>
      <c r="E81" s="494">
        <f t="shared" si="7"/>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532"/>
      <c r="AL81" s="465"/>
      <c r="AM81" s="465"/>
      <c r="AN81" s="465"/>
      <c r="AO81" s="465"/>
      <c r="AP81" s="465"/>
      <c r="AQ81" s="465"/>
      <c r="AR81" s="465"/>
      <c r="AS81" s="465"/>
      <c r="AT81" s="465"/>
      <c r="BY81" s="452"/>
      <c r="BZ81" s="452"/>
      <c r="CA81" s="452"/>
      <c r="CB81" s="452"/>
      <c r="CC81" s="452"/>
      <c r="CD81" s="452"/>
      <c r="CE81" s="452"/>
      <c r="CF81" s="452"/>
      <c r="CG81" s="719">
        <v>0</v>
      </c>
      <c r="CH81" s="719"/>
      <c r="CI81" s="719"/>
      <c r="CJ81" s="719"/>
      <c r="CK81" s="719"/>
      <c r="CL81" s="719"/>
      <c r="CM81" s="719"/>
      <c r="CN81" s="719"/>
      <c r="CO81" s="452"/>
    </row>
    <row r="82" spans="1:93" s="451" customFormat="1" x14ac:dyDescent="0.2">
      <c r="A82" s="1286"/>
      <c r="B82" s="439" t="s">
        <v>228</v>
      </c>
      <c r="C82" s="494">
        <f t="shared" si="6"/>
        <v>0</v>
      </c>
      <c r="D82" s="494">
        <f t="shared" si="7"/>
        <v>0</v>
      </c>
      <c r="E82" s="494">
        <f t="shared" si="7"/>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532"/>
      <c r="AL82" s="465"/>
      <c r="AM82" s="465"/>
      <c r="AN82" s="465"/>
      <c r="AO82" s="465"/>
      <c r="AP82" s="465"/>
      <c r="AQ82" s="465"/>
      <c r="AR82" s="465"/>
      <c r="AS82" s="465"/>
      <c r="AT82" s="465"/>
      <c r="BY82" s="452"/>
      <c r="BZ82" s="452"/>
      <c r="CA82" s="452"/>
      <c r="CB82" s="452"/>
      <c r="CC82" s="452"/>
      <c r="CD82" s="452"/>
      <c r="CE82" s="452"/>
      <c r="CF82" s="452"/>
      <c r="CG82" s="719">
        <v>0</v>
      </c>
      <c r="CH82" s="719"/>
      <c r="CI82" s="719"/>
      <c r="CJ82" s="719"/>
      <c r="CK82" s="719"/>
      <c r="CL82" s="719"/>
      <c r="CM82" s="719"/>
      <c r="CN82" s="719"/>
      <c r="CO82" s="452"/>
    </row>
    <row r="83" spans="1:93" s="451" customFormat="1" ht="30" customHeight="1" x14ac:dyDescent="0.2">
      <c r="A83" s="1286"/>
      <c r="B83" s="102" t="s">
        <v>229</v>
      </c>
      <c r="C83" s="494">
        <f t="shared" si="6"/>
        <v>0</v>
      </c>
      <c r="D83" s="494">
        <f t="shared" si="7"/>
        <v>0</v>
      </c>
      <c r="E83" s="494">
        <f t="shared" si="7"/>
        <v>0</v>
      </c>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530"/>
      <c r="AL83" s="465"/>
      <c r="AM83" s="465"/>
      <c r="AN83" s="465"/>
      <c r="AO83" s="465"/>
      <c r="AP83" s="465"/>
      <c r="AQ83" s="465"/>
      <c r="AR83" s="465"/>
      <c r="AS83" s="465"/>
      <c r="AT83" s="465"/>
      <c r="BY83" s="452"/>
      <c r="BZ83" s="452"/>
      <c r="CA83" s="452"/>
      <c r="CB83" s="452"/>
      <c r="CC83" s="452"/>
      <c r="CD83" s="452"/>
      <c r="CE83" s="452"/>
      <c r="CF83" s="452"/>
      <c r="CG83" s="719">
        <v>0</v>
      </c>
      <c r="CH83" s="719"/>
      <c r="CI83" s="719"/>
      <c r="CJ83" s="719"/>
      <c r="CK83" s="719"/>
      <c r="CL83" s="719"/>
      <c r="CM83" s="719"/>
      <c r="CN83" s="719"/>
      <c r="CO83" s="452"/>
    </row>
    <row r="84" spans="1:93" s="451" customFormat="1" x14ac:dyDescent="0.2">
      <c r="A84" s="1287"/>
      <c r="B84" s="436" t="s">
        <v>75</v>
      </c>
      <c r="C84" s="492">
        <f t="shared" si="6"/>
        <v>0</v>
      </c>
      <c r="D84" s="492">
        <f t="shared" si="7"/>
        <v>0</v>
      </c>
      <c r="E84" s="492">
        <f t="shared" si="7"/>
        <v>0</v>
      </c>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531"/>
      <c r="AL84" s="465"/>
      <c r="AM84" s="465"/>
      <c r="AN84" s="465"/>
      <c r="AO84" s="465"/>
      <c r="AP84" s="465"/>
      <c r="AQ84" s="465"/>
      <c r="AR84" s="465"/>
      <c r="AS84" s="465"/>
      <c r="AT84" s="465"/>
      <c r="BY84" s="452"/>
      <c r="BZ84" s="452"/>
      <c r="CA84" s="452"/>
      <c r="CB84" s="452"/>
      <c r="CC84" s="452"/>
      <c r="CD84" s="452"/>
      <c r="CE84" s="452"/>
      <c r="CF84" s="452"/>
      <c r="CG84" s="719">
        <v>0</v>
      </c>
      <c r="CH84" s="719"/>
      <c r="CI84" s="719"/>
      <c r="CJ84" s="719"/>
      <c r="CK84" s="719"/>
      <c r="CL84" s="719"/>
      <c r="CM84" s="719"/>
      <c r="CN84" s="719"/>
      <c r="CO84" s="452"/>
    </row>
    <row r="85" spans="1:93" s="451" customFormat="1" x14ac:dyDescent="0.2">
      <c r="A85" s="65" t="s">
        <v>81</v>
      </c>
      <c r="B85" s="65"/>
      <c r="C85" s="65"/>
      <c r="D85" s="65"/>
      <c r="E85" s="65"/>
      <c r="F85" s="65"/>
      <c r="G85" s="65"/>
      <c r="H85" s="90"/>
      <c r="I85" s="91"/>
      <c r="J85" s="91"/>
      <c r="K85" s="92"/>
      <c r="L85" s="105"/>
      <c r="M85" s="105"/>
      <c r="N85" s="105"/>
      <c r="O85" s="105"/>
      <c r="P85" s="105"/>
      <c r="Q85" s="105"/>
      <c r="R85" s="105"/>
      <c r="S85" s="105"/>
      <c r="T85" s="105"/>
      <c r="U85" s="105"/>
      <c r="V85" s="105"/>
      <c r="W85" s="93"/>
      <c r="X85" s="10"/>
      <c r="Y85" s="10"/>
      <c r="Z85" s="10"/>
      <c r="AA85" s="10"/>
      <c r="AB85" s="10"/>
      <c r="AC85" s="10"/>
      <c r="AD85" s="10"/>
      <c r="AE85" s="10"/>
      <c r="AF85" s="10"/>
      <c r="AG85" s="10"/>
      <c r="AH85" s="10"/>
      <c r="AI85" s="10"/>
      <c r="AJ85" s="10"/>
      <c r="AK85" s="10"/>
      <c r="AL85" s="10"/>
      <c r="AM85" s="10"/>
      <c r="AN85" s="454"/>
      <c r="AO85" s="454"/>
      <c r="AP85" s="454"/>
      <c r="AQ85" s="454"/>
      <c r="AR85" s="454"/>
      <c r="AS85" s="454"/>
      <c r="AT85" s="454"/>
      <c r="AU85" s="499"/>
      <c r="AV85" s="499"/>
      <c r="BY85" s="452"/>
      <c r="BZ85" s="452"/>
      <c r="CA85" s="452"/>
      <c r="CB85" s="452"/>
      <c r="CC85" s="452"/>
      <c r="CD85" s="452"/>
      <c r="CE85" s="452"/>
      <c r="CF85" s="452"/>
      <c r="CG85" s="719"/>
      <c r="CH85" s="719"/>
      <c r="CI85" s="719"/>
      <c r="CJ85" s="719"/>
      <c r="CK85" s="719"/>
      <c r="CL85" s="719"/>
      <c r="CM85" s="719"/>
      <c r="CN85" s="719"/>
      <c r="CO85" s="452"/>
    </row>
    <row r="86" spans="1:93" s="451" customFormat="1" ht="14.25" customHeight="1" x14ac:dyDescent="0.2">
      <c r="A86" s="1285" t="s">
        <v>32</v>
      </c>
      <c r="B86" s="1285"/>
      <c r="C86" s="1250" t="s">
        <v>33</v>
      </c>
      <c r="D86" s="1285"/>
      <c r="E86" s="1251"/>
      <c r="F86" s="1305" t="s">
        <v>34</v>
      </c>
      <c r="G86" s="1306"/>
      <c r="H86" s="1306"/>
      <c r="I86" s="1306"/>
      <c r="J86" s="1306"/>
      <c r="K86" s="1306"/>
      <c r="L86" s="1306"/>
      <c r="M86" s="1306"/>
      <c r="N86" s="1306"/>
      <c r="O86" s="1306"/>
      <c r="P86" s="1306"/>
      <c r="Q86" s="1306"/>
      <c r="R86" s="1306"/>
      <c r="S86" s="1306"/>
      <c r="T86" s="1306"/>
      <c r="U86" s="1306"/>
      <c r="V86" s="1306"/>
      <c r="W86" s="1306"/>
      <c r="X86" s="1306"/>
      <c r="Y86" s="1306"/>
      <c r="Z86" s="1306"/>
      <c r="AA86" s="1306"/>
      <c r="AB86" s="1306"/>
      <c r="AC86" s="1306"/>
      <c r="AD86" s="1306"/>
      <c r="AE86" s="1306"/>
      <c r="AF86" s="1306"/>
      <c r="AG86" s="1307"/>
      <c r="AH86" s="1362" t="s">
        <v>230</v>
      </c>
      <c r="AI86" s="1362"/>
      <c r="AJ86" s="1362"/>
      <c r="AK86" s="10"/>
      <c r="AL86" s="454"/>
      <c r="AM86" s="454"/>
      <c r="AN86" s="454"/>
      <c r="AO86" s="454"/>
      <c r="AP86" s="454"/>
      <c r="AQ86" s="454"/>
      <c r="AR86" s="477"/>
      <c r="AS86" s="454"/>
      <c r="AT86" s="533"/>
      <c r="AU86" s="453"/>
      <c r="BY86" s="452"/>
      <c r="BZ86" s="452"/>
      <c r="CA86" s="452"/>
      <c r="CB86" s="452"/>
      <c r="CC86" s="452"/>
      <c r="CD86" s="452"/>
      <c r="CE86" s="452"/>
      <c r="CF86" s="452"/>
      <c r="CG86" s="719"/>
      <c r="CH86" s="719"/>
      <c r="CI86" s="719"/>
      <c r="CJ86" s="719"/>
      <c r="CK86" s="719"/>
      <c r="CL86" s="719"/>
      <c r="CM86" s="719"/>
      <c r="CN86" s="719"/>
      <c r="CO86" s="452"/>
    </row>
    <row r="87" spans="1:93" s="451" customFormat="1" ht="14.25" customHeight="1" x14ac:dyDescent="0.2">
      <c r="A87" s="1286"/>
      <c r="B87" s="1286"/>
      <c r="C87" s="1308"/>
      <c r="D87" s="1286"/>
      <c r="E87" s="1309"/>
      <c r="F87" s="1358" t="s">
        <v>82</v>
      </c>
      <c r="G87" s="1363"/>
      <c r="H87" s="1358" t="s">
        <v>58</v>
      </c>
      <c r="I87" s="1363"/>
      <c r="J87" s="1358" t="s">
        <v>59</v>
      </c>
      <c r="K87" s="1363"/>
      <c r="L87" s="1358" t="s">
        <v>60</v>
      </c>
      <c r="M87" s="1363"/>
      <c r="N87" s="1358" t="s">
        <v>61</v>
      </c>
      <c r="O87" s="1363"/>
      <c r="P87" s="1358" t="s">
        <v>62</v>
      </c>
      <c r="Q87" s="1363"/>
      <c r="R87" s="1358" t="s">
        <v>63</v>
      </c>
      <c r="S87" s="1363"/>
      <c r="T87" s="1358" t="s">
        <v>64</v>
      </c>
      <c r="U87" s="1363"/>
      <c r="V87" s="1358" t="s">
        <v>65</v>
      </c>
      <c r="W87" s="1363"/>
      <c r="X87" s="1358" t="s">
        <v>66</v>
      </c>
      <c r="Y87" s="1363"/>
      <c r="Z87" s="1288" t="s">
        <v>67</v>
      </c>
      <c r="AA87" s="1289"/>
      <c r="AB87" s="1288" t="s">
        <v>68</v>
      </c>
      <c r="AC87" s="1289"/>
      <c r="AD87" s="1288" t="s">
        <v>69</v>
      </c>
      <c r="AE87" s="1289"/>
      <c r="AF87" s="1288" t="s">
        <v>70</v>
      </c>
      <c r="AG87" s="1289"/>
      <c r="AH87" s="1237" t="s">
        <v>234</v>
      </c>
      <c r="AI87" s="1237" t="s">
        <v>235</v>
      </c>
      <c r="AJ87" s="1237" t="s">
        <v>233</v>
      </c>
      <c r="AK87" s="519"/>
      <c r="AL87" s="458"/>
      <c r="AM87" s="458"/>
      <c r="AN87" s="458"/>
      <c r="AO87" s="458"/>
      <c r="AP87" s="458"/>
      <c r="AQ87" s="458"/>
      <c r="AR87" s="482"/>
      <c r="AS87" s="458"/>
      <c r="AT87" s="465"/>
      <c r="AU87" s="453"/>
      <c r="BY87" s="452"/>
      <c r="BZ87" s="452"/>
      <c r="CA87" s="452"/>
      <c r="CB87" s="452"/>
      <c r="CC87" s="452"/>
      <c r="CD87" s="452"/>
      <c r="CE87" s="452"/>
      <c r="CF87" s="452"/>
      <c r="CG87" s="719"/>
      <c r="CH87" s="719"/>
      <c r="CI87" s="719"/>
      <c r="CJ87" s="719"/>
      <c r="CK87" s="719"/>
      <c r="CL87" s="719"/>
      <c r="CM87" s="719"/>
      <c r="CN87" s="719"/>
      <c r="CO87" s="452"/>
    </row>
    <row r="88" spans="1:93" s="451" customFormat="1" x14ac:dyDescent="0.2">
      <c r="A88" s="1287"/>
      <c r="B88" s="1287"/>
      <c r="C88" s="435" t="s">
        <v>149</v>
      </c>
      <c r="D88" s="435" t="s">
        <v>30</v>
      </c>
      <c r="E88" s="435" t="s">
        <v>48</v>
      </c>
      <c r="F88" s="425" t="s">
        <v>30</v>
      </c>
      <c r="G88" s="425" t="s">
        <v>48</v>
      </c>
      <c r="H88" s="425" t="s">
        <v>30</v>
      </c>
      <c r="I88" s="425" t="s">
        <v>48</v>
      </c>
      <c r="J88" s="425" t="s">
        <v>30</v>
      </c>
      <c r="K88" s="425" t="s">
        <v>48</v>
      </c>
      <c r="L88" s="425" t="s">
        <v>30</v>
      </c>
      <c r="M88" s="425" t="s">
        <v>48</v>
      </c>
      <c r="N88" s="425" t="s">
        <v>30</v>
      </c>
      <c r="O88" s="425" t="s">
        <v>48</v>
      </c>
      <c r="P88" s="425" t="s">
        <v>30</v>
      </c>
      <c r="Q88" s="425" t="s">
        <v>48</v>
      </c>
      <c r="R88" s="425" t="s">
        <v>30</v>
      </c>
      <c r="S88" s="425" t="s">
        <v>48</v>
      </c>
      <c r="T88" s="425" t="s">
        <v>30</v>
      </c>
      <c r="U88" s="425" t="s">
        <v>48</v>
      </c>
      <c r="V88" s="425" t="s">
        <v>30</v>
      </c>
      <c r="W88" s="425" t="s">
        <v>48</v>
      </c>
      <c r="X88" s="425" t="s">
        <v>30</v>
      </c>
      <c r="Y88" s="425" t="s">
        <v>48</v>
      </c>
      <c r="Z88" s="425" t="s">
        <v>30</v>
      </c>
      <c r="AA88" s="425" t="s">
        <v>48</v>
      </c>
      <c r="AB88" s="425" t="s">
        <v>30</v>
      </c>
      <c r="AC88" s="425" t="s">
        <v>48</v>
      </c>
      <c r="AD88" s="425" t="s">
        <v>30</v>
      </c>
      <c r="AE88" s="425" t="s">
        <v>48</v>
      </c>
      <c r="AF88" s="425" t="s">
        <v>30</v>
      </c>
      <c r="AG88" s="425" t="s">
        <v>48</v>
      </c>
      <c r="AH88" s="1238"/>
      <c r="AI88" s="1238"/>
      <c r="AJ88" s="1238"/>
      <c r="AK88" s="519"/>
      <c r="AL88" s="3"/>
      <c r="AM88" s="3"/>
      <c r="AN88" s="3"/>
      <c r="AO88" s="3"/>
      <c r="AP88" s="3"/>
      <c r="AQ88" s="3"/>
      <c r="AR88" s="3"/>
      <c r="AS88" s="458"/>
      <c r="AT88" s="465"/>
      <c r="AU88" s="453"/>
      <c r="BY88" s="452"/>
      <c r="BZ88" s="452"/>
      <c r="CA88" s="452"/>
      <c r="CB88" s="452"/>
      <c r="CC88" s="452"/>
      <c r="CD88" s="452"/>
      <c r="CE88" s="452"/>
      <c r="CF88" s="452"/>
      <c r="CG88" s="719"/>
      <c r="CH88" s="719"/>
      <c r="CI88" s="719"/>
      <c r="CJ88" s="719"/>
      <c r="CK88" s="719"/>
      <c r="CL88" s="719"/>
      <c r="CM88" s="719"/>
      <c r="CN88" s="719"/>
      <c r="CO88" s="452"/>
    </row>
    <row r="89" spans="1:93" s="451" customFormat="1" x14ac:dyDescent="0.2">
      <c r="A89" s="1365" t="s">
        <v>83</v>
      </c>
      <c r="B89" s="1366"/>
      <c r="C89" s="489">
        <f>SUM(D89:E89)</f>
        <v>0</v>
      </c>
      <c r="D89" s="489">
        <f t="shared" ref="D89:E92" si="8">SUM(F89+H89+J89+L89+N89+P89+R89+T89+V89+X89+Z89+AB89+AD89+AF89)</f>
        <v>0</v>
      </c>
      <c r="E89" s="489">
        <f t="shared" si="8"/>
        <v>0</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519"/>
      <c r="AL89" s="3"/>
      <c r="AM89" s="3"/>
      <c r="AN89" s="3"/>
      <c r="AO89" s="3"/>
      <c r="AP89" s="3"/>
      <c r="AQ89" s="3"/>
      <c r="AR89" s="3"/>
      <c r="AS89" s="458"/>
      <c r="AT89" s="465"/>
      <c r="AU89" s="453"/>
      <c r="BY89" s="452"/>
      <c r="BZ89" s="452"/>
      <c r="CA89" s="452"/>
      <c r="CB89" s="452"/>
      <c r="CC89" s="452"/>
      <c r="CD89" s="452"/>
      <c r="CE89" s="452"/>
      <c r="CF89" s="452"/>
      <c r="CG89" s="719"/>
      <c r="CH89" s="719"/>
      <c r="CI89" s="719"/>
      <c r="CJ89" s="719"/>
      <c r="CK89" s="719"/>
      <c r="CL89" s="719"/>
      <c r="CM89" s="719"/>
      <c r="CN89" s="719"/>
      <c r="CO89" s="452"/>
    </row>
    <row r="90" spans="1:93" s="451" customFormat="1" x14ac:dyDescent="0.2">
      <c r="A90" s="1367" t="s">
        <v>84</v>
      </c>
      <c r="B90" s="1368"/>
      <c r="C90" s="496">
        <f>SUM(D90:E90)</f>
        <v>0</v>
      </c>
      <c r="D90" s="496">
        <f t="shared" si="8"/>
        <v>0</v>
      </c>
      <c r="E90" s="496">
        <f t="shared" si="8"/>
        <v>0</v>
      </c>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519"/>
      <c r="AL90" s="3"/>
      <c r="AM90" s="3"/>
      <c r="AN90" s="3"/>
      <c r="AO90" s="3"/>
      <c r="AP90" s="3"/>
      <c r="AQ90" s="3"/>
      <c r="AR90" s="3"/>
      <c r="AS90" s="458"/>
      <c r="AT90" s="465"/>
      <c r="AU90" s="453"/>
      <c r="BY90" s="452"/>
      <c r="BZ90" s="452"/>
      <c r="CA90" s="452"/>
      <c r="CB90" s="452"/>
      <c r="CC90" s="452"/>
      <c r="CD90" s="452"/>
      <c r="CE90" s="452"/>
      <c r="CF90" s="452"/>
      <c r="CG90" s="719"/>
      <c r="CH90" s="719"/>
      <c r="CI90" s="719"/>
      <c r="CJ90" s="719"/>
      <c r="CK90" s="719"/>
      <c r="CL90" s="719"/>
      <c r="CM90" s="719"/>
      <c r="CN90" s="719"/>
      <c r="CO90" s="452"/>
    </row>
    <row r="91" spans="1:93" s="451" customFormat="1" x14ac:dyDescent="0.2">
      <c r="A91" s="1369" t="s">
        <v>236</v>
      </c>
      <c r="B91" s="106" t="s">
        <v>85</v>
      </c>
      <c r="C91" s="489">
        <f>SUM(D91:E91)</f>
        <v>0</v>
      </c>
      <c r="D91" s="489">
        <f t="shared" si="8"/>
        <v>0</v>
      </c>
      <c r="E91" s="489">
        <f t="shared" si="8"/>
        <v>0</v>
      </c>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519"/>
      <c r="AL91" s="3"/>
      <c r="AM91" s="3"/>
      <c r="AN91" s="3"/>
      <c r="AO91" s="3"/>
      <c r="AP91" s="3"/>
      <c r="AQ91" s="3"/>
      <c r="AR91" s="3"/>
      <c r="AS91" s="458"/>
      <c r="AT91" s="465"/>
      <c r="AU91" s="453"/>
      <c r="BY91" s="452"/>
      <c r="BZ91" s="452"/>
      <c r="CA91" s="452"/>
      <c r="CB91" s="452"/>
      <c r="CC91" s="452"/>
      <c r="CD91" s="452"/>
      <c r="CE91" s="452"/>
      <c r="CF91" s="452"/>
      <c r="CG91" s="719"/>
      <c r="CH91" s="719"/>
      <c r="CI91" s="719"/>
      <c r="CJ91" s="719"/>
      <c r="CK91" s="719"/>
      <c r="CL91" s="719"/>
      <c r="CM91" s="719"/>
      <c r="CN91" s="719"/>
      <c r="CO91" s="452"/>
    </row>
    <row r="92" spans="1:93" s="451" customFormat="1" x14ac:dyDescent="0.2">
      <c r="A92" s="1370"/>
      <c r="B92" s="107" t="s">
        <v>86</v>
      </c>
      <c r="C92" s="492">
        <f>SUM(D92:E92)</f>
        <v>0</v>
      </c>
      <c r="D92" s="492">
        <f t="shared" si="8"/>
        <v>0</v>
      </c>
      <c r="E92" s="492">
        <f t="shared" si="8"/>
        <v>0</v>
      </c>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519"/>
      <c r="AL92" s="3"/>
      <c r="AM92" s="3"/>
      <c r="AN92" s="3"/>
      <c r="AO92" s="3"/>
      <c r="AP92" s="3"/>
      <c r="AQ92" s="3"/>
      <c r="AR92" s="3"/>
      <c r="AS92" s="534"/>
      <c r="AT92" s="522"/>
      <c r="AU92" s="453"/>
      <c r="BY92" s="452"/>
      <c r="BZ92" s="452"/>
      <c r="CA92" s="452"/>
      <c r="CB92" s="452"/>
      <c r="CC92" s="452"/>
      <c r="CD92" s="452"/>
      <c r="CE92" s="452"/>
      <c r="CF92" s="452"/>
      <c r="CG92" s="719"/>
      <c r="CH92" s="719"/>
      <c r="CI92" s="719"/>
      <c r="CJ92" s="719"/>
      <c r="CK92" s="719"/>
      <c r="CL92" s="719"/>
      <c r="CM92" s="719"/>
      <c r="CN92" s="719"/>
      <c r="CO92" s="452"/>
    </row>
    <row r="93" spans="1:93" s="451" customFormat="1" x14ac:dyDescent="0.2">
      <c r="A93" s="1371" t="s">
        <v>87</v>
      </c>
      <c r="B93" s="1372"/>
      <c r="C93" s="506">
        <f>SUM(D93:E93)</f>
        <v>0</v>
      </c>
      <c r="D93" s="506">
        <f>SUM(F93+H93+J93+L93+N93+P93+R93+T93+V89+X93+Z93+AB93+AD93+AF93)</f>
        <v>0</v>
      </c>
      <c r="E93" s="506">
        <f>SUM(G93+I93+K93+M93+O93+Q93+S93+U93+W93+Y93+AA93+AC93+AE93+AG93)</f>
        <v>0</v>
      </c>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535"/>
      <c r="AL93" s="534"/>
      <c r="AM93" s="458"/>
      <c r="AN93" s="458"/>
      <c r="AO93" s="458"/>
      <c r="AP93" s="459"/>
      <c r="AQ93" s="459"/>
      <c r="AR93" s="458"/>
      <c r="AS93" s="458"/>
      <c r="AT93" s="458"/>
      <c r="AU93" s="478"/>
      <c r="BY93" s="452"/>
      <c r="BZ93" s="452"/>
      <c r="CA93" s="452" t="str">
        <f>IF(C93&gt;C91+C92,"Los Ingresos de pacientes dependientes severos con escaras DEBEN estar incluidos en los Ingresos de pacientes dependientes severos Oncológicos o No Oncológicos","")</f>
        <v/>
      </c>
      <c r="CB93" s="452"/>
      <c r="CC93" s="452"/>
      <c r="CD93" s="452"/>
      <c r="CE93" s="452"/>
      <c r="CF93" s="452"/>
      <c r="CG93" s="719"/>
      <c r="CH93" s="719"/>
      <c r="CI93" s="719"/>
      <c r="CJ93" s="719"/>
      <c r="CK93" s="719"/>
      <c r="CL93" s="719"/>
      <c r="CM93" s="719"/>
      <c r="CN93" s="719"/>
      <c r="CO93" s="452"/>
    </row>
    <row r="94" spans="1:93" s="451" customFormat="1" x14ac:dyDescent="0.2">
      <c r="A94" s="69" t="s">
        <v>237</v>
      </c>
      <c r="B94" s="69"/>
      <c r="C94" s="69"/>
      <c r="D94" s="69"/>
      <c r="E94" s="69"/>
      <c r="F94" s="65"/>
      <c r="G94" s="65"/>
      <c r="H94" s="90"/>
      <c r="I94" s="91"/>
      <c r="J94" s="91"/>
      <c r="K94" s="91"/>
      <c r="L94" s="91"/>
      <c r="M94" s="91"/>
      <c r="N94" s="91"/>
      <c r="O94" s="91"/>
      <c r="P94" s="91"/>
      <c r="Q94" s="91"/>
      <c r="R94" s="91"/>
      <c r="S94" s="91"/>
      <c r="T94" s="91"/>
      <c r="U94" s="91"/>
      <c r="V94" s="91"/>
      <c r="W94" s="91"/>
      <c r="X94" s="10"/>
      <c r="Y94" s="10"/>
      <c r="Z94" s="10"/>
      <c r="AA94" s="10"/>
      <c r="AB94" s="10"/>
      <c r="AC94" s="10"/>
      <c r="AD94" s="10"/>
      <c r="AE94" s="10"/>
      <c r="AF94" s="10"/>
      <c r="AG94" s="10"/>
      <c r="AH94" s="10"/>
      <c r="AI94" s="10"/>
      <c r="AJ94" s="10"/>
      <c r="AK94" s="10"/>
      <c r="AL94" s="536"/>
      <c r="AM94" s="17"/>
      <c r="AN94" s="533"/>
      <c r="AO94" s="533"/>
      <c r="AP94" s="533"/>
      <c r="AQ94" s="533"/>
      <c r="AR94" s="533"/>
      <c r="AS94" s="533"/>
      <c r="AT94" s="533"/>
      <c r="AU94" s="533"/>
      <c r="AV94" s="533"/>
      <c r="AW94" s="478"/>
      <c r="BY94" s="452"/>
      <c r="BZ94" s="452"/>
      <c r="CA94" s="452"/>
      <c r="CB94" s="452"/>
      <c r="CC94" s="452"/>
      <c r="CD94" s="452"/>
      <c r="CE94" s="452"/>
      <c r="CF94" s="452"/>
      <c r="CG94" s="719"/>
      <c r="CH94" s="719"/>
      <c r="CI94" s="719"/>
      <c r="CJ94" s="719"/>
      <c r="CK94" s="719"/>
      <c r="CL94" s="719"/>
      <c r="CM94" s="719"/>
      <c r="CN94" s="719"/>
      <c r="CO94" s="452"/>
    </row>
    <row r="95" spans="1:93" s="451" customFormat="1" ht="14.25" customHeight="1" x14ac:dyDescent="0.2">
      <c r="A95" s="1373" t="s">
        <v>3</v>
      </c>
      <c r="B95" s="1374"/>
      <c r="C95" s="1288" t="s">
        <v>33</v>
      </c>
      <c r="D95" s="1361"/>
      <c r="E95" s="1289"/>
      <c r="F95" s="1288" t="s">
        <v>67</v>
      </c>
      <c r="G95" s="1289"/>
      <c r="H95" s="1288" t="s">
        <v>68</v>
      </c>
      <c r="I95" s="1289"/>
      <c r="J95" s="1288" t="s">
        <v>69</v>
      </c>
      <c r="K95" s="1289"/>
      <c r="L95" s="1288" t="s">
        <v>70</v>
      </c>
      <c r="M95" s="1289"/>
      <c r="N95" s="537"/>
      <c r="O95" s="538"/>
      <c r="P95" s="243"/>
      <c r="Q95" s="539"/>
      <c r="R95" s="539"/>
      <c r="S95" s="540"/>
      <c r="T95" s="465"/>
      <c r="U95" s="522"/>
      <c r="V95" s="465"/>
      <c r="W95" s="465"/>
      <c r="X95" s="465"/>
      <c r="Y95" s="465"/>
      <c r="Z95" s="533"/>
      <c r="AA95" s="533"/>
      <c r="AB95" s="453"/>
      <c r="AC95" s="453"/>
      <c r="AD95" s="478"/>
      <c r="BY95" s="452"/>
      <c r="BZ95" s="452"/>
      <c r="CA95" s="452"/>
      <c r="CB95" s="452"/>
      <c r="CC95" s="452"/>
      <c r="CD95" s="452"/>
      <c r="CE95" s="452"/>
      <c r="CF95" s="452"/>
      <c r="CG95" s="719"/>
      <c r="CH95" s="719"/>
      <c r="CI95" s="719"/>
      <c r="CJ95" s="719"/>
      <c r="CK95" s="719"/>
      <c r="CL95" s="719"/>
      <c r="CM95" s="719"/>
      <c r="CN95" s="719"/>
      <c r="CO95" s="452"/>
    </row>
    <row r="96" spans="1:93" s="451" customFormat="1" x14ac:dyDescent="0.2">
      <c r="A96" s="1375"/>
      <c r="B96" s="1376"/>
      <c r="C96" s="435" t="s">
        <v>149</v>
      </c>
      <c r="D96" s="435" t="s">
        <v>30</v>
      </c>
      <c r="E96" s="435" t="s">
        <v>48</v>
      </c>
      <c r="F96" s="435" t="s">
        <v>30</v>
      </c>
      <c r="G96" s="435" t="s">
        <v>48</v>
      </c>
      <c r="H96" s="435" t="s">
        <v>30</v>
      </c>
      <c r="I96" s="435" t="s">
        <v>48</v>
      </c>
      <c r="J96" s="435" t="s">
        <v>30</v>
      </c>
      <c r="K96" s="435" t="s">
        <v>48</v>
      </c>
      <c r="L96" s="435" t="s">
        <v>30</v>
      </c>
      <c r="M96" s="435" t="s">
        <v>48</v>
      </c>
      <c r="N96" s="529"/>
      <c r="O96" s="465"/>
      <c r="P96" s="465"/>
      <c r="Q96" s="465"/>
      <c r="R96" s="465"/>
      <c r="S96" s="465"/>
      <c r="T96" s="465"/>
      <c r="U96" s="465"/>
      <c r="V96" s="541"/>
      <c r="W96" s="465"/>
      <c r="X96" s="465"/>
      <c r="Y96" s="465"/>
      <c r="Z96" s="533"/>
      <c r="AA96" s="533"/>
      <c r="AB96" s="453"/>
      <c r="AC96" s="453"/>
      <c r="AD96" s="478"/>
      <c r="BY96" s="452"/>
      <c r="BZ96" s="452"/>
      <c r="CA96" s="452"/>
      <c r="CB96" s="452"/>
      <c r="CC96" s="452"/>
      <c r="CD96" s="452"/>
      <c r="CE96" s="452"/>
      <c r="CF96" s="452"/>
      <c r="CG96" s="719"/>
      <c r="CH96" s="719"/>
      <c r="CI96" s="719"/>
      <c r="CJ96" s="719"/>
      <c r="CK96" s="719"/>
      <c r="CL96" s="719"/>
      <c r="CM96" s="719"/>
      <c r="CN96" s="719"/>
      <c r="CO96" s="452"/>
    </row>
    <row r="97" spans="1:93" s="451" customFormat="1" x14ac:dyDescent="0.2">
      <c r="A97" s="1330" t="s">
        <v>282</v>
      </c>
      <c r="B97" s="542" t="s">
        <v>88</v>
      </c>
      <c r="C97" s="489">
        <f>SUM(D97:E97)</f>
        <v>0</v>
      </c>
      <c r="D97" s="489">
        <f t="shared" ref="D97:E99" si="9">SUM(F97+H97+J97+L97)</f>
        <v>0</v>
      </c>
      <c r="E97" s="489">
        <f t="shared" si="9"/>
        <v>0</v>
      </c>
      <c r="F97" s="60"/>
      <c r="G97" s="60"/>
      <c r="H97" s="60"/>
      <c r="I97" s="60"/>
      <c r="J97" s="60"/>
      <c r="K97" s="60"/>
      <c r="L97" s="60"/>
      <c r="M97" s="60"/>
      <c r="N97" s="529"/>
      <c r="O97" s="465"/>
      <c r="P97" s="465"/>
      <c r="Q97" s="465"/>
      <c r="R97" s="465"/>
      <c r="S97" s="465"/>
      <c r="T97" s="465"/>
      <c r="U97" s="465"/>
      <c r="V97" s="541"/>
      <c r="W97" s="465"/>
      <c r="X97" s="465"/>
      <c r="Y97" s="465"/>
      <c r="Z97" s="533"/>
      <c r="AA97" s="533"/>
      <c r="AB97" s="453"/>
      <c r="AC97" s="453"/>
      <c r="BY97" s="452"/>
      <c r="BZ97" s="452"/>
      <c r="CA97" s="452"/>
      <c r="CB97" s="452"/>
      <c r="CC97" s="452"/>
      <c r="CD97" s="452"/>
      <c r="CE97" s="452"/>
      <c r="CF97" s="452"/>
      <c r="CG97" s="719"/>
      <c r="CH97" s="719"/>
      <c r="CI97" s="719"/>
      <c r="CJ97" s="719"/>
      <c r="CK97" s="719"/>
      <c r="CL97" s="719"/>
      <c r="CM97" s="719"/>
      <c r="CN97" s="719"/>
      <c r="CO97" s="452"/>
    </row>
    <row r="98" spans="1:93" s="451" customFormat="1" x14ac:dyDescent="0.2">
      <c r="A98" s="1331"/>
      <c r="B98" s="431" t="s">
        <v>89</v>
      </c>
      <c r="C98" s="494">
        <f>SUM(D98:E98)</f>
        <v>0</v>
      </c>
      <c r="D98" s="494">
        <f t="shared" si="9"/>
        <v>0</v>
      </c>
      <c r="E98" s="494">
        <f t="shared" si="9"/>
        <v>0</v>
      </c>
      <c r="F98" s="60"/>
      <c r="G98" s="60"/>
      <c r="H98" s="60"/>
      <c r="I98" s="60"/>
      <c r="J98" s="60"/>
      <c r="K98" s="60"/>
      <c r="L98" s="60"/>
      <c r="M98" s="60"/>
      <c r="N98" s="529"/>
      <c r="O98" s="465"/>
      <c r="P98" s="465"/>
      <c r="Q98" s="465"/>
      <c r="R98" s="465"/>
      <c r="S98" s="465"/>
      <c r="T98" s="465"/>
      <c r="U98" s="465"/>
      <c r="V98" s="541"/>
      <c r="W98" s="465"/>
      <c r="X98" s="465"/>
      <c r="Y98" s="465"/>
      <c r="Z98" s="533"/>
      <c r="AA98" s="533"/>
      <c r="AB98" s="453"/>
      <c r="AC98" s="453"/>
      <c r="BY98" s="452"/>
      <c r="BZ98" s="452"/>
      <c r="CA98" s="452"/>
      <c r="CB98" s="452"/>
      <c r="CC98" s="452"/>
      <c r="CD98" s="452"/>
      <c r="CE98" s="452"/>
      <c r="CF98" s="452"/>
      <c r="CG98" s="719"/>
      <c r="CH98" s="719"/>
      <c r="CI98" s="719"/>
      <c r="CJ98" s="719"/>
      <c r="CK98" s="719"/>
      <c r="CL98" s="719"/>
      <c r="CM98" s="719"/>
      <c r="CN98" s="719"/>
      <c r="CO98" s="452"/>
    </row>
    <row r="99" spans="1:93" s="451" customFormat="1" x14ac:dyDescent="0.2">
      <c r="A99" s="1332"/>
      <c r="B99" s="438" t="s">
        <v>90</v>
      </c>
      <c r="C99" s="496">
        <f>SUM(D99:E99)</f>
        <v>0</v>
      </c>
      <c r="D99" s="496">
        <f t="shared" si="9"/>
        <v>0</v>
      </c>
      <c r="E99" s="496">
        <f t="shared" si="9"/>
        <v>0</v>
      </c>
      <c r="F99" s="60"/>
      <c r="G99" s="60"/>
      <c r="H99" s="60"/>
      <c r="I99" s="60"/>
      <c r="J99" s="60"/>
      <c r="K99" s="60"/>
      <c r="L99" s="60"/>
      <c r="M99" s="60"/>
      <c r="N99" s="529"/>
      <c r="O99" s="465"/>
      <c r="P99" s="465"/>
      <c r="Q99" s="465"/>
      <c r="R99" s="465"/>
      <c r="S99" s="465"/>
      <c r="T99" s="465"/>
      <c r="U99" s="465"/>
      <c r="V99" s="541"/>
      <c r="W99" s="465"/>
      <c r="X99" s="465"/>
      <c r="Y99" s="465"/>
      <c r="Z99" s="533"/>
      <c r="AA99" s="533"/>
      <c r="AB99" s="453"/>
      <c r="AC99" s="453"/>
      <c r="BY99" s="452"/>
      <c r="BZ99" s="452"/>
      <c r="CA99" s="452"/>
      <c r="CB99" s="452"/>
      <c r="CC99" s="452"/>
      <c r="CD99" s="452"/>
      <c r="CE99" s="452"/>
      <c r="CF99" s="452"/>
      <c r="CG99" s="719"/>
      <c r="CH99" s="719"/>
      <c r="CI99" s="719"/>
      <c r="CJ99" s="719"/>
      <c r="CK99" s="719"/>
      <c r="CL99" s="719"/>
      <c r="CM99" s="719"/>
      <c r="CN99" s="719"/>
      <c r="CO99" s="452"/>
    </row>
    <row r="100" spans="1:93" s="451" customFormat="1" x14ac:dyDescent="0.2">
      <c r="A100" s="1310" t="s">
        <v>91</v>
      </c>
      <c r="B100" s="1310"/>
      <c r="C100" s="483">
        <f t="shared" ref="C100:M100" si="10">SUM(C97:C99)</f>
        <v>0</v>
      </c>
      <c r="D100" s="483">
        <f t="shared" si="10"/>
        <v>0</v>
      </c>
      <c r="E100" s="483">
        <f t="shared" si="10"/>
        <v>0</v>
      </c>
      <c r="F100" s="483">
        <f t="shared" si="10"/>
        <v>0</v>
      </c>
      <c r="G100" s="483">
        <f t="shared" si="10"/>
        <v>0</v>
      </c>
      <c r="H100" s="483">
        <f t="shared" si="10"/>
        <v>0</v>
      </c>
      <c r="I100" s="483">
        <f t="shared" si="10"/>
        <v>0</v>
      </c>
      <c r="J100" s="483">
        <f t="shared" si="10"/>
        <v>0</v>
      </c>
      <c r="K100" s="483">
        <f t="shared" si="10"/>
        <v>0</v>
      </c>
      <c r="L100" s="483">
        <f t="shared" si="10"/>
        <v>0</v>
      </c>
      <c r="M100" s="483">
        <f t="shared" si="10"/>
        <v>0</v>
      </c>
      <c r="N100" s="529"/>
      <c r="O100" s="465"/>
      <c r="P100" s="465"/>
      <c r="Q100" s="465"/>
      <c r="R100" s="465"/>
      <c r="S100" s="465"/>
      <c r="T100" s="465"/>
      <c r="U100" s="465"/>
      <c r="V100" s="541"/>
      <c r="W100" s="465"/>
      <c r="X100" s="465"/>
      <c r="Y100" s="465"/>
      <c r="Z100" s="533"/>
      <c r="AA100" s="533"/>
      <c r="AB100" s="453"/>
      <c r="AC100" s="453"/>
      <c r="BY100" s="452"/>
      <c r="BZ100" s="452"/>
      <c r="CA100" s="452"/>
      <c r="CB100" s="452"/>
      <c r="CC100" s="452"/>
      <c r="CD100" s="452"/>
      <c r="CE100" s="452"/>
      <c r="CF100" s="452"/>
      <c r="CG100" s="719"/>
      <c r="CH100" s="719"/>
      <c r="CI100" s="719"/>
      <c r="CJ100" s="719"/>
      <c r="CK100" s="719"/>
      <c r="CL100" s="719"/>
      <c r="CM100" s="719"/>
      <c r="CN100" s="719"/>
      <c r="CO100" s="452"/>
    </row>
    <row r="101" spans="1:93" s="451" customFormat="1" x14ac:dyDescent="0.2">
      <c r="A101" s="1311" t="s">
        <v>239</v>
      </c>
      <c r="B101" s="432" t="s">
        <v>92</v>
      </c>
      <c r="C101" s="495">
        <f>SUM(D101:E101)</f>
        <v>0</v>
      </c>
      <c r="D101" s="495">
        <f t="shared" ref="D101:E104" si="11">SUM(F101+H101+J101+L101)</f>
        <v>0</v>
      </c>
      <c r="E101" s="495">
        <f t="shared" si="11"/>
        <v>0</v>
      </c>
      <c r="F101" s="60"/>
      <c r="G101" s="60"/>
      <c r="H101" s="60"/>
      <c r="I101" s="60"/>
      <c r="J101" s="60"/>
      <c r="K101" s="60"/>
      <c r="L101" s="60"/>
      <c r="M101" s="60"/>
      <c r="N101" s="529"/>
      <c r="O101" s="465"/>
      <c r="P101" s="465"/>
      <c r="Q101" s="465"/>
      <c r="R101" s="465"/>
      <c r="S101" s="465"/>
      <c r="T101" s="465"/>
      <c r="U101" s="465"/>
      <c r="V101" s="541"/>
      <c r="W101" s="465"/>
      <c r="X101" s="533"/>
      <c r="Y101" s="533"/>
      <c r="Z101" s="533"/>
      <c r="AA101" s="533"/>
      <c r="AB101" s="453"/>
      <c r="AC101" s="453"/>
      <c r="BY101" s="452"/>
      <c r="BZ101" s="452"/>
      <c r="CA101" s="452"/>
      <c r="CB101" s="452"/>
      <c r="CC101" s="452"/>
      <c r="CD101" s="452"/>
      <c r="CE101" s="452"/>
      <c r="CF101" s="452"/>
      <c r="CG101" s="719"/>
      <c r="CH101" s="719"/>
      <c r="CI101" s="719"/>
      <c r="CJ101" s="719"/>
      <c r="CK101" s="719"/>
      <c r="CL101" s="719"/>
      <c r="CM101" s="719"/>
      <c r="CN101" s="719"/>
      <c r="CO101" s="452"/>
    </row>
    <row r="102" spans="1:93" s="451" customFormat="1" x14ac:dyDescent="0.2">
      <c r="A102" s="1312"/>
      <c r="B102" s="431" t="s">
        <v>93</v>
      </c>
      <c r="C102" s="494">
        <f>SUM(D102:E102)</f>
        <v>0</v>
      </c>
      <c r="D102" s="494">
        <f t="shared" si="11"/>
        <v>0</v>
      </c>
      <c r="E102" s="494">
        <f t="shared" si="11"/>
        <v>0</v>
      </c>
      <c r="F102" s="32"/>
      <c r="G102" s="32"/>
      <c r="H102" s="32"/>
      <c r="I102" s="32"/>
      <c r="J102" s="32"/>
      <c r="K102" s="32"/>
      <c r="L102" s="32"/>
      <c r="M102" s="32"/>
      <c r="N102" s="543"/>
      <c r="O102" s="2"/>
      <c r="P102" s="2"/>
      <c r="Q102" s="2"/>
      <c r="R102" s="2"/>
      <c r="S102" s="3"/>
      <c r="T102" s="3"/>
      <c r="U102" s="541"/>
      <c r="V102" s="465"/>
      <c r="W102" s="465"/>
      <c r="X102" s="465"/>
      <c r="Y102" s="465"/>
      <c r="Z102" s="465"/>
      <c r="AA102" s="465"/>
      <c r="AB102" s="465"/>
      <c r="AC102" s="465"/>
      <c r="AD102" s="465"/>
      <c r="AE102" s="465"/>
      <c r="AF102" s="465"/>
      <c r="AG102" s="465"/>
      <c r="AH102" s="541"/>
      <c r="AI102" s="465"/>
      <c r="AJ102" s="533"/>
      <c r="AK102" s="533"/>
      <c r="AL102" s="533"/>
      <c r="AM102" s="533"/>
      <c r="AN102" s="453"/>
      <c r="AO102" s="453"/>
      <c r="BY102" s="452"/>
      <c r="BZ102" s="452"/>
      <c r="CA102" s="452"/>
      <c r="CB102" s="452"/>
      <c r="CC102" s="452"/>
      <c r="CD102" s="452"/>
      <c r="CE102" s="452"/>
      <c r="CF102" s="452"/>
      <c r="CG102" s="719"/>
      <c r="CH102" s="719"/>
      <c r="CI102" s="719"/>
      <c r="CJ102" s="719"/>
      <c r="CK102" s="719"/>
      <c r="CL102" s="719"/>
      <c r="CM102" s="719"/>
      <c r="CN102" s="719"/>
      <c r="CO102" s="452"/>
    </row>
    <row r="103" spans="1:93" s="451" customFormat="1" x14ac:dyDescent="0.2">
      <c r="A103" s="1312"/>
      <c r="B103" s="431" t="s">
        <v>94</v>
      </c>
      <c r="C103" s="494">
        <f>SUM(D103:E103)</f>
        <v>0</v>
      </c>
      <c r="D103" s="494">
        <f t="shared" si="11"/>
        <v>0</v>
      </c>
      <c r="E103" s="494">
        <f t="shared" si="11"/>
        <v>0</v>
      </c>
      <c r="F103" s="32"/>
      <c r="G103" s="32"/>
      <c r="H103" s="32"/>
      <c r="I103" s="32"/>
      <c r="J103" s="32"/>
      <c r="K103" s="32"/>
      <c r="L103" s="32"/>
      <c r="M103" s="32"/>
      <c r="N103" s="543"/>
      <c r="O103" s="2"/>
      <c r="P103" s="2"/>
      <c r="Q103" s="2"/>
      <c r="R103" s="2"/>
      <c r="S103" s="3"/>
      <c r="T103" s="3"/>
      <c r="U103" s="541"/>
      <c r="V103" s="465"/>
      <c r="W103" s="465"/>
      <c r="X103" s="465"/>
      <c r="Y103" s="465"/>
      <c r="Z103" s="465"/>
      <c r="AA103" s="465"/>
      <c r="AB103" s="465"/>
      <c r="AC103" s="465"/>
      <c r="AD103" s="465"/>
      <c r="AE103" s="465"/>
      <c r="AF103" s="465"/>
      <c r="AG103" s="465"/>
      <c r="AH103" s="541"/>
      <c r="AI103" s="465"/>
      <c r="AJ103" s="533"/>
      <c r="AK103" s="533"/>
      <c r="AL103" s="533"/>
      <c r="AM103" s="533"/>
      <c r="AN103" s="453"/>
      <c r="AO103" s="453"/>
      <c r="BY103" s="452"/>
      <c r="BZ103" s="452"/>
      <c r="CA103" s="452"/>
      <c r="CB103" s="452"/>
      <c r="CC103" s="452"/>
      <c r="CD103" s="452"/>
      <c r="CE103" s="452"/>
      <c r="CF103" s="452"/>
      <c r="CG103" s="719"/>
      <c r="CH103" s="719"/>
      <c r="CI103" s="719"/>
      <c r="CJ103" s="719"/>
      <c r="CK103" s="719"/>
      <c r="CL103" s="719"/>
      <c r="CM103" s="719"/>
      <c r="CN103" s="719"/>
      <c r="CO103" s="452"/>
    </row>
    <row r="104" spans="1:93" s="451" customFormat="1" x14ac:dyDescent="0.2">
      <c r="A104" s="1313"/>
      <c r="B104" s="544" t="s">
        <v>95</v>
      </c>
      <c r="C104" s="496">
        <f>SUM(D104:E104)</f>
        <v>0</v>
      </c>
      <c r="D104" s="496">
        <f t="shared" si="11"/>
        <v>0</v>
      </c>
      <c r="E104" s="496">
        <f t="shared" si="11"/>
        <v>0</v>
      </c>
      <c r="F104" s="35"/>
      <c r="G104" s="35"/>
      <c r="H104" s="35"/>
      <c r="I104" s="35"/>
      <c r="J104" s="35"/>
      <c r="K104" s="35"/>
      <c r="L104" s="35"/>
      <c r="M104" s="35"/>
      <c r="N104" s="543"/>
      <c r="O104" s="2"/>
      <c r="P104" s="2"/>
      <c r="Q104" s="2"/>
      <c r="R104" s="2"/>
      <c r="S104" s="3"/>
      <c r="T104" s="3"/>
      <c r="U104" s="22"/>
      <c r="V104" s="465"/>
      <c r="W104" s="465"/>
      <c r="X104" s="465"/>
      <c r="Y104" s="465"/>
      <c r="Z104" s="465"/>
      <c r="AA104" s="465"/>
      <c r="AB104" s="465"/>
      <c r="AC104" s="465"/>
      <c r="AD104" s="465"/>
      <c r="AE104" s="465"/>
      <c r="AF104" s="465"/>
      <c r="AG104" s="465"/>
      <c r="AH104" s="541"/>
      <c r="AI104" s="465"/>
      <c r="AJ104" s="533"/>
      <c r="AK104" s="533"/>
      <c r="AL104" s="533"/>
      <c r="AM104" s="533"/>
      <c r="AN104" s="453"/>
      <c r="AO104" s="453"/>
      <c r="BY104" s="452"/>
      <c r="BZ104" s="452"/>
      <c r="CA104" s="452"/>
      <c r="CB104" s="452"/>
      <c r="CC104" s="452"/>
      <c r="CD104" s="452"/>
      <c r="CE104" s="452"/>
      <c r="CF104" s="452"/>
      <c r="CG104" s="719"/>
      <c r="CH104" s="719"/>
      <c r="CI104" s="719"/>
      <c r="CJ104" s="719"/>
      <c r="CK104" s="719"/>
      <c r="CL104" s="719"/>
      <c r="CM104" s="719"/>
      <c r="CN104" s="719"/>
      <c r="CO104" s="452"/>
    </row>
    <row r="105" spans="1:93" s="451" customFormat="1" x14ac:dyDescent="0.2">
      <c r="A105" s="1310" t="s">
        <v>91</v>
      </c>
      <c r="B105" s="1310"/>
      <c r="C105" s="483">
        <f t="shared" ref="C105:M105" si="12">SUM(C101:C104)</f>
        <v>0</v>
      </c>
      <c r="D105" s="483">
        <f t="shared" si="12"/>
        <v>0</v>
      </c>
      <c r="E105" s="483">
        <f t="shared" si="12"/>
        <v>0</v>
      </c>
      <c r="F105" s="483">
        <f t="shared" si="12"/>
        <v>0</v>
      </c>
      <c r="G105" s="483">
        <f t="shared" si="12"/>
        <v>0</v>
      </c>
      <c r="H105" s="483">
        <f t="shared" si="12"/>
        <v>0</v>
      </c>
      <c r="I105" s="483">
        <f t="shared" si="12"/>
        <v>0</v>
      </c>
      <c r="J105" s="483">
        <f t="shared" si="12"/>
        <v>0</v>
      </c>
      <c r="K105" s="483">
        <f t="shared" si="12"/>
        <v>0</v>
      </c>
      <c r="L105" s="483">
        <f t="shared" si="12"/>
        <v>0</v>
      </c>
      <c r="M105" s="483">
        <f t="shared" si="12"/>
        <v>0</v>
      </c>
      <c r="N105" s="543"/>
      <c r="O105" s="2"/>
      <c r="P105" s="2"/>
      <c r="Q105" s="2"/>
      <c r="R105" s="2"/>
      <c r="S105" s="3"/>
      <c r="T105" s="3"/>
      <c r="U105" s="525"/>
      <c r="V105" s="465"/>
      <c r="W105" s="465"/>
      <c r="X105" s="465"/>
      <c r="Y105" s="465"/>
      <c r="Z105" s="465"/>
      <c r="AA105" s="465"/>
      <c r="AB105" s="465"/>
      <c r="AC105" s="465"/>
      <c r="AD105" s="465"/>
      <c r="AE105" s="465"/>
      <c r="AF105" s="465"/>
      <c r="AG105" s="465"/>
      <c r="AH105" s="541"/>
      <c r="AI105" s="465"/>
      <c r="AJ105" s="533"/>
      <c r="AK105" s="533"/>
      <c r="AL105" s="533"/>
      <c r="AM105" s="533"/>
      <c r="AN105" s="453"/>
      <c r="AO105" s="453"/>
      <c r="BY105" s="452"/>
      <c r="BZ105" s="452"/>
      <c r="CA105" s="452"/>
      <c r="CB105" s="452"/>
      <c r="CC105" s="452"/>
      <c r="CD105" s="452"/>
      <c r="CE105" s="452"/>
      <c r="CF105" s="452"/>
      <c r="CG105" s="719"/>
      <c r="CH105" s="719"/>
      <c r="CI105" s="719"/>
      <c r="CJ105" s="719"/>
      <c r="CK105" s="719"/>
      <c r="CL105" s="719"/>
      <c r="CM105" s="719"/>
      <c r="CN105" s="719"/>
      <c r="CO105" s="452"/>
    </row>
    <row r="106" spans="1:93" s="451" customFormat="1" x14ac:dyDescent="0.2">
      <c r="A106" s="1314" t="s">
        <v>96</v>
      </c>
      <c r="B106" s="1314"/>
      <c r="C106" s="506">
        <f t="shared" ref="C106:M106" si="13">SUM(C100+C105)</f>
        <v>0</v>
      </c>
      <c r="D106" s="506">
        <f t="shared" si="13"/>
        <v>0</v>
      </c>
      <c r="E106" s="506">
        <f t="shared" si="13"/>
        <v>0</v>
      </c>
      <c r="F106" s="506">
        <f t="shared" si="13"/>
        <v>0</v>
      </c>
      <c r="G106" s="506">
        <f t="shared" si="13"/>
        <v>0</v>
      </c>
      <c r="H106" s="506">
        <f t="shared" si="13"/>
        <v>0</v>
      </c>
      <c r="I106" s="506">
        <f t="shared" si="13"/>
        <v>0</v>
      </c>
      <c r="J106" s="506">
        <f t="shared" si="13"/>
        <v>0</v>
      </c>
      <c r="K106" s="506">
        <f t="shared" si="13"/>
        <v>0</v>
      </c>
      <c r="L106" s="506">
        <f t="shared" si="13"/>
        <v>0</v>
      </c>
      <c r="M106" s="506">
        <f t="shared" si="13"/>
        <v>0</v>
      </c>
      <c r="N106" s="452"/>
      <c r="O106" s="2"/>
      <c r="P106" s="2"/>
      <c r="Q106" s="2"/>
      <c r="R106" s="2"/>
      <c r="S106" s="3"/>
      <c r="T106" s="3"/>
      <c r="U106" s="525"/>
      <c r="V106" s="465"/>
      <c r="W106" s="465"/>
      <c r="X106" s="465"/>
      <c r="Y106" s="465"/>
      <c r="Z106" s="465"/>
      <c r="AA106" s="465"/>
      <c r="AB106" s="465"/>
      <c r="AC106" s="465"/>
      <c r="AD106" s="465"/>
      <c r="AE106" s="465"/>
      <c r="AF106" s="465"/>
      <c r="AG106" s="465"/>
      <c r="AH106" s="541"/>
      <c r="AI106" s="465"/>
      <c r="AJ106" s="533"/>
      <c r="AK106" s="533"/>
      <c r="AL106" s="533"/>
      <c r="AM106" s="533"/>
      <c r="AN106" s="453"/>
      <c r="AO106" s="453"/>
      <c r="BY106" s="452"/>
      <c r="BZ106" s="452"/>
      <c r="CA106" s="452"/>
      <c r="CB106" s="452"/>
      <c r="CC106" s="452"/>
      <c r="CD106" s="452"/>
      <c r="CE106" s="452"/>
      <c r="CF106" s="452"/>
      <c r="CG106" s="719"/>
      <c r="CH106" s="719"/>
      <c r="CI106" s="719"/>
      <c r="CJ106" s="719"/>
      <c r="CK106" s="719"/>
      <c r="CL106" s="719"/>
      <c r="CM106" s="719"/>
      <c r="CN106" s="719"/>
      <c r="CO106" s="452"/>
    </row>
    <row r="107" spans="1:93" s="451" customFormat="1" x14ac:dyDescent="0.2">
      <c r="A107" s="69" t="s">
        <v>240</v>
      </c>
      <c r="B107" s="69"/>
      <c r="C107" s="69"/>
      <c r="D107" s="17"/>
      <c r="E107" s="116"/>
      <c r="F107" s="116"/>
      <c r="G107" s="117"/>
      <c r="H107" s="117"/>
      <c r="I107" s="90"/>
      <c r="J107" s="91"/>
      <c r="K107" s="91"/>
      <c r="L107" s="91"/>
      <c r="M107" s="91"/>
      <c r="N107" s="91"/>
      <c r="O107" s="91"/>
      <c r="P107" s="91"/>
      <c r="Q107" s="91"/>
      <c r="R107" s="91"/>
      <c r="S107" s="10"/>
      <c r="T107" s="545"/>
      <c r="U107" s="10"/>
      <c r="V107" s="10"/>
      <c r="W107" s="10"/>
      <c r="X107" s="454"/>
      <c r="Y107" s="454"/>
      <c r="Z107" s="454"/>
      <c r="AA107" s="454"/>
      <c r="AB107" s="454"/>
      <c r="AC107" s="454"/>
      <c r="AD107" s="454"/>
      <c r="AE107" s="454"/>
      <c r="AF107" s="454"/>
      <c r="AG107" s="533"/>
      <c r="AH107" s="533"/>
      <c r="AI107" s="533"/>
      <c r="AJ107" s="546"/>
      <c r="AK107" s="533"/>
      <c r="AL107" s="533"/>
      <c r="AM107" s="533"/>
      <c r="AN107" s="533"/>
      <c r="AO107" s="533"/>
      <c r="AP107" s="533"/>
      <c r="AQ107" s="533"/>
      <c r="BY107" s="452"/>
      <c r="BZ107" s="452"/>
      <c r="CA107" s="452"/>
      <c r="CB107" s="452"/>
      <c r="CC107" s="452"/>
      <c r="CD107" s="452"/>
      <c r="CE107" s="452"/>
      <c r="CF107" s="452"/>
      <c r="CG107" s="719"/>
      <c r="CH107" s="719"/>
      <c r="CI107" s="719"/>
      <c r="CJ107" s="719"/>
      <c r="CK107" s="719"/>
      <c r="CL107" s="719"/>
      <c r="CM107" s="719"/>
      <c r="CN107" s="719"/>
      <c r="CO107" s="452"/>
    </row>
    <row r="108" spans="1:93" s="451" customFormat="1" ht="14.25" customHeight="1" x14ac:dyDescent="0.2">
      <c r="A108" s="1373" t="s">
        <v>3</v>
      </c>
      <c r="B108" s="1374"/>
      <c r="C108" s="1288" t="s">
        <v>33</v>
      </c>
      <c r="D108" s="1361"/>
      <c r="E108" s="1289"/>
      <c r="F108" s="1288" t="s">
        <v>67</v>
      </c>
      <c r="G108" s="1289"/>
      <c r="H108" s="1288" t="s">
        <v>68</v>
      </c>
      <c r="I108" s="1289"/>
      <c r="J108" s="1288" t="s">
        <v>69</v>
      </c>
      <c r="K108" s="1289"/>
      <c r="L108" s="1288" t="s">
        <v>70</v>
      </c>
      <c r="M108" s="1361"/>
      <c r="N108" s="1364" t="s">
        <v>230</v>
      </c>
      <c r="O108" s="1361"/>
      <c r="P108" s="1289"/>
      <c r="Q108" s="1416"/>
      <c r="R108" s="1417"/>
      <c r="S108" s="1418"/>
      <c r="T108" s="1418"/>
      <c r="U108" s="1418"/>
      <c r="V108" s="1418"/>
      <c r="W108" s="1418"/>
      <c r="X108" s="1418"/>
      <c r="Y108" s="1418"/>
      <c r="Z108" s="1418"/>
      <c r="AA108" s="541"/>
      <c r="AB108" s="465"/>
      <c r="AC108" s="465"/>
      <c r="AD108" s="465"/>
      <c r="AE108" s="533"/>
      <c r="AF108" s="533"/>
      <c r="AG108" s="533"/>
      <c r="AH108" s="533"/>
      <c r="AI108" s="458"/>
      <c r="AJ108" s="458"/>
      <c r="AK108" s="458"/>
      <c r="AL108" s="458"/>
      <c r="AM108" s="547"/>
      <c r="AN108" s="459"/>
      <c r="AO108" s="459"/>
      <c r="AP108" s="459"/>
      <c r="AQ108" s="459"/>
      <c r="AR108" s="459"/>
      <c r="AS108" s="459"/>
      <c r="AT108" s="459"/>
      <c r="BY108" s="452"/>
      <c r="BZ108" s="452"/>
      <c r="CA108" s="452"/>
      <c r="CB108" s="452"/>
      <c r="CC108" s="452"/>
      <c r="CD108" s="452"/>
      <c r="CE108" s="452"/>
      <c r="CF108" s="452"/>
      <c r="CG108" s="719"/>
      <c r="CH108" s="719"/>
      <c r="CI108" s="719"/>
      <c r="CJ108" s="719"/>
      <c r="CK108" s="719"/>
      <c r="CL108" s="719"/>
      <c r="CM108" s="719"/>
      <c r="CN108" s="719"/>
      <c r="CO108" s="452"/>
    </row>
    <row r="109" spans="1:93" s="451" customFormat="1" ht="21" x14ac:dyDescent="0.2">
      <c r="A109" s="1375"/>
      <c r="B109" s="1376"/>
      <c r="C109" s="435" t="s">
        <v>149</v>
      </c>
      <c r="D109" s="435" t="s">
        <v>30</v>
      </c>
      <c r="E109" s="435" t="s">
        <v>48</v>
      </c>
      <c r="F109" s="435" t="s">
        <v>30</v>
      </c>
      <c r="G109" s="435" t="s">
        <v>48</v>
      </c>
      <c r="H109" s="435" t="s">
        <v>30</v>
      </c>
      <c r="I109" s="435" t="s">
        <v>48</v>
      </c>
      <c r="J109" s="435" t="s">
        <v>30</v>
      </c>
      <c r="K109" s="435" t="s">
        <v>48</v>
      </c>
      <c r="L109" s="435" t="s">
        <v>30</v>
      </c>
      <c r="M109" s="441" t="s">
        <v>48</v>
      </c>
      <c r="N109" s="548" t="s">
        <v>231</v>
      </c>
      <c r="O109" s="421" t="s">
        <v>232</v>
      </c>
      <c r="P109" s="428" t="s">
        <v>233</v>
      </c>
      <c r="Q109" s="549"/>
      <c r="R109" s="550"/>
      <c r="S109" s="550"/>
      <c r="T109" s="550"/>
      <c r="U109" s="550"/>
      <c r="V109" s="550"/>
      <c r="W109" s="550"/>
      <c r="X109" s="550"/>
      <c r="Y109" s="550"/>
      <c r="Z109" s="550"/>
      <c r="AA109" s="541"/>
      <c r="AB109" s="465"/>
      <c r="AC109" s="465"/>
      <c r="AD109" s="465"/>
      <c r="AE109" s="533"/>
      <c r="AF109" s="533"/>
      <c r="AG109" s="533"/>
      <c r="AH109" s="533"/>
      <c r="AI109" s="458"/>
      <c r="AJ109" s="458"/>
      <c r="AK109" s="458"/>
      <c r="AL109" s="458"/>
      <c r="AM109" s="547"/>
      <c r="AN109" s="459"/>
      <c r="AO109" s="459"/>
      <c r="AP109" s="459"/>
      <c r="AQ109" s="459"/>
      <c r="AR109" s="459"/>
      <c r="AS109" s="459"/>
      <c r="AT109" s="459"/>
      <c r="BY109" s="452"/>
      <c r="BZ109" s="452"/>
      <c r="CA109" s="452"/>
      <c r="CB109" s="452"/>
      <c r="CC109" s="452"/>
      <c r="CD109" s="452"/>
      <c r="CE109" s="452"/>
      <c r="CF109" s="452"/>
      <c r="CG109" s="719"/>
      <c r="CH109" s="719"/>
      <c r="CI109" s="719"/>
      <c r="CJ109" s="719"/>
      <c r="CK109" s="719"/>
      <c r="CL109" s="719"/>
      <c r="CM109" s="719"/>
      <c r="CN109" s="719"/>
      <c r="CO109" s="452"/>
    </row>
    <row r="110" spans="1:93" s="451" customFormat="1" x14ac:dyDescent="0.2">
      <c r="A110" s="1330" t="s">
        <v>282</v>
      </c>
      <c r="B110" s="542" t="s">
        <v>88</v>
      </c>
      <c r="C110" s="551">
        <f>SUM(D110:E110)</f>
        <v>0</v>
      </c>
      <c r="D110" s="552">
        <f t="shared" ref="D110:E112" si="14">SUM(F110+H110+J110+L110)</f>
        <v>0</v>
      </c>
      <c r="E110" s="552">
        <f t="shared" si="14"/>
        <v>0</v>
      </c>
      <c r="F110" s="25"/>
      <c r="G110" s="25"/>
      <c r="H110" s="25"/>
      <c r="I110" s="25"/>
      <c r="J110" s="25"/>
      <c r="K110" s="25"/>
      <c r="L110" s="25"/>
      <c r="M110" s="85"/>
      <c r="N110" s="161"/>
      <c r="O110" s="85"/>
      <c r="P110" s="25"/>
      <c r="Q110" s="553"/>
      <c r="R110" s="554"/>
      <c r="S110" s="554"/>
      <c r="T110" s="554"/>
      <c r="U110" s="554"/>
      <c r="V110" s="554"/>
      <c r="W110" s="554"/>
      <c r="X110" s="554"/>
      <c r="Y110" s="554"/>
      <c r="Z110" s="554"/>
      <c r="AA110" s="541"/>
      <c r="AB110" s="465"/>
      <c r="AC110" s="465"/>
      <c r="AD110" s="465"/>
      <c r="AE110" s="533"/>
      <c r="AF110" s="533"/>
      <c r="AG110" s="533"/>
      <c r="AH110" s="533"/>
      <c r="AI110" s="458"/>
      <c r="AJ110" s="458"/>
      <c r="AK110" s="458"/>
      <c r="AL110" s="458"/>
      <c r="AM110" s="458"/>
      <c r="AN110" s="459"/>
      <c r="AO110" s="459"/>
      <c r="AP110" s="465"/>
      <c r="AQ110" s="459"/>
      <c r="AR110" s="459"/>
      <c r="AS110" s="459"/>
      <c r="AT110" s="459"/>
      <c r="BY110" s="452"/>
      <c r="BZ110" s="452"/>
      <c r="CA110" s="452"/>
      <c r="CB110" s="452"/>
      <c r="CC110" s="452"/>
      <c r="CD110" s="452"/>
      <c r="CE110" s="452"/>
      <c r="CF110" s="452"/>
      <c r="CG110" s="719"/>
      <c r="CH110" s="719"/>
      <c r="CI110" s="719"/>
      <c r="CJ110" s="719"/>
      <c r="CK110" s="719"/>
      <c r="CL110" s="719"/>
      <c r="CM110" s="719"/>
      <c r="CN110" s="719"/>
      <c r="CO110" s="452"/>
    </row>
    <row r="111" spans="1:93" s="451" customFormat="1" x14ac:dyDescent="0.2">
      <c r="A111" s="1331"/>
      <c r="B111" s="431" t="s">
        <v>89</v>
      </c>
      <c r="C111" s="555">
        <f>SUM(D111:E111)</f>
        <v>0</v>
      </c>
      <c r="D111" s="555">
        <f t="shared" si="14"/>
        <v>0</v>
      </c>
      <c r="E111" s="555">
        <f t="shared" si="14"/>
        <v>0</v>
      </c>
      <c r="F111" s="32"/>
      <c r="G111" s="32"/>
      <c r="H111" s="32"/>
      <c r="I111" s="32"/>
      <c r="J111" s="32"/>
      <c r="K111" s="32"/>
      <c r="L111" s="32"/>
      <c r="M111" s="86"/>
      <c r="N111" s="129"/>
      <c r="O111" s="86"/>
      <c r="P111" s="32"/>
      <c r="Q111" s="553"/>
      <c r="R111" s="556"/>
      <c r="S111" s="554"/>
      <c r="T111" s="554"/>
      <c r="U111" s="554"/>
      <c r="V111" s="554"/>
      <c r="W111" s="554"/>
      <c r="X111" s="554"/>
      <c r="Y111" s="554"/>
      <c r="Z111" s="557"/>
      <c r="AA111" s="525"/>
      <c r="AB111" s="522"/>
      <c r="AC111" s="522"/>
      <c r="AD111" s="522"/>
      <c r="AE111" s="558"/>
      <c r="AF111" s="558"/>
      <c r="AG111" s="558"/>
      <c r="AH111" s="558"/>
      <c r="AI111" s="534"/>
      <c r="AJ111" s="534"/>
      <c r="AK111" s="534"/>
      <c r="AL111" s="534"/>
      <c r="AM111" s="458"/>
      <c r="AN111" s="459"/>
      <c r="AO111" s="459"/>
      <c r="AP111" s="465"/>
      <c r="AQ111" s="459"/>
      <c r="AR111" s="459"/>
      <c r="AS111" s="459"/>
      <c r="AT111" s="459"/>
      <c r="BY111" s="452"/>
      <c r="BZ111" s="452"/>
      <c r="CA111" s="452"/>
      <c r="CB111" s="452"/>
      <c r="CC111" s="452"/>
      <c r="CD111" s="452"/>
      <c r="CE111" s="452"/>
      <c r="CF111" s="452"/>
      <c r="CG111" s="719"/>
      <c r="CH111" s="719"/>
      <c r="CI111" s="719"/>
      <c r="CJ111" s="719"/>
      <c r="CK111" s="719"/>
      <c r="CL111" s="719"/>
      <c r="CM111" s="719"/>
      <c r="CN111" s="719"/>
      <c r="CO111" s="452"/>
    </row>
    <row r="112" spans="1:93" s="451" customFormat="1" x14ac:dyDescent="0.2">
      <c r="A112" s="1332"/>
      <c r="B112" s="438" t="s">
        <v>90</v>
      </c>
      <c r="C112" s="559">
        <f>SUM(D112:E112)</f>
        <v>0</v>
      </c>
      <c r="D112" s="559">
        <f t="shared" si="14"/>
        <v>0</v>
      </c>
      <c r="E112" s="559">
        <f t="shared" si="14"/>
        <v>0</v>
      </c>
      <c r="F112" s="35"/>
      <c r="G112" s="35"/>
      <c r="H112" s="35"/>
      <c r="I112" s="35"/>
      <c r="J112" s="35"/>
      <c r="K112" s="35"/>
      <c r="L112" s="35"/>
      <c r="M112" s="159"/>
      <c r="N112" s="130"/>
      <c r="O112" s="159"/>
      <c r="P112" s="35"/>
      <c r="Q112" s="553"/>
      <c r="R112" s="556"/>
      <c r="S112" s="554"/>
      <c r="T112" s="554"/>
      <c r="U112" s="554"/>
      <c r="V112" s="554"/>
      <c r="W112" s="554"/>
      <c r="X112" s="554"/>
      <c r="Y112" s="560"/>
      <c r="Z112" s="554"/>
      <c r="AA112" s="465"/>
      <c r="AB112" s="465"/>
      <c r="AC112" s="465"/>
      <c r="AD112" s="465"/>
      <c r="AE112" s="533"/>
      <c r="AF112" s="533"/>
      <c r="AG112" s="533"/>
      <c r="AH112" s="533"/>
      <c r="AI112" s="458"/>
      <c r="AJ112" s="458"/>
      <c r="AK112" s="458"/>
      <c r="AL112" s="458"/>
      <c r="AM112" s="458"/>
      <c r="AN112" s="459"/>
      <c r="AO112" s="459"/>
      <c r="AP112" s="465"/>
      <c r="AQ112" s="459"/>
      <c r="AR112" s="459"/>
      <c r="AS112" s="459"/>
      <c r="AT112" s="459"/>
      <c r="BY112" s="452"/>
      <c r="BZ112" s="452"/>
      <c r="CA112" s="452"/>
      <c r="CB112" s="452"/>
      <c r="CC112" s="452"/>
      <c r="CD112" s="452"/>
      <c r="CE112" s="452"/>
      <c r="CF112" s="452"/>
      <c r="CG112" s="719"/>
      <c r="CH112" s="719"/>
      <c r="CI112" s="719"/>
      <c r="CJ112" s="719"/>
      <c r="CK112" s="719"/>
      <c r="CL112" s="719"/>
      <c r="CM112" s="719"/>
      <c r="CN112" s="719"/>
      <c r="CO112" s="452"/>
    </row>
    <row r="113" spans="1:5464" s="451" customFormat="1" x14ac:dyDescent="0.2">
      <c r="A113" s="1310" t="s">
        <v>91</v>
      </c>
      <c r="B113" s="1310"/>
      <c r="C113" s="561">
        <f t="shared" ref="C113:P113" si="15">SUM(C110:C112)</f>
        <v>0</v>
      </c>
      <c r="D113" s="561">
        <f t="shared" si="15"/>
        <v>0</v>
      </c>
      <c r="E113" s="561">
        <f t="shared" si="15"/>
        <v>0</v>
      </c>
      <c r="F113" s="561">
        <f t="shared" si="15"/>
        <v>0</v>
      </c>
      <c r="G113" s="561">
        <f t="shared" si="15"/>
        <v>0</v>
      </c>
      <c r="H113" s="561">
        <f t="shared" si="15"/>
        <v>0</v>
      </c>
      <c r="I113" s="561">
        <f t="shared" si="15"/>
        <v>0</v>
      </c>
      <c r="J113" s="561">
        <f t="shared" si="15"/>
        <v>0</v>
      </c>
      <c r="K113" s="561">
        <f t="shared" si="15"/>
        <v>0</v>
      </c>
      <c r="L113" s="561">
        <f t="shared" si="15"/>
        <v>0</v>
      </c>
      <c r="M113" s="562">
        <f t="shared" si="15"/>
        <v>0</v>
      </c>
      <c r="N113" s="563">
        <f t="shared" si="15"/>
        <v>0</v>
      </c>
      <c r="O113" s="562">
        <f t="shared" si="15"/>
        <v>0</v>
      </c>
      <c r="P113" s="561">
        <f t="shared" si="15"/>
        <v>0</v>
      </c>
      <c r="Q113" s="553"/>
      <c r="R113" s="556"/>
      <c r="S113" s="556"/>
      <c r="T113" s="556"/>
      <c r="U113" s="556"/>
      <c r="V113" s="556"/>
      <c r="W113" s="556"/>
      <c r="X113" s="556"/>
      <c r="Y113" s="564"/>
      <c r="Z113" s="556"/>
      <c r="AA113" s="465"/>
      <c r="AB113" s="465"/>
      <c r="AC113" s="465"/>
      <c r="AD113" s="465"/>
      <c r="AE113" s="533"/>
      <c r="AF113" s="533"/>
      <c r="AG113" s="533"/>
      <c r="AH113" s="533"/>
      <c r="AI113" s="458"/>
      <c r="AJ113" s="458"/>
      <c r="AK113" s="458"/>
      <c r="AL113" s="458"/>
      <c r="AM113" s="458"/>
      <c r="AN113" s="459"/>
      <c r="AO113" s="459"/>
      <c r="AP113" s="465"/>
      <c r="AQ113" s="459"/>
      <c r="AR113" s="459"/>
      <c r="AS113" s="459"/>
      <c r="AT113" s="459"/>
      <c r="BY113" s="452"/>
      <c r="BZ113" s="452"/>
      <c r="CA113" s="452"/>
      <c r="CB113" s="452"/>
      <c r="CC113" s="452"/>
      <c r="CD113" s="452"/>
      <c r="CE113" s="452"/>
      <c r="CF113" s="452"/>
      <c r="CG113" s="719">
        <v>0</v>
      </c>
      <c r="CH113" s="719"/>
      <c r="CI113" s="719"/>
      <c r="CJ113" s="719"/>
      <c r="CK113" s="719"/>
      <c r="CL113" s="719"/>
      <c r="CM113" s="719"/>
      <c r="CN113" s="719"/>
      <c r="CO113" s="452"/>
    </row>
    <row r="114" spans="1:5464" s="451" customFormat="1" x14ac:dyDescent="0.2">
      <c r="A114" s="1311" t="s">
        <v>239</v>
      </c>
      <c r="B114" s="432" t="s">
        <v>92</v>
      </c>
      <c r="C114" s="565">
        <f>SUM(D114:E114)</f>
        <v>0</v>
      </c>
      <c r="D114" s="565">
        <f t="shared" ref="D114:E117" si="16">SUM(F114+H114+J114+L114)</f>
        <v>0</v>
      </c>
      <c r="E114" s="565">
        <f t="shared" si="16"/>
        <v>0</v>
      </c>
      <c r="F114" s="60"/>
      <c r="G114" s="60"/>
      <c r="H114" s="60"/>
      <c r="I114" s="60"/>
      <c r="J114" s="60"/>
      <c r="K114" s="60"/>
      <c r="L114" s="60"/>
      <c r="M114" s="114"/>
      <c r="N114" s="128"/>
      <c r="O114" s="114"/>
      <c r="P114" s="60"/>
      <c r="Q114" s="566"/>
      <c r="R114" s="458"/>
      <c r="S114" s="458"/>
      <c r="T114" s="458"/>
      <c r="U114" s="458"/>
      <c r="V114" s="458"/>
      <c r="W114" s="458"/>
      <c r="X114" s="458"/>
      <c r="Y114" s="482"/>
      <c r="Z114" s="458"/>
      <c r="AA114" s="458"/>
      <c r="AB114" s="465"/>
      <c r="AC114" s="465"/>
      <c r="AD114" s="465"/>
      <c r="AE114" s="465"/>
      <c r="AF114" s="465"/>
      <c r="AG114" s="465"/>
      <c r="AH114" s="465"/>
      <c r="AI114" s="465"/>
      <c r="AJ114" s="465"/>
      <c r="AK114" s="465"/>
      <c r="AL114" s="465"/>
      <c r="AM114" s="465"/>
      <c r="AN114" s="465"/>
      <c r="AO114" s="533"/>
      <c r="AP114" s="533"/>
      <c r="AQ114" s="533"/>
      <c r="AR114" s="533"/>
      <c r="AS114" s="458"/>
      <c r="AT114" s="458"/>
      <c r="BY114" s="452"/>
      <c r="BZ114" s="452"/>
      <c r="CA114" s="452"/>
      <c r="CB114" s="452"/>
      <c r="CC114" s="452"/>
      <c r="CD114" s="452"/>
      <c r="CE114" s="452"/>
      <c r="CF114" s="452"/>
      <c r="CG114" s="719"/>
      <c r="CH114" s="719"/>
      <c r="CI114" s="719"/>
      <c r="CJ114" s="719"/>
      <c r="CK114" s="719"/>
      <c r="CL114" s="719"/>
      <c r="CM114" s="719"/>
      <c r="CN114" s="719"/>
      <c r="CO114" s="452"/>
    </row>
    <row r="115" spans="1:5464" s="451" customFormat="1" x14ac:dyDescent="0.2">
      <c r="A115" s="1312"/>
      <c r="B115" s="431" t="s">
        <v>93</v>
      </c>
      <c r="C115" s="555">
        <f>SUM(D115:E115)</f>
        <v>0</v>
      </c>
      <c r="D115" s="555">
        <f t="shared" si="16"/>
        <v>0</v>
      </c>
      <c r="E115" s="555">
        <f t="shared" si="16"/>
        <v>0</v>
      </c>
      <c r="F115" s="32"/>
      <c r="G115" s="32"/>
      <c r="H115" s="32"/>
      <c r="I115" s="32"/>
      <c r="J115" s="32"/>
      <c r="K115" s="32"/>
      <c r="L115" s="32"/>
      <c r="M115" s="86"/>
      <c r="N115" s="129"/>
      <c r="O115" s="86"/>
      <c r="P115" s="32"/>
      <c r="Q115" s="535"/>
      <c r="R115" s="3"/>
      <c r="S115" s="3"/>
      <c r="T115" s="3"/>
      <c r="U115" s="3"/>
      <c r="V115" s="3"/>
      <c r="W115" s="3"/>
      <c r="X115" s="3"/>
      <c r="Y115" s="3"/>
      <c r="Z115" s="458"/>
      <c r="AA115" s="458"/>
      <c r="AB115" s="465"/>
      <c r="AC115" s="465"/>
      <c r="AD115" s="465"/>
      <c r="AE115" s="465"/>
      <c r="AF115" s="465"/>
      <c r="AG115" s="465"/>
      <c r="AH115" s="465"/>
      <c r="AI115" s="465"/>
      <c r="AJ115" s="465"/>
      <c r="AK115" s="465"/>
      <c r="AL115" s="465"/>
      <c r="AM115" s="465"/>
      <c r="AN115" s="465"/>
      <c r="AO115" s="533"/>
      <c r="AP115" s="533"/>
      <c r="AQ115" s="533"/>
      <c r="AR115" s="533"/>
      <c r="AS115" s="458"/>
      <c r="AT115" s="458"/>
      <c r="BY115" s="452"/>
      <c r="BZ115" s="452"/>
      <c r="CA115" s="452"/>
      <c r="CB115" s="452"/>
      <c r="CC115" s="452"/>
      <c r="CD115" s="452"/>
      <c r="CE115" s="452"/>
      <c r="CF115" s="452"/>
      <c r="CG115" s="719"/>
      <c r="CH115" s="719"/>
      <c r="CI115" s="719"/>
      <c r="CJ115" s="719"/>
      <c r="CK115" s="719"/>
      <c r="CL115" s="719"/>
      <c r="CM115" s="719"/>
      <c r="CN115" s="719"/>
      <c r="CO115" s="452"/>
    </row>
    <row r="116" spans="1:5464" s="451" customFormat="1" x14ac:dyDescent="0.2">
      <c r="A116" s="1312"/>
      <c r="B116" s="431" t="s">
        <v>94</v>
      </c>
      <c r="C116" s="555">
        <f>SUM(D116:E116)</f>
        <v>0</v>
      </c>
      <c r="D116" s="555">
        <f t="shared" si="16"/>
        <v>0</v>
      </c>
      <c r="E116" s="555">
        <f t="shared" si="16"/>
        <v>0</v>
      </c>
      <c r="F116" s="32"/>
      <c r="G116" s="32"/>
      <c r="H116" s="32"/>
      <c r="I116" s="32"/>
      <c r="J116" s="32"/>
      <c r="K116" s="32"/>
      <c r="L116" s="32"/>
      <c r="M116" s="86"/>
      <c r="N116" s="129"/>
      <c r="O116" s="86"/>
      <c r="P116" s="32"/>
      <c r="Q116" s="535"/>
      <c r="R116" s="3"/>
      <c r="S116" s="3"/>
      <c r="T116" s="3"/>
      <c r="U116" s="3"/>
      <c r="V116" s="3"/>
      <c r="W116" s="3"/>
      <c r="X116" s="3"/>
      <c r="Y116" s="3"/>
      <c r="Z116" s="458"/>
      <c r="AA116" s="458"/>
      <c r="AB116" s="465"/>
      <c r="AC116" s="465"/>
      <c r="AD116" s="465"/>
      <c r="AE116" s="465"/>
      <c r="AF116" s="465"/>
      <c r="AG116" s="465"/>
      <c r="AH116" s="465"/>
      <c r="AI116" s="465"/>
      <c r="AJ116" s="465"/>
      <c r="AK116" s="465"/>
      <c r="AL116" s="465"/>
      <c r="AM116" s="465"/>
      <c r="AN116" s="465"/>
      <c r="AO116" s="533"/>
      <c r="AP116" s="533"/>
      <c r="AQ116" s="533"/>
      <c r="AR116" s="533"/>
      <c r="AS116" s="458"/>
      <c r="AT116" s="458"/>
      <c r="BY116" s="452"/>
      <c r="BZ116" s="452"/>
      <c r="CA116" s="452"/>
      <c r="CB116" s="452"/>
      <c r="CC116" s="452"/>
      <c r="CD116" s="452"/>
      <c r="CE116" s="452"/>
      <c r="CF116" s="452"/>
      <c r="CG116" s="719"/>
      <c r="CH116" s="719"/>
      <c r="CI116" s="719"/>
      <c r="CJ116" s="719"/>
      <c r="CK116" s="719"/>
      <c r="CL116" s="719"/>
      <c r="CM116" s="719"/>
      <c r="CN116" s="719"/>
      <c r="CO116" s="452"/>
    </row>
    <row r="117" spans="1:5464" s="451" customFormat="1" x14ac:dyDescent="0.2">
      <c r="A117" s="1313"/>
      <c r="B117" s="544" t="s">
        <v>95</v>
      </c>
      <c r="C117" s="559">
        <f>SUM(D117:E117)</f>
        <v>0</v>
      </c>
      <c r="D117" s="559">
        <f t="shared" si="16"/>
        <v>0</v>
      </c>
      <c r="E117" s="559">
        <f t="shared" si="16"/>
        <v>0</v>
      </c>
      <c r="F117" s="35"/>
      <c r="G117" s="35"/>
      <c r="H117" s="35"/>
      <c r="I117" s="35"/>
      <c r="J117" s="35"/>
      <c r="K117" s="35"/>
      <c r="L117" s="35"/>
      <c r="M117" s="159"/>
      <c r="N117" s="130"/>
      <c r="O117" s="159"/>
      <c r="P117" s="35"/>
      <c r="Q117" s="535"/>
      <c r="R117" s="3"/>
      <c r="S117" s="3"/>
      <c r="T117" s="3"/>
      <c r="U117" s="3"/>
      <c r="V117" s="3"/>
      <c r="W117" s="3"/>
      <c r="X117" s="3"/>
      <c r="Y117" s="3"/>
      <c r="Z117" s="458"/>
      <c r="AA117" s="458"/>
      <c r="AB117" s="465"/>
      <c r="AC117" s="465"/>
      <c r="AD117" s="465"/>
      <c r="AE117" s="465"/>
      <c r="AF117" s="465"/>
      <c r="AG117" s="465"/>
      <c r="AH117" s="465"/>
      <c r="AI117" s="465"/>
      <c r="AJ117" s="465"/>
      <c r="AK117" s="465"/>
      <c r="AL117" s="465"/>
      <c r="AM117" s="465"/>
      <c r="AN117" s="465"/>
      <c r="AO117" s="533"/>
      <c r="AP117" s="533"/>
      <c r="AQ117" s="533"/>
      <c r="AR117" s="533"/>
      <c r="AS117" s="458"/>
      <c r="AT117" s="458"/>
      <c r="BY117" s="452"/>
      <c r="BZ117" s="452"/>
      <c r="CA117" s="452"/>
      <c r="CB117" s="452"/>
      <c r="CC117" s="452"/>
      <c r="CD117" s="452"/>
      <c r="CE117" s="452"/>
      <c r="CF117" s="452"/>
      <c r="CG117" s="719"/>
      <c r="CH117" s="719"/>
      <c r="CI117" s="719"/>
      <c r="CJ117" s="719"/>
      <c r="CK117" s="719"/>
      <c r="CL117" s="719"/>
      <c r="CM117" s="719"/>
      <c r="CN117" s="719"/>
      <c r="CO117" s="452"/>
    </row>
    <row r="118" spans="1:5464" s="451" customFormat="1" x14ac:dyDescent="0.2">
      <c r="A118" s="1310" t="s">
        <v>91</v>
      </c>
      <c r="B118" s="1310"/>
      <c r="C118" s="561">
        <f t="shared" ref="C118:P118" si="17">SUM(C114:C117)</f>
        <v>0</v>
      </c>
      <c r="D118" s="561">
        <f t="shared" si="17"/>
        <v>0</v>
      </c>
      <c r="E118" s="561">
        <f t="shared" si="17"/>
        <v>0</v>
      </c>
      <c r="F118" s="561">
        <f t="shared" si="17"/>
        <v>0</v>
      </c>
      <c r="G118" s="561">
        <f t="shared" si="17"/>
        <v>0</v>
      </c>
      <c r="H118" s="561">
        <f t="shared" si="17"/>
        <v>0</v>
      </c>
      <c r="I118" s="561">
        <f t="shared" si="17"/>
        <v>0</v>
      </c>
      <c r="J118" s="561">
        <f t="shared" si="17"/>
        <v>0</v>
      </c>
      <c r="K118" s="561">
        <f t="shared" si="17"/>
        <v>0</v>
      </c>
      <c r="L118" s="561">
        <f t="shared" si="17"/>
        <v>0</v>
      </c>
      <c r="M118" s="562">
        <f t="shared" si="17"/>
        <v>0</v>
      </c>
      <c r="N118" s="563">
        <f t="shared" si="17"/>
        <v>0</v>
      </c>
      <c r="O118" s="562">
        <f t="shared" si="17"/>
        <v>0</v>
      </c>
      <c r="P118" s="561">
        <f t="shared" si="17"/>
        <v>0</v>
      </c>
      <c r="Q118" s="535"/>
      <c r="R118" s="3"/>
      <c r="S118" s="3"/>
      <c r="T118" s="3"/>
      <c r="U118" s="3"/>
      <c r="V118" s="3"/>
      <c r="W118" s="3"/>
      <c r="X118" s="3"/>
      <c r="Y118" s="3"/>
      <c r="Z118" s="458"/>
      <c r="AA118" s="458"/>
      <c r="AB118" s="465"/>
      <c r="AC118" s="465"/>
      <c r="AD118" s="465"/>
      <c r="AE118" s="465"/>
      <c r="AF118" s="465"/>
      <c r="AG118" s="465"/>
      <c r="AH118" s="465"/>
      <c r="AI118" s="465"/>
      <c r="AJ118" s="465"/>
      <c r="AK118" s="465"/>
      <c r="AL118" s="465"/>
      <c r="AM118" s="465"/>
      <c r="AN118" s="465"/>
      <c r="AO118" s="533"/>
      <c r="AP118" s="533"/>
      <c r="AQ118" s="533"/>
      <c r="AR118" s="533"/>
      <c r="AS118" s="458"/>
      <c r="AT118" s="458"/>
      <c r="BY118" s="452"/>
      <c r="BZ118" s="452"/>
      <c r="CA118" s="452"/>
      <c r="CB118" s="452"/>
      <c r="CC118" s="452"/>
      <c r="CD118" s="452"/>
      <c r="CE118" s="452"/>
      <c r="CF118" s="452"/>
      <c r="CG118" s="719">
        <v>0</v>
      </c>
      <c r="CH118" s="719"/>
      <c r="CI118" s="719"/>
      <c r="CJ118" s="719"/>
      <c r="CK118" s="719"/>
      <c r="CL118" s="719"/>
      <c r="CM118" s="719"/>
      <c r="CN118" s="719"/>
      <c r="CO118" s="452"/>
    </row>
    <row r="119" spans="1:5464" s="451" customFormat="1" x14ac:dyDescent="0.2">
      <c r="A119" s="1314" t="s">
        <v>96</v>
      </c>
      <c r="B119" s="1314"/>
      <c r="C119" s="567">
        <f t="shared" ref="C119:P119" si="18">SUM(C113+C118)</f>
        <v>0</v>
      </c>
      <c r="D119" s="567">
        <f t="shared" si="18"/>
        <v>0</v>
      </c>
      <c r="E119" s="567">
        <f t="shared" si="18"/>
        <v>0</v>
      </c>
      <c r="F119" s="567">
        <f t="shared" si="18"/>
        <v>0</v>
      </c>
      <c r="G119" s="567">
        <f t="shared" si="18"/>
        <v>0</v>
      </c>
      <c r="H119" s="567">
        <f t="shared" si="18"/>
        <v>0</v>
      </c>
      <c r="I119" s="567">
        <f t="shared" si="18"/>
        <v>0</v>
      </c>
      <c r="J119" s="567">
        <f t="shared" si="18"/>
        <v>0</v>
      </c>
      <c r="K119" s="567">
        <f t="shared" si="18"/>
        <v>0</v>
      </c>
      <c r="L119" s="567">
        <f t="shared" si="18"/>
        <v>0</v>
      </c>
      <c r="M119" s="568">
        <f t="shared" si="18"/>
        <v>0</v>
      </c>
      <c r="N119" s="569">
        <f t="shared" si="18"/>
        <v>0</v>
      </c>
      <c r="O119" s="568">
        <f t="shared" si="18"/>
        <v>0</v>
      </c>
      <c r="P119" s="567">
        <f t="shared" si="18"/>
        <v>0</v>
      </c>
      <c r="Q119" s="535"/>
      <c r="R119" s="3"/>
      <c r="S119" s="3"/>
      <c r="T119" s="3"/>
      <c r="U119" s="3"/>
      <c r="V119" s="3"/>
      <c r="W119" s="3"/>
      <c r="X119" s="3"/>
      <c r="Y119" s="3"/>
      <c r="Z119" s="458"/>
      <c r="AA119" s="458"/>
      <c r="AB119" s="465"/>
      <c r="AC119" s="465"/>
      <c r="AD119" s="465"/>
      <c r="AE119" s="465"/>
      <c r="AF119" s="465"/>
      <c r="AG119" s="465"/>
      <c r="AH119" s="465"/>
      <c r="AI119" s="465"/>
      <c r="AJ119" s="465"/>
      <c r="AK119" s="465"/>
      <c r="AL119" s="465"/>
      <c r="AM119" s="465"/>
      <c r="AN119" s="465"/>
      <c r="AO119" s="465"/>
      <c r="AP119" s="465"/>
      <c r="AQ119" s="459"/>
      <c r="AR119" s="459"/>
      <c r="AS119" s="459"/>
      <c r="AT119" s="459"/>
      <c r="BY119" s="452"/>
      <c r="BZ119" s="452"/>
      <c r="CA119" s="452"/>
      <c r="CB119" s="452"/>
      <c r="CC119" s="452"/>
      <c r="CD119" s="452"/>
      <c r="CE119" s="452"/>
      <c r="CF119" s="452"/>
      <c r="CG119" s="719"/>
      <c r="CH119" s="719"/>
      <c r="CI119" s="719"/>
      <c r="CJ119" s="719"/>
      <c r="CK119" s="719"/>
      <c r="CL119" s="719"/>
      <c r="CM119" s="719"/>
      <c r="CN119" s="719"/>
      <c r="CO119" s="452"/>
    </row>
    <row r="120" spans="1:5464" s="451" customFormat="1" x14ac:dyDescent="0.2">
      <c r="A120" s="69" t="s">
        <v>241</v>
      </c>
      <c r="B120" s="69"/>
      <c r="C120" s="69"/>
      <c r="D120" s="17"/>
      <c r="E120" s="116"/>
      <c r="F120" s="116"/>
      <c r="G120" s="117"/>
      <c r="H120" s="117"/>
      <c r="I120" s="90"/>
      <c r="J120" s="91"/>
      <c r="K120" s="91"/>
      <c r="L120" s="91"/>
      <c r="M120" s="91"/>
      <c r="N120" s="134"/>
      <c r="O120" s="26"/>
      <c r="P120" s="3"/>
      <c r="Q120" s="3"/>
      <c r="R120" s="3"/>
      <c r="S120" s="3"/>
      <c r="T120" s="3"/>
      <c r="U120" s="3"/>
      <c r="V120" s="3"/>
      <c r="W120" s="3"/>
      <c r="X120" s="3"/>
      <c r="Y120" s="3"/>
      <c r="Z120" s="3"/>
      <c r="AA120" s="3"/>
      <c r="AB120" s="458"/>
      <c r="AC120" s="458"/>
      <c r="AD120" s="465"/>
      <c r="AE120" s="465"/>
      <c r="AF120" s="465"/>
      <c r="AG120" s="465"/>
      <c r="AH120" s="465"/>
      <c r="AI120" s="465"/>
      <c r="AJ120" s="465"/>
      <c r="AK120" s="465"/>
      <c r="AL120" s="465"/>
      <c r="AM120" s="465"/>
      <c r="AN120" s="465"/>
      <c r="AO120" s="465"/>
      <c r="AP120" s="465"/>
      <c r="AQ120" s="465"/>
      <c r="AR120" s="465"/>
      <c r="AS120" s="459"/>
      <c r="AT120" s="459"/>
      <c r="AU120" s="459"/>
      <c r="AV120" s="459"/>
      <c r="BY120" s="452"/>
      <c r="BZ120" s="452"/>
      <c r="CA120" s="452"/>
      <c r="CB120" s="452"/>
      <c r="CC120" s="452"/>
      <c r="CD120" s="452"/>
      <c r="CE120" s="452"/>
      <c r="CF120" s="452"/>
      <c r="CG120" s="719"/>
      <c r="CH120" s="719"/>
      <c r="CI120" s="719"/>
      <c r="CJ120" s="719"/>
      <c r="CK120" s="719"/>
      <c r="CL120" s="719"/>
      <c r="CM120" s="719"/>
      <c r="CN120" s="719"/>
      <c r="CO120" s="452"/>
    </row>
    <row r="121" spans="1:5464" s="451" customFormat="1" ht="14.25" customHeight="1" x14ac:dyDescent="0.2">
      <c r="A121" s="1373" t="s">
        <v>3</v>
      </c>
      <c r="B121" s="1374"/>
      <c r="C121" s="1361" t="s">
        <v>33</v>
      </c>
      <c r="D121" s="1361"/>
      <c r="E121" s="1289"/>
      <c r="F121" s="1288" t="s">
        <v>66</v>
      </c>
      <c r="G121" s="1289"/>
      <c r="H121" s="1288" t="s">
        <v>67</v>
      </c>
      <c r="I121" s="1289"/>
      <c r="J121" s="1288" t="s">
        <v>68</v>
      </c>
      <c r="K121" s="1289"/>
      <c r="L121" s="1288" t="s">
        <v>69</v>
      </c>
      <c r="M121" s="1289"/>
      <c r="N121" s="1288" t="s">
        <v>70</v>
      </c>
      <c r="O121" s="1289"/>
      <c r="P121" s="3"/>
      <c r="Q121" s="3"/>
      <c r="R121" s="3"/>
      <c r="S121" s="3"/>
      <c r="T121" s="3"/>
      <c r="U121" s="3"/>
      <c r="V121" s="3"/>
      <c r="W121" s="458"/>
      <c r="X121" s="458"/>
      <c r="Y121" s="465"/>
      <c r="Z121" s="465"/>
      <c r="AA121" s="465"/>
      <c r="AB121" s="465"/>
      <c r="AC121" s="465"/>
      <c r="AD121" s="465"/>
      <c r="AE121" s="465"/>
      <c r="AF121" s="465"/>
      <c r="AG121" s="465"/>
      <c r="AH121" s="465"/>
      <c r="AI121" s="465"/>
      <c r="AJ121" s="465"/>
      <c r="AK121" s="465"/>
      <c r="AL121" s="465"/>
      <c r="AM121" s="465"/>
      <c r="AN121" s="459"/>
      <c r="AO121" s="459"/>
      <c r="AP121" s="459"/>
      <c r="AQ121" s="459"/>
      <c r="BY121" s="452"/>
      <c r="BZ121" s="452"/>
      <c r="CA121" s="452"/>
      <c r="CB121" s="452"/>
      <c r="CC121" s="452"/>
      <c r="CD121" s="452"/>
      <c r="CE121" s="452"/>
      <c r="CF121" s="452"/>
      <c r="CG121" s="719"/>
      <c r="CH121" s="719"/>
      <c r="CI121" s="719"/>
      <c r="CJ121" s="719"/>
      <c r="CK121" s="719"/>
      <c r="CL121" s="719"/>
      <c r="CM121" s="719"/>
      <c r="CN121" s="719"/>
      <c r="CO121" s="452"/>
    </row>
    <row r="122" spans="1:5464" s="451" customFormat="1" ht="19.5" customHeight="1" x14ac:dyDescent="0.2">
      <c r="A122" s="1375"/>
      <c r="B122" s="1376"/>
      <c r="C122" s="435" t="s">
        <v>149</v>
      </c>
      <c r="D122" s="435" t="s">
        <v>30</v>
      </c>
      <c r="E122" s="442" t="s">
        <v>48</v>
      </c>
      <c r="F122" s="18" t="s">
        <v>30</v>
      </c>
      <c r="G122" s="442" t="s">
        <v>48</v>
      </c>
      <c r="H122" s="18" t="s">
        <v>30</v>
      </c>
      <c r="I122" s="442" t="s">
        <v>48</v>
      </c>
      <c r="J122" s="18" t="s">
        <v>30</v>
      </c>
      <c r="K122" s="442" t="s">
        <v>48</v>
      </c>
      <c r="L122" s="18" t="s">
        <v>30</v>
      </c>
      <c r="M122" s="442" t="s">
        <v>48</v>
      </c>
      <c r="N122" s="570" t="s">
        <v>30</v>
      </c>
      <c r="O122" s="72" t="s">
        <v>48</v>
      </c>
      <c r="P122" s="519"/>
      <c r="Q122" s="3"/>
      <c r="R122" s="3"/>
      <c r="S122" s="3"/>
      <c r="T122" s="3"/>
      <c r="U122" s="3"/>
      <c r="V122" s="3"/>
      <c r="W122" s="458"/>
      <c r="X122" s="458"/>
      <c r="Y122" s="465"/>
      <c r="Z122" s="465"/>
      <c r="AA122" s="465"/>
      <c r="AB122" s="465"/>
      <c r="AC122" s="465"/>
      <c r="AD122" s="465"/>
      <c r="AE122" s="465"/>
      <c r="AF122" s="465"/>
      <c r="AG122" s="465"/>
      <c r="AH122" s="465"/>
      <c r="AI122" s="465"/>
      <c r="AJ122" s="465"/>
      <c r="AK122" s="465"/>
      <c r="AL122" s="465"/>
      <c r="AM122" s="465"/>
      <c r="AN122" s="459"/>
      <c r="AO122" s="459"/>
      <c r="AP122" s="459"/>
      <c r="AQ122" s="459"/>
      <c r="BY122" s="452"/>
      <c r="BZ122" s="452"/>
      <c r="CA122" s="452"/>
      <c r="CB122" s="452"/>
      <c r="CC122" s="452"/>
      <c r="CD122" s="452"/>
      <c r="CE122" s="452"/>
      <c r="CF122" s="452"/>
      <c r="CG122" s="719"/>
      <c r="CH122" s="719"/>
      <c r="CI122" s="719"/>
      <c r="CJ122" s="719"/>
      <c r="CK122" s="719"/>
      <c r="CL122" s="719"/>
      <c r="CM122" s="719"/>
      <c r="CN122" s="719"/>
      <c r="CO122" s="452"/>
    </row>
    <row r="123" spans="1:5464" s="451" customFormat="1" x14ac:dyDescent="0.2">
      <c r="A123" s="1234" t="s">
        <v>242</v>
      </c>
      <c r="B123" s="571" t="s">
        <v>88</v>
      </c>
      <c r="C123" s="572">
        <f>SUM(D123+E123)</f>
        <v>0</v>
      </c>
      <c r="D123" s="572">
        <f>SUM(F123+H123+J123+L123+N123)</f>
        <v>0</v>
      </c>
      <c r="E123" s="573">
        <f>SUM(G123+I123+K123+M123+O123)</f>
        <v>0</v>
      </c>
      <c r="F123" s="24"/>
      <c r="G123" s="183"/>
      <c r="H123" s="24"/>
      <c r="I123" s="181"/>
      <c r="J123" s="233"/>
      <c r="K123" s="181"/>
      <c r="L123" s="233"/>
      <c r="M123" s="181"/>
      <c r="N123" s="574"/>
      <c r="O123" s="462"/>
      <c r="P123" s="519"/>
      <c r="Q123" s="3"/>
      <c r="R123" s="3"/>
      <c r="S123" s="3"/>
      <c r="T123" s="3"/>
      <c r="U123" s="3"/>
      <c r="V123" s="3"/>
      <c r="W123" s="458"/>
      <c r="X123" s="458"/>
      <c r="Y123" s="465"/>
      <c r="Z123" s="465"/>
      <c r="AA123" s="465"/>
      <c r="AB123" s="465"/>
      <c r="AC123" s="465"/>
      <c r="AD123" s="465"/>
      <c r="AE123" s="465"/>
      <c r="AF123" s="465"/>
      <c r="AG123" s="465"/>
      <c r="AH123" s="465"/>
      <c r="AI123" s="465"/>
      <c r="AJ123" s="465"/>
      <c r="AK123" s="465"/>
      <c r="AL123" s="465"/>
      <c r="AM123" s="465"/>
      <c r="AN123" s="459"/>
      <c r="AO123" s="459"/>
      <c r="AP123" s="459"/>
      <c r="AQ123" s="459"/>
      <c r="BY123" s="452"/>
      <c r="BZ123" s="452"/>
      <c r="CA123" s="452"/>
      <c r="CB123" s="452"/>
      <c r="CC123" s="452"/>
      <c r="CD123" s="452"/>
      <c r="CE123" s="452"/>
      <c r="CF123" s="452"/>
      <c r="CG123" s="719"/>
      <c r="CH123" s="719"/>
      <c r="CI123" s="719"/>
      <c r="CJ123" s="719"/>
      <c r="CK123" s="719"/>
      <c r="CL123" s="719"/>
      <c r="CM123" s="719"/>
      <c r="CN123" s="719"/>
      <c r="CO123" s="452"/>
    </row>
    <row r="124" spans="1:5464" s="451" customFormat="1" x14ac:dyDescent="0.2">
      <c r="A124" s="1295"/>
      <c r="B124" s="575" t="s">
        <v>89</v>
      </c>
      <c r="C124" s="576">
        <f>SUM(D124+E124)</f>
        <v>0</v>
      </c>
      <c r="D124" s="576">
        <f>SUM(H124+J124+L124+N124)</f>
        <v>0</v>
      </c>
      <c r="E124" s="577">
        <f>SUM(I124+K124+M124+O124)</f>
        <v>0</v>
      </c>
      <c r="F124" s="578"/>
      <c r="G124" s="182"/>
      <c r="H124" s="233"/>
      <c r="I124" s="181"/>
      <c r="J124" s="233"/>
      <c r="K124" s="181"/>
      <c r="L124" s="233"/>
      <c r="M124" s="181"/>
      <c r="N124" s="574"/>
      <c r="O124" s="579"/>
      <c r="P124" s="519"/>
      <c r="Q124" s="3"/>
      <c r="R124" s="3"/>
      <c r="S124" s="3"/>
      <c r="T124" s="3"/>
      <c r="U124" s="3"/>
      <c r="V124" s="3"/>
      <c r="W124" s="458"/>
      <c r="X124" s="458"/>
      <c r="Y124" s="465"/>
      <c r="Z124" s="465"/>
      <c r="AA124" s="465"/>
      <c r="AB124" s="465"/>
      <c r="AC124" s="465"/>
      <c r="AD124" s="465"/>
      <c r="AE124" s="465"/>
      <c r="AF124" s="465"/>
      <c r="AG124" s="465"/>
      <c r="AH124" s="465"/>
      <c r="AI124" s="465"/>
      <c r="AJ124" s="465"/>
      <c r="AK124" s="465"/>
      <c r="AL124" s="465"/>
      <c r="AM124" s="465"/>
      <c r="AN124" s="459"/>
      <c r="AO124" s="459"/>
      <c r="AP124" s="459"/>
      <c r="AQ124" s="580"/>
      <c r="AR124" s="453"/>
      <c r="AS124" s="453"/>
      <c r="AT124" s="453"/>
      <c r="AU124" s="453"/>
      <c r="AV124" s="453"/>
      <c r="AW124" s="453"/>
      <c r="AX124" s="453"/>
      <c r="AY124" s="453"/>
      <c r="AZ124" s="453"/>
      <c r="BA124" s="453"/>
      <c r="BB124" s="453"/>
      <c r="BC124" s="453"/>
      <c r="BY124" s="452"/>
      <c r="BZ124" s="452"/>
      <c r="CA124" s="452"/>
      <c r="CB124" s="452"/>
      <c r="CC124" s="452"/>
      <c r="CD124" s="452"/>
      <c r="CE124" s="452"/>
      <c r="CF124" s="452"/>
      <c r="CG124" s="719"/>
      <c r="CH124" s="719"/>
      <c r="CI124" s="719"/>
      <c r="CJ124" s="719"/>
      <c r="CK124" s="719"/>
      <c r="CL124" s="719"/>
      <c r="CM124" s="719"/>
      <c r="CN124" s="719"/>
      <c r="CO124" s="452"/>
    </row>
    <row r="125" spans="1:5464" s="451" customFormat="1" x14ac:dyDescent="0.2">
      <c r="A125" s="1295"/>
      <c r="B125" s="581" t="s">
        <v>90</v>
      </c>
      <c r="C125" s="582">
        <f>SUM(D125+E125)</f>
        <v>0</v>
      </c>
      <c r="D125" s="582">
        <f>SUM(H125+J125+L125+N125)</f>
        <v>0</v>
      </c>
      <c r="E125" s="583">
        <f>SUM(I125+K125+M125+O125)</f>
        <v>0</v>
      </c>
      <c r="F125" s="584"/>
      <c r="G125" s="185"/>
      <c r="H125" s="82"/>
      <c r="I125" s="184"/>
      <c r="J125" s="82"/>
      <c r="K125" s="184"/>
      <c r="L125" s="82"/>
      <c r="M125" s="184"/>
      <c r="N125" s="585"/>
      <c r="O125" s="586"/>
      <c r="P125" s="519"/>
      <c r="Q125" s="3"/>
      <c r="R125" s="3"/>
      <c r="S125" s="3"/>
      <c r="T125" s="3"/>
      <c r="U125" s="3"/>
      <c r="V125" s="3"/>
      <c r="W125" s="458"/>
      <c r="X125" s="458"/>
      <c r="Y125" s="465"/>
      <c r="Z125" s="465"/>
      <c r="AA125" s="465"/>
      <c r="AB125" s="465"/>
      <c r="AC125" s="465"/>
      <c r="AD125" s="465"/>
      <c r="AE125" s="465"/>
      <c r="AF125" s="465"/>
      <c r="AG125" s="465"/>
      <c r="AH125" s="465"/>
      <c r="AI125" s="465"/>
      <c r="AJ125" s="465"/>
      <c r="AK125" s="465"/>
      <c r="AL125" s="465"/>
      <c r="AM125" s="465"/>
      <c r="AN125" s="459"/>
      <c r="AO125" s="459"/>
      <c r="AP125" s="459"/>
      <c r="AQ125" s="587"/>
      <c r="AR125" s="453"/>
      <c r="AS125" s="453"/>
      <c r="AT125" s="453"/>
      <c r="AU125" s="453"/>
      <c r="AV125" s="453"/>
      <c r="AW125" s="453"/>
      <c r="AX125" s="453"/>
      <c r="AY125" s="453"/>
      <c r="AZ125" s="453"/>
      <c r="BA125" s="453"/>
      <c r="BB125" s="453"/>
      <c r="BC125" s="453"/>
      <c r="BY125" s="452"/>
      <c r="BZ125" s="452"/>
      <c r="CA125" s="452"/>
      <c r="CB125" s="452"/>
      <c r="CC125" s="452"/>
      <c r="CD125" s="452"/>
      <c r="CE125" s="452"/>
      <c r="CF125" s="452"/>
      <c r="CG125" s="719"/>
      <c r="CH125" s="719"/>
      <c r="CI125" s="719"/>
      <c r="CJ125" s="719"/>
      <c r="CK125" s="719"/>
      <c r="CL125" s="719"/>
      <c r="CM125" s="719"/>
      <c r="CN125" s="719"/>
      <c r="CO125" s="452"/>
    </row>
    <row r="126" spans="1:5464" s="599" customFormat="1" ht="15" thickBot="1" x14ac:dyDescent="0.25">
      <c r="A126" s="1328"/>
      <c r="B126" s="588" t="s">
        <v>243</v>
      </c>
      <c r="C126" s="589">
        <f t="shared" ref="C126:O126" si="19">SUM(C123:C125)</f>
        <v>0</v>
      </c>
      <c r="D126" s="589">
        <f t="shared" si="19"/>
        <v>0</v>
      </c>
      <c r="E126" s="590">
        <f t="shared" si="19"/>
        <v>0</v>
      </c>
      <c r="F126" s="591">
        <f t="shared" si="19"/>
        <v>0</v>
      </c>
      <c r="G126" s="592">
        <f t="shared" si="19"/>
        <v>0</v>
      </c>
      <c r="H126" s="591">
        <f t="shared" si="19"/>
        <v>0</v>
      </c>
      <c r="I126" s="592">
        <f t="shared" si="19"/>
        <v>0</v>
      </c>
      <c r="J126" s="591">
        <f t="shared" si="19"/>
        <v>0</v>
      </c>
      <c r="K126" s="592">
        <f t="shared" si="19"/>
        <v>0</v>
      </c>
      <c r="L126" s="591">
        <f t="shared" si="19"/>
        <v>0</v>
      </c>
      <c r="M126" s="592">
        <f t="shared" si="19"/>
        <v>0</v>
      </c>
      <c r="N126" s="593">
        <f t="shared" si="19"/>
        <v>0</v>
      </c>
      <c r="O126" s="594">
        <f t="shared" si="19"/>
        <v>0</v>
      </c>
      <c r="P126" s="595"/>
      <c r="Q126" s="459"/>
      <c r="R126" s="459"/>
      <c r="S126" s="459"/>
      <c r="T126" s="459"/>
      <c r="U126" s="459"/>
      <c r="V126" s="459"/>
      <c r="W126" s="459"/>
      <c r="X126" s="459"/>
      <c r="Y126" s="459"/>
      <c r="Z126" s="459"/>
      <c r="AA126" s="459"/>
      <c r="AB126" s="459"/>
      <c r="AC126" s="459"/>
      <c r="AD126" s="459"/>
      <c r="AE126" s="459"/>
      <c r="AF126" s="459"/>
      <c r="AG126" s="459"/>
      <c r="AH126" s="459"/>
      <c r="AI126" s="596"/>
      <c r="AJ126" s="597"/>
      <c r="AK126" s="597"/>
      <c r="AL126" s="597"/>
      <c r="AM126" s="597"/>
      <c r="AN126" s="597"/>
      <c r="AO126" s="597"/>
      <c r="AP126" s="597"/>
      <c r="AQ126" s="597"/>
      <c r="AR126" s="597"/>
      <c r="AS126" s="597"/>
      <c r="AT126" s="597"/>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7"/>
      <c r="BQ126" s="597"/>
      <c r="BR126" s="597"/>
      <c r="BS126" s="597"/>
      <c r="BT126" s="597"/>
      <c r="BU126" s="597"/>
      <c r="BV126" s="597"/>
      <c r="BW126" s="597"/>
      <c r="BX126" s="597"/>
      <c r="BY126" s="598"/>
      <c r="BZ126" s="598"/>
      <c r="CA126" s="598"/>
      <c r="CB126" s="598"/>
      <c r="CC126" s="598"/>
      <c r="CD126" s="598"/>
      <c r="CE126" s="598"/>
      <c r="CF126" s="598"/>
      <c r="CG126" s="720"/>
      <c r="CH126" s="720"/>
      <c r="CI126" s="720"/>
      <c r="CJ126" s="720"/>
      <c r="CK126" s="720"/>
      <c r="CL126" s="720"/>
      <c r="CM126" s="720"/>
      <c r="CN126" s="720"/>
      <c r="CO126" s="598"/>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7"/>
      <c r="DL126" s="597"/>
      <c r="DM126" s="597"/>
      <c r="DN126" s="597"/>
      <c r="DO126" s="597"/>
      <c r="DP126" s="597"/>
      <c r="DQ126" s="597"/>
      <c r="DR126" s="597"/>
      <c r="DS126" s="597"/>
      <c r="DT126" s="597"/>
      <c r="DU126" s="597"/>
      <c r="DV126" s="597"/>
      <c r="DW126" s="597"/>
      <c r="DX126" s="597"/>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7"/>
      <c r="EU126" s="597"/>
      <c r="EV126" s="597"/>
      <c r="EW126" s="597"/>
      <c r="EX126" s="597"/>
      <c r="EY126" s="597"/>
      <c r="EZ126" s="597"/>
      <c r="FA126" s="597"/>
      <c r="FB126" s="597"/>
      <c r="FC126" s="597"/>
      <c r="FD126" s="597"/>
      <c r="FE126" s="597"/>
      <c r="FF126" s="597"/>
      <c r="FG126" s="597"/>
      <c r="FH126" s="597"/>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GJ126" s="597"/>
      <c r="GK126" s="597"/>
      <c r="GL126" s="597"/>
      <c r="GM126" s="597"/>
      <c r="GN126" s="597"/>
      <c r="GO126" s="597"/>
      <c r="GP126" s="597"/>
      <c r="GQ126" s="597"/>
      <c r="GR126" s="597"/>
      <c r="GS126" s="597"/>
      <c r="GT126" s="597"/>
      <c r="GU126" s="597"/>
      <c r="GV126" s="597"/>
      <c r="GW126" s="597"/>
      <c r="GX126" s="597"/>
      <c r="GY126" s="597"/>
      <c r="GZ126" s="597"/>
      <c r="HA126" s="597"/>
      <c r="HB126" s="597"/>
      <c r="HC126" s="597"/>
      <c r="HD126" s="597"/>
      <c r="HE126" s="597"/>
      <c r="HF126" s="597"/>
      <c r="HG126" s="597"/>
      <c r="HH126" s="597"/>
      <c r="HI126" s="597"/>
      <c r="HJ126" s="597"/>
      <c r="HK126" s="597"/>
      <c r="HL126" s="597"/>
      <c r="HM126" s="597"/>
      <c r="HN126" s="597"/>
      <c r="HO126" s="597"/>
      <c r="HP126" s="597"/>
      <c r="HQ126" s="597"/>
      <c r="HR126" s="597"/>
      <c r="HS126" s="597"/>
      <c r="HT126" s="597"/>
      <c r="HU126" s="597"/>
      <c r="HV126" s="597"/>
      <c r="HW126" s="597"/>
      <c r="HX126" s="597"/>
      <c r="HY126" s="597"/>
      <c r="HZ126" s="597"/>
      <c r="IA126" s="597"/>
      <c r="IB126" s="597"/>
      <c r="IC126" s="597"/>
      <c r="ID126" s="597"/>
      <c r="IE126" s="597"/>
      <c r="IF126" s="597"/>
      <c r="IG126" s="597"/>
      <c r="IH126" s="597"/>
      <c r="II126" s="597"/>
      <c r="IJ126" s="597"/>
      <c r="IK126" s="597"/>
      <c r="IL126" s="597"/>
      <c r="IM126" s="597"/>
      <c r="IN126" s="597"/>
      <c r="IO126" s="597"/>
      <c r="IP126" s="597"/>
      <c r="IQ126" s="597"/>
      <c r="IR126" s="597"/>
      <c r="IS126" s="597"/>
      <c r="IT126" s="597"/>
      <c r="IU126" s="597"/>
      <c r="IV126" s="597"/>
      <c r="IW126" s="597"/>
      <c r="IX126" s="597"/>
      <c r="IY126" s="597"/>
      <c r="IZ126" s="597"/>
      <c r="JA126" s="597"/>
      <c r="JB126" s="597"/>
      <c r="JC126" s="597"/>
      <c r="JD126" s="597"/>
      <c r="JE126" s="597"/>
      <c r="JF126" s="597"/>
      <c r="JG126" s="597"/>
      <c r="JH126" s="597"/>
      <c r="JI126" s="597"/>
      <c r="JJ126" s="597"/>
      <c r="JK126" s="597"/>
      <c r="JL126" s="597"/>
      <c r="JM126" s="597"/>
      <c r="JN126" s="597"/>
      <c r="JO126" s="597"/>
      <c r="JP126" s="597"/>
      <c r="JQ126" s="597"/>
      <c r="JR126" s="597"/>
      <c r="JS126" s="597"/>
      <c r="JT126" s="597"/>
      <c r="JU126" s="597"/>
      <c r="JV126" s="597"/>
      <c r="JW126" s="597"/>
      <c r="JX126" s="597"/>
      <c r="JY126" s="597"/>
      <c r="JZ126" s="597"/>
      <c r="KA126" s="597"/>
      <c r="KB126" s="597"/>
      <c r="KC126" s="597"/>
      <c r="KD126" s="597"/>
      <c r="KE126" s="597"/>
      <c r="KF126" s="597"/>
      <c r="KG126" s="597"/>
      <c r="KH126" s="597"/>
      <c r="KI126" s="597"/>
      <c r="KJ126" s="597"/>
      <c r="KK126" s="597"/>
      <c r="KL126" s="597"/>
      <c r="KM126" s="597"/>
      <c r="KN126" s="597"/>
      <c r="KO126" s="597"/>
      <c r="KP126" s="597"/>
      <c r="KQ126" s="597"/>
      <c r="KR126" s="597"/>
      <c r="KS126" s="597"/>
      <c r="KT126" s="597"/>
      <c r="KU126" s="597"/>
      <c r="KV126" s="597"/>
      <c r="KW126" s="597"/>
      <c r="KX126" s="597"/>
      <c r="KY126" s="597"/>
      <c r="KZ126" s="597"/>
      <c r="LA126" s="597"/>
      <c r="LB126" s="597"/>
      <c r="LC126" s="597"/>
      <c r="LD126" s="597"/>
      <c r="LE126" s="597"/>
      <c r="LF126" s="597"/>
      <c r="LG126" s="597"/>
      <c r="LH126" s="597"/>
      <c r="LI126" s="597"/>
      <c r="LJ126" s="597"/>
      <c r="LK126" s="597"/>
      <c r="LL126" s="597"/>
      <c r="LM126" s="597"/>
      <c r="LN126" s="597"/>
      <c r="LO126" s="597"/>
      <c r="LP126" s="597"/>
      <c r="LQ126" s="597"/>
      <c r="LR126" s="597"/>
      <c r="LS126" s="597"/>
      <c r="LT126" s="597"/>
      <c r="LU126" s="597"/>
      <c r="LV126" s="597"/>
      <c r="LW126" s="597"/>
      <c r="LX126" s="597"/>
      <c r="LY126" s="597"/>
      <c r="LZ126" s="597"/>
      <c r="MA126" s="597"/>
      <c r="MB126" s="597"/>
      <c r="MC126" s="597"/>
      <c r="MD126" s="597"/>
      <c r="ME126" s="597"/>
      <c r="MF126" s="597"/>
      <c r="MG126" s="597"/>
      <c r="MH126" s="597"/>
      <c r="MI126" s="597"/>
      <c r="MJ126" s="597"/>
      <c r="MK126" s="597"/>
      <c r="ML126" s="597"/>
      <c r="MM126" s="597"/>
      <c r="MN126" s="597"/>
      <c r="MO126" s="597"/>
      <c r="MP126" s="597"/>
      <c r="MQ126" s="597"/>
      <c r="MR126" s="597"/>
      <c r="MS126" s="597"/>
      <c r="MT126" s="597"/>
      <c r="MU126" s="597"/>
      <c r="MV126" s="597"/>
      <c r="MW126" s="597"/>
      <c r="MX126" s="597"/>
      <c r="MY126" s="597"/>
      <c r="MZ126" s="597"/>
      <c r="NA126" s="597"/>
      <c r="NB126" s="597"/>
      <c r="NC126" s="597"/>
      <c r="ND126" s="597"/>
      <c r="NE126" s="597"/>
      <c r="NF126" s="597"/>
      <c r="NG126" s="597"/>
      <c r="NH126" s="597"/>
      <c r="NI126" s="597"/>
      <c r="NJ126" s="597"/>
      <c r="NK126" s="597"/>
      <c r="NL126" s="597"/>
      <c r="NM126" s="597"/>
      <c r="NN126" s="597"/>
      <c r="NO126" s="597"/>
      <c r="NP126" s="597"/>
      <c r="NQ126" s="597"/>
      <c r="NR126" s="597"/>
      <c r="NS126" s="597"/>
      <c r="NT126" s="597"/>
      <c r="NU126" s="597"/>
      <c r="NV126" s="597"/>
      <c r="NW126" s="597"/>
      <c r="NX126" s="597"/>
      <c r="NY126" s="597"/>
      <c r="NZ126" s="597"/>
      <c r="OA126" s="597"/>
      <c r="OB126" s="597"/>
      <c r="OC126" s="597"/>
      <c r="OD126" s="597"/>
      <c r="OE126" s="597"/>
      <c r="OF126" s="597"/>
      <c r="OG126" s="597"/>
      <c r="OH126" s="597"/>
      <c r="OI126" s="597"/>
      <c r="OJ126" s="597"/>
      <c r="OK126" s="597"/>
      <c r="OL126" s="597"/>
      <c r="OM126" s="597"/>
      <c r="ON126" s="597"/>
      <c r="OO126" s="597"/>
      <c r="OP126" s="597"/>
      <c r="OQ126" s="597"/>
      <c r="OR126" s="597"/>
      <c r="OS126" s="597"/>
      <c r="OT126" s="597"/>
      <c r="OU126" s="597"/>
      <c r="OV126" s="597"/>
      <c r="OW126" s="597"/>
      <c r="OX126" s="597"/>
      <c r="OY126" s="597"/>
      <c r="OZ126" s="597"/>
      <c r="PA126" s="597"/>
      <c r="PB126" s="597"/>
      <c r="PC126" s="597"/>
      <c r="PD126" s="597"/>
      <c r="PE126" s="597"/>
      <c r="PF126" s="597"/>
      <c r="PG126" s="597"/>
      <c r="PH126" s="597"/>
      <c r="PI126" s="597"/>
      <c r="PJ126" s="597"/>
      <c r="PK126" s="597"/>
      <c r="PL126" s="597"/>
      <c r="PM126" s="597"/>
      <c r="PN126" s="597"/>
      <c r="PO126" s="597"/>
      <c r="PP126" s="597"/>
      <c r="PQ126" s="597"/>
      <c r="PR126" s="597"/>
      <c r="PS126" s="597"/>
      <c r="PT126" s="597"/>
      <c r="PU126" s="597"/>
      <c r="PV126" s="597"/>
      <c r="PW126" s="597"/>
      <c r="PX126" s="597"/>
      <c r="PY126" s="597"/>
      <c r="PZ126" s="597"/>
      <c r="QA126" s="597"/>
      <c r="QB126" s="597"/>
      <c r="QC126" s="597"/>
      <c r="QD126" s="597"/>
      <c r="QE126" s="597"/>
      <c r="QF126" s="597"/>
      <c r="QG126" s="597"/>
      <c r="QH126" s="597"/>
      <c r="QI126" s="597"/>
      <c r="QJ126" s="597"/>
      <c r="QK126" s="597"/>
      <c r="QL126" s="597"/>
      <c r="QM126" s="597"/>
      <c r="QN126" s="597"/>
      <c r="QO126" s="597"/>
      <c r="QP126" s="597"/>
      <c r="QQ126" s="597"/>
      <c r="QR126" s="597"/>
      <c r="QS126" s="597"/>
      <c r="QT126" s="597"/>
      <c r="QU126" s="597"/>
      <c r="QV126" s="597"/>
      <c r="QW126" s="597"/>
      <c r="QX126" s="597"/>
      <c r="QY126" s="597"/>
      <c r="QZ126" s="597"/>
      <c r="RA126" s="597"/>
      <c r="RB126" s="597"/>
      <c r="RC126" s="597"/>
      <c r="RD126" s="597"/>
      <c r="RE126" s="597"/>
      <c r="RF126" s="597"/>
      <c r="RG126" s="597"/>
      <c r="RH126" s="597"/>
      <c r="RI126" s="597"/>
      <c r="RJ126" s="597"/>
      <c r="RK126" s="597"/>
      <c r="RL126" s="597"/>
      <c r="RM126" s="597"/>
      <c r="RN126" s="597"/>
      <c r="RO126" s="597"/>
      <c r="RP126" s="597"/>
      <c r="RQ126" s="597"/>
      <c r="RR126" s="597"/>
      <c r="RS126" s="597"/>
      <c r="RT126" s="597"/>
      <c r="RU126" s="597"/>
      <c r="RV126" s="597"/>
      <c r="RW126" s="597"/>
      <c r="RX126" s="597"/>
      <c r="RY126" s="597"/>
      <c r="RZ126" s="597"/>
      <c r="SA126" s="597"/>
      <c r="SB126" s="597"/>
      <c r="SC126" s="597"/>
      <c r="SD126" s="597"/>
      <c r="SE126" s="597"/>
      <c r="SF126" s="597"/>
      <c r="SG126" s="597"/>
      <c r="SH126" s="597"/>
      <c r="SI126" s="597"/>
      <c r="SJ126" s="597"/>
      <c r="SK126" s="597"/>
      <c r="SL126" s="597"/>
      <c r="SM126" s="597"/>
      <c r="SN126" s="597"/>
      <c r="SO126" s="597"/>
      <c r="SP126" s="597"/>
      <c r="SQ126" s="597"/>
      <c r="SR126" s="597"/>
      <c r="SS126" s="597"/>
      <c r="ST126" s="597"/>
      <c r="SU126" s="597"/>
      <c r="SV126" s="597"/>
      <c r="SW126" s="597"/>
      <c r="SX126" s="597"/>
      <c r="SY126" s="597"/>
      <c r="SZ126" s="597"/>
      <c r="TA126" s="597"/>
      <c r="TB126" s="597"/>
      <c r="TC126" s="597"/>
      <c r="TD126" s="597"/>
      <c r="TE126" s="597"/>
      <c r="TF126" s="597"/>
      <c r="TG126" s="597"/>
      <c r="TH126" s="597"/>
      <c r="TI126" s="597"/>
      <c r="TJ126" s="597"/>
      <c r="TK126" s="597"/>
      <c r="TL126" s="597"/>
      <c r="TM126" s="597"/>
      <c r="TN126" s="597"/>
      <c r="TO126" s="597"/>
      <c r="TP126" s="597"/>
      <c r="TQ126" s="597"/>
      <c r="TR126" s="597"/>
      <c r="TS126" s="597"/>
      <c r="TT126" s="597"/>
      <c r="TU126" s="597"/>
      <c r="TV126" s="597"/>
      <c r="TW126" s="597"/>
      <c r="TX126" s="597"/>
      <c r="TY126" s="597"/>
      <c r="TZ126" s="597"/>
      <c r="UA126" s="597"/>
      <c r="UB126" s="597"/>
      <c r="UC126" s="597"/>
      <c r="UD126" s="597"/>
      <c r="UE126" s="597"/>
      <c r="UF126" s="597"/>
      <c r="UG126" s="597"/>
      <c r="UH126" s="597"/>
      <c r="UI126" s="597"/>
      <c r="UJ126" s="597"/>
      <c r="UK126" s="597"/>
      <c r="UL126" s="597"/>
      <c r="UM126" s="597"/>
      <c r="UN126" s="597"/>
      <c r="UO126" s="597"/>
      <c r="UP126" s="597"/>
      <c r="UQ126" s="597"/>
      <c r="UR126" s="597"/>
      <c r="US126" s="597"/>
      <c r="UT126" s="597"/>
      <c r="UU126" s="597"/>
      <c r="UV126" s="597"/>
      <c r="UW126" s="597"/>
      <c r="UX126" s="597"/>
      <c r="UY126" s="597"/>
      <c r="UZ126" s="597"/>
      <c r="VA126" s="597"/>
      <c r="VB126" s="597"/>
      <c r="VC126" s="597"/>
      <c r="VD126" s="597"/>
      <c r="VE126" s="597"/>
      <c r="VF126" s="597"/>
      <c r="VG126" s="597"/>
      <c r="VH126" s="597"/>
      <c r="VI126" s="597"/>
      <c r="VJ126" s="597"/>
      <c r="VK126" s="597"/>
      <c r="VL126" s="597"/>
      <c r="VM126" s="597"/>
      <c r="VN126" s="597"/>
      <c r="VO126" s="597"/>
      <c r="VP126" s="597"/>
      <c r="VQ126" s="597"/>
      <c r="VR126" s="597"/>
      <c r="VS126" s="597"/>
      <c r="VT126" s="597"/>
      <c r="VU126" s="597"/>
      <c r="VV126" s="597"/>
      <c r="VW126" s="597"/>
      <c r="VX126" s="597"/>
      <c r="VY126" s="597"/>
      <c r="VZ126" s="597"/>
      <c r="WA126" s="597"/>
      <c r="WB126" s="597"/>
      <c r="WC126" s="597"/>
      <c r="WD126" s="597"/>
      <c r="WE126" s="597"/>
      <c r="WF126" s="597"/>
      <c r="WG126" s="597"/>
      <c r="WH126" s="597"/>
      <c r="WI126" s="597"/>
      <c r="WJ126" s="597"/>
      <c r="WK126" s="597"/>
      <c r="WL126" s="597"/>
      <c r="WM126" s="597"/>
      <c r="WN126" s="597"/>
      <c r="WO126" s="597"/>
      <c r="WP126" s="597"/>
      <c r="WQ126" s="597"/>
      <c r="WR126" s="597"/>
      <c r="WS126" s="597"/>
      <c r="WT126" s="597"/>
      <c r="WU126" s="597"/>
      <c r="WV126" s="597"/>
      <c r="WW126" s="597"/>
      <c r="WX126" s="597"/>
      <c r="WY126" s="597"/>
      <c r="WZ126" s="597"/>
      <c r="XA126" s="597"/>
      <c r="XB126" s="597"/>
      <c r="XC126" s="597"/>
      <c r="XD126" s="597"/>
      <c r="XE126" s="597"/>
      <c r="XF126" s="597"/>
      <c r="XG126" s="597"/>
      <c r="XH126" s="597"/>
      <c r="XI126" s="597"/>
      <c r="XJ126" s="597"/>
      <c r="XK126" s="597"/>
      <c r="XL126" s="597"/>
      <c r="XM126" s="597"/>
      <c r="XN126" s="597"/>
      <c r="XO126" s="597"/>
      <c r="XP126" s="597"/>
      <c r="XQ126" s="597"/>
      <c r="XR126" s="597"/>
      <c r="XS126" s="597"/>
      <c r="XT126" s="597"/>
      <c r="XU126" s="597"/>
      <c r="XV126" s="597"/>
      <c r="XW126" s="597"/>
      <c r="XX126" s="597"/>
      <c r="XY126" s="597"/>
      <c r="XZ126" s="597"/>
      <c r="YA126" s="597"/>
      <c r="YB126" s="597"/>
      <c r="YC126" s="597"/>
      <c r="YD126" s="597"/>
      <c r="YE126" s="597"/>
      <c r="YF126" s="597"/>
      <c r="YG126" s="597"/>
      <c r="YH126" s="597"/>
      <c r="YI126" s="597"/>
      <c r="YJ126" s="597"/>
      <c r="YK126" s="597"/>
      <c r="YL126" s="597"/>
      <c r="YM126" s="597"/>
      <c r="YN126" s="597"/>
      <c r="YO126" s="597"/>
      <c r="YP126" s="597"/>
      <c r="YQ126" s="597"/>
      <c r="YR126" s="597"/>
      <c r="YS126" s="597"/>
      <c r="YT126" s="597"/>
      <c r="YU126" s="597"/>
      <c r="YV126" s="597"/>
      <c r="YW126" s="597"/>
      <c r="YX126" s="597"/>
      <c r="YY126" s="597"/>
      <c r="YZ126" s="597"/>
      <c r="ZA126" s="597"/>
      <c r="ZB126" s="597"/>
      <c r="ZC126" s="597"/>
      <c r="ZD126" s="597"/>
      <c r="ZE126" s="597"/>
      <c r="ZF126" s="597"/>
      <c r="ZG126" s="597"/>
      <c r="ZH126" s="597"/>
      <c r="ZI126" s="597"/>
      <c r="ZJ126" s="597"/>
      <c r="ZK126" s="597"/>
      <c r="ZL126" s="597"/>
      <c r="ZM126" s="597"/>
      <c r="ZN126" s="597"/>
      <c r="ZO126" s="597"/>
      <c r="ZP126" s="597"/>
      <c r="ZQ126" s="597"/>
      <c r="ZR126" s="597"/>
      <c r="ZS126" s="597"/>
      <c r="ZT126" s="597"/>
      <c r="ZU126" s="597"/>
      <c r="ZV126" s="597"/>
      <c r="ZW126" s="597"/>
      <c r="ZX126" s="597"/>
      <c r="ZY126" s="597"/>
      <c r="ZZ126" s="597"/>
      <c r="AAA126" s="597"/>
      <c r="AAB126" s="597"/>
      <c r="AAC126" s="597"/>
      <c r="AAD126" s="597"/>
      <c r="AAE126" s="597"/>
      <c r="AAF126" s="597"/>
      <c r="AAG126" s="597"/>
      <c r="AAH126" s="597"/>
      <c r="AAI126" s="597"/>
      <c r="AAJ126" s="597"/>
      <c r="AAK126" s="597"/>
      <c r="AAL126" s="597"/>
      <c r="AAM126" s="597"/>
      <c r="AAN126" s="597"/>
      <c r="AAO126" s="597"/>
      <c r="AAP126" s="597"/>
      <c r="AAQ126" s="597"/>
      <c r="AAR126" s="597"/>
      <c r="AAS126" s="597"/>
      <c r="AAT126" s="597"/>
      <c r="AAU126" s="597"/>
      <c r="AAV126" s="597"/>
      <c r="AAW126" s="597"/>
      <c r="AAX126" s="597"/>
      <c r="AAY126" s="597"/>
      <c r="AAZ126" s="597"/>
      <c r="ABA126" s="597"/>
      <c r="ABB126" s="597"/>
      <c r="ABC126" s="597"/>
      <c r="ABD126" s="597"/>
      <c r="ABE126" s="597"/>
      <c r="ABF126" s="597"/>
      <c r="ABG126" s="597"/>
      <c r="ABH126" s="597"/>
      <c r="ABI126" s="597"/>
      <c r="ABJ126" s="597"/>
      <c r="ABK126" s="597"/>
      <c r="ABL126" s="597"/>
      <c r="ABM126" s="597"/>
      <c r="ABN126" s="597"/>
      <c r="ABO126" s="597"/>
      <c r="ABP126" s="597"/>
      <c r="ABQ126" s="597"/>
      <c r="ABR126" s="597"/>
      <c r="ABS126" s="597"/>
      <c r="ABT126" s="597"/>
      <c r="ABU126" s="597"/>
      <c r="ABV126" s="597"/>
      <c r="ABW126" s="597"/>
      <c r="ABX126" s="597"/>
      <c r="ABY126" s="597"/>
      <c r="ABZ126" s="597"/>
      <c r="ACA126" s="597"/>
      <c r="ACB126" s="597"/>
      <c r="ACC126" s="597"/>
      <c r="ACD126" s="597"/>
      <c r="ACE126" s="597"/>
      <c r="ACF126" s="597"/>
      <c r="ACG126" s="597"/>
      <c r="ACH126" s="597"/>
      <c r="ACI126" s="597"/>
      <c r="ACJ126" s="597"/>
      <c r="ACK126" s="597"/>
      <c r="ACL126" s="597"/>
      <c r="ACM126" s="597"/>
      <c r="ACN126" s="597"/>
      <c r="ACO126" s="597"/>
      <c r="ACP126" s="597"/>
      <c r="ACQ126" s="597"/>
      <c r="ACR126" s="597"/>
      <c r="ACS126" s="597"/>
      <c r="ACT126" s="597"/>
      <c r="ACU126" s="597"/>
      <c r="ACV126" s="597"/>
      <c r="ACW126" s="597"/>
      <c r="ACX126" s="597"/>
      <c r="ACY126" s="597"/>
      <c r="ACZ126" s="597"/>
      <c r="ADA126" s="597"/>
      <c r="ADB126" s="597"/>
      <c r="ADC126" s="597"/>
      <c r="ADD126" s="597"/>
      <c r="ADE126" s="597"/>
      <c r="ADF126" s="597"/>
      <c r="ADG126" s="597"/>
      <c r="ADH126" s="597"/>
      <c r="ADI126" s="597"/>
      <c r="ADJ126" s="597"/>
      <c r="ADK126" s="597"/>
      <c r="ADL126" s="597"/>
      <c r="ADM126" s="597"/>
      <c r="ADN126" s="597"/>
      <c r="ADO126" s="597"/>
      <c r="ADP126" s="597"/>
      <c r="ADQ126" s="597"/>
      <c r="ADR126" s="597"/>
      <c r="ADS126" s="597"/>
      <c r="ADT126" s="597"/>
      <c r="ADU126" s="597"/>
      <c r="ADV126" s="597"/>
      <c r="ADW126" s="597"/>
      <c r="ADX126" s="597"/>
      <c r="ADY126" s="597"/>
      <c r="ADZ126" s="597"/>
      <c r="AEA126" s="597"/>
      <c r="AEB126" s="597"/>
      <c r="AEC126" s="597"/>
      <c r="AED126" s="597"/>
      <c r="AEE126" s="597"/>
      <c r="AEF126" s="597"/>
      <c r="AEG126" s="597"/>
      <c r="AEH126" s="597"/>
      <c r="AEI126" s="597"/>
      <c r="AEJ126" s="597"/>
      <c r="AEK126" s="597"/>
      <c r="AEL126" s="597"/>
      <c r="AEM126" s="597"/>
      <c r="AEN126" s="597"/>
      <c r="AEO126" s="597"/>
      <c r="AEP126" s="597"/>
      <c r="AEQ126" s="597"/>
      <c r="AER126" s="597"/>
      <c r="AES126" s="597"/>
      <c r="AET126" s="597"/>
      <c r="AEU126" s="597"/>
      <c r="AEV126" s="597"/>
      <c r="AEW126" s="597"/>
      <c r="AEX126" s="597"/>
      <c r="AEY126" s="597"/>
      <c r="AEZ126" s="597"/>
      <c r="AFA126" s="597"/>
      <c r="AFB126" s="597"/>
      <c r="AFC126" s="597"/>
      <c r="AFD126" s="597"/>
      <c r="AFE126" s="597"/>
      <c r="AFF126" s="597"/>
      <c r="AFG126" s="597"/>
      <c r="AFH126" s="597"/>
      <c r="AFI126" s="597"/>
      <c r="AFJ126" s="597"/>
      <c r="AFK126" s="597"/>
      <c r="AFL126" s="597"/>
      <c r="AFM126" s="597"/>
      <c r="AFN126" s="597"/>
      <c r="AFO126" s="597"/>
      <c r="AFP126" s="597"/>
      <c r="AFQ126" s="597"/>
      <c r="AFR126" s="597"/>
      <c r="AFS126" s="597"/>
      <c r="AFT126" s="597"/>
      <c r="AFU126" s="597"/>
      <c r="AFV126" s="597"/>
      <c r="AFW126" s="597"/>
      <c r="AFX126" s="597"/>
      <c r="AFY126" s="597"/>
      <c r="AFZ126" s="597"/>
      <c r="AGA126" s="597"/>
      <c r="AGB126" s="597"/>
      <c r="AGC126" s="597"/>
      <c r="AGD126" s="597"/>
      <c r="AGE126" s="597"/>
      <c r="AGF126" s="597"/>
      <c r="AGG126" s="597"/>
      <c r="AGH126" s="597"/>
      <c r="AGI126" s="597"/>
      <c r="AGJ126" s="597"/>
      <c r="AGK126" s="597"/>
      <c r="AGL126" s="597"/>
      <c r="AGM126" s="597"/>
      <c r="AGN126" s="597"/>
      <c r="AGO126" s="597"/>
      <c r="AGP126" s="597"/>
      <c r="AGQ126" s="597"/>
      <c r="AGR126" s="597"/>
      <c r="AGS126" s="597"/>
      <c r="AGT126" s="597"/>
      <c r="AGU126" s="597"/>
      <c r="AGV126" s="597"/>
      <c r="AGW126" s="597"/>
      <c r="AGX126" s="597"/>
      <c r="AGY126" s="597"/>
      <c r="AGZ126" s="597"/>
      <c r="AHA126" s="597"/>
      <c r="AHB126" s="597"/>
      <c r="AHC126" s="597"/>
      <c r="AHD126" s="597"/>
      <c r="AHE126" s="597"/>
      <c r="AHF126" s="597"/>
      <c r="AHG126" s="597"/>
      <c r="AHH126" s="597"/>
      <c r="AHI126" s="597"/>
      <c r="AHJ126" s="597"/>
      <c r="AHK126" s="597"/>
      <c r="AHL126" s="597"/>
      <c r="AHM126" s="597"/>
      <c r="AHN126" s="597"/>
      <c r="AHO126" s="597"/>
      <c r="AHP126" s="597"/>
      <c r="AHQ126" s="597"/>
      <c r="AHR126" s="597"/>
      <c r="AHS126" s="597"/>
      <c r="AHT126" s="597"/>
      <c r="AHU126" s="597"/>
      <c r="AHV126" s="597"/>
      <c r="AHW126" s="597"/>
      <c r="AHX126" s="597"/>
      <c r="AHY126" s="597"/>
      <c r="AHZ126" s="597"/>
      <c r="AIA126" s="597"/>
      <c r="AIB126" s="597"/>
      <c r="AIC126" s="597"/>
      <c r="AID126" s="597"/>
      <c r="AIE126" s="597"/>
      <c r="AIF126" s="597"/>
      <c r="AIG126" s="597"/>
      <c r="AIH126" s="597"/>
      <c r="AII126" s="597"/>
      <c r="AIJ126" s="597"/>
      <c r="AIK126" s="597"/>
      <c r="AIL126" s="597"/>
      <c r="AIM126" s="597"/>
      <c r="AIN126" s="597"/>
      <c r="AIO126" s="597"/>
      <c r="AIP126" s="597"/>
      <c r="AIQ126" s="597"/>
      <c r="AIR126" s="597"/>
      <c r="AIS126" s="597"/>
      <c r="AIT126" s="597"/>
      <c r="AIU126" s="597"/>
      <c r="AIV126" s="597"/>
      <c r="AIW126" s="597"/>
      <c r="AIX126" s="597"/>
      <c r="AIY126" s="597"/>
      <c r="AIZ126" s="597"/>
      <c r="AJA126" s="597"/>
      <c r="AJB126" s="597"/>
      <c r="AJC126" s="597"/>
      <c r="AJD126" s="597"/>
      <c r="AJE126" s="597"/>
      <c r="AJF126" s="597"/>
      <c r="AJG126" s="597"/>
      <c r="AJH126" s="597"/>
      <c r="AJI126" s="597"/>
      <c r="AJJ126" s="597"/>
      <c r="AJK126" s="597"/>
      <c r="AJL126" s="597"/>
      <c r="AJM126" s="597"/>
      <c r="AJN126" s="597"/>
      <c r="AJO126" s="597"/>
      <c r="AJP126" s="597"/>
      <c r="AJQ126" s="597"/>
      <c r="AJR126" s="597"/>
      <c r="AJS126" s="597"/>
      <c r="AJT126" s="597"/>
      <c r="AJU126" s="597"/>
      <c r="AJV126" s="597"/>
      <c r="AJW126" s="597"/>
      <c r="AJX126" s="597"/>
      <c r="AJY126" s="597"/>
      <c r="AJZ126" s="597"/>
      <c r="AKA126" s="597"/>
      <c r="AKB126" s="597"/>
      <c r="AKC126" s="597"/>
      <c r="AKD126" s="597"/>
      <c r="AKE126" s="597"/>
      <c r="AKF126" s="597"/>
      <c r="AKG126" s="597"/>
      <c r="AKH126" s="597"/>
      <c r="AKI126" s="597"/>
      <c r="AKJ126" s="597"/>
      <c r="AKK126" s="597"/>
      <c r="AKL126" s="597"/>
      <c r="AKM126" s="597"/>
      <c r="AKN126" s="597"/>
      <c r="AKO126" s="597"/>
      <c r="AKP126" s="597"/>
      <c r="AKQ126" s="597"/>
      <c r="AKR126" s="597"/>
      <c r="AKS126" s="597"/>
      <c r="AKT126" s="597"/>
      <c r="AKU126" s="597"/>
      <c r="AKV126" s="597"/>
      <c r="AKW126" s="597"/>
      <c r="AKX126" s="597"/>
      <c r="AKY126" s="597"/>
      <c r="AKZ126" s="597"/>
      <c r="ALA126" s="597"/>
      <c r="ALB126" s="597"/>
      <c r="ALC126" s="597"/>
      <c r="ALD126" s="597"/>
      <c r="ALE126" s="597"/>
      <c r="ALF126" s="597"/>
      <c r="ALG126" s="597"/>
      <c r="ALH126" s="597"/>
      <c r="ALI126" s="597"/>
      <c r="ALJ126" s="597"/>
      <c r="ALK126" s="597"/>
      <c r="ALL126" s="597"/>
      <c r="ALM126" s="597"/>
      <c r="ALN126" s="597"/>
      <c r="ALO126" s="597"/>
      <c r="ALP126" s="597"/>
      <c r="ALQ126" s="597"/>
      <c r="ALR126" s="597"/>
      <c r="ALS126" s="597"/>
      <c r="ALT126" s="597"/>
      <c r="ALU126" s="597"/>
      <c r="ALV126" s="597"/>
      <c r="ALW126" s="597"/>
      <c r="ALX126" s="597"/>
      <c r="ALY126" s="597"/>
      <c r="ALZ126" s="597"/>
      <c r="AMA126" s="597"/>
      <c r="AMB126" s="597"/>
      <c r="AMC126" s="597"/>
      <c r="AMD126" s="597"/>
      <c r="AME126" s="597"/>
      <c r="AMF126" s="597"/>
      <c r="AMG126" s="597"/>
      <c r="AMH126" s="597"/>
      <c r="AMI126" s="597"/>
      <c r="AMJ126" s="597"/>
      <c r="AMK126" s="597"/>
      <c r="AML126" s="597"/>
      <c r="AMM126" s="597"/>
      <c r="AMN126" s="597"/>
      <c r="AMO126" s="597"/>
      <c r="AMP126" s="597"/>
      <c r="AMQ126" s="597"/>
      <c r="AMR126" s="597"/>
      <c r="AMS126" s="597"/>
      <c r="AMT126" s="597"/>
      <c r="AMU126" s="597"/>
      <c r="AMV126" s="597"/>
      <c r="AMW126" s="597"/>
      <c r="AMX126" s="597"/>
      <c r="AMY126" s="597"/>
      <c r="AMZ126" s="597"/>
      <c r="ANA126" s="597"/>
      <c r="ANB126" s="597"/>
      <c r="ANC126" s="597"/>
      <c r="AND126" s="597"/>
      <c r="ANE126" s="597"/>
      <c r="ANF126" s="597"/>
      <c r="ANG126" s="597"/>
      <c r="ANH126" s="597"/>
      <c r="ANI126" s="597"/>
      <c r="ANJ126" s="597"/>
      <c r="ANK126" s="597"/>
      <c r="ANL126" s="597"/>
      <c r="ANM126" s="597"/>
      <c r="ANN126" s="597"/>
      <c r="ANO126" s="597"/>
      <c r="ANP126" s="597"/>
      <c r="ANQ126" s="597"/>
      <c r="ANR126" s="597"/>
      <c r="ANS126" s="597"/>
      <c r="ANT126" s="597"/>
      <c r="ANU126" s="597"/>
      <c r="ANV126" s="597"/>
      <c r="ANW126" s="597"/>
      <c r="ANX126" s="597"/>
      <c r="ANY126" s="597"/>
      <c r="ANZ126" s="597"/>
      <c r="AOA126" s="597"/>
      <c r="AOB126" s="597"/>
      <c r="AOC126" s="597"/>
      <c r="AOD126" s="597"/>
      <c r="AOE126" s="597"/>
      <c r="AOF126" s="597"/>
      <c r="AOG126" s="597"/>
      <c r="AOH126" s="597"/>
      <c r="AOI126" s="597"/>
      <c r="AOJ126" s="597"/>
      <c r="AOK126" s="597"/>
      <c r="AOL126" s="597"/>
      <c r="AOM126" s="597"/>
      <c r="AON126" s="597"/>
      <c r="AOO126" s="597"/>
      <c r="AOP126" s="597"/>
      <c r="AOQ126" s="597"/>
      <c r="AOR126" s="597"/>
      <c r="AOS126" s="597"/>
      <c r="AOT126" s="597"/>
      <c r="AOU126" s="597"/>
      <c r="AOV126" s="597"/>
      <c r="AOW126" s="597"/>
      <c r="AOX126" s="597"/>
      <c r="AOY126" s="597"/>
      <c r="AOZ126" s="597"/>
      <c r="APA126" s="597"/>
      <c r="APB126" s="597"/>
      <c r="APC126" s="597"/>
      <c r="APD126" s="597"/>
      <c r="APE126" s="597"/>
      <c r="APF126" s="597"/>
      <c r="APG126" s="597"/>
      <c r="APH126" s="597"/>
      <c r="API126" s="597"/>
      <c r="APJ126" s="597"/>
      <c r="APK126" s="597"/>
      <c r="APL126" s="597"/>
      <c r="APM126" s="597"/>
      <c r="APN126" s="597"/>
      <c r="APO126" s="597"/>
      <c r="APP126" s="597"/>
      <c r="APQ126" s="597"/>
      <c r="APR126" s="597"/>
      <c r="APS126" s="597"/>
      <c r="APT126" s="597"/>
      <c r="APU126" s="597"/>
      <c r="APV126" s="597"/>
      <c r="APW126" s="597"/>
      <c r="APX126" s="597"/>
      <c r="APY126" s="597"/>
      <c r="APZ126" s="597"/>
      <c r="AQA126" s="597"/>
      <c r="AQB126" s="597"/>
      <c r="AQC126" s="597"/>
      <c r="AQD126" s="597"/>
      <c r="AQE126" s="597"/>
      <c r="AQF126" s="597"/>
      <c r="AQG126" s="597"/>
      <c r="AQH126" s="597"/>
      <c r="AQI126" s="597"/>
      <c r="AQJ126" s="597"/>
      <c r="AQK126" s="597"/>
      <c r="AQL126" s="597"/>
      <c r="AQM126" s="597"/>
      <c r="AQN126" s="597"/>
      <c r="AQO126" s="597"/>
      <c r="AQP126" s="597"/>
      <c r="AQQ126" s="597"/>
      <c r="AQR126" s="597"/>
      <c r="AQS126" s="597"/>
      <c r="AQT126" s="597"/>
      <c r="AQU126" s="597"/>
      <c r="AQV126" s="597"/>
      <c r="AQW126" s="597"/>
      <c r="AQX126" s="597"/>
      <c r="AQY126" s="597"/>
      <c r="AQZ126" s="597"/>
      <c r="ARA126" s="597"/>
      <c r="ARB126" s="597"/>
      <c r="ARC126" s="597"/>
      <c r="ARD126" s="597"/>
      <c r="ARE126" s="597"/>
      <c r="ARF126" s="597"/>
      <c r="ARG126" s="597"/>
      <c r="ARH126" s="597"/>
      <c r="ARI126" s="597"/>
      <c r="ARJ126" s="597"/>
      <c r="ARK126" s="597"/>
      <c r="ARL126" s="597"/>
      <c r="ARM126" s="597"/>
      <c r="ARN126" s="597"/>
      <c r="ARO126" s="597"/>
      <c r="ARP126" s="597"/>
      <c r="ARQ126" s="597"/>
      <c r="ARR126" s="597"/>
      <c r="ARS126" s="597"/>
      <c r="ART126" s="597"/>
      <c r="ARU126" s="597"/>
      <c r="ARV126" s="597"/>
      <c r="ARW126" s="597"/>
      <c r="ARX126" s="597"/>
      <c r="ARY126" s="597"/>
      <c r="ARZ126" s="597"/>
      <c r="ASA126" s="597"/>
      <c r="ASB126" s="597"/>
      <c r="ASC126" s="597"/>
      <c r="ASD126" s="597"/>
      <c r="ASE126" s="597"/>
      <c r="ASF126" s="597"/>
      <c r="ASG126" s="597"/>
      <c r="ASH126" s="597"/>
      <c r="ASI126" s="597"/>
      <c r="ASJ126" s="597"/>
      <c r="ASK126" s="597"/>
      <c r="ASL126" s="597"/>
      <c r="ASM126" s="597"/>
      <c r="ASN126" s="597"/>
      <c r="ASO126" s="597"/>
      <c r="ASP126" s="597"/>
      <c r="ASQ126" s="597"/>
      <c r="ASR126" s="597"/>
      <c r="ASS126" s="597"/>
      <c r="AST126" s="597"/>
      <c r="ASU126" s="597"/>
      <c r="ASV126" s="597"/>
      <c r="ASW126" s="597"/>
      <c r="ASX126" s="597"/>
      <c r="ASY126" s="597"/>
      <c r="ASZ126" s="597"/>
      <c r="ATA126" s="597"/>
      <c r="ATB126" s="597"/>
      <c r="ATC126" s="597"/>
      <c r="ATD126" s="597"/>
      <c r="ATE126" s="597"/>
      <c r="ATF126" s="597"/>
      <c r="ATG126" s="597"/>
      <c r="ATH126" s="597"/>
      <c r="ATI126" s="597"/>
      <c r="ATJ126" s="597"/>
      <c r="ATK126" s="597"/>
      <c r="ATL126" s="597"/>
      <c r="ATM126" s="597"/>
      <c r="ATN126" s="597"/>
      <c r="ATO126" s="597"/>
      <c r="ATP126" s="597"/>
      <c r="ATQ126" s="597"/>
      <c r="ATR126" s="597"/>
      <c r="ATS126" s="597"/>
      <c r="ATT126" s="597"/>
      <c r="ATU126" s="597"/>
      <c r="ATV126" s="597"/>
      <c r="ATW126" s="597"/>
      <c r="ATX126" s="597"/>
      <c r="ATY126" s="597"/>
      <c r="ATZ126" s="597"/>
      <c r="AUA126" s="597"/>
      <c r="AUB126" s="597"/>
      <c r="AUC126" s="597"/>
      <c r="AUD126" s="597"/>
      <c r="AUE126" s="597"/>
      <c r="AUF126" s="597"/>
      <c r="AUG126" s="597"/>
      <c r="AUH126" s="597"/>
      <c r="AUI126" s="597"/>
      <c r="AUJ126" s="597"/>
      <c r="AUK126" s="597"/>
      <c r="AUL126" s="597"/>
      <c r="AUM126" s="597"/>
      <c r="AUN126" s="597"/>
      <c r="AUO126" s="597"/>
      <c r="AUP126" s="597"/>
      <c r="AUQ126" s="597"/>
      <c r="AUR126" s="597"/>
      <c r="AUS126" s="597"/>
      <c r="AUT126" s="597"/>
      <c r="AUU126" s="597"/>
      <c r="AUV126" s="597"/>
      <c r="AUW126" s="597"/>
      <c r="AUX126" s="597"/>
      <c r="AUY126" s="597"/>
      <c r="AUZ126" s="597"/>
      <c r="AVA126" s="597"/>
      <c r="AVB126" s="597"/>
      <c r="AVC126" s="597"/>
      <c r="AVD126" s="597"/>
      <c r="AVE126" s="597"/>
      <c r="AVF126" s="597"/>
      <c r="AVG126" s="597"/>
      <c r="AVH126" s="597"/>
      <c r="AVI126" s="597"/>
      <c r="AVJ126" s="597"/>
      <c r="AVK126" s="597"/>
      <c r="AVL126" s="597"/>
      <c r="AVM126" s="597"/>
      <c r="AVN126" s="597"/>
      <c r="AVO126" s="597"/>
      <c r="AVP126" s="597"/>
      <c r="AVQ126" s="597"/>
      <c r="AVR126" s="597"/>
      <c r="AVS126" s="597"/>
      <c r="AVT126" s="597"/>
      <c r="AVU126" s="597"/>
      <c r="AVV126" s="597"/>
      <c r="AVW126" s="597"/>
      <c r="AVX126" s="597"/>
      <c r="AVY126" s="597"/>
      <c r="AVZ126" s="597"/>
      <c r="AWA126" s="597"/>
      <c r="AWB126" s="597"/>
      <c r="AWC126" s="597"/>
      <c r="AWD126" s="597"/>
      <c r="AWE126" s="597"/>
      <c r="AWF126" s="597"/>
      <c r="AWG126" s="597"/>
      <c r="AWH126" s="597"/>
      <c r="AWI126" s="597"/>
      <c r="AWJ126" s="597"/>
      <c r="AWK126" s="597"/>
      <c r="AWL126" s="597"/>
      <c r="AWM126" s="597"/>
      <c r="AWN126" s="597"/>
      <c r="AWO126" s="597"/>
      <c r="AWP126" s="597"/>
      <c r="AWQ126" s="597"/>
      <c r="AWR126" s="597"/>
      <c r="AWS126" s="597"/>
      <c r="AWT126" s="597"/>
      <c r="AWU126" s="597"/>
      <c r="AWV126" s="597"/>
      <c r="AWW126" s="597"/>
      <c r="AWX126" s="597"/>
      <c r="AWY126" s="597"/>
      <c r="AWZ126" s="597"/>
      <c r="AXA126" s="597"/>
      <c r="AXB126" s="597"/>
      <c r="AXC126" s="597"/>
      <c r="AXD126" s="597"/>
      <c r="AXE126" s="597"/>
      <c r="AXF126" s="597"/>
      <c r="AXG126" s="597"/>
      <c r="AXH126" s="597"/>
      <c r="AXI126" s="597"/>
      <c r="AXJ126" s="597"/>
      <c r="AXK126" s="597"/>
      <c r="AXL126" s="597"/>
      <c r="AXM126" s="597"/>
      <c r="AXN126" s="597"/>
      <c r="AXO126" s="597"/>
      <c r="AXP126" s="597"/>
      <c r="AXQ126" s="597"/>
      <c r="AXR126" s="597"/>
      <c r="AXS126" s="597"/>
      <c r="AXT126" s="597"/>
      <c r="AXU126" s="597"/>
      <c r="AXV126" s="597"/>
      <c r="AXW126" s="597"/>
      <c r="AXX126" s="597"/>
      <c r="AXY126" s="597"/>
      <c r="AXZ126" s="597"/>
      <c r="AYA126" s="597"/>
      <c r="AYB126" s="597"/>
      <c r="AYC126" s="597"/>
      <c r="AYD126" s="597"/>
      <c r="AYE126" s="597"/>
      <c r="AYF126" s="597"/>
      <c r="AYG126" s="597"/>
      <c r="AYH126" s="597"/>
      <c r="AYI126" s="597"/>
      <c r="AYJ126" s="597"/>
      <c r="AYK126" s="597"/>
      <c r="AYL126" s="597"/>
      <c r="AYM126" s="597"/>
      <c r="AYN126" s="597"/>
      <c r="AYO126" s="597"/>
      <c r="AYP126" s="597"/>
      <c r="AYQ126" s="597"/>
      <c r="AYR126" s="597"/>
      <c r="AYS126" s="597"/>
      <c r="AYT126" s="597"/>
      <c r="AYU126" s="597"/>
      <c r="AYV126" s="597"/>
      <c r="AYW126" s="597"/>
      <c r="AYX126" s="597"/>
      <c r="AYY126" s="597"/>
      <c r="AYZ126" s="597"/>
      <c r="AZA126" s="597"/>
      <c r="AZB126" s="597"/>
      <c r="AZC126" s="597"/>
      <c r="AZD126" s="597"/>
      <c r="AZE126" s="597"/>
      <c r="AZF126" s="597"/>
      <c r="AZG126" s="597"/>
      <c r="AZH126" s="597"/>
      <c r="AZI126" s="597"/>
      <c r="AZJ126" s="597"/>
      <c r="AZK126" s="597"/>
      <c r="AZL126" s="597"/>
      <c r="AZM126" s="597"/>
      <c r="AZN126" s="597"/>
      <c r="AZO126" s="597"/>
      <c r="AZP126" s="597"/>
      <c r="AZQ126" s="597"/>
      <c r="AZR126" s="597"/>
      <c r="AZS126" s="597"/>
      <c r="AZT126" s="597"/>
      <c r="AZU126" s="597"/>
      <c r="AZV126" s="597"/>
      <c r="AZW126" s="597"/>
      <c r="AZX126" s="597"/>
      <c r="AZY126" s="597"/>
      <c r="AZZ126" s="597"/>
      <c r="BAA126" s="597"/>
      <c r="BAB126" s="597"/>
      <c r="BAC126" s="597"/>
      <c r="BAD126" s="597"/>
      <c r="BAE126" s="597"/>
      <c r="BAF126" s="597"/>
      <c r="BAG126" s="597"/>
      <c r="BAH126" s="597"/>
      <c r="BAI126" s="597"/>
      <c r="BAJ126" s="597"/>
      <c r="BAK126" s="597"/>
      <c r="BAL126" s="597"/>
      <c r="BAM126" s="597"/>
      <c r="BAN126" s="597"/>
      <c r="BAO126" s="597"/>
      <c r="BAP126" s="597"/>
      <c r="BAQ126" s="597"/>
      <c r="BAR126" s="597"/>
      <c r="BAS126" s="597"/>
      <c r="BAT126" s="597"/>
      <c r="BAU126" s="597"/>
      <c r="BAV126" s="597"/>
      <c r="BAW126" s="597"/>
      <c r="BAX126" s="597"/>
      <c r="BAY126" s="597"/>
      <c r="BAZ126" s="597"/>
      <c r="BBA126" s="597"/>
      <c r="BBB126" s="597"/>
      <c r="BBC126" s="597"/>
      <c r="BBD126" s="597"/>
      <c r="BBE126" s="597"/>
      <c r="BBF126" s="597"/>
      <c r="BBG126" s="597"/>
      <c r="BBH126" s="597"/>
      <c r="BBI126" s="597"/>
      <c r="BBJ126" s="597"/>
      <c r="BBK126" s="597"/>
      <c r="BBL126" s="597"/>
      <c r="BBM126" s="597"/>
      <c r="BBN126" s="597"/>
      <c r="BBO126" s="597"/>
      <c r="BBP126" s="597"/>
      <c r="BBQ126" s="597"/>
      <c r="BBR126" s="597"/>
      <c r="BBS126" s="597"/>
      <c r="BBT126" s="597"/>
      <c r="BBU126" s="597"/>
      <c r="BBV126" s="597"/>
      <c r="BBW126" s="597"/>
      <c r="BBX126" s="597"/>
      <c r="BBY126" s="597"/>
      <c r="BBZ126" s="597"/>
      <c r="BCA126" s="597"/>
      <c r="BCB126" s="597"/>
      <c r="BCC126" s="597"/>
      <c r="BCD126" s="597"/>
      <c r="BCE126" s="597"/>
      <c r="BCF126" s="597"/>
      <c r="BCG126" s="597"/>
      <c r="BCH126" s="597"/>
      <c r="BCI126" s="597"/>
      <c r="BCJ126" s="597"/>
      <c r="BCK126" s="597"/>
      <c r="BCL126" s="597"/>
      <c r="BCM126" s="597"/>
      <c r="BCN126" s="597"/>
      <c r="BCO126" s="597"/>
      <c r="BCP126" s="597"/>
      <c r="BCQ126" s="597"/>
      <c r="BCR126" s="597"/>
      <c r="BCS126" s="597"/>
      <c r="BCT126" s="597"/>
      <c r="BCU126" s="597"/>
      <c r="BCV126" s="597"/>
      <c r="BCW126" s="597"/>
      <c r="BCX126" s="597"/>
      <c r="BCY126" s="597"/>
      <c r="BCZ126" s="597"/>
      <c r="BDA126" s="597"/>
      <c r="BDB126" s="597"/>
      <c r="BDC126" s="597"/>
      <c r="BDD126" s="597"/>
      <c r="BDE126" s="597"/>
      <c r="BDF126" s="597"/>
      <c r="BDG126" s="597"/>
      <c r="BDH126" s="597"/>
      <c r="BDI126" s="597"/>
      <c r="BDJ126" s="597"/>
      <c r="BDK126" s="597"/>
      <c r="BDL126" s="597"/>
      <c r="BDM126" s="597"/>
      <c r="BDN126" s="597"/>
      <c r="BDO126" s="597"/>
      <c r="BDP126" s="597"/>
      <c r="BDQ126" s="597"/>
      <c r="BDR126" s="597"/>
      <c r="BDS126" s="597"/>
      <c r="BDT126" s="597"/>
      <c r="BDU126" s="597"/>
      <c r="BDV126" s="597"/>
      <c r="BDW126" s="597"/>
      <c r="BDX126" s="597"/>
      <c r="BDY126" s="597"/>
      <c r="BDZ126" s="597"/>
      <c r="BEA126" s="597"/>
      <c r="BEB126" s="597"/>
      <c r="BEC126" s="597"/>
      <c r="BED126" s="597"/>
      <c r="BEE126" s="597"/>
      <c r="BEF126" s="597"/>
      <c r="BEG126" s="597"/>
      <c r="BEH126" s="597"/>
      <c r="BEI126" s="597"/>
      <c r="BEJ126" s="597"/>
      <c r="BEK126" s="597"/>
      <c r="BEL126" s="597"/>
      <c r="BEM126" s="597"/>
      <c r="BEN126" s="597"/>
      <c r="BEO126" s="597"/>
      <c r="BEP126" s="597"/>
      <c r="BEQ126" s="597"/>
      <c r="BER126" s="597"/>
      <c r="BES126" s="597"/>
      <c r="BET126" s="597"/>
      <c r="BEU126" s="597"/>
      <c r="BEV126" s="597"/>
      <c r="BEW126" s="597"/>
      <c r="BEX126" s="597"/>
      <c r="BEY126" s="597"/>
      <c r="BEZ126" s="597"/>
      <c r="BFA126" s="597"/>
      <c r="BFB126" s="597"/>
      <c r="BFC126" s="597"/>
      <c r="BFD126" s="597"/>
      <c r="BFE126" s="597"/>
      <c r="BFF126" s="597"/>
      <c r="BFG126" s="597"/>
      <c r="BFH126" s="597"/>
      <c r="BFI126" s="597"/>
      <c r="BFJ126" s="597"/>
      <c r="BFK126" s="597"/>
      <c r="BFL126" s="597"/>
      <c r="BFM126" s="597"/>
      <c r="BFN126" s="597"/>
      <c r="BFO126" s="597"/>
      <c r="BFP126" s="597"/>
      <c r="BFQ126" s="597"/>
      <c r="BFR126" s="597"/>
      <c r="BFS126" s="597"/>
      <c r="BFT126" s="597"/>
      <c r="BFU126" s="597"/>
      <c r="BFV126" s="597"/>
      <c r="BFW126" s="597"/>
      <c r="BFX126" s="597"/>
      <c r="BFY126" s="597"/>
      <c r="BFZ126" s="597"/>
      <c r="BGA126" s="597"/>
      <c r="BGB126" s="597"/>
      <c r="BGC126" s="597"/>
      <c r="BGD126" s="597"/>
      <c r="BGE126" s="597"/>
      <c r="BGF126" s="597"/>
      <c r="BGG126" s="597"/>
      <c r="BGH126" s="597"/>
      <c r="BGI126" s="597"/>
      <c r="BGJ126" s="597"/>
      <c r="BGK126" s="597"/>
      <c r="BGL126" s="597"/>
      <c r="BGM126" s="597"/>
      <c r="BGN126" s="597"/>
      <c r="BGO126" s="597"/>
      <c r="BGP126" s="597"/>
      <c r="BGQ126" s="597"/>
      <c r="BGR126" s="597"/>
      <c r="BGS126" s="597"/>
      <c r="BGT126" s="597"/>
      <c r="BGU126" s="597"/>
      <c r="BGV126" s="597"/>
      <c r="BGW126" s="597"/>
      <c r="BGX126" s="597"/>
      <c r="BGY126" s="597"/>
      <c r="BGZ126" s="597"/>
      <c r="BHA126" s="597"/>
      <c r="BHB126" s="597"/>
      <c r="BHC126" s="597"/>
      <c r="BHD126" s="597"/>
      <c r="BHE126" s="597"/>
      <c r="BHF126" s="597"/>
      <c r="BHG126" s="597"/>
      <c r="BHH126" s="597"/>
      <c r="BHI126" s="597"/>
      <c r="BHJ126" s="597"/>
      <c r="BHK126" s="597"/>
      <c r="BHL126" s="597"/>
      <c r="BHM126" s="597"/>
      <c r="BHN126" s="597"/>
      <c r="BHO126" s="597"/>
      <c r="BHP126" s="597"/>
      <c r="BHQ126" s="597"/>
      <c r="BHR126" s="597"/>
      <c r="BHS126" s="597"/>
      <c r="BHT126" s="597"/>
      <c r="BHU126" s="597"/>
      <c r="BHV126" s="597"/>
      <c r="BHW126" s="597"/>
      <c r="BHX126" s="597"/>
      <c r="BHY126" s="597"/>
      <c r="BHZ126" s="597"/>
      <c r="BIA126" s="597"/>
      <c r="BIB126" s="597"/>
      <c r="BIC126" s="597"/>
      <c r="BID126" s="597"/>
      <c r="BIE126" s="597"/>
      <c r="BIF126" s="597"/>
      <c r="BIG126" s="597"/>
      <c r="BIH126" s="597"/>
      <c r="BII126" s="597"/>
      <c r="BIJ126" s="597"/>
      <c r="BIK126" s="597"/>
      <c r="BIL126" s="597"/>
      <c r="BIM126" s="597"/>
      <c r="BIN126" s="597"/>
      <c r="BIO126" s="597"/>
      <c r="BIP126" s="597"/>
      <c r="BIQ126" s="597"/>
      <c r="BIR126" s="597"/>
      <c r="BIS126" s="597"/>
      <c r="BIT126" s="597"/>
      <c r="BIU126" s="597"/>
      <c r="BIV126" s="597"/>
      <c r="BIW126" s="597"/>
      <c r="BIX126" s="597"/>
      <c r="BIY126" s="597"/>
      <c r="BIZ126" s="597"/>
      <c r="BJA126" s="597"/>
      <c r="BJB126" s="597"/>
      <c r="BJC126" s="597"/>
      <c r="BJD126" s="597"/>
      <c r="BJE126" s="597"/>
      <c r="BJF126" s="597"/>
      <c r="BJG126" s="597"/>
      <c r="BJH126" s="597"/>
      <c r="BJI126" s="597"/>
      <c r="BJJ126" s="597"/>
      <c r="BJK126" s="597"/>
      <c r="BJL126" s="597"/>
      <c r="BJM126" s="597"/>
      <c r="BJN126" s="597"/>
      <c r="BJO126" s="597"/>
      <c r="BJP126" s="597"/>
      <c r="BJQ126" s="597"/>
      <c r="BJR126" s="597"/>
      <c r="BJS126" s="597"/>
      <c r="BJT126" s="597"/>
      <c r="BJU126" s="597"/>
      <c r="BJV126" s="597"/>
      <c r="BJW126" s="597"/>
      <c r="BJX126" s="597"/>
      <c r="BJY126" s="597"/>
      <c r="BJZ126" s="597"/>
      <c r="BKA126" s="597"/>
      <c r="BKB126" s="597"/>
      <c r="BKC126" s="597"/>
      <c r="BKD126" s="597"/>
      <c r="BKE126" s="597"/>
      <c r="BKF126" s="597"/>
      <c r="BKG126" s="597"/>
      <c r="BKH126" s="597"/>
      <c r="BKI126" s="597"/>
      <c r="BKJ126" s="597"/>
      <c r="BKK126" s="597"/>
      <c r="BKL126" s="597"/>
      <c r="BKM126" s="597"/>
      <c r="BKN126" s="597"/>
      <c r="BKO126" s="597"/>
      <c r="BKP126" s="597"/>
      <c r="BKQ126" s="597"/>
      <c r="BKR126" s="597"/>
      <c r="BKS126" s="597"/>
      <c r="BKT126" s="597"/>
      <c r="BKU126" s="597"/>
      <c r="BKV126" s="597"/>
      <c r="BKW126" s="597"/>
      <c r="BKX126" s="597"/>
      <c r="BKY126" s="597"/>
      <c r="BKZ126" s="597"/>
      <c r="BLA126" s="597"/>
      <c r="BLB126" s="597"/>
      <c r="BLC126" s="597"/>
      <c r="BLD126" s="597"/>
      <c r="BLE126" s="597"/>
      <c r="BLF126" s="597"/>
      <c r="BLG126" s="597"/>
      <c r="BLH126" s="597"/>
      <c r="BLI126" s="597"/>
      <c r="BLJ126" s="597"/>
      <c r="BLK126" s="597"/>
      <c r="BLL126" s="597"/>
      <c r="BLM126" s="597"/>
      <c r="BLN126" s="597"/>
      <c r="BLO126" s="597"/>
      <c r="BLP126" s="597"/>
      <c r="BLQ126" s="597"/>
      <c r="BLR126" s="597"/>
      <c r="BLS126" s="597"/>
      <c r="BLT126" s="597"/>
      <c r="BLU126" s="597"/>
      <c r="BLV126" s="597"/>
      <c r="BLW126" s="597"/>
      <c r="BLX126" s="597"/>
      <c r="BLY126" s="597"/>
      <c r="BLZ126" s="597"/>
      <c r="BMA126" s="597"/>
      <c r="BMB126" s="597"/>
      <c r="BMC126" s="597"/>
      <c r="BMD126" s="597"/>
      <c r="BME126" s="597"/>
      <c r="BMF126" s="597"/>
      <c r="BMG126" s="597"/>
      <c r="BMH126" s="597"/>
      <c r="BMI126" s="597"/>
      <c r="BMJ126" s="597"/>
      <c r="BMK126" s="597"/>
      <c r="BML126" s="597"/>
      <c r="BMM126" s="597"/>
      <c r="BMN126" s="597"/>
      <c r="BMO126" s="597"/>
      <c r="BMP126" s="597"/>
      <c r="BMQ126" s="597"/>
      <c r="BMR126" s="597"/>
      <c r="BMS126" s="597"/>
      <c r="BMT126" s="597"/>
      <c r="BMU126" s="597"/>
      <c r="BMV126" s="597"/>
      <c r="BMW126" s="597"/>
      <c r="BMX126" s="597"/>
      <c r="BMY126" s="597"/>
      <c r="BMZ126" s="597"/>
      <c r="BNA126" s="597"/>
      <c r="BNB126" s="597"/>
      <c r="BNC126" s="597"/>
      <c r="BND126" s="597"/>
      <c r="BNE126" s="597"/>
      <c r="BNF126" s="597"/>
      <c r="BNG126" s="597"/>
      <c r="BNH126" s="597"/>
      <c r="BNI126" s="597"/>
      <c r="BNJ126" s="597"/>
      <c r="BNK126" s="597"/>
      <c r="BNL126" s="597"/>
      <c r="BNM126" s="597"/>
      <c r="BNN126" s="597"/>
      <c r="BNO126" s="597"/>
      <c r="BNP126" s="597"/>
      <c r="BNQ126" s="597"/>
      <c r="BNR126" s="597"/>
      <c r="BNS126" s="597"/>
      <c r="BNT126" s="597"/>
      <c r="BNU126" s="597"/>
      <c r="BNV126" s="597"/>
      <c r="BNW126" s="597"/>
      <c r="BNX126" s="597"/>
      <c r="BNY126" s="597"/>
      <c r="BNZ126" s="597"/>
      <c r="BOA126" s="597"/>
      <c r="BOB126" s="597"/>
      <c r="BOC126" s="597"/>
      <c r="BOD126" s="597"/>
      <c r="BOE126" s="597"/>
      <c r="BOF126" s="597"/>
      <c r="BOG126" s="597"/>
      <c r="BOH126" s="597"/>
      <c r="BOI126" s="597"/>
      <c r="BOJ126" s="597"/>
      <c r="BOK126" s="597"/>
      <c r="BOL126" s="597"/>
      <c r="BOM126" s="597"/>
      <c r="BON126" s="597"/>
      <c r="BOO126" s="597"/>
      <c r="BOP126" s="597"/>
      <c r="BOQ126" s="597"/>
      <c r="BOR126" s="597"/>
      <c r="BOS126" s="597"/>
      <c r="BOT126" s="597"/>
      <c r="BOU126" s="597"/>
      <c r="BOV126" s="597"/>
      <c r="BOW126" s="597"/>
      <c r="BOX126" s="597"/>
      <c r="BOY126" s="597"/>
      <c r="BOZ126" s="597"/>
      <c r="BPA126" s="597"/>
      <c r="BPB126" s="597"/>
      <c r="BPC126" s="597"/>
      <c r="BPD126" s="597"/>
      <c r="BPE126" s="597"/>
      <c r="BPF126" s="597"/>
      <c r="BPG126" s="597"/>
      <c r="BPH126" s="597"/>
      <c r="BPI126" s="597"/>
      <c r="BPJ126" s="597"/>
      <c r="BPK126" s="597"/>
      <c r="BPL126" s="597"/>
      <c r="BPM126" s="597"/>
      <c r="BPN126" s="597"/>
      <c r="BPO126" s="597"/>
      <c r="BPP126" s="597"/>
      <c r="BPQ126" s="597"/>
      <c r="BPR126" s="597"/>
      <c r="BPS126" s="597"/>
      <c r="BPT126" s="597"/>
      <c r="BPU126" s="597"/>
      <c r="BPV126" s="597"/>
      <c r="BPW126" s="597"/>
      <c r="BPX126" s="597"/>
      <c r="BPY126" s="597"/>
      <c r="BPZ126" s="597"/>
      <c r="BQA126" s="597"/>
      <c r="BQB126" s="597"/>
      <c r="BQC126" s="597"/>
      <c r="BQD126" s="597"/>
      <c r="BQE126" s="597"/>
      <c r="BQF126" s="597"/>
      <c r="BQG126" s="597"/>
      <c r="BQH126" s="597"/>
      <c r="BQI126" s="597"/>
      <c r="BQJ126" s="597"/>
      <c r="BQK126" s="597"/>
      <c r="BQL126" s="597"/>
      <c r="BQM126" s="597"/>
      <c r="BQN126" s="597"/>
      <c r="BQO126" s="597"/>
      <c r="BQP126" s="597"/>
      <c r="BQQ126" s="597"/>
      <c r="BQR126" s="597"/>
      <c r="BQS126" s="597"/>
      <c r="BQT126" s="597"/>
      <c r="BQU126" s="597"/>
      <c r="BQV126" s="597"/>
      <c r="BQW126" s="597"/>
      <c r="BQX126" s="597"/>
      <c r="BQY126" s="597"/>
      <c r="BQZ126" s="597"/>
      <c r="BRA126" s="597"/>
      <c r="BRB126" s="597"/>
      <c r="BRC126" s="597"/>
      <c r="BRD126" s="597"/>
      <c r="BRE126" s="597"/>
      <c r="BRF126" s="597"/>
      <c r="BRG126" s="597"/>
      <c r="BRH126" s="597"/>
      <c r="BRI126" s="597"/>
      <c r="BRJ126" s="597"/>
      <c r="BRK126" s="597"/>
      <c r="BRL126" s="597"/>
      <c r="BRM126" s="597"/>
      <c r="BRN126" s="597"/>
      <c r="BRO126" s="597"/>
      <c r="BRP126" s="597"/>
      <c r="BRQ126" s="597"/>
      <c r="BRR126" s="597"/>
      <c r="BRS126" s="597"/>
      <c r="BRT126" s="597"/>
      <c r="BRU126" s="597"/>
      <c r="BRV126" s="597"/>
      <c r="BRW126" s="597"/>
      <c r="BRX126" s="597"/>
      <c r="BRY126" s="597"/>
      <c r="BRZ126" s="597"/>
      <c r="BSA126" s="597"/>
      <c r="BSB126" s="597"/>
      <c r="BSC126" s="597"/>
      <c r="BSD126" s="597"/>
      <c r="BSE126" s="597"/>
      <c r="BSF126" s="597"/>
      <c r="BSG126" s="597"/>
      <c r="BSH126" s="597"/>
      <c r="BSI126" s="597"/>
      <c r="BSJ126" s="597"/>
      <c r="BSK126" s="597"/>
      <c r="BSL126" s="597"/>
      <c r="BSM126" s="597"/>
      <c r="BSN126" s="597"/>
      <c r="BSO126" s="597"/>
      <c r="BSP126" s="597"/>
      <c r="BSQ126" s="597"/>
      <c r="BSR126" s="597"/>
      <c r="BSS126" s="597"/>
      <c r="BST126" s="597"/>
      <c r="BSU126" s="597"/>
      <c r="BSV126" s="597"/>
      <c r="BSW126" s="597"/>
      <c r="BSX126" s="597"/>
      <c r="BSY126" s="597"/>
      <c r="BSZ126" s="597"/>
      <c r="BTA126" s="597"/>
      <c r="BTB126" s="597"/>
      <c r="BTC126" s="597"/>
      <c r="BTD126" s="597"/>
      <c r="BTE126" s="597"/>
      <c r="BTF126" s="597"/>
      <c r="BTG126" s="597"/>
      <c r="BTH126" s="597"/>
      <c r="BTI126" s="597"/>
      <c r="BTJ126" s="597"/>
      <c r="BTK126" s="597"/>
      <c r="BTL126" s="597"/>
      <c r="BTM126" s="597"/>
      <c r="BTN126" s="597"/>
      <c r="BTO126" s="597"/>
      <c r="BTP126" s="597"/>
      <c r="BTQ126" s="597"/>
      <c r="BTR126" s="597"/>
      <c r="BTS126" s="597"/>
      <c r="BTT126" s="597"/>
      <c r="BTU126" s="597"/>
      <c r="BTV126" s="597"/>
      <c r="BTW126" s="597"/>
      <c r="BTX126" s="597"/>
      <c r="BTY126" s="597"/>
      <c r="BTZ126" s="597"/>
      <c r="BUA126" s="597"/>
      <c r="BUB126" s="597"/>
      <c r="BUC126" s="597"/>
      <c r="BUD126" s="597"/>
      <c r="BUE126" s="597"/>
      <c r="BUF126" s="597"/>
      <c r="BUG126" s="597"/>
      <c r="BUH126" s="597"/>
      <c r="BUI126" s="597"/>
      <c r="BUJ126" s="597"/>
      <c r="BUK126" s="597"/>
      <c r="BUL126" s="597"/>
      <c r="BUM126" s="597"/>
      <c r="BUN126" s="597"/>
      <c r="BUO126" s="597"/>
      <c r="BUP126" s="597"/>
      <c r="BUQ126" s="597"/>
      <c r="BUR126" s="597"/>
      <c r="BUS126" s="597"/>
      <c r="BUT126" s="597"/>
      <c r="BUU126" s="597"/>
      <c r="BUV126" s="597"/>
      <c r="BUW126" s="597"/>
      <c r="BUX126" s="597"/>
      <c r="BUY126" s="597"/>
      <c r="BUZ126" s="597"/>
      <c r="BVA126" s="597"/>
      <c r="BVB126" s="597"/>
      <c r="BVC126" s="597"/>
      <c r="BVD126" s="597"/>
      <c r="BVE126" s="597"/>
      <c r="BVF126" s="597"/>
      <c r="BVG126" s="597"/>
      <c r="BVH126" s="597"/>
      <c r="BVI126" s="597"/>
      <c r="BVJ126" s="597"/>
      <c r="BVK126" s="597"/>
      <c r="BVL126" s="597"/>
      <c r="BVM126" s="597"/>
      <c r="BVN126" s="597"/>
      <c r="BVO126" s="597"/>
      <c r="BVP126" s="597"/>
      <c r="BVQ126" s="597"/>
      <c r="BVR126" s="597"/>
      <c r="BVS126" s="597"/>
      <c r="BVT126" s="597"/>
      <c r="BVU126" s="597"/>
      <c r="BVV126" s="597"/>
      <c r="BVW126" s="597"/>
      <c r="BVX126" s="597"/>
      <c r="BVY126" s="597"/>
      <c r="BVZ126" s="597"/>
      <c r="BWA126" s="597"/>
      <c r="BWB126" s="597"/>
      <c r="BWC126" s="597"/>
      <c r="BWD126" s="597"/>
      <c r="BWE126" s="597"/>
      <c r="BWF126" s="597"/>
      <c r="BWG126" s="597"/>
      <c r="BWH126" s="597"/>
      <c r="BWI126" s="597"/>
      <c r="BWJ126" s="597"/>
      <c r="BWK126" s="597"/>
      <c r="BWL126" s="597"/>
      <c r="BWM126" s="597"/>
      <c r="BWN126" s="597"/>
      <c r="BWO126" s="597"/>
      <c r="BWP126" s="597"/>
      <c r="BWQ126" s="597"/>
      <c r="BWR126" s="597"/>
      <c r="BWS126" s="597"/>
      <c r="BWT126" s="597"/>
      <c r="BWU126" s="597"/>
      <c r="BWV126" s="597"/>
      <c r="BWW126" s="597"/>
      <c r="BWX126" s="597"/>
      <c r="BWY126" s="597"/>
      <c r="BWZ126" s="597"/>
      <c r="BXA126" s="597"/>
      <c r="BXB126" s="597"/>
      <c r="BXC126" s="597"/>
      <c r="BXD126" s="597"/>
      <c r="BXE126" s="597"/>
      <c r="BXF126" s="597"/>
      <c r="BXG126" s="597"/>
      <c r="BXH126" s="597"/>
      <c r="BXI126" s="597"/>
      <c r="BXJ126" s="597"/>
      <c r="BXK126" s="597"/>
      <c r="BXL126" s="597"/>
      <c r="BXM126" s="597"/>
      <c r="BXN126" s="597"/>
      <c r="BXO126" s="597"/>
      <c r="BXP126" s="597"/>
      <c r="BXQ126" s="597"/>
      <c r="BXR126" s="597"/>
      <c r="BXS126" s="597"/>
      <c r="BXT126" s="597"/>
      <c r="BXU126" s="597"/>
      <c r="BXV126" s="597"/>
      <c r="BXW126" s="597"/>
      <c r="BXX126" s="597"/>
      <c r="BXY126" s="597"/>
      <c r="BXZ126" s="597"/>
      <c r="BYA126" s="597"/>
      <c r="BYB126" s="597"/>
      <c r="BYC126" s="597"/>
      <c r="BYD126" s="597"/>
      <c r="BYE126" s="597"/>
      <c r="BYF126" s="597"/>
      <c r="BYG126" s="597"/>
      <c r="BYH126" s="597"/>
      <c r="BYI126" s="597"/>
      <c r="BYJ126" s="597"/>
      <c r="BYK126" s="597"/>
      <c r="BYL126" s="597"/>
      <c r="BYM126" s="597"/>
      <c r="BYN126" s="597"/>
      <c r="BYO126" s="597"/>
      <c r="BYP126" s="597"/>
      <c r="BYQ126" s="597"/>
      <c r="BYR126" s="597"/>
      <c r="BYS126" s="597"/>
      <c r="BYT126" s="597"/>
      <c r="BYU126" s="597"/>
      <c r="BYV126" s="597"/>
      <c r="BYW126" s="597"/>
      <c r="BYX126" s="597"/>
      <c r="BYY126" s="597"/>
      <c r="BYZ126" s="597"/>
      <c r="BZA126" s="597"/>
      <c r="BZB126" s="597"/>
      <c r="BZC126" s="597"/>
      <c r="BZD126" s="597"/>
      <c r="BZE126" s="597"/>
      <c r="BZF126" s="597"/>
      <c r="BZG126" s="597"/>
      <c r="BZH126" s="597"/>
      <c r="BZI126" s="597"/>
      <c r="BZJ126" s="597"/>
      <c r="BZK126" s="597"/>
      <c r="BZL126" s="597"/>
      <c r="BZM126" s="597"/>
      <c r="BZN126" s="597"/>
      <c r="BZO126" s="597"/>
      <c r="BZP126" s="597"/>
      <c r="BZQ126" s="597"/>
      <c r="BZR126" s="597"/>
      <c r="BZS126" s="597"/>
      <c r="BZT126" s="597"/>
      <c r="BZU126" s="597"/>
      <c r="BZV126" s="597"/>
      <c r="BZW126" s="597"/>
      <c r="BZX126" s="597"/>
      <c r="BZY126" s="597"/>
      <c r="BZZ126" s="597"/>
      <c r="CAA126" s="597"/>
      <c r="CAB126" s="597"/>
      <c r="CAC126" s="597"/>
      <c r="CAD126" s="597"/>
      <c r="CAE126" s="597"/>
      <c r="CAF126" s="597"/>
      <c r="CAG126" s="597"/>
      <c r="CAH126" s="597"/>
      <c r="CAI126" s="597"/>
      <c r="CAJ126" s="597"/>
      <c r="CAK126" s="597"/>
      <c r="CAL126" s="597"/>
      <c r="CAM126" s="597"/>
      <c r="CAN126" s="597"/>
      <c r="CAO126" s="597"/>
      <c r="CAP126" s="597"/>
      <c r="CAQ126" s="597"/>
      <c r="CAR126" s="597"/>
      <c r="CAS126" s="597"/>
      <c r="CAT126" s="597"/>
      <c r="CAU126" s="597"/>
      <c r="CAV126" s="597"/>
      <c r="CAW126" s="597"/>
      <c r="CAX126" s="597"/>
      <c r="CAY126" s="597"/>
      <c r="CAZ126" s="597"/>
      <c r="CBA126" s="597"/>
      <c r="CBB126" s="597"/>
      <c r="CBC126" s="597"/>
      <c r="CBD126" s="597"/>
      <c r="CBE126" s="597"/>
      <c r="CBF126" s="597"/>
      <c r="CBG126" s="597"/>
      <c r="CBH126" s="597"/>
      <c r="CBI126" s="597"/>
      <c r="CBJ126" s="597"/>
      <c r="CBK126" s="597"/>
      <c r="CBL126" s="597"/>
      <c r="CBM126" s="597"/>
      <c r="CBN126" s="597"/>
      <c r="CBO126" s="597"/>
      <c r="CBP126" s="597"/>
      <c r="CBQ126" s="597"/>
      <c r="CBR126" s="597"/>
      <c r="CBS126" s="597"/>
      <c r="CBT126" s="597"/>
      <c r="CBU126" s="597"/>
      <c r="CBV126" s="597"/>
      <c r="CBW126" s="597"/>
      <c r="CBX126" s="597"/>
      <c r="CBY126" s="597"/>
      <c r="CBZ126" s="597"/>
      <c r="CCA126" s="597"/>
      <c r="CCB126" s="597"/>
      <c r="CCC126" s="597"/>
      <c r="CCD126" s="597"/>
      <c r="CCE126" s="597"/>
      <c r="CCF126" s="597"/>
      <c r="CCG126" s="597"/>
      <c r="CCH126" s="597"/>
      <c r="CCI126" s="597"/>
      <c r="CCJ126" s="597"/>
      <c r="CCK126" s="597"/>
      <c r="CCL126" s="597"/>
      <c r="CCM126" s="597"/>
      <c r="CCN126" s="597"/>
      <c r="CCO126" s="597"/>
      <c r="CCP126" s="597"/>
      <c r="CCQ126" s="597"/>
      <c r="CCR126" s="597"/>
      <c r="CCS126" s="597"/>
      <c r="CCT126" s="597"/>
      <c r="CCU126" s="597"/>
      <c r="CCV126" s="597"/>
      <c r="CCW126" s="597"/>
      <c r="CCX126" s="597"/>
      <c r="CCY126" s="597"/>
      <c r="CCZ126" s="597"/>
      <c r="CDA126" s="597"/>
      <c r="CDB126" s="597"/>
      <c r="CDC126" s="597"/>
      <c r="CDD126" s="597"/>
      <c r="CDE126" s="597"/>
      <c r="CDF126" s="597"/>
      <c r="CDG126" s="597"/>
      <c r="CDH126" s="597"/>
      <c r="CDI126" s="597"/>
      <c r="CDJ126" s="597"/>
      <c r="CDK126" s="597"/>
      <c r="CDL126" s="597"/>
      <c r="CDM126" s="597"/>
      <c r="CDN126" s="597"/>
      <c r="CDO126" s="597"/>
      <c r="CDP126" s="597"/>
      <c r="CDQ126" s="597"/>
      <c r="CDR126" s="597"/>
      <c r="CDS126" s="597"/>
      <c r="CDT126" s="597"/>
      <c r="CDU126" s="597"/>
      <c r="CDV126" s="597"/>
      <c r="CDW126" s="597"/>
      <c r="CDX126" s="597"/>
      <c r="CDY126" s="597"/>
      <c r="CDZ126" s="597"/>
      <c r="CEA126" s="597"/>
      <c r="CEB126" s="597"/>
      <c r="CEC126" s="597"/>
      <c r="CED126" s="597"/>
      <c r="CEE126" s="597"/>
      <c r="CEF126" s="597"/>
      <c r="CEG126" s="597"/>
      <c r="CEH126" s="597"/>
      <c r="CEI126" s="597"/>
      <c r="CEJ126" s="597"/>
      <c r="CEK126" s="597"/>
      <c r="CEL126" s="597"/>
      <c r="CEM126" s="597"/>
      <c r="CEN126" s="597"/>
      <c r="CEO126" s="597"/>
      <c r="CEP126" s="597"/>
      <c r="CEQ126" s="597"/>
      <c r="CER126" s="597"/>
      <c r="CES126" s="597"/>
      <c r="CET126" s="597"/>
      <c r="CEU126" s="597"/>
      <c r="CEV126" s="597"/>
      <c r="CEW126" s="597"/>
      <c r="CEX126" s="597"/>
      <c r="CEY126" s="597"/>
      <c r="CEZ126" s="597"/>
      <c r="CFA126" s="597"/>
      <c r="CFB126" s="597"/>
      <c r="CFC126" s="597"/>
      <c r="CFD126" s="597"/>
      <c r="CFE126" s="597"/>
      <c r="CFF126" s="597"/>
      <c r="CFG126" s="597"/>
      <c r="CFH126" s="597"/>
      <c r="CFI126" s="597"/>
      <c r="CFJ126" s="597"/>
      <c r="CFK126" s="597"/>
      <c r="CFL126" s="597"/>
      <c r="CFM126" s="597"/>
      <c r="CFN126" s="597"/>
      <c r="CFO126" s="597"/>
      <c r="CFP126" s="597"/>
      <c r="CFQ126" s="597"/>
      <c r="CFR126" s="597"/>
      <c r="CFS126" s="597"/>
      <c r="CFT126" s="597"/>
      <c r="CFU126" s="597"/>
      <c r="CFV126" s="597"/>
      <c r="CFW126" s="597"/>
      <c r="CFX126" s="597"/>
      <c r="CFY126" s="597"/>
      <c r="CFZ126" s="597"/>
      <c r="CGA126" s="597"/>
      <c r="CGB126" s="597"/>
      <c r="CGC126" s="597"/>
      <c r="CGD126" s="597"/>
      <c r="CGE126" s="597"/>
      <c r="CGF126" s="597"/>
      <c r="CGG126" s="597"/>
      <c r="CGH126" s="597"/>
      <c r="CGI126" s="597"/>
      <c r="CGJ126" s="597"/>
      <c r="CGK126" s="597"/>
      <c r="CGL126" s="597"/>
      <c r="CGM126" s="597"/>
      <c r="CGN126" s="597"/>
      <c r="CGO126" s="597"/>
      <c r="CGP126" s="597"/>
      <c r="CGQ126" s="597"/>
      <c r="CGR126" s="597"/>
      <c r="CGS126" s="597"/>
      <c r="CGT126" s="597"/>
      <c r="CGU126" s="597"/>
      <c r="CGV126" s="597"/>
      <c r="CGW126" s="597"/>
      <c r="CGX126" s="597"/>
      <c r="CGY126" s="597"/>
      <c r="CGZ126" s="597"/>
      <c r="CHA126" s="597"/>
      <c r="CHB126" s="597"/>
      <c r="CHC126" s="597"/>
      <c r="CHD126" s="597"/>
      <c r="CHE126" s="597"/>
      <c r="CHF126" s="597"/>
      <c r="CHG126" s="597"/>
      <c r="CHH126" s="597"/>
      <c r="CHI126" s="597"/>
      <c r="CHJ126" s="597"/>
      <c r="CHK126" s="597"/>
      <c r="CHL126" s="597"/>
      <c r="CHM126" s="597"/>
      <c r="CHN126" s="597"/>
      <c r="CHO126" s="597"/>
      <c r="CHP126" s="597"/>
      <c r="CHQ126" s="597"/>
      <c r="CHR126" s="597"/>
      <c r="CHS126" s="597"/>
      <c r="CHT126" s="597"/>
      <c r="CHU126" s="597"/>
      <c r="CHV126" s="597"/>
      <c r="CHW126" s="597"/>
      <c r="CHX126" s="597"/>
      <c r="CHY126" s="597"/>
      <c r="CHZ126" s="597"/>
      <c r="CIA126" s="597"/>
      <c r="CIB126" s="597"/>
      <c r="CIC126" s="597"/>
      <c r="CID126" s="597"/>
      <c r="CIE126" s="597"/>
      <c r="CIF126" s="597"/>
      <c r="CIG126" s="597"/>
      <c r="CIH126" s="597"/>
      <c r="CII126" s="597"/>
      <c r="CIJ126" s="597"/>
      <c r="CIK126" s="597"/>
      <c r="CIL126" s="597"/>
      <c r="CIM126" s="597"/>
      <c r="CIN126" s="597"/>
      <c r="CIO126" s="597"/>
      <c r="CIP126" s="597"/>
      <c r="CIQ126" s="597"/>
      <c r="CIR126" s="597"/>
      <c r="CIS126" s="597"/>
      <c r="CIT126" s="597"/>
      <c r="CIU126" s="597"/>
      <c r="CIV126" s="597"/>
      <c r="CIW126" s="597"/>
      <c r="CIX126" s="597"/>
      <c r="CIY126" s="597"/>
      <c r="CIZ126" s="597"/>
      <c r="CJA126" s="597"/>
      <c r="CJB126" s="597"/>
      <c r="CJC126" s="597"/>
      <c r="CJD126" s="597"/>
      <c r="CJE126" s="597"/>
      <c r="CJF126" s="597"/>
      <c r="CJG126" s="597"/>
      <c r="CJH126" s="597"/>
      <c r="CJI126" s="597"/>
      <c r="CJJ126" s="597"/>
      <c r="CJK126" s="597"/>
      <c r="CJL126" s="597"/>
      <c r="CJM126" s="597"/>
      <c r="CJN126" s="597"/>
      <c r="CJO126" s="597"/>
      <c r="CJP126" s="597"/>
      <c r="CJQ126" s="597"/>
      <c r="CJR126" s="597"/>
      <c r="CJS126" s="597"/>
      <c r="CJT126" s="597"/>
      <c r="CJU126" s="597"/>
      <c r="CJV126" s="597"/>
      <c r="CJW126" s="597"/>
      <c r="CJX126" s="597"/>
      <c r="CJY126" s="597"/>
      <c r="CJZ126" s="597"/>
      <c r="CKA126" s="597"/>
      <c r="CKB126" s="597"/>
      <c r="CKC126" s="597"/>
      <c r="CKD126" s="597"/>
      <c r="CKE126" s="597"/>
      <c r="CKF126" s="597"/>
      <c r="CKG126" s="597"/>
      <c r="CKH126" s="597"/>
      <c r="CKI126" s="597"/>
      <c r="CKJ126" s="597"/>
      <c r="CKK126" s="597"/>
      <c r="CKL126" s="597"/>
      <c r="CKM126" s="597"/>
      <c r="CKN126" s="597"/>
      <c r="CKO126" s="597"/>
      <c r="CKP126" s="597"/>
      <c r="CKQ126" s="597"/>
      <c r="CKR126" s="597"/>
      <c r="CKS126" s="597"/>
      <c r="CKT126" s="597"/>
      <c r="CKU126" s="597"/>
      <c r="CKV126" s="597"/>
      <c r="CKW126" s="597"/>
      <c r="CKX126" s="597"/>
      <c r="CKY126" s="597"/>
      <c r="CKZ126" s="597"/>
      <c r="CLA126" s="597"/>
      <c r="CLB126" s="597"/>
      <c r="CLC126" s="597"/>
      <c r="CLD126" s="597"/>
      <c r="CLE126" s="597"/>
      <c r="CLF126" s="597"/>
      <c r="CLG126" s="597"/>
      <c r="CLH126" s="597"/>
      <c r="CLI126" s="597"/>
      <c r="CLJ126" s="597"/>
      <c r="CLK126" s="597"/>
      <c r="CLL126" s="597"/>
      <c r="CLM126" s="597"/>
      <c r="CLN126" s="597"/>
      <c r="CLO126" s="597"/>
      <c r="CLP126" s="597"/>
      <c r="CLQ126" s="597"/>
      <c r="CLR126" s="597"/>
      <c r="CLS126" s="597"/>
      <c r="CLT126" s="597"/>
      <c r="CLU126" s="597"/>
      <c r="CLV126" s="597"/>
      <c r="CLW126" s="597"/>
      <c r="CLX126" s="597"/>
      <c r="CLY126" s="597"/>
      <c r="CLZ126" s="597"/>
      <c r="CMA126" s="597"/>
      <c r="CMB126" s="597"/>
      <c r="CMC126" s="597"/>
      <c r="CMD126" s="597"/>
      <c r="CME126" s="597"/>
      <c r="CMF126" s="597"/>
      <c r="CMG126" s="597"/>
      <c r="CMH126" s="597"/>
      <c r="CMI126" s="597"/>
      <c r="CMJ126" s="597"/>
      <c r="CMK126" s="597"/>
      <c r="CML126" s="597"/>
      <c r="CMM126" s="597"/>
      <c r="CMN126" s="597"/>
      <c r="CMO126" s="597"/>
      <c r="CMP126" s="597"/>
      <c r="CMQ126" s="597"/>
      <c r="CMR126" s="597"/>
      <c r="CMS126" s="597"/>
      <c r="CMT126" s="597"/>
      <c r="CMU126" s="597"/>
      <c r="CMV126" s="597"/>
      <c r="CMW126" s="597"/>
      <c r="CMX126" s="597"/>
      <c r="CMY126" s="597"/>
      <c r="CMZ126" s="597"/>
      <c r="CNA126" s="597"/>
      <c r="CNB126" s="597"/>
      <c r="CNC126" s="597"/>
      <c r="CND126" s="597"/>
      <c r="CNE126" s="597"/>
      <c r="CNF126" s="597"/>
      <c r="CNG126" s="597"/>
      <c r="CNH126" s="597"/>
      <c r="CNI126" s="597"/>
      <c r="CNJ126" s="597"/>
      <c r="CNK126" s="597"/>
      <c r="CNL126" s="597"/>
      <c r="CNM126" s="597"/>
      <c r="CNN126" s="597"/>
      <c r="CNO126" s="597"/>
      <c r="CNP126" s="597"/>
      <c r="CNQ126" s="597"/>
      <c r="CNR126" s="597"/>
      <c r="CNS126" s="597"/>
      <c r="CNT126" s="597"/>
      <c r="CNU126" s="597"/>
      <c r="CNV126" s="597"/>
      <c r="CNW126" s="597"/>
      <c r="CNX126" s="597"/>
      <c r="CNY126" s="597"/>
      <c r="CNZ126" s="597"/>
      <c r="COA126" s="597"/>
      <c r="COB126" s="597"/>
      <c r="COC126" s="597"/>
      <c r="COD126" s="597"/>
      <c r="COE126" s="597"/>
      <c r="COF126" s="597"/>
      <c r="COG126" s="597"/>
      <c r="COH126" s="597"/>
      <c r="COI126" s="597"/>
      <c r="COJ126" s="597"/>
      <c r="COK126" s="597"/>
      <c r="COL126" s="597"/>
      <c r="COM126" s="597"/>
      <c r="CON126" s="597"/>
      <c r="COO126" s="597"/>
      <c r="COP126" s="597"/>
      <c r="COQ126" s="597"/>
      <c r="COR126" s="597"/>
      <c r="COS126" s="597"/>
      <c r="COT126" s="597"/>
      <c r="COU126" s="597"/>
      <c r="COV126" s="597"/>
      <c r="COW126" s="597"/>
      <c r="COX126" s="597"/>
      <c r="COY126" s="597"/>
      <c r="COZ126" s="597"/>
      <c r="CPA126" s="597"/>
      <c r="CPB126" s="597"/>
      <c r="CPC126" s="597"/>
      <c r="CPD126" s="597"/>
      <c r="CPE126" s="597"/>
      <c r="CPF126" s="597"/>
      <c r="CPG126" s="597"/>
      <c r="CPH126" s="597"/>
      <c r="CPI126" s="597"/>
      <c r="CPJ126" s="597"/>
      <c r="CPK126" s="597"/>
      <c r="CPL126" s="597"/>
      <c r="CPM126" s="597"/>
      <c r="CPN126" s="597"/>
      <c r="CPO126" s="597"/>
      <c r="CPP126" s="597"/>
      <c r="CPQ126" s="597"/>
      <c r="CPR126" s="597"/>
      <c r="CPS126" s="597"/>
      <c r="CPT126" s="597"/>
      <c r="CPU126" s="597"/>
      <c r="CPV126" s="597"/>
      <c r="CPW126" s="597"/>
      <c r="CPX126" s="597"/>
      <c r="CPY126" s="597"/>
      <c r="CPZ126" s="597"/>
      <c r="CQA126" s="597"/>
      <c r="CQB126" s="597"/>
      <c r="CQC126" s="597"/>
      <c r="CQD126" s="597"/>
      <c r="CQE126" s="597"/>
      <c r="CQF126" s="597"/>
      <c r="CQG126" s="597"/>
      <c r="CQH126" s="597"/>
      <c r="CQI126" s="597"/>
      <c r="CQJ126" s="597"/>
      <c r="CQK126" s="597"/>
      <c r="CQL126" s="597"/>
      <c r="CQM126" s="597"/>
      <c r="CQN126" s="597"/>
      <c r="CQO126" s="597"/>
      <c r="CQP126" s="597"/>
      <c r="CQQ126" s="597"/>
      <c r="CQR126" s="597"/>
      <c r="CQS126" s="597"/>
      <c r="CQT126" s="597"/>
      <c r="CQU126" s="597"/>
      <c r="CQV126" s="597"/>
      <c r="CQW126" s="597"/>
      <c r="CQX126" s="597"/>
      <c r="CQY126" s="597"/>
      <c r="CQZ126" s="597"/>
      <c r="CRA126" s="597"/>
      <c r="CRB126" s="597"/>
      <c r="CRC126" s="597"/>
      <c r="CRD126" s="597"/>
      <c r="CRE126" s="597"/>
      <c r="CRF126" s="597"/>
      <c r="CRG126" s="597"/>
      <c r="CRH126" s="597"/>
      <c r="CRI126" s="597"/>
      <c r="CRJ126" s="597"/>
      <c r="CRK126" s="597"/>
      <c r="CRL126" s="597"/>
      <c r="CRM126" s="597"/>
      <c r="CRN126" s="597"/>
      <c r="CRO126" s="597"/>
      <c r="CRP126" s="597"/>
      <c r="CRQ126" s="597"/>
      <c r="CRR126" s="597"/>
      <c r="CRS126" s="597"/>
      <c r="CRT126" s="597"/>
      <c r="CRU126" s="597"/>
      <c r="CRV126" s="597"/>
      <c r="CRW126" s="597"/>
      <c r="CRX126" s="597"/>
      <c r="CRY126" s="597"/>
      <c r="CRZ126" s="597"/>
      <c r="CSA126" s="597"/>
      <c r="CSB126" s="597"/>
      <c r="CSC126" s="597"/>
      <c r="CSD126" s="597"/>
      <c r="CSE126" s="597"/>
      <c r="CSF126" s="597"/>
      <c r="CSG126" s="597"/>
      <c r="CSH126" s="597"/>
      <c r="CSI126" s="597"/>
      <c r="CSJ126" s="597"/>
      <c r="CSK126" s="597"/>
      <c r="CSL126" s="597"/>
      <c r="CSM126" s="597"/>
      <c r="CSN126" s="597"/>
      <c r="CSO126" s="597"/>
      <c r="CSP126" s="597"/>
      <c r="CSQ126" s="597"/>
      <c r="CSR126" s="597"/>
      <c r="CSS126" s="597"/>
      <c r="CST126" s="597"/>
      <c r="CSU126" s="597"/>
      <c r="CSV126" s="597"/>
      <c r="CSW126" s="597"/>
      <c r="CSX126" s="597"/>
      <c r="CSY126" s="597"/>
      <c r="CSZ126" s="597"/>
      <c r="CTA126" s="597"/>
      <c r="CTB126" s="597"/>
      <c r="CTC126" s="597"/>
      <c r="CTD126" s="597"/>
      <c r="CTE126" s="597"/>
      <c r="CTF126" s="597"/>
      <c r="CTG126" s="597"/>
      <c r="CTH126" s="597"/>
      <c r="CTI126" s="597"/>
      <c r="CTJ126" s="597"/>
      <c r="CTK126" s="597"/>
      <c r="CTL126" s="597"/>
      <c r="CTM126" s="597"/>
      <c r="CTN126" s="597"/>
      <c r="CTO126" s="597"/>
      <c r="CTP126" s="597"/>
      <c r="CTQ126" s="597"/>
      <c r="CTR126" s="597"/>
      <c r="CTS126" s="597"/>
      <c r="CTT126" s="597"/>
      <c r="CTU126" s="597"/>
      <c r="CTV126" s="597"/>
      <c r="CTW126" s="597"/>
      <c r="CTX126" s="597"/>
      <c r="CTY126" s="597"/>
      <c r="CTZ126" s="597"/>
      <c r="CUA126" s="597"/>
      <c r="CUB126" s="597"/>
      <c r="CUC126" s="597"/>
      <c r="CUD126" s="597"/>
      <c r="CUE126" s="597"/>
      <c r="CUF126" s="597"/>
      <c r="CUG126" s="597"/>
      <c r="CUH126" s="597"/>
      <c r="CUI126" s="597"/>
      <c r="CUJ126" s="597"/>
      <c r="CUK126" s="597"/>
      <c r="CUL126" s="597"/>
      <c r="CUM126" s="597"/>
      <c r="CUN126" s="597"/>
      <c r="CUO126" s="597"/>
      <c r="CUP126" s="597"/>
      <c r="CUQ126" s="597"/>
      <c r="CUR126" s="597"/>
      <c r="CUS126" s="597"/>
      <c r="CUT126" s="597"/>
      <c r="CUU126" s="597"/>
      <c r="CUV126" s="597"/>
      <c r="CUW126" s="597"/>
      <c r="CUX126" s="597"/>
      <c r="CUY126" s="597"/>
      <c r="CUZ126" s="597"/>
      <c r="CVA126" s="597"/>
      <c r="CVB126" s="597"/>
      <c r="CVC126" s="597"/>
      <c r="CVD126" s="597"/>
      <c r="CVE126" s="597"/>
      <c r="CVF126" s="597"/>
      <c r="CVG126" s="597"/>
      <c r="CVH126" s="597"/>
      <c r="CVI126" s="597"/>
      <c r="CVJ126" s="597"/>
      <c r="CVK126" s="597"/>
      <c r="CVL126" s="597"/>
      <c r="CVM126" s="597"/>
      <c r="CVN126" s="597"/>
      <c r="CVO126" s="597"/>
      <c r="CVP126" s="597"/>
      <c r="CVQ126" s="597"/>
      <c r="CVR126" s="597"/>
      <c r="CVS126" s="597"/>
      <c r="CVT126" s="597"/>
      <c r="CVU126" s="597"/>
      <c r="CVV126" s="597"/>
      <c r="CVW126" s="597"/>
      <c r="CVX126" s="597"/>
      <c r="CVY126" s="597"/>
      <c r="CVZ126" s="597"/>
      <c r="CWA126" s="597"/>
      <c r="CWB126" s="597"/>
      <c r="CWC126" s="597"/>
      <c r="CWD126" s="597"/>
      <c r="CWE126" s="597"/>
      <c r="CWF126" s="597"/>
      <c r="CWG126" s="597"/>
      <c r="CWH126" s="597"/>
      <c r="CWI126" s="597"/>
      <c r="CWJ126" s="597"/>
      <c r="CWK126" s="597"/>
      <c r="CWL126" s="597"/>
      <c r="CWM126" s="597"/>
      <c r="CWN126" s="597"/>
      <c r="CWO126" s="597"/>
      <c r="CWP126" s="597"/>
      <c r="CWQ126" s="597"/>
      <c r="CWR126" s="597"/>
      <c r="CWS126" s="597"/>
      <c r="CWT126" s="597"/>
      <c r="CWU126" s="597"/>
      <c r="CWV126" s="597"/>
      <c r="CWW126" s="597"/>
      <c r="CWX126" s="597"/>
      <c r="CWY126" s="597"/>
      <c r="CWZ126" s="597"/>
      <c r="CXA126" s="597"/>
      <c r="CXB126" s="597"/>
      <c r="CXC126" s="597"/>
      <c r="CXD126" s="597"/>
      <c r="CXE126" s="597"/>
      <c r="CXF126" s="597"/>
      <c r="CXG126" s="597"/>
      <c r="CXH126" s="597"/>
      <c r="CXI126" s="597"/>
      <c r="CXJ126" s="597"/>
      <c r="CXK126" s="597"/>
      <c r="CXL126" s="597"/>
      <c r="CXM126" s="597"/>
      <c r="CXN126" s="597"/>
      <c r="CXO126" s="597"/>
      <c r="CXP126" s="597"/>
      <c r="CXQ126" s="597"/>
      <c r="CXR126" s="597"/>
      <c r="CXS126" s="597"/>
      <c r="CXT126" s="597"/>
      <c r="CXU126" s="597"/>
      <c r="CXV126" s="597"/>
      <c r="CXW126" s="597"/>
      <c r="CXX126" s="597"/>
      <c r="CXY126" s="597"/>
      <c r="CXZ126" s="597"/>
      <c r="CYA126" s="597"/>
      <c r="CYB126" s="597"/>
      <c r="CYC126" s="597"/>
      <c r="CYD126" s="597"/>
      <c r="CYE126" s="597"/>
      <c r="CYF126" s="597"/>
      <c r="CYG126" s="597"/>
      <c r="CYH126" s="597"/>
      <c r="CYI126" s="597"/>
      <c r="CYJ126" s="597"/>
      <c r="CYK126" s="597"/>
      <c r="CYL126" s="597"/>
      <c r="CYM126" s="597"/>
      <c r="CYN126" s="597"/>
      <c r="CYO126" s="597"/>
      <c r="CYP126" s="597"/>
      <c r="CYQ126" s="597"/>
      <c r="CYR126" s="597"/>
      <c r="CYS126" s="597"/>
      <c r="CYT126" s="597"/>
      <c r="CYU126" s="597"/>
      <c r="CYV126" s="597"/>
      <c r="CYW126" s="597"/>
      <c r="CYX126" s="597"/>
      <c r="CYY126" s="597"/>
      <c r="CYZ126" s="597"/>
      <c r="CZA126" s="597"/>
      <c r="CZB126" s="597"/>
      <c r="CZC126" s="597"/>
      <c r="CZD126" s="597"/>
      <c r="CZE126" s="597"/>
      <c r="CZF126" s="597"/>
      <c r="CZG126" s="597"/>
      <c r="CZH126" s="597"/>
      <c r="CZI126" s="597"/>
      <c r="CZJ126" s="597"/>
      <c r="CZK126" s="597"/>
      <c r="CZL126" s="597"/>
      <c r="CZM126" s="597"/>
      <c r="CZN126" s="597"/>
      <c r="CZO126" s="597"/>
      <c r="CZP126" s="597"/>
      <c r="CZQ126" s="597"/>
      <c r="CZR126" s="597"/>
      <c r="CZS126" s="597"/>
      <c r="CZT126" s="597"/>
      <c r="CZU126" s="597"/>
      <c r="CZV126" s="597"/>
      <c r="CZW126" s="597"/>
      <c r="CZX126" s="597"/>
      <c r="CZY126" s="597"/>
      <c r="CZZ126" s="597"/>
      <c r="DAA126" s="597"/>
      <c r="DAB126" s="597"/>
      <c r="DAC126" s="597"/>
      <c r="DAD126" s="597"/>
      <c r="DAE126" s="597"/>
      <c r="DAF126" s="597"/>
      <c r="DAG126" s="597"/>
      <c r="DAH126" s="597"/>
      <c r="DAI126" s="597"/>
      <c r="DAJ126" s="597"/>
      <c r="DAK126" s="597"/>
      <c r="DAL126" s="597"/>
      <c r="DAM126" s="597"/>
      <c r="DAN126" s="597"/>
      <c r="DAO126" s="597"/>
      <c r="DAP126" s="597"/>
      <c r="DAQ126" s="597"/>
      <c r="DAR126" s="597"/>
      <c r="DAS126" s="597"/>
      <c r="DAT126" s="597"/>
      <c r="DAU126" s="597"/>
      <c r="DAV126" s="597"/>
      <c r="DAW126" s="597"/>
      <c r="DAX126" s="597"/>
      <c r="DAY126" s="597"/>
      <c r="DAZ126" s="597"/>
      <c r="DBA126" s="597"/>
      <c r="DBB126" s="597"/>
      <c r="DBC126" s="597"/>
      <c r="DBD126" s="597"/>
      <c r="DBE126" s="597"/>
      <c r="DBF126" s="597"/>
      <c r="DBG126" s="597"/>
      <c r="DBH126" s="597"/>
      <c r="DBI126" s="597"/>
      <c r="DBJ126" s="597"/>
      <c r="DBK126" s="597"/>
      <c r="DBL126" s="597"/>
      <c r="DBM126" s="597"/>
      <c r="DBN126" s="597"/>
      <c r="DBO126" s="597"/>
      <c r="DBP126" s="597"/>
      <c r="DBQ126" s="597"/>
      <c r="DBR126" s="597"/>
      <c r="DBS126" s="597"/>
      <c r="DBT126" s="597"/>
      <c r="DBU126" s="597"/>
      <c r="DBV126" s="597"/>
      <c r="DBW126" s="597"/>
      <c r="DBX126" s="597"/>
      <c r="DBY126" s="597"/>
      <c r="DBZ126" s="597"/>
      <c r="DCA126" s="597"/>
      <c r="DCB126" s="597"/>
      <c r="DCC126" s="597"/>
      <c r="DCD126" s="597"/>
      <c r="DCE126" s="597"/>
      <c r="DCF126" s="597"/>
      <c r="DCG126" s="597"/>
      <c r="DCH126" s="597"/>
      <c r="DCI126" s="597"/>
      <c r="DCJ126" s="597"/>
      <c r="DCK126" s="597"/>
      <c r="DCL126" s="597"/>
      <c r="DCM126" s="597"/>
      <c r="DCN126" s="597"/>
      <c r="DCO126" s="597"/>
      <c r="DCP126" s="597"/>
      <c r="DCQ126" s="597"/>
      <c r="DCR126" s="597"/>
      <c r="DCS126" s="597"/>
      <c r="DCT126" s="597"/>
      <c r="DCU126" s="597"/>
      <c r="DCV126" s="597"/>
      <c r="DCW126" s="597"/>
      <c r="DCX126" s="597"/>
      <c r="DCY126" s="597"/>
      <c r="DCZ126" s="597"/>
      <c r="DDA126" s="597"/>
      <c r="DDB126" s="597"/>
      <c r="DDC126" s="597"/>
      <c r="DDD126" s="597"/>
      <c r="DDE126" s="597"/>
      <c r="DDF126" s="597"/>
      <c r="DDG126" s="597"/>
      <c r="DDH126" s="597"/>
      <c r="DDI126" s="597"/>
      <c r="DDJ126" s="597"/>
      <c r="DDK126" s="597"/>
      <c r="DDL126" s="597"/>
      <c r="DDM126" s="597"/>
      <c r="DDN126" s="597"/>
      <c r="DDO126" s="597"/>
      <c r="DDP126" s="597"/>
      <c r="DDQ126" s="597"/>
      <c r="DDR126" s="597"/>
      <c r="DDS126" s="597"/>
      <c r="DDT126" s="597"/>
      <c r="DDU126" s="597"/>
      <c r="DDV126" s="597"/>
      <c r="DDW126" s="597"/>
      <c r="DDX126" s="597"/>
      <c r="DDY126" s="597"/>
      <c r="DDZ126" s="597"/>
      <c r="DEA126" s="597"/>
      <c r="DEB126" s="597"/>
      <c r="DEC126" s="597"/>
      <c r="DED126" s="597"/>
      <c r="DEE126" s="597"/>
      <c r="DEF126" s="597"/>
      <c r="DEG126" s="597"/>
      <c r="DEH126" s="597"/>
      <c r="DEI126" s="597"/>
      <c r="DEJ126" s="597"/>
      <c r="DEK126" s="597"/>
      <c r="DEL126" s="597"/>
      <c r="DEM126" s="597"/>
      <c r="DEN126" s="597"/>
      <c r="DEO126" s="597"/>
      <c r="DEP126" s="597"/>
      <c r="DEQ126" s="597"/>
      <c r="DER126" s="597"/>
      <c r="DES126" s="597"/>
      <c r="DET126" s="597"/>
      <c r="DEU126" s="597"/>
      <c r="DEV126" s="597"/>
      <c r="DEW126" s="597"/>
      <c r="DEX126" s="597"/>
      <c r="DEY126" s="597"/>
      <c r="DEZ126" s="597"/>
      <c r="DFA126" s="597"/>
      <c r="DFB126" s="597"/>
      <c r="DFC126" s="597"/>
      <c r="DFD126" s="597"/>
      <c r="DFE126" s="597"/>
      <c r="DFF126" s="597"/>
      <c r="DFG126" s="597"/>
      <c r="DFH126" s="597"/>
      <c r="DFI126" s="597"/>
      <c r="DFJ126" s="597"/>
      <c r="DFK126" s="597"/>
      <c r="DFL126" s="597"/>
      <c r="DFM126" s="597"/>
      <c r="DFN126" s="597"/>
      <c r="DFO126" s="597"/>
      <c r="DFP126" s="597"/>
      <c r="DFQ126" s="597"/>
      <c r="DFR126" s="597"/>
      <c r="DFS126" s="597"/>
      <c r="DFT126" s="597"/>
      <c r="DFU126" s="597"/>
      <c r="DFV126" s="597"/>
      <c r="DFW126" s="597"/>
      <c r="DFX126" s="597"/>
      <c r="DFY126" s="597"/>
      <c r="DFZ126" s="597"/>
      <c r="DGA126" s="597"/>
      <c r="DGB126" s="597"/>
      <c r="DGC126" s="597"/>
      <c r="DGD126" s="597"/>
      <c r="DGE126" s="597"/>
      <c r="DGF126" s="597"/>
      <c r="DGG126" s="597"/>
      <c r="DGH126" s="597"/>
      <c r="DGI126" s="597"/>
      <c r="DGJ126" s="597"/>
      <c r="DGK126" s="597"/>
      <c r="DGL126" s="597"/>
      <c r="DGM126" s="597"/>
      <c r="DGN126" s="597"/>
      <c r="DGO126" s="597"/>
      <c r="DGP126" s="597"/>
      <c r="DGQ126" s="597"/>
      <c r="DGR126" s="597"/>
      <c r="DGS126" s="597"/>
      <c r="DGT126" s="597"/>
      <c r="DGU126" s="597"/>
      <c r="DGV126" s="597"/>
      <c r="DGW126" s="597"/>
      <c r="DGX126" s="597"/>
      <c r="DGY126" s="597"/>
      <c r="DGZ126" s="597"/>
      <c r="DHA126" s="597"/>
      <c r="DHB126" s="597"/>
      <c r="DHC126" s="597"/>
      <c r="DHD126" s="597"/>
      <c r="DHE126" s="597"/>
      <c r="DHF126" s="597"/>
      <c r="DHG126" s="597"/>
      <c r="DHH126" s="597"/>
      <c r="DHI126" s="597"/>
      <c r="DHJ126" s="597"/>
      <c r="DHK126" s="597"/>
      <c r="DHL126" s="597"/>
      <c r="DHM126" s="597"/>
      <c r="DHN126" s="597"/>
      <c r="DHO126" s="597"/>
      <c r="DHP126" s="597"/>
      <c r="DHQ126" s="597"/>
      <c r="DHR126" s="597"/>
      <c r="DHS126" s="597"/>
      <c r="DHT126" s="597"/>
      <c r="DHU126" s="597"/>
      <c r="DHV126" s="597"/>
      <c r="DHW126" s="597"/>
      <c r="DHX126" s="597"/>
      <c r="DHY126" s="597"/>
      <c r="DHZ126" s="597"/>
      <c r="DIA126" s="597"/>
      <c r="DIB126" s="597"/>
      <c r="DIC126" s="597"/>
      <c r="DID126" s="597"/>
      <c r="DIE126" s="597"/>
      <c r="DIF126" s="597"/>
      <c r="DIG126" s="597"/>
      <c r="DIH126" s="597"/>
      <c r="DII126" s="597"/>
      <c r="DIJ126" s="597"/>
      <c r="DIK126" s="597"/>
      <c r="DIL126" s="597"/>
      <c r="DIM126" s="597"/>
      <c r="DIN126" s="597"/>
      <c r="DIO126" s="597"/>
      <c r="DIP126" s="597"/>
      <c r="DIQ126" s="597"/>
      <c r="DIR126" s="597"/>
      <c r="DIS126" s="597"/>
      <c r="DIT126" s="597"/>
      <c r="DIU126" s="597"/>
      <c r="DIV126" s="597"/>
      <c r="DIW126" s="597"/>
      <c r="DIX126" s="597"/>
      <c r="DIY126" s="597"/>
      <c r="DIZ126" s="597"/>
      <c r="DJA126" s="597"/>
      <c r="DJB126" s="597"/>
      <c r="DJC126" s="597"/>
      <c r="DJD126" s="597"/>
      <c r="DJE126" s="597"/>
      <c r="DJF126" s="597"/>
      <c r="DJG126" s="597"/>
      <c r="DJH126" s="597"/>
      <c r="DJI126" s="597"/>
      <c r="DJJ126" s="597"/>
      <c r="DJK126" s="597"/>
      <c r="DJL126" s="597"/>
      <c r="DJM126" s="597"/>
      <c r="DJN126" s="597"/>
      <c r="DJO126" s="597"/>
      <c r="DJP126" s="597"/>
      <c r="DJQ126" s="597"/>
      <c r="DJR126" s="597"/>
      <c r="DJS126" s="597"/>
      <c r="DJT126" s="597"/>
      <c r="DJU126" s="597"/>
      <c r="DJV126" s="597"/>
      <c r="DJW126" s="597"/>
      <c r="DJX126" s="597"/>
      <c r="DJY126" s="597"/>
      <c r="DJZ126" s="597"/>
      <c r="DKA126" s="597"/>
      <c r="DKB126" s="597"/>
      <c r="DKC126" s="597"/>
      <c r="DKD126" s="597"/>
      <c r="DKE126" s="597"/>
      <c r="DKF126" s="597"/>
      <c r="DKG126" s="597"/>
      <c r="DKH126" s="597"/>
      <c r="DKI126" s="597"/>
      <c r="DKJ126" s="597"/>
      <c r="DKK126" s="597"/>
      <c r="DKL126" s="597"/>
      <c r="DKM126" s="597"/>
      <c r="DKN126" s="597"/>
      <c r="DKO126" s="597"/>
      <c r="DKP126" s="597"/>
      <c r="DKQ126" s="597"/>
      <c r="DKR126" s="597"/>
      <c r="DKS126" s="597"/>
      <c r="DKT126" s="597"/>
      <c r="DKU126" s="597"/>
      <c r="DKV126" s="597"/>
      <c r="DKW126" s="597"/>
      <c r="DKX126" s="597"/>
      <c r="DKY126" s="597"/>
      <c r="DKZ126" s="597"/>
      <c r="DLA126" s="597"/>
      <c r="DLB126" s="597"/>
      <c r="DLC126" s="597"/>
      <c r="DLD126" s="597"/>
      <c r="DLE126" s="597"/>
      <c r="DLF126" s="597"/>
      <c r="DLG126" s="597"/>
      <c r="DLH126" s="597"/>
      <c r="DLI126" s="597"/>
      <c r="DLJ126" s="597"/>
      <c r="DLK126" s="597"/>
      <c r="DLL126" s="597"/>
      <c r="DLM126" s="597"/>
      <c r="DLN126" s="597"/>
      <c r="DLO126" s="597"/>
      <c r="DLP126" s="597"/>
      <c r="DLQ126" s="597"/>
      <c r="DLR126" s="597"/>
      <c r="DLS126" s="597"/>
      <c r="DLT126" s="597"/>
      <c r="DLU126" s="597"/>
      <c r="DLV126" s="597"/>
      <c r="DLW126" s="597"/>
      <c r="DLX126" s="597"/>
      <c r="DLY126" s="597"/>
      <c r="DLZ126" s="597"/>
      <c r="DMA126" s="597"/>
      <c r="DMB126" s="597"/>
      <c r="DMC126" s="597"/>
      <c r="DMD126" s="597"/>
      <c r="DME126" s="597"/>
      <c r="DMF126" s="597"/>
      <c r="DMG126" s="597"/>
      <c r="DMH126" s="597"/>
      <c r="DMI126" s="597"/>
      <c r="DMJ126" s="597"/>
      <c r="DMK126" s="597"/>
      <c r="DML126" s="597"/>
      <c r="DMM126" s="597"/>
      <c r="DMN126" s="597"/>
      <c r="DMO126" s="597"/>
      <c r="DMP126" s="597"/>
      <c r="DMQ126" s="597"/>
      <c r="DMR126" s="597"/>
      <c r="DMS126" s="597"/>
      <c r="DMT126" s="597"/>
      <c r="DMU126" s="597"/>
      <c r="DMV126" s="597"/>
      <c r="DMW126" s="597"/>
      <c r="DMX126" s="597"/>
      <c r="DMY126" s="597"/>
      <c r="DMZ126" s="597"/>
      <c r="DNA126" s="597"/>
      <c r="DNB126" s="597"/>
      <c r="DNC126" s="597"/>
      <c r="DND126" s="597"/>
      <c r="DNE126" s="597"/>
      <c r="DNF126" s="597"/>
      <c r="DNG126" s="597"/>
      <c r="DNH126" s="597"/>
      <c r="DNI126" s="597"/>
      <c r="DNJ126" s="597"/>
      <c r="DNK126" s="597"/>
      <c r="DNL126" s="597"/>
      <c r="DNM126" s="597"/>
      <c r="DNN126" s="597"/>
      <c r="DNO126" s="597"/>
      <c r="DNP126" s="597"/>
      <c r="DNQ126" s="597"/>
      <c r="DNR126" s="597"/>
      <c r="DNS126" s="597"/>
      <c r="DNT126" s="597"/>
      <c r="DNU126" s="597"/>
      <c r="DNV126" s="597"/>
      <c r="DNW126" s="597"/>
      <c r="DNX126" s="597"/>
      <c r="DNY126" s="597"/>
      <c r="DNZ126" s="597"/>
      <c r="DOA126" s="597"/>
      <c r="DOB126" s="597"/>
      <c r="DOC126" s="597"/>
      <c r="DOD126" s="597"/>
      <c r="DOE126" s="597"/>
      <c r="DOF126" s="597"/>
      <c r="DOG126" s="597"/>
      <c r="DOH126" s="597"/>
      <c r="DOI126" s="597"/>
      <c r="DOJ126" s="597"/>
      <c r="DOK126" s="597"/>
      <c r="DOL126" s="597"/>
      <c r="DOM126" s="597"/>
      <c r="DON126" s="597"/>
      <c r="DOO126" s="597"/>
      <c r="DOP126" s="597"/>
      <c r="DOQ126" s="597"/>
      <c r="DOR126" s="597"/>
      <c r="DOS126" s="597"/>
      <c r="DOT126" s="597"/>
      <c r="DOU126" s="597"/>
      <c r="DOV126" s="597"/>
      <c r="DOW126" s="597"/>
      <c r="DOX126" s="597"/>
      <c r="DOY126" s="597"/>
      <c r="DOZ126" s="597"/>
      <c r="DPA126" s="597"/>
      <c r="DPB126" s="597"/>
      <c r="DPC126" s="597"/>
      <c r="DPD126" s="597"/>
      <c r="DPE126" s="597"/>
      <c r="DPF126" s="597"/>
      <c r="DPG126" s="597"/>
      <c r="DPH126" s="597"/>
      <c r="DPI126" s="597"/>
      <c r="DPJ126" s="597"/>
      <c r="DPK126" s="597"/>
      <c r="DPL126" s="597"/>
      <c r="DPM126" s="597"/>
      <c r="DPN126" s="597"/>
      <c r="DPO126" s="597"/>
      <c r="DPP126" s="597"/>
      <c r="DPQ126" s="597"/>
      <c r="DPR126" s="597"/>
      <c r="DPS126" s="597"/>
      <c r="DPT126" s="597"/>
      <c r="DPU126" s="597"/>
      <c r="DPV126" s="597"/>
      <c r="DPW126" s="597"/>
      <c r="DPX126" s="597"/>
      <c r="DPY126" s="597"/>
      <c r="DPZ126" s="597"/>
      <c r="DQA126" s="597"/>
      <c r="DQB126" s="597"/>
      <c r="DQC126" s="597"/>
      <c r="DQD126" s="597"/>
      <c r="DQE126" s="597"/>
      <c r="DQF126" s="597"/>
      <c r="DQG126" s="597"/>
      <c r="DQH126" s="597"/>
      <c r="DQI126" s="597"/>
      <c r="DQJ126" s="597"/>
      <c r="DQK126" s="597"/>
      <c r="DQL126" s="597"/>
      <c r="DQM126" s="597"/>
      <c r="DQN126" s="597"/>
      <c r="DQO126" s="597"/>
      <c r="DQP126" s="597"/>
      <c r="DQQ126" s="597"/>
      <c r="DQR126" s="597"/>
      <c r="DQS126" s="597"/>
      <c r="DQT126" s="597"/>
      <c r="DQU126" s="597"/>
      <c r="DQV126" s="597"/>
      <c r="DQW126" s="597"/>
      <c r="DQX126" s="597"/>
      <c r="DQY126" s="597"/>
      <c r="DQZ126" s="597"/>
      <c r="DRA126" s="597"/>
      <c r="DRB126" s="597"/>
      <c r="DRC126" s="597"/>
      <c r="DRD126" s="597"/>
      <c r="DRE126" s="597"/>
      <c r="DRF126" s="597"/>
      <c r="DRG126" s="597"/>
      <c r="DRH126" s="597"/>
      <c r="DRI126" s="597"/>
      <c r="DRJ126" s="597"/>
      <c r="DRK126" s="597"/>
      <c r="DRL126" s="597"/>
      <c r="DRM126" s="597"/>
      <c r="DRN126" s="597"/>
      <c r="DRO126" s="597"/>
      <c r="DRP126" s="597"/>
      <c r="DRQ126" s="597"/>
      <c r="DRR126" s="597"/>
      <c r="DRS126" s="597"/>
      <c r="DRT126" s="597"/>
      <c r="DRU126" s="597"/>
      <c r="DRV126" s="597"/>
      <c r="DRW126" s="597"/>
      <c r="DRX126" s="597"/>
      <c r="DRY126" s="597"/>
      <c r="DRZ126" s="597"/>
      <c r="DSA126" s="597"/>
      <c r="DSB126" s="597"/>
      <c r="DSC126" s="597"/>
      <c r="DSD126" s="597"/>
      <c r="DSE126" s="597"/>
      <c r="DSF126" s="597"/>
      <c r="DSG126" s="597"/>
      <c r="DSH126" s="597"/>
      <c r="DSI126" s="597"/>
      <c r="DSJ126" s="597"/>
      <c r="DSK126" s="597"/>
      <c r="DSL126" s="597"/>
      <c r="DSM126" s="597"/>
      <c r="DSN126" s="597"/>
      <c r="DSO126" s="597"/>
      <c r="DSP126" s="597"/>
      <c r="DSQ126" s="597"/>
      <c r="DSR126" s="597"/>
      <c r="DSS126" s="597"/>
      <c r="DST126" s="597"/>
      <c r="DSU126" s="597"/>
      <c r="DSV126" s="597"/>
      <c r="DSW126" s="597"/>
      <c r="DSX126" s="597"/>
      <c r="DSY126" s="597"/>
      <c r="DSZ126" s="597"/>
      <c r="DTA126" s="597"/>
      <c r="DTB126" s="597"/>
      <c r="DTC126" s="597"/>
      <c r="DTD126" s="597"/>
      <c r="DTE126" s="597"/>
      <c r="DTF126" s="597"/>
      <c r="DTG126" s="597"/>
      <c r="DTH126" s="597"/>
      <c r="DTI126" s="597"/>
      <c r="DTJ126" s="597"/>
      <c r="DTK126" s="597"/>
      <c r="DTL126" s="597"/>
      <c r="DTM126" s="597"/>
      <c r="DTN126" s="597"/>
      <c r="DTO126" s="597"/>
      <c r="DTP126" s="597"/>
      <c r="DTQ126" s="597"/>
      <c r="DTR126" s="597"/>
      <c r="DTS126" s="597"/>
      <c r="DTT126" s="597"/>
      <c r="DTU126" s="597"/>
      <c r="DTV126" s="597"/>
      <c r="DTW126" s="597"/>
      <c r="DTX126" s="597"/>
      <c r="DTY126" s="597"/>
      <c r="DTZ126" s="597"/>
      <c r="DUA126" s="597"/>
      <c r="DUB126" s="597"/>
      <c r="DUC126" s="597"/>
      <c r="DUD126" s="597"/>
      <c r="DUE126" s="597"/>
      <c r="DUF126" s="597"/>
      <c r="DUG126" s="597"/>
      <c r="DUH126" s="597"/>
      <c r="DUI126" s="597"/>
      <c r="DUJ126" s="597"/>
      <c r="DUK126" s="597"/>
      <c r="DUL126" s="597"/>
      <c r="DUM126" s="597"/>
      <c r="DUN126" s="597"/>
      <c r="DUO126" s="597"/>
      <c r="DUP126" s="597"/>
      <c r="DUQ126" s="597"/>
      <c r="DUR126" s="597"/>
      <c r="DUS126" s="597"/>
      <c r="DUT126" s="597"/>
      <c r="DUU126" s="597"/>
      <c r="DUV126" s="597"/>
      <c r="DUW126" s="597"/>
      <c r="DUX126" s="597"/>
      <c r="DUY126" s="597"/>
      <c r="DUZ126" s="597"/>
      <c r="DVA126" s="597"/>
      <c r="DVB126" s="597"/>
      <c r="DVC126" s="597"/>
      <c r="DVD126" s="597"/>
      <c r="DVE126" s="597"/>
      <c r="DVF126" s="597"/>
      <c r="DVG126" s="597"/>
      <c r="DVH126" s="597"/>
      <c r="DVI126" s="597"/>
      <c r="DVJ126" s="597"/>
      <c r="DVK126" s="597"/>
      <c r="DVL126" s="597"/>
      <c r="DVM126" s="597"/>
      <c r="DVN126" s="597"/>
      <c r="DVO126" s="597"/>
      <c r="DVP126" s="597"/>
      <c r="DVQ126" s="597"/>
      <c r="DVR126" s="597"/>
      <c r="DVS126" s="597"/>
      <c r="DVT126" s="597"/>
      <c r="DVU126" s="597"/>
      <c r="DVV126" s="597"/>
      <c r="DVW126" s="597"/>
      <c r="DVX126" s="597"/>
      <c r="DVY126" s="597"/>
      <c r="DVZ126" s="597"/>
      <c r="DWA126" s="597"/>
      <c r="DWB126" s="597"/>
      <c r="DWC126" s="597"/>
      <c r="DWD126" s="597"/>
      <c r="DWE126" s="597"/>
      <c r="DWF126" s="597"/>
      <c r="DWG126" s="597"/>
      <c r="DWH126" s="597"/>
      <c r="DWI126" s="597"/>
      <c r="DWJ126" s="597"/>
      <c r="DWK126" s="597"/>
      <c r="DWL126" s="597"/>
      <c r="DWM126" s="597"/>
      <c r="DWN126" s="597"/>
      <c r="DWO126" s="597"/>
      <c r="DWP126" s="597"/>
      <c r="DWQ126" s="597"/>
      <c r="DWR126" s="597"/>
      <c r="DWS126" s="597"/>
      <c r="DWT126" s="597"/>
      <c r="DWU126" s="597"/>
      <c r="DWV126" s="597"/>
      <c r="DWW126" s="597"/>
      <c r="DWX126" s="597"/>
      <c r="DWY126" s="597"/>
      <c r="DWZ126" s="597"/>
      <c r="DXA126" s="597"/>
      <c r="DXB126" s="597"/>
      <c r="DXC126" s="597"/>
      <c r="DXD126" s="597"/>
      <c r="DXE126" s="597"/>
      <c r="DXF126" s="597"/>
      <c r="DXG126" s="597"/>
      <c r="DXH126" s="597"/>
      <c r="DXI126" s="597"/>
      <c r="DXJ126" s="597"/>
      <c r="DXK126" s="597"/>
      <c r="DXL126" s="597"/>
      <c r="DXM126" s="597"/>
      <c r="DXN126" s="597"/>
      <c r="DXO126" s="597"/>
      <c r="DXP126" s="597"/>
      <c r="DXQ126" s="597"/>
      <c r="DXR126" s="597"/>
      <c r="DXS126" s="597"/>
      <c r="DXT126" s="597"/>
      <c r="DXU126" s="597"/>
      <c r="DXV126" s="597"/>
      <c r="DXW126" s="597"/>
      <c r="DXX126" s="597"/>
      <c r="DXY126" s="597"/>
      <c r="DXZ126" s="597"/>
      <c r="DYA126" s="597"/>
      <c r="DYB126" s="597"/>
      <c r="DYC126" s="597"/>
      <c r="DYD126" s="597"/>
      <c r="DYE126" s="597"/>
      <c r="DYF126" s="597"/>
      <c r="DYG126" s="597"/>
      <c r="DYH126" s="597"/>
      <c r="DYI126" s="597"/>
      <c r="DYJ126" s="597"/>
      <c r="DYK126" s="597"/>
      <c r="DYL126" s="597"/>
      <c r="DYM126" s="597"/>
      <c r="DYN126" s="597"/>
      <c r="DYO126" s="597"/>
      <c r="DYP126" s="597"/>
      <c r="DYQ126" s="597"/>
      <c r="DYR126" s="597"/>
      <c r="DYS126" s="597"/>
      <c r="DYT126" s="597"/>
      <c r="DYU126" s="597"/>
      <c r="DYV126" s="597"/>
      <c r="DYW126" s="597"/>
      <c r="DYX126" s="597"/>
      <c r="DYY126" s="597"/>
      <c r="DYZ126" s="597"/>
      <c r="DZA126" s="597"/>
      <c r="DZB126" s="597"/>
      <c r="DZC126" s="597"/>
      <c r="DZD126" s="597"/>
      <c r="DZE126" s="597"/>
      <c r="DZF126" s="597"/>
      <c r="DZG126" s="597"/>
      <c r="DZH126" s="597"/>
      <c r="DZI126" s="597"/>
      <c r="DZJ126" s="597"/>
      <c r="DZK126" s="597"/>
      <c r="DZL126" s="597"/>
      <c r="DZM126" s="597"/>
      <c r="DZN126" s="597"/>
      <c r="DZO126" s="597"/>
      <c r="DZP126" s="597"/>
      <c r="DZQ126" s="597"/>
      <c r="DZR126" s="597"/>
      <c r="DZS126" s="597"/>
      <c r="DZT126" s="597"/>
      <c r="DZU126" s="597"/>
      <c r="DZV126" s="597"/>
      <c r="DZW126" s="597"/>
      <c r="DZX126" s="597"/>
      <c r="DZY126" s="597"/>
      <c r="DZZ126" s="597"/>
      <c r="EAA126" s="597"/>
      <c r="EAB126" s="597"/>
      <c r="EAC126" s="597"/>
      <c r="EAD126" s="597"/>
      <c r="EAE126" s="597"/>
      <c r="EAF126" s="597"/>
      <c r="EAG126" s="597"/>
      <c r="EAH126" s="597"/>
      <c r="EAI126" s="597"/>
      <c r="EAJ126" s="597"/>
      <c r="EAK126" s="597"/>
      <c r="EAL126" s="597"/>
      <c r="EAM126" s="597"/>
      <c r="EAN126" s="597"/>
      <c r="EAO126" s="597"/>
      <c r="EAP126" s="597"/>
      <c r="EAQ126" s="597"/>
      <c r="EAR126" s="597"/>
      <c r="EAS126" s="597"/>
      <c r="EAT126" s="597"/>
      <c r="EAU126" s="597"/>
      <c r="EAV126" s="597"/>
      <c r="EAW126" s="597"/>
      <c r="EAX126" s="597"/>
      <c r="EAY126" s="597"/>
      <c r="EAZ126" s="597"/>
      <c r="EBA126" s="597"/>
      <c r="EBB126" s="597"/>
      <c r="EBC126" s="597"/>
      <c r="EBD126" s="597"/>
      <c r="EBE126" s="597"/>
      <c r="EBF126" s="597"/>
      <c r="EBG126" s="597"/>
      <c r="EBH126" s="597"/>
      <c r="EBI126" s="597"/>
      <c r="EBJ126" s="597"/>
      <c r="EBK126" s="597"/>
      <c r="EBL126" s="597"/>
      <c r="EBM126" s="597"/>
      <c r="EBN126" s="597"/>
      <c r="EBO126" s="597"/>
      <c r="EBP126" s="597"/>
      <c r="EBQ126" s="597"/>
      <c r="EBR126" s="597"/>
      <c r="EBS126" s="597"/>
      <c r="EBT126" s="597"/>
      <c r="EBU126" s="597"/>
      <c r="EBV126" s="597"/>
      <c r="EBW126" s="597"/>
      <c r="EBX126" s="597"/>
      <c r="EBY126" s="597"/>
      <c r="EBZ126" s="597"/>
      <c r="ECA126" s="597"/>
      <c r="ECB126" s="597"/>
      <c r="ECC126" s="597"/>
      <c r="ECD126" s="597"/>
      <c r="ECE126" s="597"/>
      <c r="ECF126" s="597"/>
      <c r="ECG126" s="597"/>
      <c r="ECH126" s="597"/>
      <c r="ECI126" s="597"/>
      <c r="ECJ126" s="597"/>
      <c r="ECK126" s="597"/>
      <c r="ECL126" s="597"/>
      <c r="ECM126" s="597"/>
      <c r="ECN126" s="597"/>
      <c r="ECO126" s="597"/>
      <c r="ECP126" s="597"/>
      <c r="ECQ126" s="597"/>
      <c r="ECR126" s="597"/>
      <c r="ECS126" s="597"/>
      <c r="ECT126" s="597"/>
      <c r="ECU126" s="597"/>
      <c r="ECV126" s="597"/>
      <c r="ECW126" s="597"/>
      <c r="ECX126" s="597"/>
      <c r="ECY126" s="597"/>
      <c r="ECZ126" s="597"/>
      <c r="EDA126" s="597"/>
      <c r="EDB126" s="597"/>
      <c r="EDC126" s="597"/>
      <c r="EDD126" s="597"/>
      <c r="EDE126" s="597"/>
      <c r="EDF126" s="597"/>
      <c r="EDG126" s="597"/>
      <c r="EDH126" s="597"/>
      <c r="EDI126" s="597"/>
      <c r="EDJ126" s="597"/>
      <c r="EDK126" s="597"/>
      <c r="EDL126" s="597"/>
      <c r="EDM126" s="597"/>
      <c r="EDN126" s="597"/>
      <c r="EDO126" s="597"/>
      <c r="EDP126" s="597"/>
      <c r="EDQ126" s="597"/>
      <c r="EDR126" s="597"/>
      <c r="EDS126" s="597"/>
      <c r="EDT126" s="597"/>
      <c r="EDU126" s="597"/>
      <c r="EDV126" s="597"/>
      <c r="EDW126" s="597"/>
      <c r="EDX126" s="597"/>
      <c r="EDY126" s="597"/>
      <c r="EDZ126" s="597"/>
      <c r="EEA126" s="597"/>
      <c r="EEB126" s="597"/>
      <c r="EEC126" s="597"/>
      <c r="EED126" s="597"/>
      <c r="EEE126" s="597"/>
      <c r="EEF126" s="597"/>
      <c r="EEG126" s="597"/>
      <c r="EEH126" s="597"/>
      <c r="EEI126" s="597"/>
      <c r="EEJ126" s="597"/>
      <c r="EEK126" s="597"/>
      <c r="EEL126" s="597"/>
      <c r="EEM126" s="597"/>
      <c r="EEN126" s="597"/>
      <c r="EEO126" s="597"/>
      <c r="EEP126" s="597"/>
      <c r="EEQ126" s="597"/>
      <c r="EER126" s="597"/>
      <c r="EES126" s="597"/>
      <c r="EET126" s="597"/>
      <c r="EEU126" s="597"/>
      <c r="EEV126" s="597"/>
      <c r="EEW126" s="597"/>
      <c r="EEX126" s="597"/>
      <c r="EEY126" s="597"/>
      <c r="EEZ126" s="597"/>
      <c r="EFA126" s="597"/>
      <c r="EFB126" s="597"/>
      <c r="EFC126" s="597"/>
      <c r="EFD126" s="597"/>
      <c r="EFE126" s="597"/>
      <c r="EFF126" s="597"/>
      <c r="EFG126" s="597"/>
      <c r="EFH126" s="597"/>
      <c r="EFI126" s="597"/>
      <c r="EFJ126" s="597"/>
      <c r="EFK126" s="597"/>
      <c r="EFL126" s="597"/>
      <c r="EFM126" s="597"/>
      <c r="EFN126" s="597"/>
      <c r="EFO126" s="597"/>
      <c r="EFP126" s="597"/>
      <c r="EFQ126" s="597"/>
      <c r="EFR126" s="597"/>
      <c r="EFS126" s="597"/>
      <c r="EFT126" s="597"/>
      <c r="EFU126" s="597"/>
      <c r="EFV126" s="597"/>
      <c r="EFW126" s="597"/>
      <c r="EFX126" s="597"/>
      <c r="EFY126" s="597"/>
      <c r="EFZ126" s="597"/>
      <c r="EGA126" s="597"/>
      <c r="EGB126" s="597"/>
      <c r="EGC126" s="597"/>
      <c r="EGD126" s="597"/>
      <c r="EGE126" s="597"/>
      <c r="EGF126" s="597"/>
      <c r="EGG126" s="597"/>
      <c r="EGH126" s="597"/>
      <c r="EGI126" s="597"/>
      <c r="EGJ126" s="597"/>
      <c r="EGK126" s="597"/>
      <c r="EGL126" s="597"/>
      <c r="EGM126" s="597"/>
      <c r="EGN126" s="597"/>
      <c r="EGO126" s="597"/>
      <c r="EGP126" s="597"/>
      <c r="EGQ126" s="597"/>
      <c r="EGR126" s="597"/>
      <c r="EGS126" s="597"/>
      <c r="EGT126" s="597"/>
      <c r="EGU126" s="597"/>
      <c r="EGV126" s="597"/>
      <c r="EGW126" s="597"/>
      <c r="EGX126" s="597"/>
      <c r="EGY126" s="597"/>
      <c r="EGZ126" s="597"/>
      <c r="EHA126" s="597"/>
      <c r="EHB126" s="597"/>
      <c r="EHC126" s="597"/>
      <c r="EHD126" s="597"/>
      <c r="EHE126" s="597"/>
      <c r="EHF126" s="597"/>
      <c r="EHG126" s="597"/>
      <c r="EHH126" s="597"/>
      <c r="EHI126" s="597"/>
      <c r="EHJ126" s="597"/>
      <c r="EHK126" s="597"/>
      <c r="EHL126" s="597"/>
      <c r="EHM126" s="597"/>
      <c r="EHN126" s="597"/>
      <c r="EHO126" s="597"/>
      <c r="EHP126" s="597"/>
      <c r="EHQ126" s="597"/>
      <c r="EHR126" s="597"/>
      <c r="EHS126" s="597"/>
      <c r="EHT126" s="597"/>
      <c r="EHU126" s="597"/>
      <c r="EHV126" s="597"/>
      <c r="EHW126" s="597"/>
      <c r="EHX126" s="597"/>
      <c r="EHY126" s="597"/>
      <c r="EHZ126" s="597"/>
      <c r="EIA126" s="597"/>
      <c r="EIB126" s="597"/>
      <c r="EIC126" s="597"/>
      <c r="EID126" s="597"/>
      <c r="EIE126" s="597"/>
      <c r="EIF126" s="597"/>
      <c r="EIG126" s="597"/>
      <c r="EIH126" s="597"/>
      <c r="EII126" s="597"/>
      <c r="EIJ126" s="597"/>
      <c r="EIK126" s="597"/>
      <c r="EIL126" s="597"/>
      <c r="EIM126" s="597"/>
      <c r="EIN126" s="597"/>
      <c r="EIO126" s="597"/>
      <c r="EIP126" s="597"/>
      <c r="EIQ126" s="597"/>
      <c r="EIR126" s="597"/>
      <c r="EIS126" s="597"/>
      <c r="EIT126" s="597"/>
      <c r="EIU126" s="597"/>
      <c r="EIV126" s="597"/>
      <c r="EIW126" s="597"/>
      <c r="EIX126" s="597"/>
      <c r="EIY126" s="597"/>
      <c r="EIZ126" s="597"/>
      <c r="EJA126" s="597"/>
      <c r="EJB126" s="597"/>
      <c r="EJC126" s="597"/>
      <c r="EJD126" s="597"/>
      <c r="EJE126" s="597"/>
      <c r="EJF126" s="597"/>
      <c r="EJG126" s="597"/>
      <c r="EJH126" s="597"/>
      <c r="EJI126" s="597"/>
      <c r="EJJ126" s="597"/>
      <c r="EJK126" s="597"/>
      <c r="EJL126" s="597"/>
      <c r="EJM126" s="597"/>
      <c r="EJN126" s="597"/>
      <c r="EJO126" s="597"/>
      <c r="EJP126" s="597"/>
      <c r="EJQ126" s="597"/>
      <c r="EJR126" s="597"/>
      <c r="EJS126" s="597"/>
      <c r="EJT126" s="597"/>
      <c r="EJU126" s="597"/>
      <c r="EJV126" s="597"/>
      <c r="EJW126" s="597"/>
      <c r="EJX126" s="597"/>
      <c r="EJY126" s="597"/>
      <c r="EJZ126" s="597"/>
      <c r="EKA126" s="597"/>
      <c r="EKB126" s="597"/>
      <c r="EKC126" s="597"/>
      <c r="EKD126" s="597"/>
      <c r="EKE126" s="597"/>
      <c r="EKF126" s="597"/>
      <c r="EKG126" s="597"/>
      <c r="EKH126" s="597"/>
      <c r="EKI126" s="597"/>
      <c r="EKJ126" s="597"/>
      <c r="EKK126" s="597"/>
      <c r="EKL126" s="597"/>
      <c r="EKM126" s="597"/>
      <c r="EKN126" s="597"/>
      <c r="EKO126" s="597"/>
      <c r="EKP126" s="597"/>
      <c r="EKQ126" s="597"/>
      <c r="EKR126" s="597"/>
      <c r="EKS126" s="597"/>
      <c r="EKT126" s="597"/>
      <c r="EKU126" s="597"/>
      <c r="EKV126" s="597"/>
      <c r="EKW126" s="597"/>
      <c r="EKX126" s="597"/>
      <c r="EKY126" s="597"/>
      <c r="EKZ126" s="597"/>
      <c r="ELA126" s="597"/>
      <c r="ELB126" s="597"/>
      <c r="ELC126" s="597"/>
      <c r="ELD126" s="597"/>
      <c r="ELE126" s="597"/>
      <c r="ELF126" s="597"/>
      <c r="ELG126" s="597"/>
      <c r="ELH126" s="597"/>
      <c r="ELI126" s="597"/>
      <c r="ELJ126" s="597"/>
      <c r="ELK126" s="597"/>
      <c r="ELL126" s="597"/>
      <c r="ELM126" s="597"/>
      <c r="ELN126" s="597"/>
      <c r="ELO126" s="597"/>
      <c r="ELP126" s="597"/>
      <c r="ELQ126" s="597"/>
      <c r="ELR126" s="597"/>
      <c r="ELS126" s="597"/>
      <c r="ELT126" s="597"/>
      <c r="ELU126" s="597"/>
      <c r="ELV126" s="597"/>
      <c r="ELW126" s="597"/>
      <c r="ELX126" s="597"/>
      <c r="ELY126" s="597"/>
      <c r="ELZ126" s="597"/>
      <c r="EMA126" s="597"/>
      <c r="EMB126" s="597"/>
      <c r="EMC126" s="597"/>
      <c r="EMD126" s="597"/>
      <c r="EME126" s="597"/>
      <c r="EMF126" s="597"/>
      <c r="EMG126" s="597"/>
      <c r="EMH126" s="597"/>
      <c r="EMI126" s="597"/>
      <c r="EMJ126" s="597"/>
      <c r="EMK126" s="597"/>
      <c r="EML126" s="597"/>
      <c r="EMM126" s="597"/>
      <c r="EMN126" s="597"/>
      <c r="EMO126" s="597"/>
      <c r="EMP126" s="597"/>
      <c r="EMQ126" s="597"/>
      <c r="EMR126" s="597"/>
      <c r="EMS126" s="597"/>
      <c r="EMT126" s="597"/>
      <c r="EMU126" s="597"/>
      <c r="EMV126" s="597"/>
      <c r="EMW126" s="597"/>
      <c r="EMX126" s="597"/>
      <c r="EMY126" s="597"/>
      <c r="EMZ126" s="597"/>
      <c r="ENA126" s="597"/>
      <c r="ENB126" s="597"/>
      <c r="ENC126" s="597"/>
      <c r="END126" s="597"/>
      <c r="ENE126" s="597"/>
      <c r="ENF126" s="597"/>
      <c r="ENG126" s="597"/>
      <c r="ENH126" s="597"/>
      <c r="ENI126" s="597"/>
      <c r="ENJ126" s="597"/>
      <c r="ENK126" s="597"/>
      <c r="ENL126" s="597"/>
      <c r="ENM126" s="597"/>
      <c r="ENN126" s="597"/>
      <c r="ENO126" s="597"/>
      <c r="ENP126" s="597"/>
      <c r="ENQ126" s="597"/>
      <c r="ENR126" s="597"/>
      <c r="ENS126" s="597"/>
      <c r="ENT126" s="597"/>
      <c r="ENU126" s="597"/>
      <c r="ENV126" s="597"/>
      <c r="ENW126" s="597"/>
      <c r="ENX126" s="597"/>
      <c r="ENY126" s="597"/>
      <c r="ENZ126" s="597"/>
      <c r="EOA126" s="597"/>
      <c r="EOB126" s="597"/>
      <c r="EOC126" s="597"/>
      <c r="EOD126" s="597"/>
      <c r="EOE126" s="597"/>
      <c r="EOF126" s="597"/>
      <c r="EOG126" s="597"/>
      <c r="EOH126" s="597"/>
      <c r="EOI126" s="597"/>
      <c r="EOJ126" s="597"/>
      <c r="EOK126" s="597"/>
      <c r="EOL126" s="597"/>
      <c r="EOM126" s="597"/>
      <c r="EON126" s="597"/>
      <c r="EOO126" s="597"/>
      <c r="EOP126" s="597"/>
      <c r="EOQ126" s="597"/>
      <c r="EOR126" s="597"/>
      <c r="EOS126" s="597"/>
      <c r="EOT126" s="597"/>
      <c r="EOU126" s="597"/>
      <c r="EOV126" s="597"/>
      <c r="EOW126" s="597"/>
      <c r="EOX126" s="597"/>
      <c r="EOY126" s="597"/>
      <c r="EOZ126" s="597"/>
      <c r="EPA126" s="597"/>
      <c r="EPB126" s="597"/>
      <c r="EPC126" s="597"/>
      <c r="EPD126" s="597"/>
      <c r="EPE126" s="597"/>
      <c r="EPF126" s="597"/>
      <c r="EPG126" s="597"/>
      <c r="EPH126" s="597"/>
      <c r="EPI126" s="597"/>
      <c r="EPJ126" s="597"/>
      <c r="EPK126" s="597"/>
      <c r="EPL126" s="597"/>
      <c r="EPM126" s="597"/>
      <c r="EPN126" s="597"/>
      <c r="EPO126" s="597"/>
      <c r="EPP126" s="597"/>
      <c r="EPQ126" s="597"/>
      <c r="EPR126" s="597"/>
      <c r="EPS126" s="597"/>
      <c r="EPT126" s="597"/>
      <c r="EPU126" s="597"/>
      <c r="EPV126" s="597"/>
      <c r="EPW126" s="597"/>
      <c r="EPX126" s="597"/>
      <c r="EPY126" s="597"/>
      <c r="EPZ126" s="597"/>
      <c r="EQA126" s="597"/>
      <c r="EQB126" s="597"/>
      <c r="EQC126" s="597"/>
      <c r="EQD126" s="597"/>
      <c r="EQE126" s="597"/>
      <c r="EQF126" s="597"/>
      <c r="EQG126" s="597"/>
      <c r="EQH126" s="597"/>
      <c r="EQI126" s="597"/>
      <c r="EQJ126" s="597"/>
      <c r="EQK126" s="597"/>
      <c r="EQL126" s="597"/>
      <c r="EQM126" s="597"/>
      <c r="EQN126" s="597"/>
      <c r="EQO126" s="597"/>
      <c r="EQP126" s="597"/>
      <c r="EQQ126" s="597"/>
      <c r="EQR126" s="597"/>
      <c r="EQS126" s="597"/>
      <c r="EQT126" s="597"/>
      <c r="EQU126" s="597"/>
      <c r="EQV126" s="597"/>
      <c r="EQW126" s="597"/>
      <c r="EQX126" s="597"/>
      <c r="EQY126" s="597"/>
      <c r="EQZ126" s="597"/>
      <c r="ERA126" s="597"/>
      <c r="ERB126" s="597"/>
      <c r="ERC126" s="597"/>
      <c r="ERD126" s="597"/>
      <c r="ERE126" s="597"/>
      <c r="ERF126" s="597"/>
      <c r="ERG126" s="597"/>
      <c r="ERH126" s="597"/>
      <c r="ERI126" s="597"/>
      <c r="ERJ126" s="597"/>
      <c r="ERK126" s="597"/>
      <c r="ERL126" s="597"/>
      <c r="ERM126" s="597"/>
      <c r="ERN126" s="597"/>
      <c r="ERO126" s="597"/>
      <c r="ERP126" s="597"/>
      <c r="ERQ126" s="597"/>
      <c r="ERR126" s="597"/>
      <c r="ERS126" s="597"/>
      <c r="ERT126" s="597"/>
      <c r="ERU126" s="597"/>
      <c r="ERV126" s="597"/>
      <c r="ERW126" s="597"/>
      <c r="ERX126" s="597"/>
      <c r="ERY126" s="597"/>
      <c r="ERZ126" s="597"/>
      <c r="ESA126" s="597"/>
      <c r="ESB126" s="597"/>
      <c r="ESC126" s="597"/>
      <c r="ESD126" s="597"/>
      <c r="ESE126" s="597"/>
      <c r="ESF126" s="597"/>
      <c r="ESG126" s="597"/>
      <c r="ESH126" s="597"/>
      <c r="ESI126" s="597"/>
      <c r="ESJ126" s="597"/>
      <c r="ESK126" s="597"/>
      <c r="ESL126" s="597"/>
      <c r="ESM126" s="597"/>
      <c r="ESN126" s="597"/>
      <c r="ESO126" s="597"/>
      <c r="ESP126" s="597"/>
      <c r="ESQ126" s="597"/>
      <c r="ESR126" s="597"/>
      <c r="ESS126" s="597"/>
      <c r="EST126" s="597"/>
      <c r="ESU126" s="597"/>
      <c r="ESV126" s="597"/>
      <c r="ESW126" s="597"/>
      <c r="ESX126" s="597"/>
      <c r="ESY126" s="597"/>
      <c r="ESZ126" s="597"/>
      <c r="ETA126" s="597"/>
      <c r="ETB126" s="597"/>
      <c r="ETC126" s="597"/>
      <c r="ETD126" s="597"/>
      <c r="ETE126" s="597"/>
      <c r="ETF126" s="597"/>
      <c r="ETG126" s="597"/>
      <c r="ETH126" s="597"/>
      <c r="ETI126" s="597"/>
      <c r="ETJ126" s="597"/>
      <c r="ETK126" s="597"/>
      <c r="ETL126" s="597"/>
      <c r="ETM126" s="597"/>
      <c r="ETN126" s="597"/>
      <c r="ETO126" s="597"/>
      <c r="ETP126" s="597"/>
      <c r="ETQ126" s="597"/>
      <c r="ETR126" s="597"/>
      <c r="ETS126" s="597"/>
      <c r="ETT126" s="597"/>
      <c r="ETU126" s="597"/>
      <c r="ETV126" s="597"/>
      <c r="ETW126" s="597"/>
      <c r="ETX126" s="597"/>
      <c r="ETY126" s="597"/>
      <c r="ETZ126" s="597"/>
      <c r="EUA126" s="597"/>
      <c r="EUB126" s="597"/>
      <c r="EUC126" s="597"/>
      <c r="EUD126" s="597"/>
      <c r="EUE126" s="597"/>
      <c r="EUF126" s="597"/>
      <c r="EUG126" s="597"/>
      <c r="EUH126" s="597"/>
      <c r="EUI126" s="597"/>
      <c r="EUJ126" s="597"/>
      <c r="EUK126" s="597"/>
      <c r="EUL126" s="597"/>
      <c r="EUM126" s="597"/>
      <c r="EUN126" s="597"/>
      <c r="EUO126" s="597"/>
      <c r="EUP126" s="597"/>
      <c r="EUQ126" s="597"/>
      <c r="EUR126" s="597"/>
      <c r="EUS126" s="597"/>
      <c r="EUT126" s="597"/>
      <c r="EUU126" s="597"/>
      <c r="EUV126" s="597"/>
      <c r="EUW126" s="597"/>
      <c r="EUX126" s="597"/>
      <c r="EUY126" s="597"/>
      <c r="EUZ126" s="597"/>
      <c r="EVA126" s="597"/>
      <c r="EVB126" s="597"/>
      <c r="EVC126" s="597"/>
      <c r="EVD126" s="597"/>
      <c r="EVE126" s="597"/>
      <c r="EVF126" s="597"/>
      <c r="EVG126" s="597"/>
      <c r="EVH126" s="597"/>
      <c r="EVI126" s="597"/>
      <c r="EVJ126" s="597"/>
      <c r="EVK126" s="597"/>
      <c r="EVL126" s="597"/>
      <c r="EVM126" s="597"/>
      <c r="EVN126" s="597"/>
      <c r="EVO126" s="597"/>
      <c r="EVP126" s="597"/>
      <c r="EVQ126" s="597"/>
      <c r="EVR126" s="597"/>
      <c r="EVS126" s="597"/>
      <c r="EVT126" s="597"/>
      <c r="EVU126" s="597"/>
      <c r="EVV126" s="597"/>
      <c r="EVW126" s="597"/>
      <c r="EVX126" s="597"/>
      <c r="EVY126" s="597"/>
      <c r="EVZ126" s="597"/>
      <c r="EWA126" s="597"/>
      <c r="EWB126" s="597"/>
      <c r="EWC126" s="597"/>
      <c r="EWD126" s="597"/>
      <c r="EWE126" s="597"/>
      <c r="EWF126" s="597"/>
      <c r="EWG126" s="597"/>
      <c r="EWH126" s="597"/>
      <c r="EWI126" s="597"/>
      <c r="EWJ126" s="597"/>
      <c r="EWK126" s="597"/>
      <c r="EWL126" s="597"/>
      <c r="EWM126" s="597"/>
      <c r="EWN126" s="597"/>
      <c r="EWO126" s="597"/>
      <c r="EWP126" s="597"/>
      <c r="EWQ126" s="597"/>
      <c r="EWR126" s="597"/>
      <c r="EWS126" s="597"/>
      <c r="EWT126" s="597"/>
      <c r="EWU126" s="597"/>
      <c r="EWV126" s="597"/>
      <c r="EWW126" s="597"/>
      <c r="EWX126" s="597"/>
      <c r="EWY126" s="597"/>
      <c r="EWZ126" s="597"/>
      <c r="EXA126" s="597"/>
      <c r="EXB126" s="597"/>
      <c r="EXC126" s="597"/>
      <c r="EXD126" s="597"/>
      <c r="EXE126" s="597"/>
      <c r="EXF126" s="597"/>
      <c r="EXG126" s="597"/>
      <c r="EXH126" s="597"/>
      <c r="EXI126" s="597"/>
      <c r="EXJ126" s="597"/>
      <c r="EXK126" s="597"/>
      <c r="EXL126" s="597"/>
      <c r="EXM126" s="597"/>
      <c r="EXN126" s="597"/>
      <c r="EXO126" s="597"/>
      <c r="EXP126" s="597"/>
      <c r="EXQ126" s="597"/>
      <c r="EXR126" s="597"/>
      <c r="EXS126" s="597"/>
      <c r="EXT126" s="597"/>
      <c r="EXU126" s="597"/>
      <c r="EXV126" s="597"/>
      <c r="EXW126" s="597"/>
      <c r="EXX126" s="597"/>
      <c r="EXY126" s="597"/>
      <c r="EXZ126" s="597"/>
      <c r="EYA126" s="597"/>
      <c r="EYB126" s="597"/>
      <c r="EYC126" s="597"/>
      <c r="EYD126" s="597"/>
      <c r="EYE126" s="597"/>
      <c r="EYF126" s="597"/>
      <c r="EYG126" s="597"/>
      <c r="EYH126" s="597"/>
      <c r="EYI126" s="597"/>
      <c r="EYJ126" s="597"/>
      <c r="EYK126" s="597"/>
      <c r="EYL126" s="597"/>
      <c r="EYM126" s="597"/>
      <c r="EYN126" s="597"/>
      <c r="EYO126" s="597"/>
      <c r="EYP126" s="597"/>
      <c r="EYQ126" s="597"/>
      <c r="EYR126" s="597"/>
      <c r="EYS126" s="597"/>
      <c r="EYT126" s="597"/>
      <c r="EYU126" s="597"/>
      <c r="EYV126" s="597"/>
      <c r="EYW126" s="597"/>
      <c r="EYX126" s="597"/>
      <c r="EYY126" s="597"/>
      <c r="EYZ126" s="597"/>
      <c r="EZA126" s="597"/>
      <c r="EZB126" s="597"/>
      <c r="EZC126" s="597"/>
      <c r="EZD126" s="597"/>
      <c r="EZE126" s="597"/>
      <c r="EZF126" s="597"/>
      <c r="EZG126" s="597"/>
      <c r="EZH126" s="597"/>
      <c r="EZI126" s="597"/>
      <c r="EZJ126" s="597"/>
      <c r="EZK126" s="597"/>
      <c r="EZL126" s="597"/>
      <c r="EZM126" s="597"/>
      <c r="EZN126" s="597"/>
      <c r="EZO126" s="597"/>
      <c r="EZP126" s="597"/>
      <c r="EZQ126" s="597"/>
      <c r="EZR126" s="597"/>
      <c r="EZS126" s="597"/>
      <c r="EZT126" s="597"/>
      <c r="EZU126" s="597"/>
      <c r="EZV126" s="597"/>
      <c r="EZW126" s="597"/>
      <c r="EZX126" s="597"/>
      <c r="EZY126" s="597"/>
      <c r="EZZ126" s="597"/>
      <c r="FAA126" s="597"/>
      <c r="FAB126" s="597"/>
      <c r="FAC126" s="597"/>
      <c r="FAD126" s="597"/>
      <c r="FAE126" s="597"/>
      <c r="FAF126" s="597"/>
      <c r="FAG126" s="597"/>
      <c r="FAH126" s="597"/>
      <c r="FAI126" s="597"/>
      <c r="FAJ126" s="597"/>
      <c r="FAK126" s="597"/>
      <c r="FAL126" s="597"/>
      <c r="FAM126" s="597"/>
      <c r="FAN126" s="597"/>
      <c r="FAO126" s="597"/>
      <c r="FAP126" s="597"/>
      <c r="FAQ126" s="597"/>
      <c r="FAR126" s="597"/>
      <c r="FAS126" s="597"/>
      <c r="FAT126" s="597"/>
      <c r="FAU126" s="597"/>
      <c r="FAV126" s="597"/>
      <c r="FAW126" s="597"/>
      <c r="FAX126" s="597"/>
      <c r="FAY126" s="597"/>
      <c r="FAZ126" s="597"/>
      <c r="FBA126" s="597"/>
      <c r="FBB126" s="597"/>
      <c r="FBC126" s="597"/>
      <c r="FBD126" s="597"/>
      <c r="FBE126" s="597"/>
      <c r="FBF126" s="597"/>
      <c r="FBG126" s="597"/>
      <c r="FBH126" s="597"/>
      <c r="FBI126" s="597"/>
      <c r="FBJ126" s="597"/>
      <c r="FBK126" s="597"/>
      <c r="FBL126" s="597"/>
      <c r="FBM126" s="597"/>
      <c r="FBN126" s="597"/>
      <c r="FBO126" s="597"/>
      <c r="FBP126" s="597"/>
      <c r="FBQ126" s="597"/>
      <c r="FBR126" s="597"/>
      <c r="FBS126" s="597"/>
      <c r="FBT126" s="597"/>
      <c r="FBU126" s="597"/>
      <c r="FBV126" s="597"/>
      <c r="FBW126" s="597"/>
      <c r="FBX126" s="597"/>
      <c r="FBY126" s="597"/>
      <c r="FBZ126" s="597"/>
      <c r="FCA126" s="597"/>
      <c r="FCB126" s="597"/>
      <c r="FCC126" s="597"/>
      <c r="FCD126" s="597"/>
      <c r="FCE126" s="597"/>
      <c r="FCF126" s="597"/>
      <c r="FCG126" s="597"/>
      <c r="FCH126" s="597"/>
      <c r="FCI126" s="597"/>
      <c r="FCJ126" s="597"/>
      <c r="FCK126" s="597"/>
      <c r="FCL126" s="597"/>
      <c r="FCM126" s="597"/>
      <c r="FCN126" s="597"/>
      <c r="FCO126" s="597"/>
      <c r="FCP126" s="597"/>
      <c r="FCQ126" s="597"/>
      <c r="FCR126" s="597"/>
      <c r="FCS126" s="597"/>
      <c r="FCT126" s="597"/>
      <c r="FCU126" s="597"/>
      <c r="FCV126" s="597"/>
      <c r="FCW126" s="597"/>
      <c r="FCX126" s="597"/>
      <c r="FCY126" s="597"/>
      <c r="FCZ126" s="597"/>
      <c r="FDA126" s="597"/>
      <c r="FDB126" s="597"/>
      <c r="FDC126" s="597"/>
      <c r="FDD126" s="597"/>
      <c r="FDE126" s="597"/>
      <c r="FDF126" s="597"/>
      <c r="FDG126" s="597"/>
      <c r="FDH126" s="597"/>
      <c r="FDI126" s="597"/>
      <c r="FDJ126" s="597"/>
      <c r="FDK126" s="597"/>
      <c r="FDL126" s="597"/>
      <c r="FDM126" s="597"/>
      <c r="FDN126" s="597"/>
      <c r="FDO126" s="597"/>
      <c r="FDP126" s="597"/>
      <c r="FDQ126" s="597"/>
      <c r="FDR126" s="597"/>
      <c r="FDS126" s="597"/>
      <c r="FDT126" s="597"/>
      <c r="FDU126" s="597"/>
      <c r="FDV126" s="597"/>
      <c r="FDW126" s="597"/>
      <c r="FDX126" s="597"/>
      <c r="FDY126" s="597"/>
      <c r="FDZ126" s="597"/>
      <c r="FEA126" s="597"/>
      <c r="FEB126" s="597"/>
      <c r="FEC126" s="597"/>
      <c r="FED126" s="597"/>
      <c r="FEE126" s="597"/>
      <c r="FEF126" s="597"/>
      <c r="FEG126" s="597"/>
      <c r="FEH126" s="597"/>
      <c r="FEI126" s="597"/>
      <c r="FEJ126" s="597"/>
      <c r="FEK126" s="597"/>
      <c r="FEL126" s="597"/>
      <c r="FEM126" s="597"/>
      <c r="FEN126" s="597"/>
      <c r="FEO126" s="597"/>
      <c r="FEP126" s="597"/>
      <c r="FEQ126" s="597"/>
      <c r="FER126" s="597"/>
      <c r="FES126" s="597"/>
      <c r="FET126" s="597"/>
      <c r="FEU126" s="597"/>
      <c r="FEV126" s="597"/>
      <c r="FEW126" s="597"/>
      <c r="FEX126" s="597"/>
      <c r="FEY126" s="597"/>
      <c r="FEZ126" s="597"/>
      <c r="FFA126" s="597"/>
      <c r="FFB126" s="597"/>
      <c r="FFC126" s="597"/>
      <c r="FFD126" s="597"/>
      <c r="FFE126" s="597"/>
      <c r="FFF126" s="597"/>
      <c r="FFG126" s="597"/>
      <c r="FFH126" s="597"/>
      <c r="FFI126" s="597"/>
      <c r="FFJ126" s="597"/>
      <c r="FFK126" s="597"/>
      <c r="FFL126" s="597"/>
      <c r="FFM126" s="597"/>
      <c r="FFN126" s="597"/>
      <c r="FFO126" s="597"/>
      <c r="FFP126" s="597"/>
      <c r="FFQ126" s="597"/>
      <c r="FFR126" s="597"/>
      <c r="FFS126" s="597"/>
      <c r="FFT126" s="597"/>
      <c r="FFU126" s="597"/>
      <c r="FFV126" s="597"/>
      <c r="FFW126" s="597"/>
      <c r="FFX126" s="597"/>
      <c r="FFY126" s="597"/>
      <c r="FFZ126" s="597"/>
      <c r="FGA126" s="597"/>
      <c r="FGB126" s="597"/>
      <c r="FGC126" s="597"/>
      <c r="FGD126" s="597"/>
      <c r="FGE126" s="597"/>
      <c r="FGF126" s="597"/>
      <c r="FGG126" s="597"/>
      <c r="FGH126" s="597"/>
      <c r="FGI126" s="597"/>
      <c r="FGJ126" s="597"/>
      <c r="FGK126" s="597"/>
      <c r="FGL126" s="597"/>
      <c r="FGM126" s="597"/>
      <c r="FGN126" s="597"/>
      <c r="FGO126" s="597"/>
      <c r="FGP126" s="597"/>
      <c r="FGQ126" s="597"/>
      <c r="FGR126" s="597"/>
      <c r="FGS126" s="597"/>
      <c r="FGT126" s="597"/>
      <c r="FGU126" s="597"/>
      <c r="FGV126" s="597"/>
      <c r="FGW126" s="597"/>
      <c r="FGX126" s="597"/>
      <c r="FGY126" s="597"/>
      <c r="FGZ126" s="597"/>
      <c r="FHA126" s="597"/>
      <c r="FHB126" s="597"/>
      <c r="FHC126" s="597"/>
      <c r="FHD126" s="597"/>
      <c r="FHE126" s="597"/>
      <c r="FHF126" s="597"/>
      <c r="FHG126" s="597"/>
      <c r="FHH126" s="597"/>
      <c r="FHI126" s="597"/>
      <c r="FHJ126" s="597"/>
      <c r="FHK126" s="597"/>
      <c r="FHL126" s="597"/>
      <c r="FHM126" s="597"/>
      <c r="FHN126" s="597"/>
      <c r="FHO126" s="597"/>
      <c r="FHP126" s="597"/>
      <c r="FHQ126" s="597"/>
      <c r="FHR126" s="597"/>
      <c r="FHS126" s="597"/>
      <c r="FHT126" s="597"/>
      <c r="FHU126" s="597"/>
      <c r="FHV126" s="597"/>
      <c r="FHW126" s="597"/>
      <c r="FHX126" s="597"/>
      <c r="FHY126" s="597"/>
      <c r="FHZ126" s="597"/>
      <c r="FIA126" s="597"/>
      <c r="FIB126" s="597"/>
      <c r="FIC126" s="597"/>
      <c r="FID126" s="597"/>
      <c r="FIE126" s="597"/>
      <c r="FIF126" s="597"/>
      <c r="FIG126" s="597"/>
      <c r="FIH126" s="597"/>
      <c r="FII126" s="597"/>
      <c r="FIJ126" s="597"/>
      <c r="FIK126" s="597"/>
      <c r="FIL126" s="597"/>
      <c r="FIM126" s="597"/>
      <c r="FIN126" s="597"/>
      <c r="FIO126" s="597"/>
      <c r="FIP126" s="597"/>
      <c r="FIQ126" s="597"/>
      <c r="FIR126" s="597"/>
      <c r="FIS126" s="597"/>
      <c r="FIT126" s="597"/>
      <c r="FIU126" s="597"/>
      <c r="FIV126" s="597"/>
      <c r="FIW126" s="597"/>
      <c r="FIX126" s="597"/>
      <c r="FIY126" s="597"/>
      <c r="FIZ126" s="597"/>
      <c r="FJA126" s="597"/>
      <c r="FJB126" s="597"/>
      <c r="FJC126" s="597"/>
      <c r="FJD126" s="597"/>
      <c r="FJE126" s="597"/>
      <c r="FJF126" s="597"/>
      <c r="FJG126" s="597"/>
      <c r="FJH126" s="597"/>
      <c r="FJI126" s="597"/>
      <c r="FJJ126" s="597"/>
      <c r="FJK126" s="597"/>
      <c r="FJL126" s="597"/>
      <c r="FJM126" s="597"/>
      <c r="FJN126" s="597"/>
      <c r="FJO126" s="597"/>
      <c r="FJP126" s="597"/>
      <c r="FJQ126" s="597"/>
      <c r="FJR126" s="597"/>
      <c r="FJS126" s="597"/>
      <c r="FJT126" s="597"/>
      <c r="FJU126" s="597"/>
      <c r="FJV126" s="597"/>
      <c r="FJW126" s="597"/>
      <c r="FJX126" s="597"/>
      <c r="FJY126" s="597"/>
      <c r="FJZ126" s="597"/>
      <c r="FKA126" s="597"/>
      <c r="FKB126" s="597"/>
      <c r="FKC126" s="597"/>
      <c r="FKD126" s="597"/>
      <c r="FKE126" s="597"/>
      <c r="FKF126" s="597"/>
      <c r="FKG126" s="597"/>
      <c r="FKH126" s="597"/>
      <c r="FKI126" s="597"/>
      <c r="FKJ126" s="597"/>
      <c r="FKK126" s="597"/>
      <c r="FKL126" s="597"/>
      <c r="FKM126" s="597"/>
      <c r="FKN126" s="597"/>
      <c r="FKO126" s="597"/>
      <c r="FKP126" s="597"/>
      <c r="FKQ126" s="597"/>
      <c r="FKR126" s="597"/>
      <c r="FKS126" s="597"/>
      <c r="FKT126" s="597"/>
      <c r="FKU126" s="597"/>
      <c r="FKV126" s="597"/>
      <c r="FKW126" s="597"/>
      <c r="FKX126" s="597"/>
      <c r="FKY126" s="597"/>
      <c r="FKZ126" s="597"/>
      <c r="FLA126" s="597"/>
      <c r="FLB126" s="597"/>
      <c r="FLC126" s="597"/>
      <c r="FLD126" s="597"/>
      <c r="FLE126" s="597"/>
      <c r="FLF126" s="597"/>
      <c r="FLG126" s="597"/>
      <c r="FLH126" s="597"/>
      <c r="FLI126" s="597"/>
      <c r="FLJ126" s="597"/>
      <c r="FLK126" s="597"/>
      <c r="FLL126" s="597"/>
      <c r="FLM126" s="597"/>
      <c r="FLN126" s="597"/>
      <c r="FLO126" s="597"/>
      <c r="FLP126" s="597"/>
      <c r="FLQ126" s="597"/>
      <c r="FLR126" s="597"/>
      <c r="FLS126" s="597"/>
      <c r="FLT126" s="597"/>
      <c r="FLU126" s="597"/>
      <c r="FLV126" s="597"/>
      <c r="FLW126" s="597"/>
      <c r="FLX126" s="597"/>
      <c r="FLY126" s="597"/>
      <c r="FLZ126" s="597"/>
      <c r="FMA126" s="597"/>
      <c r="FMB126" s="597"/>
      <c r="FMC126" s="597"/>
      <c r="FMD126" s="597"/>
      <c r="FME126" s="597"/>
      <c r="FMF126" s="597"/>
      <c r="FMG126" s="597"/>
      <c r="FMH126" s="597"/>
      <c r="FMI126" s="597"/>
      <c r="FMJ126" s="597"/>
      <c r="FMK126" s="597"/>
      <c r="FML126" s="597"/>
      <c r="FMM126" s="597"/>
      <c r="FMN126" s="597"/>
      <c r="FMO126" s="597"/>
      <c r="FMP126" s="597"/>
      <c r="FMQ126" s="597"/>
      <c r="FMR126" s="597"/>
      <c r="FMS126" s="597"/>
      <c r="FMT126" s="597"/>
      <c r="FMU126" s="597"/>
      <c r="FMV126" s="597"/>
      <c r="FMW126" s="597"/>
      <c r="FMX126" s="597"/>
      <c r="FMY126" s="597"/>
      <c r="FMZ126" s="597"/>
      <c r="FNA126" s="597"/>
      <c r="FNB126" s="597"/>
      <c r="FNC126" s="597"/>
      <c r="FND126" s="597"/>
      <c r="FNE126" s="597"/>
      <c r="FNF126" s="597"/>
      <c r="FNG126" s="597"/>
      <c r="FNH126" s="597"/>
      <c r="FNI126" s="597"/>
      <c r="FNJ126" s="597"/>
      <c r="FNK126" s="597"/>
      <c r="FNL126" s="597"/>
      <c r="FNM126" s="597"/>
      <c r="FNN126" s="597"/>
      <c r="FNO126" s="597"/>
      <c r="FNP126" s="597"/>
      <c r="FNQ126" s="597"/>
      <c r="FNR126" s="597"/>
      <c r="FNS126" s="597"/>
      <c r="FNT126" s="597"/>
      <c r="FNU126" s="597"/>
      <c r="FNV126" s="597"/>
      <c r="FNW126" s="597"/>
      <c r="FNX126" s="597"/>
      <c r="FNY126" s="597"/>
      <c r="FNZ126" s="597"/>
      <c r="FOA126" s="597"/>
      <c r="FOB126" s="597"/>
      <c r="FOC126" s="597"/>
      <c r="FOD126" s="597"/>
      <c r="FOE126" s="597"/>
      <c r="FOF126" s="597"/>
      <c r="FOG126" s="597"/>
      <c r="FOH126" s="597"/>
      <c r="FOI126" s="597"/>
      <c r="FOJ126" s="597"/>
      <c r="FOK126" s="597"/>
      <c r="FOL126" s="597"/>
      <c r="FOM126" s="597"/>
      <c r="FON126" s="597"/>
      <c r="FOO126" s="597"/>
      <c r="FOP126" s="597"/>
      <c r="FOQ126" s="597"/>
      <c r="FOR126" s="597"/>
      <c r="FOS126" s="597"/>
      <c r="FOT126" s="597"/>
      <c r="FOU126" s="597"/>
      <c r="FOV126" s="597"/>
      <c r="FOW126" s="597"/>
      <c r="FOX126" s="597"/>
      <c r="FOY126" s="597"/>
      <c r="FOZ126" s="597"/>
      <c r="FPA126" s="597"/>
      <c r="FPB126" s="597"/>
      <c r="FPC126" s="597"/>
      <c r="FPD126" s="597"/>
      <c r="FPE126" s="597"/>
      <c r="FPF126" s="597"/>
      <c r="FPG126" s="597"/>
      <c r="FPH126" s="597"/>
      <c r="FPI126" s="597"/>
      <c r="FPJ126" s="597"/>
      <c r="FPK126" s="597"/>
      <c r="FPL126" s="597"/>
      <c r="FPM126" s="597"/>
      <c r="FPN126" s="597"/>
      <c r="FPO126" s="597"/>
      <c r="FPP126" s="597"/>
      <c r="FPQ126" s="597"/>
      <c r="FPR126" s="597"/>
      <c r="FPS126" s="597"/>
      <c r="FPT126" s="597"/>
      <c r="FPU126" s="597"/>
      <c r="FPV126" s="597"/>
      <c r="FPW126" s="597"/>
      <c r="FPX126" s="597"/>
      <c r="FPY126" s="597"/>
      <c r="FPZ126" s="597"/>
      <c r="FQA126" s="597"/>
      <c r="FQB126" s="597"/>
      <c r="FQC126" s="597"/>
      <c r="FQD126" s="597"/>
      <c r="FQE126" s="597"/>
      <c r="FQF126" s="597"/>
      <c r="FQG126" s="597"/>
      <c r="FQH126" s="597"/>
      <c r="FQI126" s="597"/>
      <c r="FQJ126" s="597"/>
      <c r="FQK126" s="597"/>
      <c r="FQL126" s="597"/>
      <c r="FQM126" s="597"/>
      <c r="FQN126" s="597"/>
      <c r="FQO126" s="597"/>
      <c r="FQP126" s="597"/>
      <c r="FQQ126" s="597"/>
      <c r="FQR126" s="597"/>
      <c r="FQS126" s="597"/>
      <c r="FQT126" s="597"/>
      <c r="FQU126" s="597"/>
      <c r="FQV126" s="597"/>
      <c r="FQW126" s="597"/>
      <c r="FQX126" s="597"/>
      <c r="FQY126" s="597"/>
      <c r="FQZ126" s="597"/>
      <c r="FRA126" s="597"/>
      <c r="FRB126" s="597"/>
      <c r="FRC126" s="597"/>
      <c r="FRD126" s="597"/>
      <c r="FRE126" s="597"/>
      <c r="FRF126" s="597"/>
      <c r="FRG126" s="597"/>
      <c r="FRH126" s="597"/>
      <c r="FRI126" s="597"/>
      <c r="FRJ126" s="597"/>
      <c r="FRK126" s="597"/>
      <c r="FRL126" s="597"/>
      <c r="FRM126" s="597"/>
      <c r="FRN126" s="597"/>
      <c r="FRO126" s="597"/>
      <c r="FRP126" s="597"/>
      <c r="FRQ126" s="597"/>
      <c r="FRR126" s="597"/>
      <c r="FRS126" s="597"/>
      <c r="FRT126" s="597"/>
      <c r="FRU126" s="597"/>
      <c r="FRV126" s="597"/>
      <c r="FRW126" s="597"/>
      <c r="FRX126" s="597"/>
      <c r="FRY126" s="597"/>
      <c r="FRZ126" s="597"/>
      <c r="FSA126" s="597"/>
      <c r="FSB126" s="597"/>
      <c r="FSC126" s="597"/>
      <c r="FSD126" s="597"/>
      <c r="FSE126" s="597"/>
      <c r="FSF126" s="597"/>
      <c r="FSG126" s="597"/>
      <c r="FSH126" s="597"/>
      <c r="FSI126" s="597"/>
      <c r="FSJ126" s="597"/>
      <c r="FSK126" s="597"/>
      <c r="FSL126" s="597"/>
      <c r="FSM126" s="597"/>
      <c r="FSN126" s="597"/>
      <c r="FSO126" s="597"/>
      <c r="FSP126" s="597"/>
      <c r="FSQ126" s="597"/>
      <c r="FSR126" s="597"/>
      <c r="FSS126" s="597"/>
      <c r="FST126" s="597"/>
      <c r="FSU126" s="597"/>
      <c r="FSV126" s="597"/>
      <c r="FSW126" s="597"/>
      <c r="FSX126" s="597"/>
      <c r="FSY126" s="597"/>
      <c r="FSZ126" s="597"/>
      <c r="FTA126" s="597"/>
      <c r="FTB126" s="597"/>
      <c r="FTC126" s="597"/>
      <c r="FTD126" s="597"/>
      <c r="FTE126" s="597"/>
      <c r="FTF126" s="597"/>
      <c r="FTG126" s="597"/>
      <c r="FTH126" s="597"/>
      <c r="FTI126" s="597"/>
      <c r="FTJ126" s="597"/>
      <c r="FTK126" s="597"/>
      <c r="FTL126" s="597"/>
      <c r="FTM126" s="597"/>
      <c r="FTN126" s="597"/>
      <c r="FTO126" s="597"/>
      <c r="FTP126" s="597"/>
      <c r="FTQ126" s="597"/>
      <c r="FTR126" s="597"/>
      <c r="FTS126" s="597"/>
      <c r="FTT126" s="597"/>
      <c r="FTU126" s="597"/>
      <c r="FTV126" s="597"/>
      <c r="FTW126" s="597"/>
      <c r="FTX126" s="597"/>
      <c r="FTY126" s="597"/>
      <c r="FTZ126" s="597"/>
      <c r="FUA126" s="597"/>
      <c r="FUB126" s="597"/>
      <c r="FUC126" s="597"/>
      <c r="FUD126" s="597"/>
      <c r="FUE126" s="597"/>
      <c r="FUF126" s="597"/>
      <c r="FUG126" s="597"/>
      <c r="FUH126" s="597"/>
      <c r="FUI126" s="597"/>
      <c r="FUJ126" s="597"/>
      <c r="FUK126" s="597"/>
      <c r="FUL126" s="597"/>
      <c r="FUM126" s="597"/>
      <c r="FUN126" s="597"/>
      <c r="FUO126" s="597"/>
      <c r="FUP126" s="597"/>
      <c r="FUQ126" s="597"/>
      <c r="FUR126" s="597"/>
      <c r="FUS126" s="597"/>
      <c r="FUT126" s="597"/>
      <c r="FUU126" s="597"/>
      <c r="FUV126" s="597"/>
      <c r="FUW126" s="597"/>
      <c r="FUX126" s="597"/>
      <c r="FUY126" s="597"/>
      <c r="FUZ126" s="597"/>
      <c r="FVA126" s="597"/>
      <c r="FVB126" s="597"/>
      <c r="FVC126" s="597"/>
      <c r="FVD126" s="597"/>
      <c r="FVE126" s="597"/>
      <c r="FVF126" s="597"/>
      <c r="FVG126" s="597"/>
      <c r="FVH126" s="597"/>
      <c r="FVI126" s="597"/>
      <c r="FVJ126" s="597"/>
      <c r="FVK126" s="597"/>
      <c r="FVL126" s="597"/>
      <c r="FVM126" s="597"/>
      <c r="FVN126" s="597"/>
      <c r="FVO126" s="597"/>
      <c r="FVP126" s="597"/>
      <c r="FVQ126" s="597"/>
      <c r="FVR126" s="597"/>
      <c r="FVS126" s="597"/>
      <c r="FVT126" s="597"/>
      <c r="FVU126" s="597"/>
      <c r="FVV126" s="597"/>
      <c r="FVW126" s="597"/>
      <c r="FVX126" s="597"/>
      <c r="FVY126" s="597"/>
      <c r="FVZ126" s="597"/>
      <c r="FWA126" s="597"/>
      <c r="FWB126" s="597"/>
      <c r="FWC126" s="597"/>
      <c r="FWD126" s="597"/>
      <c r="FWE126" s="597"/>
      <c r="FWF126" s="597"/>
      <c r="FWG126" s="597"/>
      <c r="FWH126" s="597"/>
      <c r="FWI126" s="597"/>
      <c r="FWJ126" s="597"/>
      <c r="FWK126" s="597"/>
      <c r="FWL126" s="597"/>
      <c r="FWM126" s="597"/>
      <c r="FWN126" s="597"/>
      <c r="FWO126" s="597"/>
      <c r="FWP126" s="597"/>
      <c r="FWQ126" s="597"/>
      <c r="FWR126" s="597"/>
      <c r="FWS126" s="597"/>
      <c r="FWT126" s="597"/>
      <c r="FWU126" s="597"/>
      <c r="FWV126" s="597"/>
      <c r="FWW126" s="597"/>
      <c r="FWX126" s="597"/>
      <c r="FWY126" s="597"/>
      <c r="FWZ126" s="597"/>
      <c r="FXA126" s="597"/>
      <c r="FXB126" s="597"/>
      <c r="FXC126" s="597"/>
      <c r="FXD126" s="597"/>
      <c r="FXE126" s="597"/>
      <c r="FXF126" s="597"/>
      <c r="FXG126" s="597"/>
      <c r="FXH126" s="597"/>
      <c r="FXI126" s="597"/>
      <c r="FXJ126" s="597"/>
      <c r="FXK126" s="597"/>
      <c r="FXL126" s="597"/>
      <c r="FXM126" s="597"/>
      <c r="FXN126" s="597"/>
      <c r="FXO126" s="597"/>
      <c r="FXP126" s="597"/>
      <c r="FXQ126" s="597"/>
      <c r="FXR126" s="597"/>
      <c r="FXS126" s="597"/>
      <c r="FXT126" s="597"/>
      <c r="FXU126" s="597"/>
      <c r="FXV126" s="597"/>
      <c r="FXW126" s="597"/>
      <c r="FXX126" s="597"/>
      <c r="FXY126" s="597"/>
      <c r="FXZ126" s="597"/>
      <c r="FYA126" s="597"/>
      <c r="FYB126" s="597"/>
      <c r="FYC126" s="597"/>
      <c r="FYD126" s="597"/>
      <c r="FYE126" s="597"/>
      <c r="FYF126" s="597"/>
      <c r="FYG126" s="597"/>
      <c r="FYH126" s="597"/>
      <c r="FYI126" s="597"/>
      <c r="FYJ126" s="597"/>
      <c r="FYK126" s="597"/>
      <c r="FYL126" s="597"/>
      <c r="FYM126" s="597"/>
      <c r="FYN126" s="597"/>
      <c r="FYO126" s="597"/>
      <c r="FYP126" s="597"/>
      <c r="FYQ126" s="597"/>
      <c r="FYR126" s="597"/>
      <c r="FYS126" s="597"/>
      <c r="FYT126" s="597"/>
      <c r="FYU126" s="597"/>
      <c r="FYV126" s="597"/>
      <c r="FYW126" s="597"/>
      <c r="FYX126" s="597"/>
      <c r="FYY126" s="597"/>
      <c r="FYZ126" s="597"/>
      <c r="FZA126" s="597"/>
      <c r="FZB126" s="597"/>
      <c r="FZC126" s="597"/>
      <c r="FZD126" s="597"/>
      <c r="FZE126" s="597"/>
      <c r="FZF126" s="597"/>
      <c r="FZG126" s="597"/>
      <c r="FZH126" s="597"/>
      <c r="FZI126" s="597"/>
      <c r="FZJ126" s="597"/>
      <c r="FZK126" s="597"/>
      <c r="FZL126" s="597"/>
      <c r="FZM126" s="597"/>
      <c r="FZN126" s="597"/>
      <c r="FZO126" s="597"/>
      <c r="FZP126" s="597"/>
      <c r="FZQ126" s="597"/>
      <c r="FZR126" s="597"/>
      <c r="FZS126" s="597"/>
      <c r="FZT126" s="597"/>
      <c r="FZU126" s="597"/>
      <c r="FZV126" s="597"/>
      <c r="FZW126" s="597"/>
      <c r="FZX126" s="597"/>
      <c r="FZY126" s="597"/>
      <c r="FZZ126" s="597"/>
      <c r="GAA126" s="597"/>
      <c r="GAB126" s="597"/>
      <c r="GAC126" s="597"/>
      <c r="GAD126" s="597"/>
      <c r="GAE126" s="597"/>
      <c r="GAF126" s="597"/>
      <c r="GAG126" s="597"/>
      <c r="GAH126" s="597"/>
      <c r="GAI126" s="597"/>
      <c r="GAJ126" s="597"/>
      <c r="GAK126" s="597"/>
      <c r="GAL126" s="597"/>
      <c r="GAM126" s="597"/>
      <c r="GAN126" s="597"/>
      <c r="GAO126" s="597"/>
      <c r="GAP126" s="597"/>
      <c r="GAQ126" s="597"/>
      <c r="GAR126" s="597"/>
      <c r="GAS126" s="597"/>
      <c r="GAT126" s="597"/>
      <c r="GAU126" s="597"/>
      <c r="GAV126" s="597"/>
      <c r="GAW126" s="597"/>
      <c r="GAX126" s="597"/>
      <c r="GAY126" s="597"/>
      <c r="GAZ126" s="597"/>
      <c r="GBA126" s="597"/>
      <c r="GBB126" s="597"/>
      <c r="GBC126" s="597"/>
      <c r="GBD126" s="597"/>
      <c r="GBE126" s="597"/>
      <c r="GBF126" s="597"/>
      <c r="GBG126" s="597"/>
      <c r="GBH126" s="597"/>
      <c r="GBI126" s="597"/>
      <c r="GBJ126" s="597"/>
      <c r="GBK126" s="597"/>
      <c r="GBL126" s="597"/>
      <c r="GBM126" s="597"/>
      <c r="GBN126" s="597"/>
      <c r="GBO126" s="597"/>
      <c r="GBP126" s="597"/>
      <c r="GBQ126" s="597"/>
      <c r="GBR126" s="597"/>
      <c r="GBS126" s="597"/>
      <c r="GBT126" s="597"/>
      <c r="GBU126" s="597"/>
      <c r="GBV126" s="597"/>
      <c r="GBW126" s="597"/>
      <c r="GBX126" s="597"/>
      <c r="GBY126" s="597"/>
      <c r="GBZ126" s="597"/>
      <c r="GCA126" s="597"/>
      <c r="GCB126" s="597"/>
      <c r="GCC126" s="597"/>
      <c r="GCD126" s="597"/>
      <c r="GCE126" s="597"/>
      <c r="GCF126" s="597"/>
      <c r="GCG126" s="597"/>
      <c r="GCH126" s="597"/>
      <c r="GCI126" s="597"/>
      <c r="GCJ126" s="597"/>
      <c r="GCK126" s="597"/>
      <c r="GCL126" s="597"/>
      <c r="GCM126" s="597"/>
      <c r="GCN126" s="597"/>
      <c r="GCO126" s="597"/>
      <c r="GCP126" s="597"/>
      <c r="GCQ126" s="597"/>
      <c r="GCR126" s="597"/>
      <c r="GCS126" s="597"/>
      <c r="GCT126" s="597"/>
      <c r="GCU126" s="597"/>
      <c r="GCV126" s="597"/>
      <c r="GCW126" s="597"/>
      <c r="GCX126" s="597"/>
      <c r="GCY126" s="597"/>
      <c r="GCZ126" s="597"/>
      <c r="GDA126" s="597"/>
      <c r="GDB126" s="597"/>
      <c r="GDC126" s="597"/>
      <c r="GDD126" s="597"/>
      <c r="GDE126" s="597"/>
      <c r="GDF126" s="597"/>
      <c r="GDG126" s="597"/>
      <c r="GDH126" s="597"/>
      <c r="GDI126" s="597"/>
      <c r="GDJ126" s="597"/>
      <c r="GDK126" s="597"/>
      <c r="GDL126" s="597"/>
      <c r="GDM126" s="597"/>
      <c r="GDN126" s="597"/>
      <c r="GDO126" s="597"/>
      <c r="GDP126" s="597"/>
      <c r="GDQ126" s="597"/>
      <c r="GDR126" s="597"/>
      <c r="GDS126" s="597"/>
      <c r="GDT126" s="597"/>
      <c r="GDU126" s="597"/>
      <c r="GDV126" s="597"/>
      <c r="GDW126" s="597"/>
      <c r="GDX126" s="597"/>
      <c r="GDY126" s="597"/>
      <c r="GDZ126" s="597"/>
      <c r="GEA126" s="597"/>
      <c r="GEB126" s="597"/>
      <c r="GEC126" s="597"/>
      <c r="GED126" s="597"/>
      <c r="GEE126" s="597"/>
      <c r="GEF126" s="597"/>
      <c r="GEG126" s="597"/>
      <c r="GEH126" s="597"/>
      <c r="GEI126" s="597"/>
      <c r="GEJ126" s="597"/>
      <c r="GEK126" s="597"/>
      <c r="GEL126" s="597"/>
      <c r="GEM126" s="597"/>
      <c r="GEN126" s="597"/>
      <c r="GEO126" s="597"/>
      <c r="GEP126" s="597"/>
      <c r="GEQ126" s="597"/>
      <c r="GER126" s="597"/>
      <c r="GES126" s="597"/>
      <c r="GET126" s="597"/>
      <c r="GEU126" s="597"/>
      <c r="GEV126" s="597"/>
      <c r="GEW126" s="597"/>
      <c r="GEX126" s="597"/>
      <c r="GEY126" s="597"/>
      <c r="GEZ126" s="597"/>
      <c r="GFA126" s="597"/>
      <c r="GFB126" s="597"/>
      <c r="GFC126" s="597"/>
      <c r="GFD126" s="597"/>
      <c r="GFE126" s="597"/>
      <c r="GFF126" s="597"/>
      <c r="GFG126" s="597"/>
      <c r="GFH126" s="597"/>
      <c r="GFI126" s="597"/>
      <c r="GFJ126" s="597"/>
      <c r="GFK126" s="597"/>
      <c r="GFL126" s="597"/>
      <c r="GFM126" s="597"/>
      <c r="GFN126" s="597"/>
      <c r="GFO126" s="597"/>
      <c r="GFP126" s="597"/>
      <c r="GFQ126" s="597"/>
      <c r="GFR126" s="597"/>
      <c r="GFS126" s="597"/>
      <c r="GFT126" s="597"/>
      <c r="GFU126" s="597"/>
      <c r="GFV126" s="597"/>
      <c r="GFW126" s="597"/>
      <c r="GFX126" s="597"/>
      <c r="GFY126" s="597"/>
      <c r="GFZ126" s="597"/>
      <c r="GGA126" s="597"/>
      <c r="GGB126" s="597"/>
      <c r="GGC126" s="597"/>
      <c r="GGD126" s="597"/>
      <c r="GGE126" s="597"/>
      <c r="GGF126" s="597"/>
      <c r="GGG126" s="597"/>
      <c r="GGH126" s="597"/>
      <c r="GGI126" s="597"/>
      <c r="GGJ126" s="597"/>
      <c r="GGK126" s="597"/>
      <c r="GGL126" s="597"/>
      <c r="GGM126" s="597"/>
      <c r="GGN126" s="597"/>
      <c r="GGO126" s="597"/>
      <c r="GGP126" s="597"/>
      <c r="GGQ126" s="597"/>
      <c r="GGR126" s="597"/>
      <c r="GGS126" s="597"/>
      <c r="GGT126" s="597"/>
      <c r="GGU126" s="597"/>
      <c r="GGV126" s="597"/>
      <c r="GGW126" s="597"/>
      <c r="GGX126" s="597"/>
      <c r="GGY126" s="597"/>
      <c r="GGZ126" s="597"/>
      <c r="GHA126" s="597"/>
      <c r="GHB126" s="597"/>
      <c r="GHC126" s="597"/>
      <c r="GHD126" s="597"/>
      <c r="GHE126" s="597"/>
      <c r="GHF126" s="597"/>
      <c r="GHG126" s="597"/>
      <c r="GHH126" s="597"/>
      <c r="GHI126" s="597"/>
      <c r="GHJ126" s="597"/>
      <c r="GHK126" s="597"/>
      <c r="GHL126" s="597"/>
      <c r="GHM126" s="597"/>
      <c r="GHN126" s="597"/>
      <c r="GHO126" s="597"/>
      <c r="GHP126" s="597"/>
      <c r="GHQ126" s="597"/>
      <c r="GHR126" s="597"/>
      <c r="GHS126" s="597"/>
      <c r="GHT126" s="597"/>
      <c r="GHU126" s="597"/>
      <c r="GHV126" s="597"/>
      <c r="GHW126" s="597"/>
      <c r="GHX126" s="597"/>
      <c r="GHY126" s="597"/>
      <c r="GHZ126" s="597"/>
      <c r="GIA126" s="597"/>
      <c r="GIB126" s="597"/>
      <c r="GIC126" s="597"/>
      <c r="GID126" s="597"/>
      <c r="GIE126" s="597"/>
      <c r="GIF126" s="597"/>
      <c r="GIG126" s="597"/>
      <c r="GIH126" s="597"/>
      <c r="GII126" s="597"/>
      <c r="GIJ126" s="597"/>
      <c r="GIK126" s="597"/>
      <c r="GIL126" s="597"/>
      <c r="GIM126" s="597"/>
      <c r="GIN126" s="597"/>
      <c r="GIO126" s="597"/>
      <c r="GIP126" s="597"/>
      <c r="GIQ126" s="597"/>
      <c r="GIR126" s="597"/>
      <c r="GIS126" s="597"/>
      <c r="GIT126" s="597"/>
      <c r="GIU126" s="597"/>
      <c r="GIV126" s="597"/>
      <c r="GIW126" s="597"/>
      <c r="GIX126" s="597"/>
      <c r="GIY126" s="597"/>
      <c r="GIZ126" s="597"/>
      <c r="GJA126" s="597"/>
      <c r="GJB126" s="597"/>
      <c r="GJC126" s="597"/>
      <c r="GJD126" s="597"/>
      <c r="GJE126" s="597"/>
      <c r="GJF126" s="597"/>
      <c r="GJG126" s="597"/>
      <c r="GJH126" s="597"/>
      <c r="GJI126" s="597"/>
      <c r="GJJ126" s="597"/>
      <c r="GJK126" s="597"/>
      <c r="GJL126" s="597"/>
      <c r="GJM126" s="597"/>
      <c r="GJN126" s="597"/>
      <c r="GJO126" s="597"/>
      <c r="GJP126" s="597"/>
      <c r="GJQ126" s="597"/>
      <c r="GJR126" s="597"/>
      <c r="GJS126" s="597"/>
      <c r="GJT126" s="597"/>
      <c r="GJU126" s="597"/>
      <c r="GJV126" s="597"/>
      <c r="GJW126" s="597"/>
      <c r="GJX126" s="597"/>
      <c r="GJY126" s="597"/>
      <c r="GJZ126" s="597"/>
      <c r="GKA126" s="597"/>
      <c r="GKB126" s="597"/>
      <c r="GKC126" s="597"/>
      <c r="GKD126" s="597"/>
      <c r="GKE126" s="597"/>
      <c r="GKF126" s="597"/>
      <c r="GKG126" s="597"/>
      <c r="GKH126" s="597"/>
      <c r="GKI126" s="597"/>
      <c r="GKJ126" s="597"/>
      <c r="GKK126" s="597"/>
      <c r="GKL126" s="597"/>
      <c r="GKM126" s="597"/>
      <c r="GKN126" s="597"/>
      <c r="GKO126" s="597"/>
      <c r="GKP126" s="597"/>
      <c r="GKQ126" s="597"/>
      <c r="GKR126" s="597"/>
      <c r="GKS126" s="597"/>
      <c r="GKT126" s="597"/>
      <c r="GKU126" s="597"/>
      <c r="GKV126" s="597"/>
      <c r="GKW126" s="597"/>
      <c r="GKX126" s="597"/>
      <c r="GKY126" s="597"/>
      <c r="GKZ126" s="597"/>
      <c r="GLA126" s="597"/>
      <c r="GLB126" s="597"/>
      <c r="GLC126" s="597"/>
      <c r="GLD126" s="597"/>
      <c r="GLE126" s="597"/>
      <c r="GLF126" s="597"/>
      <c r="GLG126" s="597"/>
      <c r="GLH126" s="597"/>
      <c r="GLI126" s="597"/>
      <c r="GLJ126" s="597"/>
      <c r="GLK126" s="597"/>
      <c r="GLL126" s="597"/>
      <c r="GLM126" s="597"/>
      <c r="GLN126" s="597"/>
      <c r="GLO126" s="597"/>
      <c r="GLP126" s="597"/>
      <c r="GLQ126" s="597"/>
      <c r="GLR126" s="597"/>
      <c r="GLS126" s="597"/>
      <c r="GLT126" s="597"/>
      <c r="GLU126" s="597"/>
      <c r="GLV126" s="597"/>
      <c r="GLW126" s="597"/>
      <c r="GLX126" s="597"/>
      <c r="GLY126" s="597"/>
      <c r="GLZ126" s="597"/>
      <c r="GMA126" s="597"/>
      <c r="GMB126" s="597"/>
      <c r="GMC126" s="597"/>
      <c r="GMD126" s="597"/>
      <c r="GME126" s="597"/>
      <c r="GMF126" s="597"/>
      <c r="GMG126" s="597"/>
      <c r="GMH126" s="597"/>
      <c r="GMI126" s="597"/>
      <c r="GMJ126" s="597"/>
      <c r="GMK126" s="597"/>
      <c r="GML126" s="597"/>
      <c r="GMM126" s="597"/>
      <c r="GMN126" s="597"/>
      <c r="GMO126" s="597"/>
      <c r="GMP126" s="597"/>
      <c r="GMQ126" s="597"/>
      <c r="GMR126" s="597"/>
      <c r="GMS126" s="597"/>
      <c r="GMT126" s="597"/>
      <c r="GMU126" s="597"/>
      <c r="GMV126" s="597"/>
      <c r="GMW126" s="597"/>
      <c r="GMX126" s="597"/>
      <c r="GMY126" s="597"/>
      <c r="GMZ126" s="597"/>
      <c r="GNA126" s="597"/>
      <c r="GNB126" s="597"/>
      <c r="GNC126" s="597"/>
      <c r="GND126" s="597"/>
      <c r="GNE126" s="597"/>
      <c r="GNF126" s="597"/>
      <c r="GNG126" s="597"/>
      <c r="GNH126" s="597"/>
      <c r="GNI126" s="597"/>
      <c r="GNJ126" s="597"/>
      <c r="GNK126" s="597"/>
      <c r="GNL126" s="597"/>
      <c r="GNM126" s="597"/>
      <c r="GNN126" s="597"/>
      <c r="GNO126" s="597"/>
      <c r="GNP126" s="597"/>
      <c r="GNQ126" s="597"/>
      <c r="GNR126" s="597"/>
      <c r="GNS126" s="597"/>
      <c r="GNT126" s="597"/>
      <c r="GNU126" s="597"/>
      <c r="GNV126" s="597"/>
      <c r="GNW126" s="597"/>
      <c r="GNX126" s="597"/>
      <c r="GNY126" s="597"/>
      <c r="GNZ126" s="597"/>
      <c r="GOA126" s="597"/>
      <c r="GOB126" s="597"/>
      <c r="GOC126" s="597"/>
      <c r="GOD126" s="597"/>
      <c r="GOE126" s="597"/>
      <c r="GOF126" s="597"/>
      <c r="GOG126" s="597"/>
      <c r="GOH126" s="597"/>
      <c r="GOI126" s="597"/>
      <c r="GOJ126" s="597"/>
      <c r="GOK126" s="597"/>
      <c r="GOL126" s="597"/>
      <c r="GOM126" s="597"/>
      <c r="GON126" s="597"/>
      <c r="GOO126" s="597"/>
      <c r="GOP126" s="597"/>
      <c r="GOQ126" s="597"/>
      <c r="GOR126" s="597"/>
      <c r="GOS126" s="597"/>
      <c r="GOT126" s="597"/>
      <c r="GOU126" s="597"/>
      <c r="GOV126" s="597"/>
      <c r="GOW126" s="597"/>
      <c r="GOX126" s="597"/>
      <c r="GOY126" s="597"/>
      <c r="GOZ126" s="597"/>
      <c r="GPA126" s="597"/>
      <c r="GPB126" s="597"/>
      <c r="GPC126" s="597"/>
      <c r="GPD126" s="597"/>
      <c r="GPE126" s="597"/>
      <c r="GPF126" s="597"/>
      <c r="GPG126" s="597"/>
      <c r="GPH126" s="597"/>
      <c r="GPI126" s="597"/>
      <c r="GPJ126" s="597"/>
      <c r="GPK126" s="597"/>
      <c r="GPL126" s="597"/>
      <c r="GPM126" s="597"/>
      <c r="GPN126" s="597"/>
      <c r="GPO126" s="597"/>
      <c r="GPP126" s="597"/>
      <c r="GPQ126" s="597"/>
      <c r="GPR126" s="597"/>
      <c r="GPS126" s="597"/>
      <c r="GPT126" s="597"/>
      <c r="GPU126" s="597"/>
      <c r="GPV126" s="597"/>
      <c r="GPW126" s="597"/>
      <c r="GPX126" s="597"/>
      <c r="GPY126" s="597"/>
      <c r="GPZ126" s="597"/>
      <c r="GQA126" s="597"/>
      <c r="GQB126" s="597"/>
      <c r="GQC126" s="597"/>
      <c r="GQD126" s="597"/>
      <c r="GQE126" s="597"/>
      <c r="GQF126" s="597"/>
      <c r="GQG126" s="597"/>
      <c r="GQH126" s="597"/>
      <c r="GQI126" s="597"/>
      <c r="GQJ126" s="597"/>
      <c r="GQK126" s="597"/>
      <c r="GQL126" s="597"/>
      <c r="GQM126" s="597"/>
      <c r="GQN126" s="597"/>
      <c r="GQO126" s="597"/>
      <c r="GQP126" s="597"/>
      <c r="GQQ126" s="597"/>
      <c r="GQR126" s="597"/>
      <c r="GQS126" s="597"/>
      <c r="GQT126" s="597"/>
      <c r="GQU126" s="597"/>
      <c r="GQV126" s="597"/>
      <c r="GQW126" s="597"/>
      <c r="GQX126" s="597"/>
      <c r="GQY126" s="597"/>
      <c r="GQZ126" s="597"/>
      <c r="GRA126" s="597"/>
      <c r="GRB126" s="597"/>
      <c r="GRC126" s="597"/>
      <c r="GRD126" s="597"/>
      <c r="GRE126" s="597"/>
      <c r="GRF126" s="597"/>
      <c r="GRG126" s="597"/>
      <c r="GRH126" s="597"/>
      <c r="GRI126" s="597"/>
      <c r="GRJ126" s="597"/>
      <c r="GRK126" s="597"/>
      <c r="GRL126" s="597"/>
      <c r="GRM126" s="597"/>
      <c r="GRN126" s="597"/>
      <c r="GRO126" s="597"/>
      <c r="GRP126" s="597"/>
      <c r="GRQ126" s="597"/>
      <c r="GRR126" s="597"/>
      <c r="GRS126" s="597"/>
      <c r="GRT126" s="597"/>
      <c r="GRU126" s="597"/>
      <c r="GRV126" s="597"/>
      <c r="GRW126" s="597"/>
      <c r="GRX126" s="597"/>
      <c r="GRY126" s="597"/>
      <c r="GRZ126" s="597"/>
      <c r="GSA126" s="597"/>
      <c r="GSB126" s="597"/>
      <c r="GSC126" s="597"/>
      <c r="GSD126" s="597"/>
      <c r="GSE126" s="597"/>
      <c r="GSF126" s="597"/>
      <c r="GSG126" s="597"/>
      <c r="GSH126" s="597"/>
      <c r="GSI126" s="597"/>
      <c r="GSJ126" s="597"/>
      <c r="GSK126" s="597"/>
      <c r="GSL126" s="597"/>
      <c r="GSM126" s="597"/>
      <c r="GSN126" s="597"/>
      <c r="GSO126" s="597"/>
      <c r="GSP126" s="597"/>
      <c r="GSQ126" s="597"/>
      <c r="GSR126" s="597"/>
      <c r="GSS126" s="597"/>
      <c r="GST126" s="597"/>
      <c r="GSU126" s="597"/>
      <c r="GSV126" s="597"/>
      <c r="GSW126" s="597"/>
      <c r="GSX126" s="597"/>
      <c r="GSY126" s="597"/>
      <c r="GSZ126" s="597"/>
      <c r="GTA126" s="597"/>
      <c r="GTB126" s="597"/>
      <c r="GTC126" s="597"/>
      <c r="GTD126" s="597"/>
      <c r="GTE126" s="597"/>
      <c r="GTF126" s="597"/>
      <c r="GTG126" s="597"/>
      <c r="GTH126" s="597"/>
      <c r="GTI126" s="597"/>
      <c r="GTJ126" s="597"/>
      <c r="GTK126" s="597"/>
      <c r="GTL126" s="597"/>
      <c r="GTM126" s="597"/>
      <c r="GTN126" s="597"/>
      <c r="GTO126" s="597"/>
      <c r="GTP126" s="597"/>
      <c r="GTQ126" s="597"/>
      <c r="GTR126" s="597"/>
      <c r="GTS126" s="597"/>
      <c r="GTT126" s="597"/>
      <c r="GTU126" s="597"/>
      <c r="GTV126" s="597"/>
      <c r="GTW126" s="597"/>
      <c r="GTX126" s="597"/>
      <c r="GTY126" s="597"/>
      <c r="GTZ126" s="597"/>
      <c r="GUA126" s="597"/>
      <c r="GUB126" s="597"/>
      <c r="GUC126" s="597"/>
      <c r="GUD126" s="597"/>
      <c r="GUE126" s="597"/>
      <c r="GUF126" s="597"/>
      <c r="GUG126" s="597"/>
      <c r="GUH126" s="597"/>
      <c r="GUI126" s="597"/>
      <c r="GUJ126" s="597"/>
      <c r="GUK126" s="597"/>
      <c r="GUL126" s="597"/>
      <c r="GUM126" s="597"/>
      <c r="GUN126" s="597"/>
      <c r="GUO126" s="597"/>
      <c r="GUP126" s="597"/>
      <c r="GUQ126" s="597"/>
      <c r="GUR126" s="597"/>
      <c r="GUS126" s="597"/>
      <c r="GUT126" s="597"/>
      <c r="GUU126" s="597"/>
      <c r="GUV126" s="597"/>
      <c r="GUW126" s="597"/>
      <c r="GUX126" s="597"/>
      <c r="GUY126" s="597"/>
      <c r="GUZ126" s="597"/>
      <c r="GVA126" s="597"/>
      <c r="GVB126" s="597"/>
      <c r="GVC126" s="597"/>
      <c r="GVD126" s="597"/>
      <c r="GVE126" s="597"/>
      <c r="GVF126" s="597"/>
      <c r="GVG126" s="597"/>
      <c r="GVH126" s="597"/>
      <c r="GVI126" s="597"/>
      <c r="GVJ126" s="597"/>
      <c r="GVK126" s="597"/>
      <c r="GVL126" s="597"/>
      <c r="GVM126" s="597"/>
      <c r="GVN126" s="597"/>
      <c r="GVO126" s="597"/>
      <c r="GVP126" s="597"/>
      <c r="GVQ126" s="597"/>
      <c r="GVR126" s="597"/>
      <c r="GVS126" s="597"/>
      <c r="GVT126" s="597"/>
      <c r="GVU126" s="597"/>
      <c r="GVV126" s="597"/>
      <c r="GVW126" s="597"/>
      <c r="GVX126" s="597"/>
      <c r="GVY126" s="597"/>
      <c r="GVZ126" s="597"/>
      <c r="GWA126" s="597"/>
      <c r="GWB126" s="597"/>
      <c r="GWC126" s="597"/>
      <c r="GWD126" s="597"/>
      <c r="GWE126" s="597"/>
      <c r="GWF126" s="597"/>
      <c r="GWG126" s="597"/>
      <c r="GWH126" s="597"/>
      <c r="GWI126" s="597"/>
      <c r="GWJ126" s="597"/>
      <c r="GWK126" s="597"/>
      <c r="GWL126" s="597"/>
      <c r="GWM126" s="597"/>
      <c r="GWN126" s="597"/>
      <c r="GWO126" s="597"/>
      <c r="GWP126" s="597"/>
      <c r="GWQ126" s="597"/>
      <c r="GWR126" s="597"/>
      <c r="GWS126" s="597"/>
      <c r="GWT126" s="597"/>
      <c r="GWU126" s="597"/>
      <c r="GWV126" s="597"/>
      <c r="GWW126" s="597"/>
      <c r="GWX126" s="597"/>
      <c r="GWY126" s="597"/>
      <c r="GWZ126" s="597"/>
      <c r="GXA126" s="597"/>
      <c r="GXB126" s="597"/>
      <c r="GXC126" s="597"/>
      <c r="GXD126" s="597"/>
      <c r="GXE126" s="597"/>
      <c r="GXF126" s="597"/>
      <c r="GXG126" s="597"/>
      <c r="GXH126" s="597"/>
      <c r="GXI126" s="597"/>
      <c r="GXJ126" s="597"/>
      <c r="GXK126" s="597"/>
      <c r="GXL126" s="597"/>
      <c r="GXM126" s="597"/>
      <c r="GXN126" s="597"/>
      <c r="GXO126" s="597"/>
      <c r="GXP126" s="597"/>
      <c r="GXQ126" s="597"/>
      <c r="GXR126" s="597"/>
      <c r="GXS126" s="597"/>
      <c r="GXT126" s="597"/>
      <c r="GXU126" s="597"/>
      <c r="GXV126" s="597"/>
      <c r="GXW126" s="597"/>
      <c r="GXX126" s="597"/>
      <c r="GXY126" s="597"/>
      <c r="GXZ126" s="597"/>
      <c r="GYA126" s="597"/>
      <c r="GYB126" s="597"/>
      <c r="GYC126" s="597"/>
      <c r="GYD126" s="597"/>
      <c r="GYE126" s="597"/>
      <c r="GYF126" s="597"/>
      <c r="GYG126" s="597"/>
      <c r="GYH126" s="597"/>
      <c r="GYI126" s="597"/>
      <c r="GYJ126" s="597"/>
      <c r="GYK126" s="597"/>
      <c r="GYL126" s="597"/>
      <c r="GYM126" s="597"/>
      <c r="GYN126" s="597"/>
      <c r="GYO126" s="597"/>
      <c r="GYP126" s="597"/>
      <c r="GYQ126" s="597"/>
      <c r="GYR126" s="597"/>
      <c r="GYS126" s="597"/>
      <c r="GYT126" s="597"/>
      <c r="GYU126" s="597"/>
      <c r="GYV126" s="597"/>
      <c r="GYW126" s="597"/>
      <c r="GYX126" s="597"/>
      <c r="GYY126" s="597"/>
      <c r="GYZ126" s="597"/>
      <c r="GZA126" s="597"/>
      <c r="GZB126" s="597"/>
      <c r="GZC126" s="597"/>
      <c r="GZD126" s="597"/>
      <c r="GZE126" s="597"/>
      <c r="GZF126" s="597"/>
      <c r="GZG126" s="597"/>
      <c r="GZH126" s="597"/>
      <c r="GZI126" s="597"/>
      <c r="GZJ126" s="597"/>
      <c r="GZK126" s="597"/>
      <c r="GZL126" s="597"/>
      <c r="GZM126" s="597"/>
      <c r="GZN126" s="597"/>
      <c r="GZO126" s="597"/>
      <c r="GZP126" s="597"/>
      <c r="GZQ126" s="597"/>
      <c r="GZR126" s="597"/>
      <c r="GZS126" s="597"/>
      <c r="GZT126" s="597"/>
      <c r="GZU126" s="597"/>
      <c r="GZV126" s="597"/>
      <c r="GZW126" s="597"/>
      <c r="GZX126" s="597"/>
      <c r="GZY126" s="597"/>
      <c r="GZZ126" s="597"/>
      <c r="HAA126" s="597"/>
      <c r="HAB126" s="597"/>
      <c r="HAC126" s="597"/>
      <c r="HAD126" s="597"/>
      <c r="HAE126" s="597"/>
      <c r="HAF126" s="597"/>
      <c r="HAG126" s="597"/>
      <c r="HAH126" s="597"/>
      <c r="HAI126" s="597"/>
      <c r="HAJ126" s="597"/>
      <c r="HAK126" s="597"/>
      <c r="HAL126" s="597"/>
      <c r="HAM126" s="597"/>
      <c r="HAN126" s="597"/>
      <c r="HAO126" s="597"/>
      <c r="HAP126" s="597"/>
      <c r="HAQ126" s="597"/>
      <c r="HAR126" s="597"/>
      <c r="HAS126" s="597"/>
      <c r="HAT126" s="597"/>
      <c r="HAU126" s="597"/>
      <c r="HAV126" s="597"/>
      <c r="HAW126" s="597"/>
      <c r="HAX126" s="597"/>
      <c r="HAY126" s="597"/>
      <c r="HAZ126" s="597"/>
      <c r="HBA126" s="597"/>
      <c r="HBB126" s="597"/>
      <c r="HBC126" s="597"/>
      <c r="HBD126" s="597"/>
    </row>
    <row r="127" spans="1:5464" s="599" customFormat="1" ht="16.5" customHeight="1" thickTop="1" x14ac:dyDescent="0.2">
      <c r="A127" s="1329" t="s">
        <v>244</v>
      </c>
      <c r="B127" s="600" t="s">
        <v>245</v>
      </c>
      <c r="C127" s="601">
        <f>SUM(D127+E127)</f>
        <v>0</v>
      </c>
      <c r="D127" s="601">
        <f t="shared" ref="D127:E130" si="20">SUM(F127+H127+J127+L127+N127)</f>
        <v>0</v>
      </c>
      <c r="E127" s="602">
        <f t="shared" si="20"/>
        <v>0</v>
      </c>
      <c r="F127" s="223"/>
      <c r="G127" s="603"/>
      <c r="H127" s="604"/>
      <c r="I127" s="603"/>
      <c r="J127" s="222"/>
      <c r="K127" s="181"/>
      <c r="L127" s="222"/>
      <c r="M127" s="181"/>
      <c r="N127" s="604"/>
      <c r="O127" s="603"/>
      <c r="P127" s="605"/>
      <c r="Q127" s="459"/>
      <c r="R127" s="459"/>
      <c r="S127" s="459"/>
      <c r="T127" s="459"/>
      <c r="U127" s="459"/>
      <c r="V127" s="459"/>
      <c r="W127" s="459"/>
      <c r="X127" s="459"/>
      <c r="Y127" s="459"/>
      <c r="Z127" s="459"/>
      <c r="AA127" s="459"/>
      <c r="AB127" s="459"/>
      <c r="AC127" s="459"/>
      <c r="AD127" s="459"/>
      <c r="AE127" s="459"/>
      <c r="AF127" s="459"/>
      <c r="AG127" s="459"/>
      <c r="AH127" s="459"/>
      <c r="AI127" s="596"/>
      <c r="AJ127" s="597"/>
      <c r="AK127" s="597"/>
      <c r="AL127" s="597"/>
      <c r="AM127" s="597"/>
      <c r="AN127" s="597"/>
      <c r="AO127" s="597"/>
      <c r="AP127" s="597"/>
      <c r="AQ127" s="597"/>
      <c r="AR127" s="597"/>
      <c r="AS127" s="597"/>
      <c r="AT127" s="597"/>
      <c r="AU127" s="597"/>
      <c r="AV127" s="597"/>
      <c r="AW127" s="597"/>
      <c r="AX127" s="597"/>
      <c r="AY127" s="597"/>
      <c r="AZ127" s="597"/>
      <c r="BA127" s="597"/>
      <c r="BB127" s="597"/>
      <c r="BC127" s="597"/>
      <c r="BD127" s="597"/>
      <c r="BE127" s="597"/>
      <c r="BF127" s="597"/>
      <c r="BG127" s="597"/>
      <c r="BH127" s="597"/>
      <c r="BI127" s="597"/>
      <c r="BJ127" s="597"/>
      <c r="BK127" s="597"/>
      <c r="BL127" s="597"/>
      <c r="BM127" s="597"/>
      <c r="BN127" s="597"/>
      <c r="BO127" s="597"/>
      <c r="BP127" s="597"/>
      <c r="BQ127" s="597"/>
      <c r="BR127" s="597"/>
      <c r="BS127" s="597"/>
      <c r="BT127" s="597"/>
      <c r="BU127" s="597"/>
      <c r="BV127" s="597"/>
      <c r="BW127" s="597"/>
      <c r="BX127" s="597"/>
      <c r="BY127" s="598"/>
      <c r="BZ127" s="598"/>
      <c r="CA127" s="598"/>
      <c r="CB127" s="598"/>
      <c r="CC127" s="598"/>
      <c r="CD127" s="598"/>
      <c r="CE127" s="598"/>
      <c r="CF127" s="598"/>
      <c r="CG127" s="720"/>
      <c r="CH127" s="720"/>
      <c r="CI127" s="720"/>
      <c r="CJ127" s="720"/>
      <c r="CK127" s="720"/>
      <c r="CL127" s="720"/>
      <c r="CM127" s="720"/>
      <c r="CN127" s="720"/>
      <c r="CO127" s="598"/>
      <c r="CP127" s="597"/>
      <c r="CQ127" s="597"/>
      <c r="CR127" s="597"/>
      <c r="CS127" s="597"/>
      <c r="CT127" s="597"/>
      <c r="CU127" s="597"/>
      <c r="CV127" s="597"/>
      <c r="CW127" s="597"/>
      <c r="CX127" s="597"/>
      <c r="CY127" s="597"/>
      <c r="CZ127" s="597"/>
      <c r="DA127" s="597"/>
      <c r="DB127" s="597"/>
      <c r="DC127" s="597"/>
      <c r="DD127" s="597"/>
      <c r="DE127" s="597"/>
      <c r="DF127" s="597"/>
      <c r="DG127" s="597"/>
      <c r="DH127" s="597"/>
      <c r="DI127" s="597"/>
      <c r="DJ127" s="597"/>
      <c r="DK127" s="597"/>
      <c r="DL127" s="597"/>
      <c r="DM127" s="597"/>
      <c r="DN127" s="597"/>
      <c r="DO127" s="597"/>
      <c r="DP127" s="597"/>
      <c r="DQ127" s="597"/>
      <c r="DR127" s="597"/>
      <c r="DS127" s="597"/>
      <c r="DT127" s="597"/>
      <c r="DU127" s="597"/>
      <c r="DV127" s="597"/>
      <c r="DW127" s="597"/>
      <c r="DX127" s="597"/>
      <c r="DY127" s="597"/>
      <c r="DZ127" s="597"/>
      <c r="EA127" s="597"/>
      <c r="EB127" s="597"/>
      <c r="EC127" s="597"/>
      <c r="ED127" s="597"/>
      <c r="EE127" s="597"/>
      <c r="EF127" s="597"/>
      <c r="EG127" s="597"/>
      <c r="EH127" s="597"/>
      <c r="EI127" s="597"/>
      <c r="EJ127" s="597"/>
      <c r="EK127" s="597"/>
      <c r="EL127" s="597"/>
      <c r="EM127" s="597"/>
      <c r="EN127" s="597"/>
      <c r="EO127" s="597"/>
      <c r="EP127" s="597"/>
      <c r="EQ127" s="597"/>
      <c r="ER127" s="597"/>
      <c r="ES127" s="597"/>
      <c r="ET127" s="597"/>
      <c r="EU127" s="597"/>
      <c r="EV127" s="597"/>
      <c r="EW127" s="597"/>
      <c r="EX127" s="597"/>
      <c r="EY127" s="597"/>
      <c r="EZ127" s="597"/>
      <c r="FA127" s="597"/>
      <c r="FB127" s="597"/>
      <c r="FC127" s="597"/>
      <c r="FD127" s="597"/>
      <c r="FE127" s="597"/>
      <c r="FF127" s="597"/>
      <c r="FG127" s="597"/>
      <c r="FH127" s="597"/>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GJ127" s="597"/>
      <c r="GK127" s="597"/>
      <c r="GL127" s="597"/>
      <c r="GM127" s="597"/>
      <c r="GN127" s="597"/>
      <c r="GO127" s="597"/>
      <c r="GP127" s="597"/>
      <c r="GQ127" s="597"/>
      <c r="GR127" s="597"/>
      <c r="GS127" s="597"/>
      <c r="GT127" s="597"/>
      <c r="GU127" s="597"/>
      <c r="GV127" s="597"/>
      <c r="GW127" s="597"/>
      <c r="GX127" s="597"/>
      <c r="GY127" s="597"/>
      <c r="GZ127" s="597"/>
      <c r="HA127" s="597"/>
      <c r="HB127" s="597"/>
      <c r="HC127" s="597"/>
      <c r="HD127" s="597"/>
      <c r="HE127" s="597"/>
      <c r="HF127" s="597"/>
      <c r="HG127" s="597"/>
      <c r="HH127" s="597"/>
      <c r="HI127" s="597"/>
      <c r="HJ127" s="597"/>
      <c r="HK127" s="597"/>
      <c r="HL127" s="597"/>
      <c r="HM127" s="597"/>
      <c r="HN127" s="597"/>
      <c r="HO127" s="597"/>
      <c r="HP127" s="597"/>
      <c r="HQ127" s="597"/>
      <c r="HR127" s="597"/>
      <c r="HS127" s="597"/>
      <c r="HT127" s="597"/>
      <c r="HU127" s="597"/>
      <c r="HV127" s="597"/>
      <c r="HW127" s="597"/>
      <c r="HX127" s="597"/>
      <c r="HY127" s="597"/>
      <c r="HZ127" s="597"/>
      <c r="IA127" s="597"/>
      <c r="IB127" s="597"/>
      <c r="IC127" s="597"/>
      <c r="ID127" s="597"/>
      <c r="IE127" s="597"/>
      <c r="IF127" s="597"/>
      <c r="IG127" s="597"/>
      <c r="IH127" s="597"/>
      <c r="II127" s="597"/>
      <c r="IJ127" s="597"/>
      <c r="IK127" s="597"/>
      <c r="IL127" s="597"/>
      <c r="IM127" s="597"/>
      <c r="IN127" s="597"/>
      <c r="IO127" s="597"/>
      <c r="IP127" s="597"/>
      <c r="IQ127" s="597"/>
      <c r="IR127" s="597"/>
      <c r="IS127" s="597"/>
      <c r="IT127" s="597"/>
      <c r="IU127" s="597"/>
      <c r="IV127" s="597"/>
      <c r="IW127" s="597"/>
      <c r="IX127" s="597"/>
      <c r="IY127" s="597"/>
      <c r="IZ127" s="597"/>
      <c r="JA127" s="597"/>
      <c r="JB127" s="597"/>
      <c r="JC127" s="597"/>
      <c r="JD127" s="597"/>
      <c r="JE127" s="597"/>
      <c r="JF127" s="597"/>
      <c r="JG127" s="597"/>
      <c r="JH127" s="597"/>
      <c r="JI127" s="597"/>
      <c r="JJ127" s="597"/>
      <c r="JK127" s="597"/>
      <c r="JL127" s="597"/>
      <c r="JM127" s="597"/>
      <c r="JN127" s="597"/>
      <c r="JO127" s="597"/>
      <c r="JP127" s="597"/>
      <c r="JQ127" s="597"/>
      <c r="JR127" s="597"/>
      <c r="JS127" s="597"/>
      <c r="JT127" s="597"/>
      <c r="JU127" s="597"/>
      <c r="JV127" s="597"/>
      <c r="JW127" s="597"/>
      <c r="JX127" s="597"/>
      <c r="JY127" s="597"/>
      <c r="JZ127" s="597"/>
      <c r="KA127" s="597"/>
      <c r="KB127" s="597"/>
      <c r="KC127" s="597"/>
      <c r="KD127" s="597"/>
      <c r="KE127" s="597"/>
      <c r="KF127" s="597"/>
      <c r="KG127" s="597"/>
      <c r="KH127" s="597"/>
      <c r="KI127" s="597"/>
      <c r="KJ127" s="597"/>
      <c r="KK127" s="597"/>
      <c r="KL127" s="597"/>
      <c r="KM127" s="597"/>
      <c r="KN127" s="597"/>
      <c r="KO127" s="597"/>
      <c r="KP127" s="597"/>
      <c r="KQ127" s="597"/>
      <c r="KR127" s="597"/>
      <c r="KS127" s="597"/>
      <c r="KT127" s="597"/>
      <c r="KU127" s="597"/>
      <c r="KV127" s="597"/>
      <c r="KW127" s="597"/>
      <c r="KX127" s="597"/>
      <c r="KY127" s="597"/>
      <c r="KZ127" s="597"/>
      <c r="LA127" s="597"/>
      <c r="LB127" s="597"/>
      <c r="LC127" s="597"/>
      <c r="LD127" s="597"/>
      <c r="LE127" s="597"/>
      <c r="LF127" s="597"/>
      <c r="LG127" s="597"/>
      <c r="LH127" s="597"/>
      <c r="LI127" s="597"/>
      <c r="LJ127" s="597"/>
      <c r="LK127" s="597"/>
      <c r="LL127" s="597"/>
      <c r="LM127" s="597"/>
      <c r="LN127" s="597"/>
      <c r="LO127" s="597"/>
      <c r="LP127" s="597"/>
      <c r="LQ127" s="597"/>
      <c r="LR127" s="597"/>
      <c r="LS127" s="597"/>
      <c r="LT127" s="597"/>
      <c r="LU127" s="597"/>
      <c r="LV127" s="597"/>
      <c r="LW127" s="597"/>
      <c r="LX127" s="597"/>
      <c r="LY127" s="597"/>
      <c r="LZ127" s="597"/>
      <c r="MA127" s="597"/>
      <c r="MB127" s="597"/>
      <c r="MC127" s="597"/>
      <c r="MD127" s="597"/>
      <c r="ME127" s="597"/>
      <c r="MF127" s="597"/>
      <c r="MG127" s="597"/>
      <c r="MH127" s="597"/>
      <c r="MI127" s="597"/>
      <c r="MJ127" s="597"/>
      <c r="MK127" s="597"/>
      <c r="ML127" s="597"/>
      <c r="MM127" s="597"/>
      <c r="MN127" s="597"/>
      <c r="MO127" s="597"/>
      <c r="MP127" s="597"/>
      <c r="MQ127" s="597"/>
      <c r="MR127" s="597"/>
      <c r="MS127" s="597"/>
      <c r="MT127" s="597"/>
      <c r="MU127" s="597"/>
      <c r="MV127" s="597"/>
      <c r="MW127" s="597"/>
      <c r="MX127" s="597"/>
      <c r="MY127" s="597"/>
      <c r="MZ127" s="597"/>
      <c r="NA127" s="597"/>
      <c r="NB127" s="597"/>
      <c r="NC127" s="597"/>
      <c r="ND127" s="597"/>
      <c r="NE127" s="597"/>
      <c r="NF127" s="597"/>
      <c r="NG127" s="597"/>
      <c r="NH127" s="597"/>
      <c r="NI127" s="597"/>
      <c r="NJ127" s="597"/>
      <c r="NK127" s="597"/>
      <c r="NL127" s="597"/>
      <c r="NM127" s="597"/>
      <c r="NN127" s="597"/>
      <c r="NO127" s="597"/>
      <c r="NP127" s="597"/>
      <c r="NQ127" s="597"/>
      <c r="NR127" s="597"/>
      <c r="NS127" s="597"/>
      <c r="NT127" s="597"/>
      <c r="NU127" s="597"/>
      <c r="NV127" s="597"/>
      <c r="NW127" s="597"/>
      <c r="NX127" s="597"/>
      <c r="NY127" s="597"/>
      <c r="NZ127" s="597"/>
      <c r="OA127" s="597"/>
      <c r="OB127" s="597"/>
      <c r="OC127" s="597"/>
      <c r="OD127" s="597"/>
      <c r="OE127" s="597"/>
      <c r="OF127" s="597"/>
      <c r="OG127" s="597"/>
      <c r="OH127" s="597"/>
      <c r="OI127" s="597"/>
      <c r="OJ127" s="597"/>
      <c r="OK127" s="597"/>
      <c r="OL127" s="597"/>
      <c r="OM127" s="597"/>
      <c r="ON127" s="597"/>
      <c r="OO127" s="597"/>
      <c r="OP127" s="597"/>
      <c r="OQ127" s="597"/>
      <c r="OR127" s="597"/>
      <c r="OS127" s="597"/>
      <c r="OT127" s="597"/>
      <c r="OU127" s="597"/>
      <c r="OV127" s="597"/>
      <c r="OW127" s="597"/>
      <c r="OX127" s="597"/>
      <c r="OY127" s="597"/>
      <c r="OZ127" s="597"/>
      <c r="PA127" s="597"/>
      <c r="PB127" s="597"/>
      <c r="PC127" s="597"/>
      <c r="PD127" s="597"/>
      <c r="PE127" s="597"/>
      <c r="PF127" s="597"/>
      <c r="PG127" s="597"/>
      <c r="PH127" s="597"/>
      <c r="PI127" s="597"/>
      <c r="PJ127" s="597"/>
      <c r="PK127" s="597"/>
      <c r="PL127" s="597"/>
      <c r="PM127" s="597"/>
      <c r="PN127" s="597"/>
      <c r="PO127" s="597"/>
      <c r="PP127" s="597"/>
      <c r="PQ127" s="597"/>
      <c r="PR127" s="597"/>
      <c r="PS127" s="597"/>
      <c r="PT127" s="597"/>
      <c r="PU127" s="597"/>
      <c r="PV127" s="597"/>
      <c r="PW127" s="597"/>
      <c r="PX127" s="597"/>
      <c r="PY127" s="597"/>
      <c r="PZ127" s="597"/>
      <c r="QA127" s="597"/>
      <c r="QB127" s="597"/>
      <c r="QC127" s="597"/>
      <c r="QD127" s="597"/>
      <c r="QE127" s="597"/>
      <c r="QF127" s="597"/>
      <c r="QG127" s="597"/>
      <c r="QH127" s="597"/>
      <c r="QI127" s="597"/>
      <c r="QJ127" s="597"/>
      <c r="QK127" s="597"/>
      <c r="QL127" s="597"/>
      <c r="QM127" s="597"/>
      <c r="QN127" s="597"/>
      <c r="QO127" s="597"/>
      <c r="QP127" s="597"/>
      <c r="QQ127" s="597"/>
      <c r="QR127" s="597"/>
      <c r="QS127" s="597"/>
      <c r="QT127" s="597"/>
      <c r="QU127" s="597"/>
      <c r="QV127" s="597"/>
      <c r="QW127" s="597"/>
      <c r="QX127" s="597"/>
      <c r="QY127" s="597"/>
      <c r="QZ127" s="597"/>
      <c r="RA127" s="597"/>
      <c r="RB127" s="597"/>
      <c r="RC127" s="597"/>
      <c r="RD127" s="597"/>
      <c r="RE127" s="597"/>
      <c r="RF127" s="597"/>
      <c r="RG127" s="597"/>
      <c r="RH127" s="597"/>
      <c r="RI127" s="597"/>
      <c r="RJ127" s="597"/>
      <c r="RK127" s="597"/>
      <c r="RL127" s="597"/>
      <c r="RM127" s="597"/>
      <c r="RN127" s="597"/>
      <c r="RO127" s="597"/>
      <c r="RP127" s="597"/>
      <c r="RQ127" s="597"/>
      <c r="RR127" s="597"/>
      <c r="RS127" s="597"/>
      <c r="RT127" s="597"/>
      <c r="RU127" s="597"/>
      <c r="RV127" s="597"/>
      <c r="RW127" s="597"/>
      <c r="RX127" s="597"/>
      <c r="RY127" s="597"/>
      <c r="RZ127" s="597"/>
      <c r="SA127" s="597"/>
      <c r="SB127" s="597"/>
      <c r="SC127" s="597"/>
      <c r="SD127" s="597"/>
      <c r="SE127" s="597"/>
      <c r="SF127" s="597"/>
      <c r="SG127" s="597"/>
      <c r="SH127" s="597"/>
      <c r="SI127" s="597"/>
      <c r="SJ127" s="597"/>
      <c r="SK127" s="597"/>
      <c r="SL127" s="597"/>
      <c r="SM127" s="597"/>
      <c r="SN127" s="597"/>
      <c r="SO127" s="597"/>
      <c r="SP127" s="597"/>
      <c r="SQ127" s="597"/>
      <c r="SR127" s="597"/>
      <c r="SS127" s="597"/>
      <c r="ST127" s="597"/>
      <c r="SU127" s="597"/>
      <c r="SV127" s="597"/>
      <c r="SW127" s="597"/>
      <c r="SX127" s="597"/>
      <c r="SY127" s="597"/>
      <c r="SZ127" s="597"/>
      <c r="TA127" s="597"/>
      <c r="TB127" s="597"/>
      <c r="TC127" s="597"/>
      <c r="TD127" s="597"/>
      <c r="TE127" s="597"/>
      <c r="TF127" s="597"/>
      <c r="TG127" s="597"/>
      <c r="TH127" s="597"/>
      <c r="TI127" s="597"/>
      <c r="TJ127" s="597"/>
      <c r="TK127" s="597"/>
      <c r="TL127" s="597"/>
      <c r="TM127" s="597"/>
      <c r="TN127" s="597"/>
      <c r="TO127" s="597"/>
      <c r="TP127" s="597"/>
      <c r="TQ127" s="597"/>
      <c r="TR127" s="597"/>
      <c r="TS127" s="597"/>
      <c r="TT127" s="597"/>
      <c r="TU127" s="597"/>
      <c r="TV127" s="597"/>
      <c r="TW127" s="597"/>
      <c r="TX127" s="597"/>
      <c r="TY127" s="597"/>
      <c r="TZ127" s="597"/>
      <c r="UA127" s="597"/>
      <c r="UB127" s="597"/>
      <c r="UC127" s="597"/>
      <c r="UD127" s="597"/>
      <c r="UE127" s="597"/>
      <c r="UF127" s="597"/>
      <c r="UG127" s="597"/>
      <c r="UH127" s="597"/>
      <c r="UI127" s="597"/>
      <c r="UJ127" s="597"/>
      <c r="UK127" s="597"/>
      <c r="UL127" s="597"/>
      <c r="UM127" s="597"/>
      <c r="UN127" s="597"/>
      <c r="UO127" s="597"/>
      <c r="UP127" s="597"/>
      <c r="UQ127" s="597"/>
      <c r="UR127" s="597"/>
      <c r="US127" s="597"/>
      <c r="UT127" s="597"/>
      <c r="UU127" s="597"/>
      <c r="UV127" s="597"/>
      <c r="UW127" s="597"/>
      <c r="UX127" s="597"/>
      <c r="UY127" s="597"/>
      <c r="UZ127" s="597"/>
      <c r="VA127" s="597"/>
      <c r="VB127" s="597"/>
      <c r="VC127" s="597"/>
      <c r="VD127" s="597"/>
      <c r="VE127" s="597"/>
      <c r="VF127" s="597"/>
      <c r="VG127" s="597"/>
      <c r="VH127" s="597"/>
      <c r="VI127" s="597"/>
      <c r="VJ127" s="597"/>
      <c r="VK127" s="597"/>
      <c r="VL127" s="597"/>
      <c r="VM127" s="597"/>
      <c r="VN127" s="597"/>
      <c r="VO127" s="597"/>
      <c r="VP127" s="597"/>
      <c r="VQ127" s="597"/>
      <c r="VR127" s="597"/>
      <c r="VS127" s="597"/>
      <c r="VT127" s="597"/>
      <c r="VU127" s="597"/>
      <c r="VV127" s="597"/>
      <c r="VW127" s="597"/>
      <c r="VX127" s="597"/>
      <c r="VY127" s="597"/>
      <c r="VZ127" s="597"/>
      <c r="WA127" s="597"/>
      <c r="WB127" s="597"/>
      <c r="WC127" s="597"/>
      <c r="WD127" s="597"/>
      <c r="WE127" s="597"/>
      <c r="WF127" s="597"/>
      <c r="WG127" s="597"/>
      <c r="WH127" s="597"/>
      <c r="WI127" s="597"/>
      <c r="WJ127" s="597"/>
      <c r="WK127" s="597"/>
      <c r="WL127" s="597"/>
      <c r="WM127" s="597"/>
      <c r="WN127" s="597"/>
      <c r="WO127" s="597"/>
      <c r="WP127" s="597"/>
      <c r="WQ127" s="597"/>
      <c r="WR127" s="597"/>
      <c r="WS127" s="597"/>
      <c r="WT127" s="597"/>
      <c r="WU127" s="597"/>
      <c r="WV127" s="597"/>
      <c r="WW127" s="597"/>
      <c r="WX127" s="597"/>
      <c r="WY127" s="597"/>
      <c r="WZ127" s="597"/>
      <c r="XA127" s="597"/>
      <c r="XB127" s="597"/>
      <c r="XC127" s="597"/>
      <c r="XD127" s="597"/>
      <c r="XE127" s="597"/>
      <c r="XF127" s="597"/>
      <c r="XG127" s="597"/>
      <c r="XH127" s="597"/>
      <c r="XI127" s="597"/>
      <c r="XJ127" s="597"/>
      <c r="XK127" s="597"/>
      <c r="XL127" s="597"/>
      <c r="XM127" s="597"/>
      <c r="XN127" s="597"/>
      <c r="XO127" s="597"/>
      <c r="XP127" s="597"/>
      <c r="XQ127" s="597"/>
      <c r="XR127" s="597"/>
      <c r="XS127" s="597"/>
      <c r="XT127" s="597"/>
      <c r="XU127" s="597"/>
      <c r="XV127" s="597"/>
      <c r="XW127" s="597"/>
      <c r="XX127" s="597"/>
      <c r="XY127" s="597"/>
      <c r="XZ127" s="597"/>
      <c r="YA127" s="597"/>
      <c r="YB127" s="597"/>
      <c r="YC127" s="597"/>
      <c r="YD127" s="597"/>
      <c r="YE127" s="597"/>
      <c r="YF127" s="597"/>
      <c r="YG127" s="597"/>
      <c r="YH127" s="597"/>
      <c r="YI127" s="597"/>
      <c r="YJ127" s="597"/>
      <c r="YK127" s="597"/>
      <c r="YL127" s="597"/>
      <c r="YM127" s="597"/>
      <c r="YN127" s="597"/>
      <c r="YO127" s="597"/>
      <c r="YP127" s="597"/>
      <c r="YQ127" s="597"/>
      <c r="YR127" s="597"/>
      <c r="YS127" s="597"/>
      <c r="YT127" s="597"/>
      <c r="YU127" s="597"/>
      <c r="YV127" s="597"/>
      <c r="YW127" s="597"/>
      <c r="YX127" s="597"/>
      <c r="YY127" s="597"/>
      <c r="YZ127" s="597"/>
      <c r="ZA127" s="597"/>
      <c r="ZB127" s="597"/>
      <c r="ZC127" s="597"/>
      <c r="ZD127" s="597"/>
      <c r="ZE127" s="597"/>
      <c r="ZF127" s="597"/>
      <c r="ZG127" s="597"/>
      <c r="ZH127" s="597"/>
      <c r="ZI127" s="597"/>
      <c r="ZJ127" s="597"/>
      <c r="ZK127" s="597"/>
      <c r="ZL127" s="597"/>
      <c r="ZM127" s="597"/>
      <c r="ZN127" s="597"/>
      <c r="ZO127" s="597"/>
      <c r="ZP127" s="597"/>
      <c r="ZQ127" s="597"/>
      <c r="ZR127" s="597"/>
      <c r="ZS127" s="597"/>
      <c r="ZT127" s="597"/>
      <c r="ZU127" s="597"/>
      <c r="ZV127" s="597"/>
      <c r="ZW127" s="597"/>
      <c r="ZX127" s="597"/>
      <c r="ZY127" s="597"/>
      <c r="ZZ127" s="597"/>
      <c r="AAA127" s="597"/>
      <c r="AAB127" s="597"/>
      <c r="AAC127" s="597"/>
      <c r="AAD127" s="597"/>
      <c r="AAE127" s="597"/>
      <c r="AAF127" s="597"/>
      <c r="AAG127" s="597"/>
      <c r="AAH127" s="597"/>
      <c r="AAI127" s="597"/>
      <c r="AAJ127" s="597"/>
      <c r="AAK127" s="597"/>
      <c r="AAL127" s="597"/>
      <c r="AAM127" s="597"/>
      <c r="AAN127" s="597"/>
      <c r="AAO127" s="597"/>
      <c r="AAP127" s="597"/>
      <c r="AAQ127" s="597"/>
      <c r="AAR127" s="597"/>
      <c r="AAS127" s="597"/>
      <c r="AAT127" s="597"/>
      <c r="AAU127" s="597"/>
      <c r="AAV127" s="597"/>
      <c r="AAW127" s="597"/>
      <c r="AAX127" s="597"/>
      <c r="AAY127" s="597"/>
      <c r="AAZ127" s="597"/>
      <c r="ABA127" s="597"/>
      <c r="ABB127" s="597"/>
      <c r="ABC127" s="597"/>
      <c r="ABD127" s="597"/>
      <c r="ABE127" s="597"/>
      <c r="ABF127" s="597"/>
      <c r="ABG127" s="597"/>
      <c r="ABH127" s="597"/>
      <c r="ABI127" s="597"/>
      <c r="ABJ127" s="597"/>
      <c r="ABK127" s="597"/>
      <c r="ABL127" s="597"/>
      <c r="ABM127" s="597"/>
      <c r="ABN127" s="597"/>
      <c r="ABO127" s="597"/>
      <c r="ABP127" s="597"/>
      <c r="ABQ127" s="597"/>
      <c r="ABR127" s="597"/>
      <c r="ABS127" s="597"/>
      <c r="ABT127" s="597"/>
      <c r="ABU127" s="597"/>
      <c r="ABV127" s="597"/>
      <c r="ABW127" s="597"/>
      <c r="ABX127" s="597"/>
      <c r="ABY127" s="597"/>
      <c r="ABZ127" s="597"/>
      <c r="ACA127" s="597"/>
      <c r="ACB127" s="597"/>
      <c r="ACC127" s="597"/>
      <c r="ACD127" s="597"/>
      <c r="ACE127" s="597"/>
      <c r="ACF127" s="597"/>
      <c r="ACG127" s="597"/>
      <c r="ACH127" s="597"/>
      <c r="ACI127" s="597"/>
      <c r="ACJ127" s="597"/>
      <c r="ACK127" s="597"/>
      <c r="ACL127" s="597"/>
      <c r="ACM127" s="597"/>
      <c r="ACN127" s="597"/>
      <c r="ACO127" s="597"/>
      <c r="ACP127" s="597"/>
      <c r="ACQ127" s="597"/>
      <c r="ACR127" s="597"/>
      <c r="ACS127" s="597"/>
      <c r="ACT127" s="597"/>
      <c r="ACU127" s="597"/>
      <c r="ACV127" s="597"/>
      <c r="ACW127" s="597"/>
      <c r="ACX127" s="597"/>
      <c r="ACY127" s="597"/>
      <c r="ACZ127" s="597"/>
      <c r="ADA127" s="597"/>
      <c r="ADB127" s="597"/>
      <c r="ADC127" s="597"/>
      <c r="ADD127" s="597"/>
      <c r="ADE127" s="597"/>
      <c r="ADF127" s="597"/>
      <c r="ADG127" s="597"/>
      <c r="ADH127" s="597"/>
      <c r="ADI127" s="597"/>
      <c r="ADJ127" s="597"/>
      <c r="ADK127" s="597"/>
      <c r="ADL127" s="597"/>
      <c r="ADM127" s="597"/>
      <c r="ADN127" s="597"/>
      <c r="ADO127" s="597"/>
      <c r="ADP127" s="597"/>
      <c r="ADQ127" s="597"/>
      <c r="ADR127" s="597"/>
      <c r="ADS127" s="597"/>
      <c r="ADT127" s="597"/>
      <c r="ADU127" s="597"/>
      <c r="ADV127" s="597"/>
      <c r="ADW127" s="597"/>
      <c r="ADX127" s="597"/>
      <c r="ADY127" s="597"/>
      <c r="ADZ127" s="597"/>
      <c r="AEA127" s="597"/>
      <c r="AEB127" s="597"/>
      <c r="AEC127" s="597"/>
      <c r="AED127" s="597"/>
      <c r="AEE127" s="597"/>
      <c r="AEF127" s="597"/>
      <c r="AEG127" s="597"/>
      <c r="AEH127" s="597"/>
      <c r="AEI127" s="597"/>
      <c r="AEJ127" s="597"/>
      <c r="AEK127" s="597"/>
      <c r="AEL127" s="597"/>
      <c r="AEM127" s="597"/>
      <c r="AEN127" s="597"/>
      <c r="AEO127" s="597"/>
      <c r="AEP127" s="597"/>
      <c r="AEQ127" s="597"/>
      <c r="AER127" s="597"/>
      <c r="AES127" s="597"/>
      <c r="AET127" s="597"/>
      <c r="AEU127" s="597"/>
      <c r="AEV127" s="597"/>
      <c r="AEW127" s="597"/>
      <c r="AEX127" s="597"/>
      <c r="AEY127" s="597"/>
      <c r="AEZ127" s="597"/>
      <c r="AFA127" s="597"/>
      <c r="AFB127" s="597"/>
      <c r="AFC127" s="597"/>
      <c r="AFD127" s="597"/>
      <c r="AFE127" s="597"/>
      <c r="AFF127" s="597"/>
      <c r="AFG127" s="597"/>
      <c r="AFH127" s="597"/>
      <c r="AFI127" s="597"/>
      <c r="AFJ127" s="597"/>
      <c r="AFK127" s="597"/>
      <c r="AFL127" s="597"/>
      <c r="AFM127" s="597"/>
      <c r="AFN127" s="597"/>
      <c r="AFO127" s="597"/>
      <c r="AFP127" s="597"/>
      <c r="AFQ127" s="597"/>
      <c r="AFR127" s="597"/>
      <c r="AFS127" s="597"/>
      <c r="AFT127" s="597"/>
      <c r="AFU127" s="597"/>
      <c r="AFV127" s="597"/>
      <c r="AFW127" s="597"/>
      <c r="AFX127" s="597"/>
      <c r="AFY127" s="597"/>
      <c r="AFZ127" s="597"/>
      <c r="AGA127" s="597"/>
      <c r="AGB127" s="597"/>
      <c r="AGC127" s="597"/>
      <c r="AGD127" s="597"/>
      <c r="AGE127" s="597"/>
      <c r="AGF127" s="597"/>
      <c r="AGG127" s="597"/>
      <c r="AGH127" s="597"/>
      <c r="AGI127" s="597"/>
      <c r="AGJ127" s="597"/>
      <c r="AGK127" s="597"/>
      <c r="AGL127" s="597"/>
      <c r="AGM127" s="597"/>
      <c r="AGN127" s="597"/>
      <c r="AGO127" s="597"/>
      <c r="AGP127" s="597"/>
      <c r="AGQ127" s="597"/>
      <c r="AGR127" s="597"/>
      <c r="AGS127" s="597"/>
      <c r="AGT127" s="597"/>
      <c r="AGU127" s="597"/>
      <c r="AGV127" s="597"/>
      <c r="AGW127" s="597"/>
      <c r="AGX127" s="597"/>
      <c r="AGY127" s="597"/>
      <c r="AGZ127" s="597"/>
      <c r="AHA127" s="597"/>
      <c r="AHB127" s="597"/>
      <c r="AHC127" s="597"/>
      <c r="AHD127" s="597"/>
      <c r="AHE127" s="597"/>
      <c r="AHF127" s="597"/>
      <c r="AHG127" s="597"/>
      <c r="AHH127" s="597"/>
      <c r="AHI127" s="597"/>
      <c r="AHJ127" s="597"/>
      <c r="AHK127" s="597"/>
      <c r="AHL127" s="597"/>
      <c r="AHM127" s="597"/>
      <c r="AHN127" s="597"/>
      <c r="AHO127" s="597"/>
      <c r="AHP127" s="597"/>
      <c r="AHQ127" s="597"/>
      <c r="AHR127" s="597"/>
      <c r="AHS127" s="597"/>
      <c r="AHT127" s="597"/>
      <c r="AHU127" s="597"/>
      <c r="AHV127" s="597"/>
      <c r="AHW127" s="597"/>
      <c r="AHX127" s="597"/>
      <c r="AHY127" s="597"/>
      <c r="AHZ127" s="597"/>
      <c r="AIA127" s="597"/>
      <c r="AIB127" s="597"/>
      <c r="AIC127" s="597"/>
      <c r="AID127" s="597"/>
      <c r="AIE127" s="597"/>
      <c r="AIF127" s="597"/>
      <c r="AIG127" s="597"/>
      <c r="AIH127" s="597"/>
      <c r="AII127" s="597"/>
      <c r="AIJ127" s="597"/>
      <c r="AIK127" s="597"/>
      <c r="AIL127" s="597"/>
      <c r="AIM127" s="597"/>
      <c r="AIN127" s="597"/>
      <c r="AIO127" s="597"/>
      <c r="AIP127" s="597"/>
      <c r="AIQ127" s="597"/>
      <c r="AIR127" s="597"/>
      <c r="AIS127" s="597"/>
      <c r="AIT127" s="597"/>
      <c r="AIU127" s="597"/>
      <c r="AIV127" s="597"/>
      <c r="AIW127" s="597"/>
      <c r="AIX127" s="597"/>
      <c r="AIY127" s="597"/>
      <c r="AIZ127" s="597"/>
      <c r="AJA127" s="597"/>
      <c r="AJB127" s="597"/>
      <c r="AJC127" s="597"/>
      <c r="AJD127" s="597"/>
      <c r="AJE127" s="597"/>
      <c r="AJF127" s="597"/>
      <c r="AJG127" s="597"/>
      <c r="AJH127" s="597"/>
      <c r="AJI127" s="597"/>
      <c r="AJJ127" s="597"/>
      <c r="AJK127" s="597"/>
      <c r="AJL127" s="597"/>
      <c r="AJM127" s="597"/>
      <c r="AJN127" s="597"/>
      <c r="AJO127" s="597"/>
      <c r="AJP127" s="597"/>
      <c r="AJQ127" s="597"/>
      <c r="AJR127" s="597"/>
      <c r="AJS127" s="597"/>
      <c r="AJT127" s="597"/>
      <c r="AJU127" s="597"/>
      <c r="AJV127" s="597"/>
      <c r="AJW127" s="597"/>
      <c r="AJX127" s="597"/>
      <c r="AJY127" s="597"/>
      <c r="AJZ127" s="597"/>
      <c r="AKA127" s="597"/>
      <c r="AKB127" s="597"/>
      <c r="AKC127" s="597"/>
      <c r="AKD127" s="597"/>
      <c r="AKE127" s="597"/>
      <c r="AKF127" s="597"/>
      <c r="AKG127" s="597"/>
      <c r="AKH127" s="597"/>
      <c r="AKI127" s="597"/>
      <c r="AKJ127" s="597"/>
      <c r="AKK127" s="597"/>
      <c r="AKL127" s="597"/>
      <c r="AKM127" s="597"/>
      <c r="AKN127" s="597"/>
      <c r="AKO127" s="597"/>
      <c r="AKP127" s="597"/>
      <c r="AKQ127" s="597"/>
      <c r="AKR127" s="597"/>
      <c r="AKS127" s="597"/>
      <c r="AKT127" s="597"/>
      <c r="AKU127" s="597"/>
      <c r="AKV127" s="597"/>
      <c r="AKW127" s="597"/>
      <c r="AKX127" s="597"/>
      <c r="AKY127" s="597"/>
      <c r="AKZ127" s="597"/>
      <c r="ALA127" s="597"/>
      <c r="ALB127" s="597"/>
      <c r="ALC127" s="597"/>
      <c r="ALD127" s="597"/>
      <c r="ALE127" s="597"/>
      <c r="ALF127" s="597"/>
      <c r="ALG127" s="597"/>
      <c r="ALH127" s="597"/>
      <c r="ALI127" s="597"/>
      <c r="ALJ127" s="597"/>
      <c r="ALK127" s="597"/>
      <c r="ALL127" s="597"/>
      <c r="ALM127" s="597"/>
      <c r="ALN127" s="597"/>
      <c r="ALO127" s="597"/>
      <c r="ALP127" s="597"/>
      <c r="ALQ127" s="597"/>
      <c r="ALR127" s="597"/>
      <c r="ALS127" s="597"/>
      <c r="ALT127" s="597"/>
      <c r="ALU127" s="597"/>
      <c r="ALV127" s="597"/>
      <c r="ALW127" s="597"/>
      <c r="ALX127" s="597"/>
      <c r="ALY127" s="597"/>
      <c r="ALZ127" s="597"/>
      <c r="AMA127" s="597"/>
      <c r="AMB127" s="597"/>
      <c r="AMC127" s="597"/>
      <c r="AMD127" s="597"/>
      <c r="AME127" s="597"/>
      <c r="AMF127" s="597"/>
      <c r="AMG127" s="597"/>
      <c r="AMH127" s="597"/>
      <c r="AMI127" s="597"/>
      <c r="AMJ127" s="597"/>
      <c r="AMK127" s="597"/>
      <c r="AML127" s="597"/>
      <c r="AMM127" s="597"/>
      <c r="AMN127" s="597"/>
      <c r="AMO127" s="597"/>
      <c r="AMP127" s="597"/>
      <c r="AMQ127" s="597"/>
      <c r="AMR127" s="597"/>
      <c r="AMS127" s="597"/>
      <c r="AMT127" s="597"/>
      <c r="AMU127" s="597"/>
      <c r="AMV127" s="597"/>
      <c r="AMW127" s="597"/>
      <c r="AMX127" s="597"/>
      <c r="AMY127" s="597"/>
      <c r="AMZ127" s="597"/>
      <c r="ANA127" s="597"/>
      <c r="ANB127" s="597"/>
      <c r="ANC127" s="597"/>
      <c r="AND127" s="597"/>
      <c r="ANE127" s="597"/>
      <c r="ANF127" s="597"/>
      <c r="ANG127" s="597"/>
      <c r="ANH127" s="597"/>
      <c r="ANI127" s="597"/>
      <c r="ANJ127" s="597"/>
      <c r="ANK127" s="597"/>
      <c r="ANL127" s="597"/>
      <c r="ANM127" s="597"/>
      <c r="ANN127" s="597"/>
      <c r="ANO127" s="597"/>
      <c r="ANP127" s="597"/>
      <c r="ANQ127" s="597"/>
      <c r="ANR127" s="597"/>
      <c r="ANS127" s="597"/>
      <c r="ANT127" s="597"/>
      <c r="ANU127" s="597"/>
      <c r="ANV127" s="597"/>
      <c r="ANW127" s="597"/>
      <c r="ANX127" s="597"/>
      <c r="ANY127" s="597"/>
      <c r="ANZ127" s="597"/>
      <c r="AOA127" s="597"/>
      <c r="AOB127" s="597"/>
      <c r="AOC127" s="597"/>
      <c r="AOD127" s="597"/>
      <c r="AOE127" s="597"/>
      <c r="AOF127" s="597"/>
      <c r="AOG127" s="597"/>
      <c r="AOH127" s="597"/>
      <c r="AOI127" s="597"/>
      <c r="AOJ127" s="597"/>
      <c r="AOK127" s="597"/>
      <c r="AOL127" s="597"/>
      <c r="AOM127" s="597"/>
      <c r="AON127" s="597"/>
      <c r="AOO127" s="597"/>
      <c r="AOP127" s="597"/>
      <c r="AOQ127" s="597"/>
      <c r="AOR127" s="597"/>
      <c r="AOS127" s="597"/>
      <c r="AOT127" s="597"/>
      <c r="AOU127" s="597"/>
      <c r="AOV127" s="597"/>
      <c r="AOW127" s="597"/>
      <c r="AOX127" s="597"/>
      <c r="AOY127" s="597"/>
      <c r="AOZ127" s="597"/>
      <c r="APA127" s="597"/>
      <c r="APB127" s="597"/>
      <c r="APC127" s="597"/>
      <c r="APD127" s="597"/>
      <c r="APE127" s="597"/>
      <c r="APF127" s="597"/>
      <c r="APG127" s="597"/>
      <c r="APH127" s="597"/>
      <c r="API127" s="597"/>
      <c r="APJ127" s="597"/>
      <c r="APK127" s="597"/>
      <c r="APL127" s="597"/>
      <c r="APM127" s="597"/>
      <c r="APN127" s="597"/>
      <c r="APO127" s="597"/>
      <c r="APP127" s="597"/>
      <c r="APQ127" s="597"/>
      <c r="APR127" s="597"/>
      <c r="APS127" s="597"/>
      <c r="APT127" s="597"/>
      <c r="APU127" s="597"/>
      <c r="APV127" s="597"/>
      <c r="APW127" s="597"/>
      <c r="APX127" s="597"/>
      <c r="APY127" s="597"/>
      <c r="APZ127" s="597"/>
      <c r="AQA127" s="597"/>
      <c r="AQB127" s="597"/>
      <c r="AQC127" s="597"/>
      <c r="AQD127" s="597"/>
      <c r="AQE127" s="597"/>
      <c r="AQF127" s="597"/>
      <c r="AQG127" s="597"/>
      <c r="AQH127" s="597"/>
      <c r="AQI127" s="597"/>
      <c r="AQJ127" s="597"/>
      <c r="AQK127" s="597"/>
      <c r="AQL127" s="597"/>
      <c r="AQM127" s="597"/>
      <c r="AQN127" s="597"/>
      <c r="AQO127" s="597"/>
      <c r="AQP127" s="597"/>
      <c r="AQQ127" s="597"/>
      <c r="AQR127" s="597"/>
      <c r="AQS127" s="597"/>
      <c r="AQT127" s="597"/>
      <c r="AQU127" s="597"/>
      <c r="AQV127" s="597"/>
      <c r="AQW127" s="597"/>
      <c r="AQX127" s="597"/>
      <c r="AQY127" s="597"/>
      <c r="AQZ127" s="597"/>
      <c r="ARA127" s="597"/>
      <c r="ARB127" s="597"/>
      <c r="ARC127" s="597"/>
      <c r="ARD127" s="597"/>
      <c r="ARE127" s="597"/>
      <c r="ARF127" s="597"/>
      <c r="ARG127" s="597"/>
      <c r="ARH127" s="597"/>
      <c r="ARI127" s="597"/>
      <c r="ARJ127" s="597"/>
      <c r="ARK127" s="597"/>
      <c r="ARL127" s="597"/>
      <c r="ARM127" s="597"/>
      <c r="ARN127" s="597"/>
      <c r="ARO127" s="597"/>
      <c r="ARP127" s="597"/>
      <c r="ARQ127" s="597"/>
      <c r="ARR127" s="597"/>
      <c r="ARS127" s="597"/>
      <c r="ART127" s="597"/>
      <c r="ARU127" s="597"/>
      <c r="ARV127" s="597"/>
      <c r="ARW127" s="597"/>
      <c r="ARX127" s="597"/>
      <c r="ARY127" s="597"/>
      <c r="ARZ127" s="597"/>
      <c r="ASA127" s="597"/>
      <c r="ASB127" s="597"/>
      <c r="ASC127" s="597"/>
      <c r="ASD127" s="597"/>
      <c r="ASE127" s="597"/>
      <c r="ASF127" s="597"/>
      <c r="ASG127" s="597"/>
      <c r="ASH127" s="597"/>
      <c r="ASI127" s="597"/>
      <c r="ASJ127" s="597"/>
      <c r="ASK127" s="597"/>
      <c r="ASL127" s="597"/>
      <c r="ASM127" s="597"/>
      <c r="ASN127" s="597"/>
      <c r="ASO127" s="597"/>
      <c r="ASP127" s="597"/>
      <c r="ASQ127" s="597"/>
      <c r="ASR127" s="597"/>
      <c r="ASS127" s="597"/>
      <c r="AST127" s="597"/>
      <c r="ASU127" s="597"/>
      <c r="ASV127" s="597"/>
      <c r="ASW127" s="597"/>
      <c r="ASX127" s="597"/>
      <c r="ASY127" s="597"/>
      <c r="ASZ127" s="597"/>
      <c r="ATA127" s="597"/>
      <c r="ATB127" s="597"/>
      <c r="ATC127" s="597"/>
      <c r="ATD127" s="597"/>
      <c r="ATE127" s="597"/>
      <c r="ATF127" s="597"/>
      <c r="ATG127" s="597"/>
      <c r="ATH127" s="597"/>
      <c r="ATI127" s="597"/>
      <c r="ATJ127" s="597"/>
      <c r="ATK127" s="597"/>
      <c r="ATL127" s="597"/>
      <c r="ATM127" s="597"/>
      <c r="ATN127" s="597"/>
      <c r="ATO127" s="597"/>
      <c r="ATP127" s="597"/>
      <c r="ATQ127" s="597"/>
      <c r="ATR127" s="597"/>
      <c r="ATS127" s="597"/>
      <c r="ATT127" s="597"/>
      <c r="ATU127" s="597"/>
      <c r="ATV127" s="597"/>
      <c r="ATW127" s="597"/>
      <c r="ATX127" s="597"/>
      <c r="ATY127" s="597"/>
      <c r="ATZ127" s="597"/>
      <c r="AUA127" s="597"/>
      <c r="AUB127" s="597"/>
      <c r="AUC127" s="597"/>
      <c r="AUD127" s="597"/>
      <c r="AUE127" s="597"/>
      <c r="AUF127" s="597"/>
      <c r="AUG127" s="597"/>
      <c r="AUH127" s="597"/>
      <c r="AUI127" s="597"/>
      <c r="AUJ127" s="597"/>
      <c r="AUK127" s="597"/>
      <c r="AUL127" s="597"/>
      <c r="AUM127" s="597"/>
      <c r="AUN127" s="597"/>
      <c r="AUO127" s="597"/>
      <c r="AUP127" s="597"/>
      <c r="AUQ127" s="597"/>
      <c r="AUR127" s="597"/>
      <c r="AUS127" s="597"/>
      <c r="AUT127" s="597"/>
      <c r="AUU127" s="597"/>
      <c r="AUV127" s="597"/>
      <c r="AUW127" s="597"/>
      <c r="AUX127" s="597"/>
      <c r="AUY127" s="597"/>
      <c r="AUZ127" s="597"/>
      <c r="AVA127" s="597"/>
      <c r="AVB127" s="597"/>
      <c r="AVC127" s="597"/>
      <c r="AVD127" s="597"/>
      <c r="AVE127" s="597"/>
      <c r="AVF127" s="597"/>
      <c r="AVG127" s="597"/>
      <c r="AVH127" s="597"/>
      <c r="AVI127" s="597"/>
      <c r="AVJ127" s="597"/>
      <c r="AVK127" s="597"/>
      <c r="AVL127" s="597"/>
      <c r="AVM127" s="597"/>
      <c r="AVN127" s="597"/>
      <c r="AVO127" s="597"/>
      <c r="AVP127" s="597"/>
      <c r="AVQ127" s="597"/>
      <c r="AVR127" s="597"/>
      <c r="AVS127" s="597"/>
      <c r="AVT127" s="597"/>
      <c r="AVU127" s="597"/>
      <c r="AVV127" s="597"/>
      <c r="AVW127" s="597"/>
      <c r="AVX127" s="597"/>
      <c r="AVY127" s="597"/>
      <c r="AVZ127" s="597"/>
      <c r="AWA127" s="597"/>
      <c r="AWB127" s="597"/>
      <c r="AWC127" s="597"/>
      <c r="AWD127" s="597"/>
      <c r="AWE127" s="597"/>
      <c r="AWF127" s="597"/>
      <c r="AWG127" s="597"/>
      <c r="AWH127" s="597"/>
      <c r="AWI127" s="597"/>
      <c r="AWJ127" s="597"/>
      <c r="AWK127" s="597"/>
      <c r="AWL127" s="597"/>
      <c r="AWM127" s="597"/>
      <c r="AWN127" s="597"/>
      <c r="AWO127" s="597"/>
      <c r="AWP127" s="597"/>
      <c r="AWQ127" s="597"/>
      <c r="AWR127" s="597"/>
      <c r="AWS127" s="597"/>
      <c r="AWT127" s="597"/>
      <c r="AWU127" s="597"/>
      <c r="AWV127" s="597"/>
      <c r="AWW127" s="597"/>
      <c r="AWX127" s="597"/>
      <c r="AWY127" s="597"/>
      <c r="AWZ127" s="597"/>
      <c r="AXA127" s="597"/>
      <c r="AXB127" s="597"/>
      <c r="AXC127" s="597"/>
      <c r="AXD127" s="597"/>
      <c r="AXE127" s="597"/>
      <c r="AXF127" s="597"/>
      <c r="AXG127" s="597"/>
      <c r="AXH127" s="597"/>
      <c r="AXI127" s="597"/>
      <c r="AXJ127" s="597"/>
      <c r="AXK127" s="597"/>
      <c r="AXL127" s="597"/>
      <c r="AXM127" s="597"/>
      <c r="AXN127" s="597"/>
      <c r="AXO127" s="597"/>
      <c r="AXP127" s="597"/>
      <c r="AXQ127" s="597"/>
      <c r="AXR127" s="597"/>
      <c r="AXS127" s="597"/>
      <c r="AXT127" s="597"/>
      <c r="AXU127" s="597"/>
      <c r="AXV127" s="597"/>
      <c r="AXW127" s="597"/>
      <c r="AXX127" s="597"/>
      <c r="AXY127" s="597"/>
      <c r="AXZ127" s="597"/>
      <c r="AYA127" s="597"/>
      <c r="AYB127" s="597"/>
      <c r="AYC127" s="597"/>
      <c r="AYD127" s="597"/>
      <c r="AYE127" s="597"/>
      <c r="AYF127" s="597"/>
      <c r="AYG127" s="597"/>
      <c r="AYH127" s="597"/>
      <c r="AYI127" s="597"/>
      <c r="AYJ127" s="597"/>
      <c r="AYK127" s="597"/>
      <c r="AYL127" s="597"/>
      <c r="AYM127" s="597"/>
      <c r="AYN127" s="597"/>
      <c r="AYO127" s="597"/>
      <c r="AYP127" s="597"/>
      <c r="AYQ127" s="597"/>
      <c r="AYR127" s="597"/>
      <c r="AYS127" s="597"/>
      <c r="AYT127" s="597"/>
      <c r="AYU127" s="597"/>
      <c r="AYV127" s="597"/>
      <c r="AYW127" s="597"/>
      <c r="AYX127" s="597"/>
      <c r="AYY127" s="597"/>
      <c r="AYZ127" s="597"/>
      <c r="AZA127" s="597"/>
      <c r="AZB127" s="597"/>
      <c r="AZC127" s="597"/>
      <c r="AZD127" s="597"/>
      <c r="AZE127" s="597"/>
      <c r="AZF127" s="597"/>
      <c r="AZG127" s="597"/>
      <c r="AZH127" s="597"/>
      <c r="AZI127" s="597"/>
      <c r="AZJ127" s="597"/>
      <c r="AZK127" s="597"/>
      <c r="AZL127" s="597"/>
      <c r="AZM127" s="597"/>
      <c r="AZN127" s="597"/>
      <c r="AZO127" s="597"/>
      <c r="AZP127" s="597"/>
      <c r="AZQ127" s="597"/>
      <c r="AZR127" s="597"/>
      <c r="AZS127" s="597"/>
      <c r="AZT127" s="597"/>
      <c r="AZU127" s="597"/>
      <c r="AZV127" s="597"/>
      <c r="AZW127" s="597"/>
      <c r="AZX127" s="597"/>
      <c r="AZY127" s="597"/>
      <c r="AZZ127" s="597"/>
      <c r="BAA127" s="597"/>
      <c r="BAB127" s="597"/>
      <c r="BAC127" s="597"/>
      <c r="BAD127" s="597"/>
      <c r="BAE127" s="597"/>
      <c r="BAF127" s="597"/>
      <c r="BAG127" s="597"/>
      <c r="BAH127" s="597"/>
      <c r="BAI127" s="597"/>
      <c r="BAJ127" s="597"/>
      <c r="BAK127" s="597"/>
      <c r="BAL127" s="597"/>
      <c r="BAM127" s="597"/>
      <c r="BAN127" s="597"/>
      <c r="BAO127" s="597"/>
      <c r="BAP127" s="597"/>
      <c r="BAQ127" s="597"/>
      <c r="BAR127" s="597"/>
      <c r="BAS127" s="597"/>
      <c r="BAT127" s="597"/>
      <c r="BAU127" s="597"/>
      <c r="BAV127" s="597"/>
      <c r="BAW127" s="597"/>
      <c r="BAX127" s="597"/>
      <c r="BAY127" s="597"/>
      <c r="BAZ127" s="597"/>
      <c r="BBA127" s="597"/>
      <c r="BBB127" s="597"/>
      <c r="BBC127" s="597"/>
      <c r="BBD127" s="597"/>
      <c r="BBE127" s="597"/>
      <c r="BBF127" s="597"/>
      <c r="BBG127" s="597"/>
      <c r="BBH127" s="597"/>
      <c r="BBI127" s="597"/>
      <c r="BBJ127" s="597"/>
      <c r="BBK127" s="597"/>
      <c r="BBL127" s="597"/>
      <c r="BBM127" s="597"/>
      <c r="BBN127" s="597"/>
      <c r="BBO127" s="597"/>
      <c r="BBP127" s="597"/>
      <c r="BBQ127" s="597"/>
      <c r="BBR127" s="597"/>
      <c r="BBS127" s="597"/>
      <c r="BBT127" s="597"/>
      <c r="BBU127" s="597"/>
      <c r="BBV127" s="597"/>
      <c r="BBW127" s="597"/>
      <c r="BBX127" s="597"/>
      <c r="BBY127" s="597"/>
      <c r="BBZ127" s="597"/>
      <c r="BCA127" s="597"/>
      <c r="BCB127" s="597"/>
      <c r="BCC127" s="597"/>
      <c r="BCD127" s="597"/>
      <c r="BCE127" s="597"/>
      <c r="BCF127" s="597"/>
      <c r="BCG127" s="597"/>
      <c r="BCH127" s="597"/>
      <c r="BCI127" s="597"/>
      <c r="BCJ127" s="597"/>
      <c r="BCK127" s="597"/>
      <c r="BCL127" s="597"/>
      <c r="BCM127" s="597"/>
      <c r="BCN127" s="597"/>
      <c r="BCO127" s="597"/>
      <c r="BCP127" s="597"/>
      <c r="BCQ127" s="597"/>
      <c r="BCR127" s="597"/>
      <c r="BCS127" s="597"/>
      <c r="BCT127" s="597"/>
      <c r="BCU127" s="597"/>
      <c r="BCV127" s="597"/>
      <c r="BCW127" s="597"/>
      <c r="BCX127" s="597"/>
      <c r="BCY127" s="597"/>
      <c r="BCZ127" s="597"/>
      <c r="BDA127" s="597"/>
      <c r="BDB127" s="597"/>
      <c r="BDC127" s="597"/>
      <c r="BDD127" s="597"/>
      <c r="BDE127" s="597"/>
      <c r="BDF127" s="597"/>
      <c r="BDG127" s="597"/>
      <c r="BDH127" s="597"/>
      <c r="BDI127" s="597"/>
      <c r="BDJ127" s="597"/>
      <c r="BDK127" s="597"/>
      <c r="BDL127" s="597"/>
      <c r="BDM127" s="597"/>
      <c r="BDN127" s="597"/>
      <c r="BDO127" s="597"/>
      <c r="BDP127" s="597"/>
      <c r="BDQ127" s="597"/>
      <c r="BDR127" s="597"/>
      <c r="BDS127" s="597"/>
      <c r="BDT127" s="597"/>
      <c r="BDU127" s="597"/>
      <c r="BDV127" s="597"/>
      <c r="BDW127" s="597"/>
      <c r="BDX127" s="597"/>
      <c r="BDY127" s="597"/>
      <c r="BDZ127" s="597"/>
      <c r="BEA127" s="597"/>
      <c r="BEB127" s="597"/>
      <c r="BEC127" s="597"/>
      <c r="BED127" s="597"/>
      <c r="BEE127" s="597"/>
      <c r="BEF127" s="597"/>
      <c r="BEG127" s="597"/>
      <c r="BEH127" s="597"/>
      <c r="BEI127" s="597"/>
      <c r="BEJ127" s="597"/>
      <c r="BEK127" s="597"/>
      <c r="BEL127" s="597"/>
      <c r="BEM127" s="597"/>
      <c r="BEN127" s="597"/>
      <c r="BEO127" s="597"/>
      <c r="BEP127" s="597"/>
      <c r="BEQ127" s="597"/>
      <c r="BER127" s="597"/>
      <c r="BES127" s="597"/>
      <c r="BET127" s="597"/>
      <c r="BEU127" s="597"/>
      <c r="BEV127" s="597"/>
      <c r="BEW127" s="597"/>
      <c r="BEX127" s="597"/>
      <c r="BEY127" s="597"/>
      <c r="BEZ127" s="597"/>
      <c r="BFA127" s="597"/>
      <c r="BFB127" s="597"/>
      <c r="BFC127" s="597"/>
      <c r="BFD127" s="597"/>
      <c r="BFE127" s="597"/>
      <c r="BFF127" s="597"/>
      <c r="BFG127" s="597"/>
      <c r="BFH127" s="597"/>
      <c r="BFI127" s="597"/>
      <c r="BFJ127" s="597"/>
      <c r="BFK127" s="597"/>
      <c r="BFL127" s="597"/>
      <c r="BFM127" s="597"/>
      <c r="BFN127" s="597"/>
      <c r="BFO127" s="597"/>
      <c r="BFP127" s="597"/>
      <c r="BFQ127" s="597"/>
      <c r="BFR127" s="597"/>
      <c r="BFS127" s="597"/>
      <c r="BFT127" s="597"/>
      <c r="BFU127" s="597"/>
      <c r="BFV127" s="597"/>
      <c r="BFW127" s="597"/>
      <c r="BFX127" s="597"/>
      <c r="BFY127" s="597"/>
      <c r="BFZ127" s="597"/>
      <c r="BGA127" s="597"/>
      <c r="BGB127" s="597"/>
      <c r="BGC127" s="597"/>
      <c r="BGD127" s="597"/>
      <c r="BGE127" s="597"/>
      <c r="BGF127" s="597"/>
      <c r="BGG127" s="597"/>
      <c r="BGH127" s="597"/>
      <c r="BGI127" s="597"/>
      <c r="BGJ127" s="597"/>
      <c r="BGK127" s="597"/>
      <c r="BGL127" s="597"/>
      <c r="BGM127" s="597"/>
      <c r="BGN127" s="597"/>
      <c r="BGO127" s="597"/>
      <c r="BGP127" s="597"/>
      <c r="BGQ127" s="597"/>
      <c r="BGR127" s="597"/>
      <c r="BGS127" s="597"/>
      <c r="BGT127" s="597"/>
      <c r="BGU127" s="597"/>
      <c r="BGV127" s="597"/>
      <c r="BGW127" s="597"/>
      <c r="BGX127" s="597"/>
      <c r="BGY127" s="597"/>
      <c r="BGZ127" s="597"/>
      <c r="BHA127" s="597"/>
      <c r="BHB127" s="597"/>
      <c r="BHC127" s="597"/>
      <c r="BHD127" s="597"/>
      <c r="BHE127" s="597"/>
      <c r="BHF127" s="597"/>
      <c r="BHG127" s="597"/>
      <c r="BHH127" s="597"/>
      <c r="BHI127" s="597"/>
      <c r="BHJ127" s="597"/>
      <c r="BHK127" s="597"/>
      <c r="BHL127" s="597"/>
      <c r="BHM127" s="597"/>
      <c r="BHN127" s="597"/>
      <c r="BHO127" s="597"/>
      <c r="BHP127" s="597"/>
      <c r="BHQ127" s="597"/>
      <c r="BHR127" s="597"/>
      <c r="BHS127" s="597"/>
      <c r="BHT127" s="597"/>
      <c r="BHU127" s="597"/>
      <c r="BHV127" s="597"/>
      <c r="BHW127" s="597"/>
      <c r="BHX127" s="597"/>
      <c r="BHY127" s="597"/>
      <c r="BHZ127" s="597"/>
      <c r="BIA127" s="597"/>
      <c r="BIB127" s="597"/>
      <c r="BIC127" s="597"/>
      <c r="BID127" s="597"/>
      <c r="BIE127" s="597"/>
      <c r="BIF127" s="597"/>
      <c r="BIG127" s="597"/>
      <c r="BIH127" s="597"/>
      <c r="BII127" s="597"/>
      <c r="BIJ127" s="597"/>
      <c r="BIK127" s="597"/>
      <c r="BIL127" s="597"/>
      <c r="BIM127" s="597"/>
      <c r="BIN127" s="597"/>
      <c r="BIO127" s="597"/>
      <c r="BIP127" s="597"/>
      <c r="BIQ127" s="597"/>
      <c r="BIR127" s="597"/>
      <c r="BIS127" s="597"/>
      <c r="BIT127" s="597"/>
      <c r="BIU127" s="597"/>
      <c r="BIV127" s="597"/>
      <c r="BIW127" s="597"/>
      <c r="BIX127" s="597"/>
      <c r="BIY127" s="597"/>
      <c r="BIZ127" s="597"/>
      <c r="BJA127" s="597"/>
      <c r="BJB127" s="597"/>
      <c r="BJC127" s="597"/>
      <c r="BJD127" s="597"/>
      <c r="BJE127" s="597"/>
      <c r="BJF127" s="597"/>
      <c r="BJG127" s="597"/>
      <c r="BJH127" s="597"/>
      <c r="BJI127" s="597"/>
      <c r="BJJ127" s="597"/>
      <c r="BJK127" s="597"/>
      <c r="BJL127" s="597"/>
      <c r="BJM127" s="597"/>
      <c r="BJN127" s="597"/>
      <c r="BJO127" s="597"/>
      <c r="BJP127" s="597"/>
      <c r="BJQ127" s="597"/>
      <c r="BJR127" s="597"/>
      <c r="BJS127" s="597"/>
      <c r="BJT127" s="597"/>
      <c r="BJU127" s="597"/>
      <c r="BJV127" s="597"/>
      <c r="BJW127" s="597"/>
      <c r="BJX127" s="597"/>
      <c r="BJY127" s="597"/>
      <c r="BJZ127" s="597"/>
      <c r="BKA127" s="597"/>
      <c r="BKB127" s="597"/>
      <c r="BKC127" s="597"/>
      <c r="BKD127" s="597"/>
      <c r="BKE127" s="597"/>
      <c r="BKF127" s="597"/>
      <c r="BKG127" s="597"/>
      <c r="BKH127" s="597"/>
      <c r="BKI127" s="597"/>
      <c r="BKJ127" s="597"/>
      <c r="BKK127" s="597"/>
      <c r="BKL127" s="597"/>
      <c r="BKM127" s="597"/>
      <c r="BKN127" s="597"/>
      <c r="BKO127" s="597"/>
      <c r="BKP127" s="597"/>
      <c r="BKQ127" s="597"/>
      <c r="BKR127" s="597"/>
      <c r="BKS127" s="597"/>
      <c r="BKT127" s="597"/>
      <c r="BKU127" s="597"/>
      <c r="BKV127" s="597"/>
      <c r="BKW127" s="597"/>
      <c r="BKX127" s="597"/>
      <c r="BKY127" s="597"/>
      <c r="BKZ127" s="597"/>
      <c r="BLA127" s="597"/>
      <c r="BLB127" s="597"/>
      <c r="BLC127" s="597"/>
      <c r="BLD127" s="597"/>
      <c r="BLE127" s="597"/>
      <c r="BLF127" s="597"/>
      <c r="BLG127" s="597"/>
      <c r="BLH127" s="597"/>
      <c r="BLI127" s="597"/>
      <c r="BLJ127" s="597"/>
      <c r="BLK127" s="597"/>
      <c r="BLL127" s="597"/>
      <c r="BLM127" s="597"/>
      <c r="BLN127" s="597"/>
      <c r="BLO127" s="597"/>
      <c r="BLP127" s="597"/>
      <c r="BLQ127" s="597"/>
      <c r="BLR127" s="597"/>
      <c r="BLS127" s="597"/>
      <c r="BLT127" s="597"/>
      <c r="BLU127" s="597"/>
      <c r="BLV127" s="597"/>
      <c r="BLW127" s="597"/>
      <c r="BLX127" s="597"/>
      <c r="BLY127" s="597"/>
      <c r="BLZ127" s="597"/>
      <c r="BMA127" s="597"/>
      <c r="BMB127" s="597"/>
      <c r="BMC127" s="597"/>
      <c r="BMD127" s="597"/>
      <c r="BME127" s="597"/>
      <c r="BMF127" s="597"/>
      <c r="BMG127" s="597"/>
      <c r="BMH127" s="597"/>
      <c r="BMI127" s="597"/>
      <c r="BMJ127" s="597"/>
      <c r="BMK127" s="597"/>
      <c r="BML127" s="597"/>
      <c r="BMM127" s="597"/>
      <c r="BMN127" s="597"/>
      <c r="BMO127" s="597"/>
      <c r="BMP127" s="597"/>
      <c r="BMQ127" s="597"/>
      <c r="BMR127" s="597"/>
      <c r="BMS127" s="597"/>
      <c r="BMT127" s="597"/>
      <c r="BMU127" s="597"/>
      <c r="BMV127" s="597"/>
      <c r="BMW127" s="597"/>
      <c r="BMX127" s="597"/>
      <c r="BMY127" s="597"/>
      <c r="BMZ127" s="597"/>
      <c r="BNA127" s="597"/>
      <c r="BNB127" s="597"/>
      <c r="BNC127" s="597"/>
      <c r="BND127" s="597"/>
      <c r="BNE127" s="597"/>
      <c r="BNF127" s="597"/>
      <c r="BNG127" s="597"/>
      <c r="BNH127" s="597"/>
      <c r="BNI127" s="597"/>
      <c r="BNJ127" s="597"/>
      <c r="BNK127" s="597"/>
      <c r="BNL127" s="597"/>
      <c r="BNM127" s="597"/>
      <c r="BNN127" s="597"/>
      <c r="BNO127" s="597"/>
      <c r="BNP127" s="597"/>
      <c r="BNQ127" s="597"/>
      <c r="BNR127" s="597"/>
      <c r="BNS127" s="597"/>
      <c r="BNT127" s="597"/>
      <c r="BNU127" s="597"/>
      <c r="BNV127" s="597"/>
      <c r="BNW127" s="597"/>
      <c r="BNX127" s="597"/>
      <c r="BNY127" s="597"/>
      <c r="BNZ127" s="597"/>
      <c r="BOA127" s="597"/>
      <c r="BOB127" s="597"/>
      <c r="BOC127" s="597"/>
      <c r="BOD127" s="597"/>
      <c r="BOE127" s="597"/>
      <c r="BOF127" s="597"/>
      <c r="BOG127" s="597"/>
      <c r="BOH127" s="597"/>
      <c r="BOI127" s="597"/>
      <c r="BOJ127" s="597"/>
      <c r="BOK127" s="597"/>
      <c r="BOL127" s="597"/>
      <c r="BOM127" s="597"/>
      <c r="BON127" s="597"/>
      <c r="BOO127" s="597"/>
      <c r="BOP127" s="597"/>
      <c r="BOQ127" s="597"/>
      <c r="BOR127" s="597"/>
      <c r="BOS127" s="597"/>
      <c r="BOT127" s="597"/>
      <c r="BOU127" s="597"/>
      <c r="BOV127" s="597"/>
      <c r="BOW127" s="597"/>
      <c r="BOX127" s="597"/>
      <c r="BOY127" s="597"/>
      <c r="BOZ127" s="597"/>
      <c r="BPA127" s="597"/>
      <c r="BPB127" s="597"/>
      <c r="BPC127" s="597"/>
      <c r="BPD127" s="597"/>
      <c r="BPE127" s="597"/>
      <c r="BPF127" s="597"/>
      <c r="BPG127" s="597"/>
      <c r="BPH127" s="597"/>
      <c r="BPI127" s="597"/>
      <c r="BPJ127" s="597"/>
      <c r="BPK127" s="597"/>
      <c r="BPL127" s="597"/>
      <c r="BPM127" s="597"/>
      <c r="BPN127" s="597"/>
      <c r="BPO127" s="597"/>
      <c r="BPP127" s="597"/>
      <c r="BPQ127" s="597"/>
      <c r="BPR127" s="597"/>
      <c r="BPS127" s="597"/>
      <c r="BPT127" s="597"/>
      <c r="BPU127" s="597"/>
      <c r="BPV127" s="597"/>
      <c r="BPW127" s="597"/>
      <c r="BPX127" s="597"/>
      <c r="BPY127" s="597"/>
      <c r="BPZ127" s="597"/>
      <c r="BQA127" s="597"/>
      <c r="BQB127" s="597"/>
      <c r="BQC127" s="597"/>
      <c r="BQD127" s="597"/>
      <c r="BQE127" s="597"/>
      <c r="BQF127" s="597"/>
      <c r="BQG127" s="597"/>
      <c r="BQH127" s="597"/>
      <c r="BQI127" s="597"/>
      <c r="BQJ127" s="597"/>
      <c r="BQK127" s="597"/>
      <c r="BQL127" s="597"/>
      <c r="BQM127" s="597"/>
      <c r="BQN127" s="597"/>
      <c r="BQO127" s="597"/>
      <c r="BQP127" s="597"/>
      <c r="BQQ127" s="597"/>
      <c r="BQR127" s="597"/>
      <c r="BQS127" s="597"/>
      <c r="BQT127" s="597"/>
      <c r="BQU127" s="597"/>
      <c r="BQV127" s="597"/>
      <c r="BQW127" s="597"/>
      <c r="BQX127" s="597"/>
      <c r="BQY127" s="597"/>
      <c r="BQZ127" s="597"/>
      <c r="BRA127" s="597"/>
      <c r="BRB127" s="597"/>
      <c r="BRC127" s="597"/>
      <c r="BRD127" s="597"/>
      <c r="BRE127" s="597"/>
      <c r="BRF127" s="597"/>
      <c r="BRG127" s="597"/>
      <c r="BRH127" s="597"/>
      <c r="BRI127" s="597"/>
      <c r="BRJ127" s="597"/>
      <c r="BRK127" s="597"/>
      <c r="BRL127" s="597"/>
      <c r="BRM127" s="597"/>
      <c r="BRN127" s="597"/>
      <c r="BRO127" s="597"/>
      <c r="BRP127" s="597"/>
      <c r="BRQ127" s="597"/>
      <c r="BRR127" s="597"/>
      <c r="BRS127" s="597"/>
      <c r="BRT127" s="597"/>
      <c r="BRU127" s="597"/>
      <c r="BRV127" s="597"/>
      <c r="BRW127" s="597"/>
      <c r="BRX127" s="597"/>
      <c r="BRY127" s="597"/>
      <c r="BRZ127" s="597"/>
      <c r="BSA127" s="597"/>
      <c r="BSB127" s="597"/>
      <c r="BSC127" s="597"/>
      <c r="BSD127" s="597"/>
      <c r="BSE127" s="597"/>
      <c r="BSF127" s="597"/>
      <c r="BSG127" s="597"/>
      <c r="BSH127" s="597"/>
      <c r="BSI127" s="597"/>
      <c r="BSJ127" s="597"/>
      <c r="BSK127" s="597"/>
      <c r="BSL127" s="597"/>
      <c r="BSM127" s="597"/>
      <c r="BSN127" s="597"/>
      <c r="BSO127" s="597"/>
      <c r="BSP127" s="597"/>
      <c r="BSQ127" s="597"/>
      <c r="BSR127" s="597"/>
      <c r="BSS127" s="597"/>
      <c r="BST127" s="597"/>
      <c r="BSU127" s="597"/>
      <c r="BSV127" s="597"/>
      <c r="BSW127" s="597"/>
      <c r="BSX127" s="597"/>
      <c r="BSY127" s="597"/>
      <c r="BSZ127" s="597"/>
      <c r="BTA127" s="597"/>
      <c r="BTB127" s="597"/>
      <c r="BTC127" s="597"/>
      <c r="BTD127" s="597"/>
      <c r="BTE127" s="597"/>
      <c r="BTF127" s="597"/>
      <c r="BTG127" s="597"/>
      <c r="BTH127" s="597"/>
      <c r="BTI127" s="597"/>
      <c r="BTJ127" s="597"/>
      <c r="BTK127" s="597"/>
      <c r="BTL127" s="597"/>
      <c r="BTM127" s="597"/>
      <c r="BTN127" s="597"/>
      <c r="BTO127" s="597"/>
      <c r="BTP127" s="597"/>
      <c r="BTQ127" s="597"/>
      <c r="BTR127" s="597"/>
      <c r="BTS127" s="597"/>
      <c r="BTT127" s="597"/>
      <c r="BTU127" s="597"/>
      <c r="BTV127" s="597"/>
      <c r="BTW127" s="597"/>
      <c r="BTX127" s="597"/>
      <c r="BTY127" s="597"/>
      <c r="BTZ127" s="597"/>
      <c r="BUA127" s="597"/>
      <c r="BUB127" s="597"/>
      <c r="BUC127" s="597"/>
      <c r="BUD127" s="597"/>
      <c r="BUE127" s="597"/>
      <c r="BUF127" s="597"/>
      <c r="BUG127" s="597"/>
      <c r="BUH127" s="597"/>
      <c r="BUI127" s="597"/>
      <c r="BUJ127" s="597"/>
      <c r="BUK127" s="597"/>
      <c r="BUL127" s="597"/>
      <c r="BUM127" s="597"/>
      <c r="BUN127" s="597"/>
      <c r="BUO127" s="597"/>
      <c r="BUP127" s="597"/>
      <c r="BUQ127" s="597"/>
      <c r="BUR127" s="597"/>
      <c r="BUS127" s="597"/>
      <c r="BUT127" s="597"/>
      <c r="BUU127" s="597"/>
      <c r="BUV127" s="597"/>
      <c r="BUW127" s="597"/>
      <c r="BUX127" s="597"/>
      <c r="BUY127" s="597"/>
      <c r="BUZ127" s="597"/>
      <c r="BVA127" s="597"/>
      <c r="BVB127" s="597"/>
      <c r="BVC127" s="597"/>
      <c r="BVD127" s="597"/>
      <c r="BVE127" s="597"/>
      <c r="BVF127" s="597"/>
      <c r="BVG127" s="597"/>
      <c r="BVH127" s="597"/>
      <c r="BVI127" s="597"/>
      <c r="BVJ127" s="597"/>
      <c r="BVK127" s="597"/>
      <c r="BVL127" s="597"/>
      <c r="BVM127" s="597"/>
      <c r="BVN127" s="597"/>
      <c r="BVO127" s="597"/>
      <c r="BVP127" s="597"/>
      <c r="BVQ127" s="597"/>
      <c r="BVR127" s="597"/>
      <c r="BVS127" s="597"/>
      <c r="BVT127" s="597"/>
      <c r="BVU127" s="597"/>
      <c r="BVV127" s="597"/>
      <c r="BVW127" s="597"/>
      <c r="BVX127" s="597"/>
      <c r="BVY127" s="597"/>
      <c r="BVZ127" s="597"/>
      <c r="BWA127" s="597"/>
      <c r="BWB127" s="597"/>
      <c r="BWC127" s="597"/>
      <c r="BWD127" s="597"/>
      <c r="BWE127" s="597"/>
      <c r="BWF127" s="597"/>
      <c r="BWG127" s="597"/>
      <c r="BWH127" s="597"/>
      <c r="BWI127" s="597"/>
      <c r="BWJ127" s="597"/>
      <c r="BWK127" s="597"/>
      <c r="BWL127" s="597"/>
      <c r="BWM127" s="597"/>
      <c r="BWN127" s="597"/>
      <c r="BWO127" s="597"/>
      <c r="BWP127" s="597"/>
      <c r="BWQ127" s="597"/>
      <c r="BWR127" s="597"/>
      <c r="BWS127" s="597"/>
      <c r="BWT127" s="597"/>
      <c r="BWU127" s="597"/>
      <c r="BWV127" s="597"/>
      <c r="BWW127" s="597"/>
      <c r="BWX127" s="597"/>
      <c r="BWY127" s="597"/>
      <c r="BWZ127" s="597"/>
      <c r="BXA127" s="597"/>
      <c r="BXB127" s="597"/>
      <c r="BXC127" s="597"/>
      <c r="BXD127" s="597"/>
      <c r="BXE127" s="597"/>
      <c r="BXF127" s="597"/>
      <c r="BXG127" s="597"/>
      <c r="BXH127" s="597"/>
      <c r="BXI127" s="597"/>
      <c r="BXJ127" s="597"/>
      <c r="BXK127" s="597"/>
      <c r="BXL127" s="597"/>
      <c r="BXM127" s="597"/>
      <c r="BXN127" s="597"/>
      <c r="BXO127" s="597"/>
      <c r="BXP127" s="597"/>
      <c r="BXQ127" s="597"/>
      <c r="BXR127" s="597"/>
      <c r="BXS127" s="597"/>
      <c r="BXT127" s="597"/>
      <c r="BXU127" s="597"/>
      <c r="BXV127" s="597"/>
      <c r="BXW127" s="597"/>
      <c r="BXX127" s="597"/>
      <c r="BXY127" s="597"/>
      <c r="BXZ127" s="597"/>
      <c r="BYA127" s="597"/>
      <c r="BYB127" s="597"/>
      <c r="BYC127" s="597"/>
      <c r="BYD127" s="597"/>
      <c r="BYE127" s="597"/>
      <c r="BYF127" s="597"/>
      <c r="BYG127" s="597"/>
      <c r="BYH127" s="597"/>
      <c r="BYI127" s="597"/>
      <c r="BYJ127" s="597"/>
      <c r="BYK127" s="597"/>
      <c r="BYL127" s="597"/>
      <c r="BYM127" s="597"/>
      <c r="BYN127" s="597"/>
      <c r="BYO127" s="597"/>
      <c r="BYP127" s="597"/>
      <c r="BYQ127" s="597"/>
      <c r="BYR127" s="597"/>
      <c r="BYS127" s="597"/>
      <c r="BYT127" s="597"/>
      <c r="BYU127" s="597"/>
      <c r="BYV127" s="597"/>
      <c r="BYW127" s="597"/>
      <c r="BYX127" s="597"/>
      <c r="BYY127" s="597"/>
      <c r="BYZ127" s="597"/>
      <c r="BZA127" s="597"/>
      <c r="BZB127" s="597"/>
      <c r="BZC127" s="597"/>
      <c r="BZD127" s="597"/>
      <c r="BZE127" s="597"/>
      <c r="BZF127" s="597"/>
      <c r="BZG127" s="597"/>
      <c r="BZH127" s="597"/>
      <c r="BZI127" s="597"/>
      <c r="BZJ127" s="597"/>
      <c r="BZK127" s="597"/>
      <c r="BZL127" s="597"/>
      <c r="BZM127" s="597"/>
      <c r="BZN127" s="597"/>
      <c r="BZO127" s="597"/>
      <c r="BZP127" s="597"/>
      <c r="BZQ127" s="597"/>
      <c r="BZR127" s="597"/>
      <c r="BZS127" s="597"/>
      <c r="BZT127" s="597"/>
      <c r="BZU127" s="597"/>
      <c r="BZV127" s="597"/>
      <c r="BZW127" s="597"/>
      <c r="BZX127" s="597"/>
      <c r="BZY127" s="597"/>
      <c r="BZZ127" s="597"/>
      <c r="CAA127" s="597"/>
      <c r="CAB127" s="597"/>
      <c r="CAC127" s="597"/>
      <c r="CAD127" s="597"/>
      <c r="CAE127" s="597"/>
      <c r="CAF127" s="597"/>
      <c r="CAG127" s="597"/>
      <c r="CAH127" s="597"/>
      <c r="CAI127" s="597"/>
      <c r="CAJ127" s="597"/>
      <c r="CAK127" s="597"/>
      <c r="CAL127" s="597"/>
      <c r="CAM127" s="597"/>
      <c r="CAN127" s="597"/>
      <c r="CAO127" s="597"/>
      <c r="CAP127" s="597"/>
      <c r="CAQ127" s="597"/>
      <c r="CAR127" s="597"/>
      <c r="CAS127" s="597"/>
      <c r="CAT127" s="597"/>
      <c r="CAU127" s="597"/>
      <c r="CAV127" s="597"/>
      <c r="CAW127" s="597"/>
      <c r="CAX127" s="597"/>
      <c r="CAY127" s="597"/>
      <c r="CAZ127" s="597"/>
      <c r="CBA127" s="597"/>
      <c r="CBB127" s="597"/>
      <c r="CBC127" s="597"/>
      <c r="CBD127" s="597"/>
      <c r="CBE127" s="597"/>
      <c r="CBF127" s="597"/>
      <c r="CBG127" s="597"/>
      <c r="CBH127" s="597"/>
      <c r="CBI127" s="597"/>
      <c r="CBJ127" s="597"/>
      <c r="CBK127" s="597"/>
      <c r="CBL127" s="597"/>
      <c r="CBM127" s="597"/>
      <c r="CBN127" s="597"/>
      <c r="CBO127" s="597"/>
      <c r="CBP127" s="597"/>
      <c r="CBQ127" s="597"/>
      <c r="CBR127" s="597"/>
      <c r="CBS127" s="597"/>
      <c r="CBT127" s="597"/>
      <c r="CBU127" s="597"/>
      <c r="CBV127" s="597"/>
      <c r="CBW127" s="597"/>
      <c r="CBX127" s="597"/>
      <c r="CBY127" s="597"/>
      <c r="CBZ127" s="597"/>
      <c r="CCA127" s="597"/>
      <c r="CCB127" s="597"/>
      <c r="CCC127" s="597"/>
      <c r="CCD127" s="597"/>
      <c r="CCE127" s="597"/>
      <c r="CCF127" s="597"/>
      <c r="CCG127" s="597"/>
      <c r="CCH127" s="597"/>
      <c r="CCI127" s="597"/>
      <c r="CCJ127" s="597"/>
      <c r="CCK127" s="597"/>
      <c r="CCL127" s="597"/>
      <c r="CCM127" s="597"/>
      <c r="CCN127" s="597"/>
      <c r="CCO127" s="597"/>
      <c r="CCP127" s="597"/>
      <c r="CCQ127" s="597"/>
      <c r="CCR127" s="597"/>
      <c r="CCS127" s="597"/>
      <c r="CCT127" s="597"/>
      <c r="CCU127" s="597"/>
      <c r="CCV127" s="597"/>
      <c r="CCW127" s="597"/>
      <c r="CCX127" s="597"/>
      <c r="CCY127" s="597"/>
      <c r="CCZ127" s="597"/>
      <c r="CDA127" s="597"/>
      <c r="CDB127" s="597"/>
      <c r="CDC127" s="597"/>
      <c r="CDD127" s="597"/>
      <c r="CDE127" s="597"/>
      <c r="CDF127" s="597"/>
      <c r="CDG127" s="597"/>
      <c r="CDH127" s="597"/>
      <c r="CDI127" s="597"/>
      <c r="CDJ127" s="597"/>
      <c r="CDK127" s="597"/>
      <c r="CDL127" s="597"/>
      <c r="CDM127" s="597"/>
      <c r="CDN127" s="597"/>
      <c r="CDO127" s="597"/>
      <c r="CDP127" s="597"/>
      <c r="CDQ127" s="597"/>
      <c r="CDR127" s="597"/>
      <c r="CDS127" s="597"/>
      <c r="CDT127" s="597"/>
      <c r="CDU127" s="597"/>
      <c r="CDV127" s="597"/>
      <c r="CDW127" s="597"/>
      <c r="CDX127" s="597"/>
      <c r="CDY127" s="597"/>
      <c r="CDZ127" s="597"/>
      <c r="CEA127" s="597"/>
      <c r="CEB127" s="597"/>
      <c r="CEC127" s="597"/>
      <c r="CED127" s="597"/>
      <c r="CEE127" s="597"/>
      <c r="CEF127" s="597"/>
      <c r="CEG127" s="597"/>
      <c r="CEH127" s="597"/>
      <c r="CEI127" s="597"/>
      <c r="CEJ127" s="597"/>
      <c r="CEK127" s="597"/>
      <c r="CEL127" s="597"/>
      <c r="CEM127" s="597"/>
      <c r="CEN127" s="597"/>
      <c r="CEO127" s="597"/>
      <c r="CEP127" s="597"/>
      <c r="CEQ127" s="597"/>
      <c r="CER127" s="597"/>
      <c r="CES127" s="597"/>
      <c r="CET127" s="597"/>
      <c r="CEU127" s="597"/>
      <c r="CEV127" s="597"/>
      <c r="CEW127" s="597"/>
      <c r="CEX127" s="597"/>
      <c r="CEY127" s="597"/>
      <c r="CEZ127" s="597"/>
      <c r="CFA127" s="597"/>
      <c r="CFB127" s="597"/>
      <c r="CFC127" s="597"/>
      <c r="CFD127" s="597"/>
      <c r="CFE127" s="597"/>
      <c r="CFF127" s="597"/>
      <c r="CFG127" s="597"/>
      <c r="CFH127" s="597"/>
      <c r="CFI127" s="597"/>
      <c r="CFJ127" s="597"/>
      <c r="CFK127" s="597"/>
      <c r="CFL127" s="597"/>
      <c r="CFM127" s="597"/>
      <c r="CFN127" s="597"/>
      <c r="CFO127" s="597"/>
      <c r="CFP127" s="597"/>
      <c r="CFQ127" s="597"/>
      <c r="CFR127" s="597"/>
      <c r="CFS127" s="597"/>
      <c r="CFT127" s="597"/>
      <c r="CFU127" s="597"/>
      <c r="CFV127" s="597"/>
      <c r="CFW127" s="597"/>
      <c r="CFX127" s="597"/>
      <c r="CFY127" s="597"/>
      <c r="CFZ127" s="597"/>
      <c r="CGA127" s="597"/>
      <c r="CGB127" s="597"/>
      <c r="CGC127" s="597"/>
      <c r="CGD127" s="597"/>
      <c r="CGE127" s="597"/>
      <c r="CGF127" s="597"/>
      <c r="CGG127" s="597"/>
      <c r="CGH127" s="597"/>
      <c r="CGI127" s="597"/>
      <c r="CGJ127" s="597"/>
      <c r="CGK127" s="597"/>
      <c r="CGL127" s="597"/>
      <c r="CGM127" s="597"/>
      <c r="CGN127" s="597"/>
      <c r="CGO127" s="597"/>
      <c r="CGP127" s="597"/>
      <c r="CGQ127" s="597"/>
      <c r="CGR127" s="597"/>
      <c r="CGS127" s="597"/>
      <c r="CGT127" s="597"/>
      <c r="CGU127" s="597"/>
      <c r="CGV127" s="597"/>
      <c r="CGW127" s="597"/>
      <c r="CGX127" s="597"/>
      <c r="CGY127" s="597"/>
      <c r="CGZ127" s="597"/>
      <c r="CHA127" s="597"/>
      <c r="CHB127" s="597"/>
      <c r="CHC127" s="597"/>
      <c r="CHD127" s="597"/>
      <c r="CHE127" s="597"/>
      <c r="CHF127" s="597"/>
      <c r="CHG127" s="597"/>
      <c r="CHH127" s="597"/>
      <c r="CHI127" s="597"/>
      <c r="CHJ127" s="597"/>
      <c r="CHK127" s="597"/>
      <c r="CHL127" s="597"/>
      <c r="CHM127" s="597"/>
      <c r="CHN127" s="597"/>
      <c r="CHO127" s="597"/>
      <c r="CHP127" s="597"/>
      <c r="CHQ127" s="597"/>
      <c r="CHR127" s="597"/>
      <c r="CHS127" s="597"/>
      <c r="CHT127" s="597"/>
      <c r="CHU127" s="597"/>
      <c r="CHV127" s="597"/>
      <c r="CHW127" s="597"/>
      <c r="CHX127" s="597"/>
      <c r="CHY127" s="597"/>
      <c r="CHZ127" s="597"/>
      <c r="CIA127" s="597"/>
      <c r="CIB127" s="597"/>
      <c r="CIC127" s="597"/>
      <c r="CID127" s="597"/>
      <c r="CIE127" s="597"/>
      <c r="CIF127" s="597"/>
      <c r="CIG127" s="597"/>
      <c r="CIH127" s="597"/>
      <c r="CII127" s="597"/>
      <c r="CIJ127" s="597"/>
      <c r="CIK127" s="597"/>
      <c r="CIL127" s="597"/>
      <c r="CIM127" s="597"/>
      <c r="CIN127" s="597"/>
      <c r="CIO127" s="597"/>
      <c r="CIP127" s="597"/>
      <c r="CIQ127" s="597"/>
      <c r="CIR127" s="597"/>
      <c r="CIS127" s="597"/>
      <c r="CIT127" s="597"/>
      <c r="CIU127" s="597"/>
      <c r="CIV127" s="597"/>
      <c r="CIW127" s="597"/>
      <c r="CIX127" s="597"/>
      <c r="CIY127" s="597"/>
      <c r="CIZ127" s="597"/>
      <c r="CJA127" s="597"/>
      <c r="CJB127" s="597"/>
      <c r="CJC127" s="597"/>
      <c r="CJD127" s="597"/>
      <c r="CJE127" s="597"/>
      <c r="CJF127" s="597"/>
      <c r="CJG127" s="597"/>
      <c r="CJH127" s="597"/>
      <c r="CJI127" s="597"/>
      <c r="CJJ127" s="597"/>
      <c r="CJK127" s="597"/>
      <c r="CJL127" s="597"/>
      <c r="CJM127" s="597"/>
      <c r="CJN127" s="597"/>
      <c r="CJO127" s="597"/>
      <c r="CJP127" s="597"/>
      <c r="CJQ127" s="597"/>
      <c r="CJR127" s="597"/>
      <c r="CJS127" s="597"/>
      <c r="CJT127" s="597"/>
      <c r="CJU127" s="597"/>
      <c r="CJV127" s="597"/>
      <c r="CJW127" s="597"/>
      <c r="CJX127" s="597"/>
      <c r="CJY127" s="597"/>
      <c r="CJZ127" s="597"/>
      <c r="CKA127" s="597"/>
      <c r="CKB127" s="597"/>
      <c r="CKC127" s="597"/>
      <c r="CKD127" s="597"/>
      <c r="CKE127" s="597"/>
      <c r="CKF127" s="597"/>
      <c r="CKG127" s="597"/>
      <c r="CKH127" s="597"/>
      <c r="CKI127" s="597"/>
      <c r="CKJ127" s="597"/>
      <c r="CKK127" s="597"/>
      <c r="CKL127" s="597"/>
      <c r="CKM127" s="597"/>
      <c r="CKN127" s="597"/>
      <c r="CKO127" s="597"/>
      <c r="CKP127" s="597"/>
      <c r="CKQ127" s="597"/>
      <c r="CKR127" s="597"/>
      <c r="CKS127" s="597"/>
      <c r="CKT127" s="597"/>
      <c r="CKU127" s="597"/>
      <c r="CKV127" s="597"/>
      <c r="CKW127" s="597"/>
      <c r="CKX127" s="597"/>
      <c r="CKY127" s="597"/>
      <c r="CKZ127" s="597"/>
      <c r="CLA127" s="597"/>
      <c r="CLB127" s="597"/>
      <c r="CLC127" s="597"/>
      <c r="CLD127" s="597"/>
      <c r="CLE127" s="597"/>
      <c r="CLF127" s="597"/>
      <c r="CLG127" s="597"/>
      <c r="CLH127" s="597"/>
      <c r="CLI127" s="597"/>
      <c r="CLJ127" s="597"/>
      <c r="CLK127" s="597"/>
      <c r="CLL127" s="597"/>
      <c r="CLM127" s="597"/>
      <c r="CLN127" s="597"/>
      <c r="CLO127" s="597"/>
      <c r="CLP127" s="597"/>
      <c r="CLQ127" s="597"/>
      <c r="CLR127" s="597"/>
      <c r="CLS127" s="597"/>
      <c r="CLT127" s="597"/>
      <c r="CLU127" s="597"/>
      <c r="CLV127" s="597"/>
      <c r="CLW127" s="597"/>
      <c r="CLX127" s="597"/>
      <c r="CLY127" s="597"/>
      <c r="CLZ127" s="597"/>
      <c r="CMA127" s="597"/>
      <c r="CMB127" s="597"/>
      <c r="CMC127" s="597"/>
      <c r="CMD127" s="597"/>
      <c r="CME127" s="597"/>
      <c r="CMF127" s="597"/>
      <c r="CMG127" s="597"/>
      <c r="CMH127" s="597"/>
      <c r="CMI127" s="597"/>
      <c r="CMJ127" s="597"/>
      <c r="CMK127" s="597"/>
      <c r="CML127" s="597"/>
      <c r="CMM127" s="597"/>
      <c r="CMN127" s="597"/>
      <c r="CMO127" s="597"/>
      <c r="CMP127" s="597"/>
      <c r="CMQ127" s="597"/>
      <c r="CMR127" s="597"/>
      <c r="CMS127" s="597"/>
      <c r="CMT127" s="597"/>
      <c r="CMU127" s="597"/>
      <c r="CMV127" s="597"/>
      <c r="CMW127" s="597"/>
      <c r="CMX127" s="597"/>
      <c r="CMY127" s="597"/>
      <c r="CMZ127" s="597"/>
      <c r="CNA127" s="597"/>
      <c r="CNB127" s="597"/>
      <c r="CNC127" s="597"/>
      <c r="CND127" s="597"/>
      <c r="CNE127" s="597"/>
      <c r="CNF127" s="597"/>
      <c r="CNG127" s="597"/>
      <c r="CNH127" s="597"/>
      <c r="CNI127" s="597"/>
      <c r="CNJ127" s="597"/>
      <c r="CNK127" s="597"/>
      <c r="CNL127" s="597"/>
      <c r="CNM127" s="597"/>
      <c r="CNN127" s="597"/>
      <c r="CNO127" s="597"/>
      <c r="CNP127" s="597"/>
      <c r="CNQ127" s="597"/>
      <c r="CNR127" s="597"/>
      <c r="CNS127" s="597"/>
      <c r="CNT127" s="597"/>
      <c r="CNU127" s="597"/>
      <c r="CNV127" s="597"/>
      <c r="CNW127" s="597"/>
      <c r="CNX127" s="597"/>
      <c r="CNY127" s="597"/>
      <c r="CNZ127" s="597"/>
      <c r="COA127" s="597"/>
      <c r="COB127" s="597"/>
      <c r="COC127" s="597"/>
      <c r="COD127" s="597"/>
      <c r="COE127" s="597"/>
      <c r="COF127" s="597"/>
      <c r="COG127" s="597"/>
      <c r="COH127" s="597"/>
      <c r="COI127" s="597"/>
      <c r="COJ127" s="597"/>
      <c r="COK127" s="597"/>
      <c r="COL127" s="597"/>
      <c r="COM127" s="597"/>
      <c r="CON127" s="597"/>
      <c r="COO127" s="597"/>
      <c r="COP127" s="597"/>
      <c r="COQ127" s="597"/>
      <c r="COR127" s="597"/>
      <c r="COS127" s="597"/>
      <c r="COT127" s="597"/>
      <c r="COU127" s="597"/>
      <c r="COV127" s="597"/>
      <c r="COW127" s="597"/>
      <c r="COX127" s="597"/>
      <c r="COY127" s="597"/>
      <c r="COZ127" s="597"/>
      <c r="CPA127" s="597"/>
      <c r="CPB127" s="597"/>
      <c r="CPC127" s="597"/>
      <c r="CPD127" s="597"/>
      <c r="CPE127" s="597"/>
      <c r="CPF127" s="597"/>
      <c r="CPG127" s="597"/>
      <c r="CPH127" s="597"/>
      <c r="CPI127" s="597"/>
      <c r="CPJ127" s="597"/>
      <c r="CPK127" s="597"/>
      <c r="CPL127" s="597"/>
      <c r="CPM127" s="597"/>
      <c r="CPN127" s="597"/>
      <c r="CPO127" s="597"/>
      <c r="CPP127" s="597"/>
      <c r="CPQ127" s="597"/>
      <c r="CPR127" s="597"/>
      <c r="CPS127" s="597"/>
      <c r="CPT127" s="597"/>
      <c r="CPU127" s="597"/>
      <c r="CPV127" s="597"/>
      <c r="CPW127" s="597"/>
      <c r="CPX127" s="597"/>
      <c r="CPY127" s="597"/>
      <c r="CPZ127" s="597"/>
      <c r="CQA127" s="597"/>
      <c r="CQB127" s="597"/>
      <c r="CQC127" s="597"/>
      <c r="CQD127" s="597"/>
      <c r="CQE127" s="597"/>
      <c r="CQF127" s="597"/>
      <c r="CQG127" s="597"/>
      <c r="CQH127" s="597"/>
      <c r="CQI127" s="597"/>
      <c r="CQJ127" s="597"/>
      <c r="CQK127" s="597"/>
      <c r="CQL127" s="597"/>
      <c r="CQM127" s="597"/>
      <c r="CQN127" s="597"/>
      <c r="CQO127" s="597"/>
      <c r="CQP127" s="597"/>
      <c r="CQQ127" s="597"/>
      <c r="CQR127" s="597"/>
      <c r="CQS127" s="597"/>
      <c r="CQT127" s="597"/>
      <c r="CQU127" s="597"/>
      <c r="CQV127" s="597"/>
      <c r="CQW127" s="597"/>
      <c r="CQX127" s="597"/>
      <c r="CQY127" s="597"/>
      <c r="CQZ127" s="597"/>
      <c r="CRA127" s="597"/>
      <c r="CRB127" s="597"/>
      <c r="CRC127" s="597"/>
      <c r="CRD127" s="597"/>
      <c r="CRE127" s="597"/>
      <c r="CRF127" s="597"/>
      <c r="CRG127" s="597"/>
      <c r="CRH127" s="597"/>
      <c r="CRI127" s="597"/>
      <c r="CRJ127" s="597"/>
      <c r="CRK127" s="597"/>
      <c r="CRL127" s="597"/>
      <c r="CRM127" s="597"/>
      <c r="CRN127" s="597"/>
      <c r="CRO127" s="597"/>
      <c r="CRP127" s="597"/>
      <c r="CRQ127" s="597"/>
      <c r="CRR127" s="597"/>
      <c r="CRS127" s="597"/>
      <c r="CRT127" s="597"/>
      <c r="CRU127" s="597"/>
      <c r="CRV127" s="597"/>
      <c r="CRW127" s="597"/>
      <c r="CRX127" s="597"/>
      <c r="CRY127" s="597"/>
      <c r="CRZ127" s="597"/>
      <c r="CSA127" s="597"/>
      <c r="CSB127" s="597"/>
      <c r="CSC127" s="597"/>
      <c r="CSD127" s="597"/>
      <c r="CSE127" s="597"/>
      <c r="CSF127" s="597"/>
      <c r="CSG127" s="597"/>
      <c r="CSH127" s="597"/>
      <c r="CSI127" s="597"/>
      <c r="CSJ127" s="597"/>
      <c r="CSK127" s="597"/>
      <c r="CSL127" s="597"/>
      <c r="CSM127" s="597"/>
      <c r="CSN127" s="597"/>
      <c r="CSO127" s="597"/>
      <c r="CSP127" s="597"/>
      <c r="CSQ127" s="597"/>
      <c r="CSR127" s="597"/>
      <c r="CSS127" s="597"/>
      <c r="CST127" s="597"/>
      <c r="CSU127" s="597"/>
      <c r="CSV127" s="597"/>
      <c r="CSW127" s="597"/>
      <c r="CSX127" s="597"/>
      <c r="CSY127" s="597"/>
      <c r="CSZ127" s="597"/>
      <c r="CTA127" s="597"/>
      <c r="CTB127" s="597"/>
      <c r="CTC127" s="597"/>
      <c r="CTD127" s="597"/>
      <c r="CTE127" s="597"/>
      <c r="CTF127" s="597"/>
      <c r="CTG127" s="597"/>
      <c r="CTH127" s="597"/>
      <c r="CTI127" s="597"/>
      <c r="CTJ127" s="597"/>
      <c r="CTK127" s="597"/>
      <c r="CTL127" s="597"/>
      <c r="CTM127" s="597"/>
      <c r="CTN127" s="597"/>
      <c r="CTO127" s="597"/>
      <c r="CTP127" s="597"/>
      <c r="CTQ127" s="597"/>
      <c r="CTR127" s="597"/>
      <c r="CTS127" s="597"/>
      <c r="CTT127" s="597"/>
      <c r="CTU127" s="597"/>
      <c r="CTV127" s="597"/>
      <c r="CTW127" s="597"/>
      <c r="CTX127" s="597"/>
      <c r="CTY127" s="597"/>
      <c r="CTZ127" s="597"/>
      <c r="CUA127" s="597"/>
      <c r="CUB127" s="597"/>
      <c r="CUC127" s="597"/>
      <c r="CUD127" s="597"/>
      <c r="CUE127" s="597"/>
      <c r="CUF127" s="597"/>
      <c r="CUG127" s="597"/>
      <c r="CUH127" s="597"/>
      <c r="CUI127" s="597"/>
      <c r="CUJ127" s="597"/>
      <c r="CUK127" s="597"/>
      <c r="CUL127" s="597"/>
      <c r="CUM127" s="597"/>
      <c r="CUN127" s="597"/>
      <c r="CUO127" s="597"/>
      <c r="CUP127" s="597"/>
      <c r="CUQ127" s="597"/>
      <c r="CUR127" s="597"/>
      <c r="CUS127" s="597"/>
      <c r="CUT127" s="597"/>
      <c r="CUU127" s="597"/>
      <c r="CUV127" s="597"/>
      <c r="CUW127" s="597"/>
      <c r="CUX127" s="597"/>
      <c r="CUY127" s="597"/>
      <c r="CUZ127" s="597"/>
      <c r="CVA127" s="597"/>
      <c r="CVB127" s="597"/>
      <c r="CVC127" s="597"/>
      <c r="CVD127" s="597"/>
      <c r="CVE127" s="597"/>
      <c r="CVF127" s="597"/>
      <c r="CVG127" s="597"/>
      <c r="CVH127" s="597"/>
      <c r="CVI127" s="597"/>
      <c r="CVJ127" s="597"/>
      <c r="CVK127" s="597"/>
      <c r="CVL127" s="597"/>
      <c r="CVM127" s="597"/>
      <c r="CVN127" s="597"/>
      <c r="CVO127" s="597"/>
      <c r="CVP127" s="597"/>
      <c r="CVQ127" s="597"/>
      <c r="CVR127" s="597"/>
      <c r="CVS127" s="597"/>
      <c r="CVT127" s="597"/>
      <c r="CVU127" s="597"/>
      <c r="CVV127" s="597"/>
      <c r="CVW127" s="597"/>
      <c r="CVX127" s="597"/>
      <c r="CVY127" s="597"/>
      <c r="CVZ127" s="597"/>
      <c r="CWA127" s="597"/>
      <c r="CWB127" s="597"/>
      <c r="CWC127" s="597"/>
      <c r="CWD127" s="597"/>
      <c r="CWE127" s="597"/>
      <c r="CWF127" s="597"/>
      <c r="CWG127" s="597"/>
      <c r="CWH127" s="597"/>
      <c r="CWI127" s="597"/>
      <c r="CWJ127" s="597"/>
      <c r="CWK127" s="597"/>
      <c r="CWL127" s="597"/>
      <c r="CWM127" s="597"/>
      <c r="CWN127" s="597"/>
      <c r="CWO127" s="597"/>
      <c r="CWP127" s="597"/>
      <c r="CWQ127" s="597"/>
      <c r="CWR127" s="597"/>
      <c r="CWS127" s="597"/>
      <c r="CWT127" s="597"/>
      <c r="CWU127" s="597"/>
      <c r="CWV127" s="597"/>
      <c r="CWW127" s="597"/>
      <c r="CWX127" s="597"/>
      <c r="CWY127" s="597"/>
      <c r="CWZ127" s="597"/>
      <c r="CXA127" s="597"/>
      <c r="CXB127" s="597"/>
      <c r="CXC127" s="597"/>
      <c r="CXD127" s="597"/>
      <c r="CXE127" s="597"/>
      <c r="CXF127" s="597"/>
      <c r="CXG127" s="597"/>
      <c r="CXH127" s="597"/>
      <c r="CXI127" s="597"/>
      <c r="CXJ127" s="597"/>
      <c r="CXK127" s="597"/>
      <c r="CXL127" s="597"/>
      <c r="CXM127" s="597"/>
      <c r="CXN127" s="597"/>
      <c r="CXO127" s="597"/>
      <c r="CXP127" s="597"/>
      <c r="CXQ127" s="597"/>
      <c r="CXR127" s="597"/>
      <c r="CXS127" s="597"/>
      <c r="CXT127" s="597"/>
      <c r="CXU127" s="597"/>
      <c r="CXV127" s="597"/>
      <c r="CXW127" s="597"/>
      <c r="CXX127" s="597"/>
      <c r="CXY127" s="597"/>
      <c r="CXZ127" s="597"/>
      <c r="CYA127" s="597"/>
      <c r="CYB127" s="597"/>
      <c r="CYC127" s="597"/>
      <c r="CYD127" s="597"/>
      <c r="CYE127" s="597"/>
      <c r="CYF127" s="597"/>
      <c r="CYG127" s="597"/>
      <c r="CYH127" s="597"/>
      <c r="CYI127" s="597"/>
      <c r="CYJ127" s="597"/>
      <c r="CYK127" s="597"/>
      <c r="CYL127" s="597"/>
      <c r="CYM127" s="597"/>
      <c r="CYN127" s="597"/>
      <c r="CYO127" s="597"/>
      <c r="CYP127" s="597"/>
      <c r="CYQ127" s="597"/>
      <c r="CYR127" s="597"/>
      <c r="CYS127" s="597"/>
      <c r="CYT127" s="597"/>
      <c r="CYU127" s="597"/>
      <c r="CYV127" s="597"/>
      <c r="CYW127" s="597"/>
      <c r="CYX127" s="597"/>
      <c r="CYY127" s="597"/>
      <c r="CYZ127" s="597"/>
      <c r="CZA127" s="597"/>
      <c r="CZB127" s="597"/>
      <c r="CZC127" s="597"/>
      <c r="CZD127" s="597"/>
      <c r="CZE127" s="597"/>
      <c r="CZF127" s="597"/>
      <c r="CZG127" s="597"/>
      <c r="CZH127" s="597"/>
      <c r="CZI127" s="597"/>
      <c r="CZJ127" s="597"/>
      <c r="CZK127" s="597"/>
      <c r="CZL127" s="597"/>
      <c r="CZM127" s="597"/>
      <c r="CZN127" s="597"/>
      <c r="CZO127" s="597"/>
      <c r="CZP127" s="597"/>
      <c r="CZQ127" s="597"/>
      <c r="CZR127" s="597"/>
      <c r="CZS127" s="597"/>
      <c r="CZT127" s="597"/>
      <c r="CZU127" s="597"/>
      <c r="CZV127" s="597"/>
      <c r="CZW127" s="597"/>
      <c r="CZX127" s="597"/>
      <c r="CZY127" s="597"/>
      <c r="CZZ127" s="597"/>
      <c r="DAA127" s="597"/>
      <c r="DAB127" s="597"/>
      <c r="DAC127" s="597"/>
      <c r="DAD127" s="597"/>
      <c r="DAE127" s="597"/>
      <c r="DAF127" s="597"/>
      <c r="DAG127" s="597"/>
      <c r="DAH127" s="597"/>
      <c r="DAI127" s="597"/>
      <c r="DAJ127" s="597"/>
      <c r="DAK127" s="597"/>
      <c r="DAL127" s="597"/>
      <c r="DAM127" s="597"/>
      <c r="DAN127" s="597"/>
      <c r="DAO127" s="597"/>
      <c r="DAP127" s="597"/>
      <c r="DAQ127" s="597"/>
      <c r="DAR127" s="597"/>
      <c r="DAS127" s="597"/>
      <c r="DAT127" s="597"/>
      <c r="DAU127" s="597"/>
      <c r="DAV127" s="597"/>
      <c r="DAW127" s="597"/>
      <c r="DAX127" s="597"/>
      <c r="DAY127" s="597"/>
      <c r="DAZ127" s="597"/>
      <c r="DBA127" s="597"/>
      <c r="DBB127" s="597"/>
      <c r="DBC127" s="597"/>
      <c r="DBD127" s="597"/>
      <c r="DBE127" s="597"/>
      <c r="DBF127" s="597"/>
      <c r="DBG127" s="597"/>
      <c r="DBH127" s="597"/>
      <c r="DBI127" s="597"/>
      <c r="DBJ127" s="597"/>
      <c r="DBK127" s="597"/>
      <c r="DBL127" s="597"/>
      <c r="DBM127" s="597"/>
      <c r="DBN127" s="597"/>
      <c r="DBO127" s="597"/>
      <c r="DBP127" s="597"/>
      <c r="DBQ127" s="597"/>
      <c r="DBR127" s="597"/>
      <c r="DBS127" s="597"/>
      <c r="DBT127" s="597"/>
      <c r="DBU127" s="597"/>
      <c r="DBV127" s="597"/>
      <c r="DBW127" s="597"/>
      <c r="DBX127" s="597"/>
      <c r="DBY127" s="597"/>
      <c r="DBZ127" s="597"/>
      <c r="DCA127" s="597"/>
      <c r="DCB127" s="597"/>
      <c r="DCC127" s="597"/>
      <c r="DCD127" s="597"/>
      <c r="DCE127" s="597"/>
      <c r="DCF127" s="597"/>
      <c r="DCG127" s="597"/>
      <c r="DCH127" s="597"/>
      <c r="DCI127" s="597"/>
      <c r="DCJ127" s="597"/>
      <c r="DCK127" s="597"/>
      <c r="DCL127" s="597"/>
      <c r="DCM127" s="597"/>
      <c r="DCN127" s="597"/>
      <c r="DCO127" s="597"/>
      <c r="DCP127" s="597"/>
      <c r="DCQ127" s="597"/>
      <c r="DCR127" s="597"/>
      <c r="DCS127" s="597"/>
      <c r="DCT127" s="597"/>
      <c r="DCU127" s="597"/>
      <c r="DCV127" s="597"/>
      <c r="DCW127" s="597"/>
      <c r="DCX127" s="597"/>
      <c r="DCY127" s="597"/>
      <c r="DCZ127" s="597"/>
      <c r="DDA127" s="597"/>
      <c r="DDB127" s="597"/>
      <c r="DDC127" s="597"/>
      <c r="DDD127" s="597"/>
      <c r="DDE127" s="597"/>
      <c r="DDF127" s="597"/>
      <c r="DDG127" s="597"/>
      <c r="DDH127" s="597"/>
      <c r="DDI127" s="597"/>
      <c r="DDJ127" s="597"/>
      <c r="DDK127" s="597"/>
      <c r="DDL127" s="597"/>
      <c r="DDM127" s="597"/>
      <c r="DDN127" s="597"/>
      <c r="DDO127" s="597"/>
      <c r="DDP127" s="597"/>
      <c r="DDQ127" s="597"/>
      <c r="DDR127" s="597"/>
      <c r="DDS127" s="597"/>
      <c r="DDT127" s="597"/>
      <c r="DDU127" s="597"/>
      <c r="DDV127" s="597"/>
      <c r="DDW127" s="597"/>
      <c r="DDX127" s="597"/>
      <c r="DDY127" s="597"/>
      <c r="DDZ127" s="597"/>
      <c r="DEA127" s="597"/>
      <c r="DEB127" s="597"/>
      <c r="DEC127" s="597"/>
      <c r="DED127" s="597"/>
      <c r="DEE127" s="597"/>
      <c r="DEF127" s="597"/>
      <c r="DEG127" s="597"/>
      <c r="DEH127" s="597"/>
      <c r="DEI127" s="597"/>
      <c r="DEJ127" s="597"/>
      <c r="DEK127" s="597"/>
      <c r="DEL127" s="597"/>
      <c r="DEM127" s="597"/>
      <c r="DEN127" s="597"/>
      <c r="DEO127" s="597"/>
      <c r="DEP127" s="597"/>
      <c r="DEQ127" s="597"/>
      <c r="DER127" s="597"/>
      <c r="DES127" s="597"/>
      <c r="DET127" s="597"/>
      <c r="DEU127" s="597"/>
      <c r="DEV127" s="597"/>
      <c r="DEW127" s="597"/>
      <c r="DEX127" s="597"/>
      <c r="DEY127" s="597"/>
      <c r="DEZ127" s="597"/>
      <c r="DFA127" s="597"/>
      <c r="DFB127" s="597"/>
      <c r="DFC127" s="597"/>
      <c r="DFD127" s="597"/>
      <c r="DFE127" s="597"/>
      <c r="DFF127" s="597"/>
      <c r="DFG127" s="597"/>
      <c r="DFH127" s="597"/>
      <c r="DFI127" s="597"/>
      <c r="DFJ127" s="597"/>
      <c r="DFK127" s="597"/>
      <c r="DFL127" s="597"/>
      <c r="DFM127" s="597"/>
      <c r="DFN127" s="597"/>
      <c r="DFO127" s="597"/>
      <c r="DFP127" s="597"/>
      <c r="DFQ127" s="597"/>
      <c r="DFR127" s="597"/>
      <c r="DFS127" s="597"/>
      <c r="DFT127" s="597"/>
      <c r="DFU127" s="597"/>
      <c r="DFV127" s="597"/>
      <c r="DFW127" s="597"/>
      <c r="DFX127" s="597"/>
      <c r="DFY127" s="597"/>
      <c r="DFZ127" s="597"/>
      <c r="DGA127" s="597"/>
      <c r="DGB127" s="597"/>
      <c r="DGC127" s="597"/>
      <c r="DGD127" s="597"/>
      <c r="DGE127" s="597"/>
      <c r="DGF127" s="597"/>
      <c r="DGG127" s="597"/>
      <c r="DGH127" s="597"/>
      <c r="DGI127" s="597"/>
      <c r="DGJ127" s="597"/>
      <c r="DGK127" s="597"/>
      <c r="DGL127" s="597"/>
      <c r="DGM127" s="597"/>
      <c r="DGN127" s="597"/>
      <c r="DGO127" s="597"/>
      <c r="DGP127" s="597"/>
      <c r="DGQ127" s="597"/>
      <c r="DGR127" s="597"/>
      <c r="DGS127" s="597"/>
      <c r="DGT127" s="597"/>
      <c r="DGU127" s="597"/>
      <c r="DGV127" s="597"/>
      <c r="DGW127" s="597"/>
      <c r="DGX127" s="597"/>
      <c r="DGY127" s="597"/>
      <c r="DGZ127" s="597"/>
      <c r="DHA127" s="597"/>
      <c r="DHB127" s="597"/>
      <c r="DHC127" s="597"/>
      <c r="DHD127" s="597"/>
      <c r="DHE127" s="597"/>
      <c r="DHF127" s="597"/>
      <c r="DHG127" s="597"/>
      <c r="DHH127" s="597"/>
      <c r="DHI127" s="597"/>
      <c r="DHJ127" s="597"/>
      <c r="DHK127" s="597"/>
      <c r="DHL127" s="597"/>
      <c r="DHM127" s="597"/>
      <c r="DHN127" s="597"/>
      <c r="DHO127" s="597"/>
      <c r="DHP127" s="597"/>
      <c r="DHQ127" s="597"/>
      <c r="DHR127" s="597"/>
      <c r="DHS127" s="597"/>
      <c r="DHT127" s="597"/>
      <c r="DHU127" s="597"/>
      <c r="DHV127" s="597"/>
      <c r="DHW127" s="597"/>
      <c r="DHX127" s="597"/>
      <c r="DHY127" s="597"/>
      <c r="DHZ127" s="597"/>
      <c r="DIA127" s="597"/>
      <c r="DIB127" s="597"/>
      <c r="DIC127" s="597"/>
      <c r="DID127" s="597"/>
      <c r="DIE127" s="597"/>
      <c r="DIF127" s="597"/>
      <c r="DIG127" s="597"/>
      <c r="DIH127" s="597"/>
      <c r="DII127" s="597"/>
      <c r="DIJ127" s="597"/>
      <c r="DIK127" s="597"/>
      <c r="DIL127" s="597"/>
      <c r="DIM127" s="597"/>
      <c r="DIN127" s="597"/>
      <c r="DIO127" s="597"/>
      <c r="DIP127" s="597"/>
      <c r="DIQ127" s="597"/>
      <c r="DIR127" s="597"/>
      <c r="DIS127" s="597"/>
      <c r="DIT127" s="597"/>
      <c r="DIU127" s="597"/>
      <c r="DIV127" s="597"/>
      <c r="DIW127" s="597"/>
      <c r="DIX127" s="597"/>
      <c r="DIY127" s="597"/>
      <c r="DIZ127" s="597"/>
      <c r="DJA127" s="597"/>
      <c r="DJB127" s="597"/>
      <c r="DJC127" s="597"/>
      <c r="DJD127" s="597"/>
      <c r="DJE127" s="597"/>
      <c r="DJF127" s="597"/>
      <c r="DJG127" s="597"/>
      <c r="DJH127" s="597"/>
      <c r="DJI127" s="597"/>
      <c r="DJJ127" s="597"/>
      <c r="DJK127" s="597"/>
      <c r="DJL127" s="597"/>
      <c r="DJM127" s="597"/>
      <c r="DJN127" s="597"/>
      <c r="DJO127" s="597"/>
      <c r="DJP127" s="597"/>
      <c r="DJQ127" s="597"/>
      <c r="DJR127" s="597"/>
      <c r="DJS127" s="597"/>
      <c r="DJT127" s="597"/>
      <c r="DJU127" s="597"/>
      <c r="DJV127" s="597"/>
      <c r="DJW127" s="597"/>
      <c r="DJX127" s="597"/>
      <c r="DJY127" s="597"/>
      <c r="DJZ127" s="597"/>
      <c r="DKA127" s="597"/>
      <c r="DKB127" s="597"/>
      <c r="DKC127" s="597"/>
      <c r="DKD127" s="597"/>
      <c r="DKE127" s="597"/>
      <c r="DKF127" s="597"/>
      <c r="DKG127" s="597"/>
      <c r="DKH127" s="597"/>
      <c r="DKI127" s="597"/>
      <c r="DKJ127" s="597"/>
      <c r="DKK127" s="597"/>
      <c r="DKL127" s="597"/>
      <c r="DKM127" s="597"/>
      <c r="DKN127" s="597"/>
      <c r="DKO127" s="597"/>
      <c r="DKP127" s="597"/>
      <c r="DKQ127" s="597"/>
      <c r="DKR127" s="597"/>
      <c r="DKS127" s="597"/>
      <c r="DKT127" s="597"/>
      <c r="DKU127" s="597"/>
      <c r="DKV127" s="597"/>
      <c r="DKW127" s="597"/>
      <c r="DKX127" s="597"/>
      <c r="DKY127" s="597"/>
      <c r="DKZ127" s="597"/>
      <c r="DLA127" s="597"/>
      <c r="DLB127" s="597"/>
      <c r="DLC127" s="597"/>
      <c r="DLD127" s="597"/>
      <c r="DLE127" s="597"/>
      <c r="DLF127" s="597"/>
      <c r="DLG127" s="597"/>
      <c r="DLH127" s="597"/>
      <c r="DLI127" s="597"/>
      <c r="DLJ127" s="597"/>
      <c r="DLK127" s="597"/>
      <c r="DLL127" s="597"/>
      <c r="DLM127" s="597"/>
      <c r="DLN127" s="597"/>
      <c r="DLO127" s="597"/>
      <c r="DLP127" s="597"/>
      <c r="DLQ127" s="597"/>
      <c r="DLR127" s="597"/>
      <c r="DLS127" s="597"/>
      <c r="DLT127" s="597"/>
      <c r="DLU127" s="597"/>
      <c r="DLV127" s="597"/>
      <c r="DLW127" s="597"/>
      <c r="DLX127" s="597"/>
      <c r="DLY127" s="597"/>
      <c r="DLZ127" s="597"/>
      <c r="DMA127" s="597"/>
      <c r="DMB127" s="597"/>
      <c r="DMC127" s="597"/>
      <c r="DMD127" s="597"/>
      <c r="DME127" s="597"/>
      <c r="DMF127" s="597"/>
      <c r="DMG127" s="597"/>
      <c r="DMH127" s="597"/>
      <c r="DMI127" s="597"/>
      <c r="DMJ127" s="597"/>
      <c r="DMK127" s="597"/>
      <c r="DML127" s="597"/>
      <c r="DMM127" s="597"/>
      <c r="DMN127" s="597"/>
      <c r="DMO127" s="597"/>
      <c r="DMP127" s="597"/>
      <c r="DMQ127" s="597"/>
      <c r="DMR127" s="597"/>
      <c r="DMS127" s="597"/>
      <c r="DMT127" s="597"/>
      <c r="DMU127" s="597"/>
      <c r="DMV127" s="597"/>
      <c r="DMW127" s="597"/>
      <c r="DMX127" s="597"/>
      <c r="DMY127" s="597"/>
      <c r="DMZ127" s="597"/>
      <c r="DNA127" s="597"/>
      <c r="DNB127" s="597"/>
      <c r="DNC127" s="597"/>
      <c r="DND127" s="597"/>
      <c r="DNE127" s="597"/>
      <c r="DNF127" s="597"/>
      <c r="DNG127" s="597"/>
      <c r="DNH127" s="597"/>
      <c r="DNI127" s="597"/>
      <c r="DNJ127" s="597"/>
      <c r="DNK127" s="597"/>
      <c r="DNL127" s="597"/>
      <c r="DNM127" s="597"/>
      <c r="DNN127" s="597"/>
      <c r="DNO127" s="597"/>
      <c r="DNP127" s="597"/>
      <c r="DNQ127" s="597"/>
      <c r="DNR127" s="597"/>
      <c r="DNS127" s="597"/>
      <c r="DNT127" s="597"/>
      <c r="DNU127" s="597"/>
      <c r="DNV127" s="597"/>
      <c r="DNW127" s="597"/>
      <c r="DNX127" s="597"/>
      <c r="DNY127" s="597"/>
      <c r="DNZ127" s="597"/>
      <c r="DOA127" s="597"/>
      <c r="DOB127" s="597"/>
      <c r="DOC127" s="597"/>
      <c r="DOD127" s="597"/>
      <c r="DOE127" s="597"/>
      <c r="DOF127" s="597"/>
      <c r="DOG127" s="597"/>
      <c r="DOH127" s="597"/>
      <c r="DOI127" s="597"/>
      <c r="DOJ127" s="597"/>
      <c r="DOK127" s="597"/>
      <c r="DOL127" s="597"/>
      <c r="DOM127" s="597"/>
      <c r="DON127" s="597"/>
      <c r="DOO127" s="597"/>
      <c r="DOP127" s="597"/>
      <c r="DOQ127" s="597"/>
      <c r="DOR127" s="597"/>
      <c r="DOS127" s="597"/>
      <c r="DOT127" s="597"/>
      <c r="DOU127" s="597"/>
      <c r="DOV127" s="597"/>
      <c r="DOW127" s="597"/>
      <c r="DOX127" s="597"/>
      <c r="DOY127" s="597"/>
      <c r="DOZ127" s="597"/>
      <c r="DPA127" s="597"/>
      <c r="DPB127" s="597"/>
      <c r="DPC127" s="597"/>
      <c r="DPD127" s="597"/>
      <c r="DPE127" s="597"/>
      <c r="DPF127" s="597"/>
      <c r="DPG127" s="597"/>
      <c r="DPH127" s="597"/>
      <c r="DPI127" s="597"/>
      <c r="DPJ127" s="597"/>
      <c r="DPK127" s="597"/>
      <c r="DPL127" s="597"/>
      <c r="DPM127" s="597"/>
      <c r="DPN127" s="597"/>
      <c r="DPO127" s="597"/>
      <c r="DPP127" s="597"/>
      <c r="DPQ127" s="597"/>
      <c r="DPR127" s="597"/>
      <c r="DPS127" s="597"/>
      <c r="DPT127" s="597"/>
      <c r="DPU127" s="597"/>
      <c r="DPV127" s="597"/>
      <c r="DPW127" s="597"/>
      <c r="DPX127" s="597"/>
      <c r="DPY127" s="597"/>
      <c r="DPZ127" s="597"/>
      <c r="DQA127" s="597"/>
      <c r="DQB127" s="597"/>
      <c r="DQC127" s="597"/>
      <c r="DQD127" s="597"/>
      <c r="DQE127" s="597"/>
      <c r="DQF127" s="597"/>
      <c r="DQG127" s="597"/>
      <c r="DQH127" s="597"/>
      <c r="DQI127" s="597"/>
      <c r="DQJ127" s="597"/>
      <c r="DQK127" s="597"/>
      <c r="DQL127" s="597"/>
      <c r="DQM127" s="597"/>
      <c r="DQN127" s="597"/>
      <c r="DQO127" s="597"/>
      <c r="DQP127" s="597"/>
      <c r="DQQ127" s="597"/>
      <c r="DQR127" s="597"/>
      <c r="DQS127" s="597"/>
      <c r="DQT127" s="597"/>
      <c r="DQU127" s="597"/>
      <c r="DQV127" s="597"/>
      <c r="DQW127" s="597"/>
      <c r="DQX127" s="597"/>
      <c r="DQY127" s="597"/>
      <c r="DQZ127" s="597"/>
      <c r="DRA127" s="597"/>
      <c r="DRB127" s="597"/>
      <c r="DRC127" s="597"/>
      <c r="DRD127" s="597"/>
      <c r="DRE127" s="597"/>
      <c r="DRF127" s="597"/>
      <c r="DRG127" s="597"/>
      <c r="DRH127" s="597"/>
      <c r="DRI127" s="597"/>
      <c r="DRJ127" s="597"/>
      <c r="DRK127" s="597"/>
      <c r="DRL127" s="597"/>
      <c r="DRM127" s="597"/>
      <c r="DRN127" s="597"/>
      <c r="DRO127" s="597"/>
      <c r="DRP127" s="597"/>
      <c r="DRQ127" s="597"/>
      <c r="DRR127" s="597"/>
      <c r="DRS127" s="597"/>
      <c r="DRT127" s="597"/>
      <c r="DRU127" s="597"/>
      <c r="DRV127" s="597"/>
      <c r="DRW127" s="597"/>
      <c r="DRX127" s="597"/>
      <c r="DRY127" s="597"/>
      <c r="DRZ127" s="597"/>
      <c r="DSA127" s="597"/>
      <c r="DSB127" s="597"/>
      <c r="DSC127" s="597"/>
      <c r="DSD127" s="597"/>
      <c r="DSE127" s="597"/>
      <c r="DSF127" s="597"/>
      <c r="DSG127" s="597"/>
      <c r="DSH127" s="597"/>
      <c r="DSI127" s="597"/>
      <c r="DSJ127" s="597"/>
      <c r="DSK127" s="597"/>
      <c r="DSL127" s="597"/>
      <c r="DSM127" s="597"/>
      <c r="DSN127" s="597"/>
      <c r="DSO127" s="597"/>
      <c r="DSP127" s="597"/>
      <c r="DSQ127" s="597"/>
      <c r="DSR127" s="597"/>
      <c r="DSS127" s="597"/>
      <c r="DST127" s="597"/>
      <c r="DSU127" s="597"/>
      <c r="DSV127" s="597"/>
      <c r="DSW127" s="597"/>
      <c r="DSX127" s="597"/>
      <c r="DSY127" s="597"/>
      <c r="DSZ127" s="597"/>
      <c r="DTA127" s="597"/>
      <c r="DTB127" s="597"/>
      <c r="DTC127" s="597"/>
      <c r="DTD127" s="597"/>
      <c r="DTE127" s="597"/>
      <c r="DTF127" s="597"/>
      <c r="DTG127" s="597"/>
      <c r="DTH127" s="597"/>
      <c r="DTI127" s="597"/>
      <c r="DTJ127" s="597"/>
      <c r="DTK127" s="597"/>
      <c r="DTL127" s="597"/>
      <c r="DTM127" s="597"/>
      <c r="DTN127" s="597"/>
      <c r="DTO127" s="597"/>
      <c r="DTP127" s="597"/>
      <c r="DTQ127" s="597"/>
      <c r="DTR127" s="597"/>
      <c r="DTS127" s="597"/>
      <c r="DTT127" s="597"/>
      <c r="DTU127" s="597"/>
      <c r="DTV127" s="597"/>
      <c r="DTW127" s="597"/>
      <c r="DTX127" s="597"/>
      <c r="DTY127" s="597"/>
      <c r="DTZ127" s="597"/>
      <c r="DUA127" s="597"/>
      <c r="DUB127" s="597"/>
      <c r="DUC127" s="597"/>
      <c r="DUD127" s="597"/>
      <c r="DUE127" s="597"/>
      <c r="DUF127" s="597"/>
      <c r="DUG127" s="597"/>
      <c r="DUH127" s="597"/>
      <c r="DUI127" s="597"/>
      <c r="DUJ127" s="597"/>
      <c r="DUK127" s="597"/>
      <c r="DUL127" s="597"/>
      <c r="DUM127" s="597"/>
      <c r="DUN127" s="597"/>
      <c r="DUO127" s="597"/>
      <c r="DUP127" s="597"/>
      <c r="DUQ127" s="597"/>
      <c r="DUR127" s="597"/>
      <c r="DUS127" s="597"/>
      <c r="DUT127" s="597"/>
      <c r="DUU127" s="597"/>
      <c r="DUV127" s="597"/>
      <c r="DUW127" s="597"/>
      <c r="DUX127" s="597"/>
      <c r="DUY127" s="597"/>
      <c r="DUZ127" s="597"/>
      <c r="DVA127" s="597"/>
      <c r="DVB127" s="597"/>
      <c r="DVC127" s="597"/>
      <c r="DVD127" s="597"/>
      <c r="DVE127" s="597"/>
      <c r="DVF127" s="597"/>
      <c r="DVG127" s="597"/>
      <c r="DVH127" s="597"/>
      <c r="DVI127" s="597"/>
      <c r="DVJ127" s="597"/>
      <c r="DVK127" s="597"/>
      <c r="DVL127" s="597"/>
      <c r="DVM127" s="597"/>
      <c r="DVN127" s="597"/>
      <c r="DVO127" s="597"/>
      <c r="DVP127" s="597"/>
      <c r="DVQ127" s="597"/>
      <c r="DVR127" s="597"/>
      <c r="DVS127" s="597"/>
      <c r="DVT127" s="597"/>
      <c r="DVU127" s="597"/>
      <c r="DVV127" s="597"/>
      <c r="DVW127" s="597"/>
      <c r="DVX127" s="597"/>
      <c r="DVY127" s="597"/>
      <c r="DVZ127" s="597"/>
      <c r="DWA127" s="597"/>
      <c r="DWB127" s="597"/>
      <c r="DWC127" s="597"/>
      <c r="DWD127" s="597"/>
      <c r="DWE127" s="597"/>
      <c r="DWF127" s="597"/>
      <c r="DWG127" s="597"/>
      <c r="DWH127" s="597"/>
      <c r="DWI127" s="597"/>
      <c r="DWJ127" s="597"/>
      <c r="DWK127" s="597"/>
      <c r="DWL127" s="597"/>
      <c r="DWM127" s="597"/>
      <c r="DWN127" s="597"/>
      <c r="DWO127" s="597"/>
      <c r="DWP127" s="597"/>
      <c r="DWQ127" s="597"/>
      <c r="DWR127" s="597"/>
      <c r="DWS127" s="597"/>
      <c r="DWT127" s="597"/>
      <c r="DWU127" s="597"/>
      <c r="DWV127" s="597"/>
      <c r="DWW127" s="597"/>
      <c r="DWX127" s="597"/>
      <c r="DWY127" s="597"/>
      <c r="DWZ127" s="597"/>
      <c r="DXA127" s="597"/>
      <c r="DXB127" s="597"/>
      <c r="DXC127" s="597"/>
      <c r="DXD127" s="597"/>
      <c r="DXE127" s="597"/>
      <c r="DXF127" s="597"/>
      <c r="DXG127" s="597"/>
      <c r="DXH127" s="597"/>
      <c r="DXI127" s="597"/>
      <c r="DXJ127" s="597"/>
      <c r="DXK127" s="597"/>
      <c r="DXL127" s="597"/>
      <c r="DXM127" s="597"/>
      <c r="DXN127" s="597"/>
      <c r="DXO127" s="597"/>
      <c r="DXP127" s="597"/>
      <c r="DXQ127" s="597"/>
      <c r="DXR127" s="597"/>
      <c r="DXS127" s="597"/>
      <c r="DXT127" s="597"/>
      <c r="DXU127" s="597"/>
      <c r="DXV127" s="597"/>
      <c r="DXW127" s="597"/>
      <c r="DXX127" s="597"/>
      <c r="DXY127" s="597"/>
      <c r="DXZ127" s="597"/>
      <c r="DYA127" s="597"/>
      <c r="DYB127" s="597"/>
      <c r="DYC127" s="597"/>
      <c r="DYD127" s="597"/>
      <c r="DYE127" s="597"/>
      <c r="DYF127" s="597"/>
      <c r="DYG127" s="597"/>
      <c r="DYH127" s="597"/>
      <c r="DYI127" s="597"/>
      <c r="DYJ127" s="597"/>
      <c r="DYK127" s="597"/>
      <c r="DYL127" s="597"/>
      <c r="DYM127" s="597"/>
      <c r="DYN127" s="597"/>
      <c r="DYO127" s="597"/>
      <c r="DYP127" s="597"/>
      <c r="DYQ127" s="597"/>
      <c r="DYR127" s="597"/>
      <c r="DYS127" s="597"/>
      <c r="DYT127" s="597"/>
      <c r="DYU127" s="597"/>
      <c r="DYV127" s="597"/>
      <c r="DYW127" s="597"/>
      <c r="DYX127" s="597"/>
      <c r="DYY127" s="597"/>
      <c r="DYZ127" s="597"/>
      <c r="DZA127" s="597"/>
      <c r="DZB127" s="597"/>
      <c r="DZC127" s="597"/>
      <c r="DZD127" s="597"/>
      <c r="DZE127" s="597"/>
      <c r="DZF127" s="597"/>
      <c r="DZG127" s="597"/>
      <c r="DZH127" s="597"/>
      <c r="DZI127" s="597"/>
      <c r="DZJ127" s="597"/>
      <c r="DZK127" s="597"/>
      <c r="DZL127" s="597"/>
      <c r="DZM127" s="597"/>
      <c r="DZN127" s="597"/>
      <c r="DZO127" s="597"/>
      <c r="DZP127" s="597"/>
      <c r="DZQ127" s="597"/>
      <c r="DZR127" s="597"/>
      <c r="DZS127" s="597"/>
      <c r="DZT127" s="597"/>
      <c r="DZU127" s="597"/>
      <c r="DZV127" s="597"/>
      <c r="DZW127" s="597"/>
      <c r="DZX127" s="597"/>
      <c r="DZY127" s="597"/>
      <c r="DZZ127" s="597"/>
      <c r="EAA127" s="597"/>
      <c r="EAB127" s="597"/>
      <c r="EAC127" s="597"/>
      <c r="EAD127" s="597"/>
      <c r="EAE127" s="597"/>
      <c r="EAF127" s="597"/>
      <c r="EAG127" s="597"/>
      <c r="EAH127" s="597"/>
      <c r="EAI127" s="597"/>
      <c r="EAJ127" s="597"/>
      <c r="EAK127" s="597"/>
      <c r="EAL127" s="597"/>
      <c r="EAM127" s="597"/>
      <c r="EAN127" s="597"/>
      <c r="EAO127" s="597"/>
      <c r="EAP127" s="597"/>
      <c r="EAQ127" s="597"/>
      <c r="EAR127" s="597"/>
      <c r="EAS127" s="597"/>
      <c r="EAT127" s="597"/>
      <c r="EAU127" s="597"/>
      <c r="EAV127" s="597"/>
      <c r="EAW127" s="597"/>
      <c r="EAX127" s="597"/>
      <c r="EAY127" s="597"/>
      <c r="EAZ127" s="597"/>
      <c r="EBA127" s="597"/>
      <c r="EBB127" s="597"/>
      <c r="EBC127" s="597"/>
      <c r="EBD127" s="597"/>
      <c r="EBE127" s="597"/>
      <c r="EBF127" s="597"/>
      <c r="EBG127" s="597"/>
      <c r="EBH127" s="597"/>
      <c r="EBI127" s="597"/>
      <c r="EBJ127" s="597"/>
      <c r="EBK127" s="597"/>
      <c r="EBL127" s="597"/>
      <c r="EBM127" s="597"/>
      <c r="EBN127" s="597"/>
      <c r="EBO127" s="597"/>
      <c r="EBP127" s="597"/>
      <c r="EBQ127" s="597"/>
      <c r="EBR127" s="597"/>
      <c r="EBS127" s="597"/>
      <c r="EBT127" s="597"/>
      <c r="EBU127" s="597"/>
      <c r="EBV127" s="597"/>
      <c r="EBW127" s="597"/>
      <c r="EBX127" s="597"/>
      <c r="EBY127" s="597"/>
      <c r="EBZ127" s="597"/>
      <c r="ECA127" s="597"/>
      <c r="ECB127" s="597"/>
      <c r="ECC127" s="597"/>
      <c r="ECD127" s="597"/>
      <c r="ECE127" s="597"/>
      <c r="ECF127" s="597"/>
      <c r="ECG127" s="597"/>
      <c r="ECH127" s="597"/>
      <c r="ECI127" s="597"/>
      <c r="ECJ127" s="597"/>
      <c r="ECK127" s="597"/>
      <c r="ECL127" s="597"/>
      <c r="ECM127" s="597"/>
      <c r="ECN127" s="597"/>
      <c r="ECO127" s="597"/>
      <c r="ECP127" s="597"/>
      <c r="ECQ127" s="597"/>
      <c r="ECR127" s="597"/>
      <c r="ECS127" s="597"/>
      <c r="ECT127" s="597"/>
      <c r="ECU127" s="597"/>
      <c r="ECV127" s="597"/>
      <c r="ECW127" s="597"/>
      <c r="ECX127" s="597"/>
      <c r="ECY127" s="597"/>
      <c r="ECZ127" s="597"/>
      <c r="EDA127" s="597"/>
      <c r="EDB127" s="597"/>
      <c r="EDC127" s="597"/>
      <c r="EDD127" s="597"/>
      <c r="EDE127" s="597"/>
      <c r="EDF127" s="597"/>
      <c r="EDG127" s="597"/>
      <c r="EDH127" s="597"/>
      <c r="EDI127" s="597"/>
      <c r="EDJ127" s="597"/>
      <c r="EDK127" s="597"/>
      <c r="EDL127" s="597"/>
      <c r="EDM127" s="597"/>
      <c r="EDN127" s="597"/>
      <c r="EDO127" s="597"/>
      <c r="EDP127" s="597"/>
      <c r="EDQ127" s="597"/>
      <c r="EDR127" s="597"/>
      <c r="EDS127" s="597"/>
      <c r="EDT127" s="597"/>
      <c r="EDU127" s="597"/>
      <c r="EDV127" s="597"/>
      <c r="EDW127" s="597"/>
      <c r="EDX127" s="597"/>
      <c r="EDY127" s="597"/>
      <c r="EDZ127" s="597"/>
      <c r="EEA127" s="597"/>
      <c r="EEB127" s="597"/>
      <c r="EEC127" s="597"/>
      <c r="EED127" s="597"/>
      <c r="EEE127" s="597"/>
      <c r="EEF127" s="597"/>
      <c r="EEG127" s="597"/>
      <c r="EEH127" s="597"/>
      <c r="EEI127" s="597"/>
      <c r="EEJ127" s="597"/>
      <c r="EEK127" s="597"/>
      <c r="EEL127" s="597"/>
      <c r="EEM127" s="597"/>
      <c r="EEN127" s="597"/>
      <c r="EEO127" s="597"/>
      <c r="EEP127" s="597"/>
      <c r="EEQ127" s="597"/>
      <c r="EER127" s="597"/>
      <c r="EES127" s="597"/>
      <c r="EET127" s="597"/>
      <c r="EEU127" s="597"/>
      <c r="EEV127" s="597"/>
      <c r="EEW127" s="597"/>
      <c r="EEX127" s="597"/>
      <c r="EEY127" s="597"/>
      <c r="EEZ127" s="597"/>
      <c r="EFA127" s="597"/>
      <c r="EFB127" s="597"/>
      <c r="EFC127" s="597"/>
      <c r="EFD127" s="597"/>
      <c r="EFE127" s="597"/>
      <c r="EFF127" s="597"/>
      <c r="EFG127" s="597"/>
      <c r="EFH127" s="597"/>
      <c r="EFI127" s="597"/>
      <c r="EFJ127" s="597"/>
      <c r="EFK127" s="597"/>
      <c r="EFL127" s="597"/>
      <c r="EFM127" s="597"/>
      <c r="EFN127" s="597"/>
      <c r="EFO127" s="597"/>
      <c r="EFP127" s="597"/>
      <c r="EFQ127" s="597"/>
      <c r="EFR127" s="597"/>
      <c r="EFS127" s="597"/>
      <c r="EFT127" s="597"/>
      <c r="EFU127" s="597"/>
      <c r="EFV127" s="597"/>
      <c r="EFW127" s="597"/>
      <c r="EFX127" s="597"/>
      <c r="EFY127" s="597"/>
      <c r="EFZ127" s="597"/>
      <c r="EGA127" s="597"/>
      <c r="EGB127" s="597"/>
      <c r="EGC127" s="597"/>
      <c r="EGD127" s="597"/>
      <c r="EGE127" s="597"/>
      <c r="EGF127" s="597"/>
      <c r="EGG127" s="597"/>
      <c r="EGH127" s="597"/>
      <c r="EGI127" s="597"/>
      <c r="EGJ127" s="597"/>
      <c r="EGK127" s="597"/>
      <c r="EGL127" s="597"/>
      <c r="EGM127" s="597"/>
      <c r="EGN127" s="597"/>
      <c r="EGO127" s="597"/>
      <c r="EGP127" s="597"/>
      <c r="EGQ127" s="597"/>
      <c r="EGR127" s="597"/>
      <c r="EGS127" s="597"/>
      <c r="EGT127" s="597"/>
      <c r="EGU127" s="597"/>
      <c r="EGV127" s="597"/>
      <c r="EGW127" s="597"/>
      <c r="EGX127" s="597"/>
      <c r="EGY127" s="597"/>
      <c r="EGZ127" s="597"/>
      <c r="EHA127" s="597"/>
      <c r="EHB127" s="597"/>
      <c r="EHC127" s="597"/>
      <c r="EHD127" s="597"/>
      <c r="EHE127" s="597"/>
      <c r="EHF127" s="597"/>
      <c r="EHG127" s="597"/>
      <c r="EHH127" s="597"/>
      <c r="EHI127" s="597"/>
      <c r="EHJ127" s="597"/>
      <c r="EHK127" s="597"/>
      <c r="EHL127" s="597"/>
      <c r="EHM127" s="597"/>
      <c r="EHN127" s="597"/>
      <c r="EHO127" s="597"/>
      <c r="EHP127" s="597"/>
      <c r="EHQ127" s="597"/>
      <c r="EHR127" s="597"/>
      <c r="EHS127" s="597"/>
      <c r="EHT127" s="597"/>
      <c r="EHU127" s="597"/>
      <c r="EHV127" s="597"/>
      <c r="EHW127" s="597"/>
      <c r="EHX127" s="597"/>
      <c r="EHY127" s="597"/>
      <c r="EHZ127" s="597"/>
      <c r="EIA127" s="597"/>
      <c r="EIB127" s="597"/>
      <c r="EIC127" s="597"/>
      <c r="EID127" s="597"/>
      <c r="EIE127" s="597"/>
      <c r="EIF127" s="597"/>
      <c r="EIG127" s="597"/>
      <c r="EIH127" s="597"/>
      <c r="EII127" s="597"/>
      <c r="EIJ127" s="597"/>
      <c r="EIK127" s="597"/>
      <c r="EIL127" s="597"/>
      <c r="EIM127" s="597"/>
      <c r="EIN127" s="597"/>
      <c r="EIO127" s="597"/>
      <c r="EIP127" s="597"/>
      <c r="EIQ127" s="597"/>
      <c r="EIR127" s="597"/>
      <c r="EIS127" s="597"/>
      <c r="EIT127" s="597"/>
      <c r="EIU127" s="597"/>
      <c r="EIV127" s="597"/>
      <c r="EIW127" s="597"/>
      <c r="EIX127" s="597"/>
      <c r="EIY127" s="597"/>
      <c r="EIZ127" s="597"/>
      <c r="EJA127" s="597"/>
      <c r="EJB127" s="597"/>
      <c r="EJC127" s="597"/>
      <c r="EJD127" s="597"/>
      <c r="EJE127" s="597"/>
      <c r="EJF127" s="597"/>
      <c r="EJG127" s="597"/>
      <c r="EJH127" s="597"/>
      <c r="EJI127" s="597"/>
      <c r="EJJ127" s="597"/>
      <c r="EJK127" s="597"/>
      <c r="EJL127" s="597"/>
      <c r="EJM127" s="597"/>
      <c r="EJN127" s="597"/>
      <c r="EJO127" s="597"/>
      <c r="EJP127" s="597"/>
      <c r="EJQ127" s="597"/>
      <c r="EJR127" s="597"/>
      <c r="EJS127" s="597"/>
      <c r="EJT127" s="597"/>
      <c r="EJU127" s="597"/>
      <c r="EJV127" s="597"/>
      <c r="EJW127" s="597"/>
      <c r="EJX127" s="597"/>
      <c r="EJY127" s="597"/>
      <c r="EJZ127" s="597"/>
      <c r="EKA127" s="597"/>
      <c r="EKB127" s="597"/>
      <c r="EKC127" s="597"/>
      <c r="EKD127" s="597"/>
      <c r="EKE127" s="597"/>
      <c r="EKF127" s="597"/>
      <c r="EKG127" s="597"/>
      <c r="EKH127" s="597"/>
      <c r="EKI127" s="597"/>
      <c r="EKJ127" s="597"/>
      <c r="EKK127" s="597"/>
      <c r="EKL127" s="597"/>
      <c r="EKM127" s="597"/>
      <c r="EKN127" s="597"/>
      <c r="EKO127" s="597"/>
      <c r="EKP127" s="597"/>
      <c r="EKQ127" s="597"/>
      <c r="EKR127" s="597"/>
      <c r="EKS127" s="597"/>
      <c r="EKT127" s="597"/>
      <c r="EKU127" s="597"/>
      <c r="EKV127" s="597"/>
      <c r="EKW127" s="597"/>
      <c r="EKX127" s="597"/>
      <c r="EKY127" s="597"/>
      <c r="EKZ127" s="597"/>
      <c r="ELA127" s="597"/>
      <c r="ELB127" s="597"/>
      <c r="ELC127" s="597"/>
      <c r="ELD127" s="597"/>
      <c r="ELE127" s="597"/>
      <c r="ELF127" s="597"/>
      <c r="ELG127" s="597"/>
      <c r="ELH127" s="597"/>
      <c r="ELI127" s="597"/>
      <c r="ELJ127" s="597"/>
      <c r="ELK127" s="597"/>
      <c r="ELL127" s="597"/>
      <c r="ELM127" s="597"/>
      <c r="ELN127" s="597"/>
      <c r="ELO127" s="597"/>
      <c r="ELP127" s="597"/>
      <c r="ELQ127" s="597"/>
      <c r="ELR127" s="597"/>
      <c r="ELS127" s="597"/>
      <c r="ELT127" s="597"/>
      <c r="ELU127" s="597"/>
      <c r="ELV127" s="597"/>
      <c r="ELW127" s="597"/>
      <c r="ELX127" s="597"/>
      <c r="ELY127" s="597"/>
      <c r="ELZ127" s="597"/>
      <c r="EMA127" s="597"/>
      <c r="EMB127" s="597"/>
      <c r="EMC127" s="597"/>
      <c r="EMD127" s="597"/>
      <c r="EME127" s="597"/>
      <c r="EMF127" s="597"/>
      <c r="EMG127" s="597"/>
      <c r="EMH127" s="597"/>
      <c r="EMI127" s="597"/>
      <c r="EMJ127" s="597"/>
      <c r="EMK127" s="597"/>
      <c r="EML127" s="597"/>
      <c r="EMM127" s="597"/>
      <c r="EMN127" s="597"/>
      <c r="EMO127" s="597"/>
      <c r="EMP127" s="597"/>
      <c r="EMQ127" s="597"/>
      <c r="EMR127" s="597"/>
      <c r="EMS127" s="597"/>
      <c r="EMT127" s="597"/>
      <c r="EMU127" s="597"/>
      <c r="EMV127" s="597"/>
      <c r="EMW127" s="597"/>
      <c r="EMX127" s="597"/>
      <c r="EMY127" s="597"/>
      <c r="EMZ127" s="597"/>
      <c r="ENA127" s="597"/>
      <c r="ENB127" s="597"/>
      <c r="ENC127" s="597"/>
      <c r="END127" s="597"/>
      <c r="ENE127" s="597"/>
      <c r="ENF127" s="597"/>
      <c r="ENG127" s="597"/>
      <c r="ENH127" s="597"/>
      <c r="ENI127" s="597"/>
      <c r="ENJ127" s="597"/>
      <c r="ENK127" s="597"/>
      <c r="ENL127" s="597"/>
      <c r="ENM127" s="597"/>
      <c r="ENN127" s="597"/>
      <c r="ENO127" s="597"/>
      <c r="ENP127" s="597"/>
      <c r="ENQ127" s="597"/>
      <c r="ENR127" s="597"/>
      <c r="ENS127" s="597"/>
      <c r="ENT127" s="597"/>
      <c r="ENU127" s="597"/>
      <c r="ENV127" s="597"/>
      <c r="ENW127" s="597"/>
      <c r="ENX127" s="597"/>
      <c r="ENY127" s="597"/>
      <c r="ENZ127" s="597"/>
      <c r="EOA127" s="597"/>
      <c r="EOB127" s="597"/>
      <c r="EOC127" s="597"/>
      <c r="EOD127" s="597"/>
      <c r="EOE127" s="597"/>
      <c r="EOF127" s="597"/>
      <c r="EOG127" s="597"/>
      <c r="EOH127" s="597"/>
      <c r="EOI127" s="597"/>
      <c r="EOJ127" s="597"/>
      <c r="EOK127" s="597"/>
      <c r="EOL127" s="597"/>
      <c r="EOM127" s="597"/>
      <c r="EON127" s="597"/>
      <c r="EOO127" s="597"/>
      <c r="EOP127" s="597"/>
      <c r="EOQ127" s="597"/>
      <c r="EOR127" s="597"/>
      <c r="EOS127" s="597"/>
      <c r="EOT127" s="597"/>
      <c r="EOU127" s="597"/>
      <c r="EOV127" s="597"/>
      <c r="EOW127" s="597"/>
      <c r="EOX127" s="597"/>
      <c r="EOY127" s="597"/>
      <c r="EOZ127" s="597"/>
      <c r="EPA127" s="597"/>
      <c r="EPB127" s="597"/>
      <c r="EPC127" s="597"/>
      <c r="EPD127" s="597"/>
      <c r="EPE127" s="597"/>
      <c r="EPF127" s="597"/>
      <c r="EPG127" s="597"/>
      <c r="EPH127" s="597"/>
      <c r="EPI127" s="597"/>
      <c r="EPJ127" s="597"/>
      <c r="EPK127" s="597"/>
      <c r="EPL127" s="597"/>
      <c r="EPM127" s="597"/>
      <c r="EPN127" s="597"/>
      <c r="EPO127" s="597"/>
      <c r="EPP127" s="597"/>
      <c r="EPQ127" s="597"/>
      <c r="EPR127" s="597"/>
      <c r="EPS127" s="597"/>
      <c r="EPT127" s="597"/>
      <c r="EPU127" s="597"/>
      <c r="EPV127" s="597"/>
      <c r="EPW127" s="597"/>
      <c r="EPX127" s="597"/>
      <c r="EPY127" s="597"/>
      <c r="EPZ127" s="597"/>
      <c r="EQA127" s="597"/>
      <c r="EQB127" s="597"/>
      <c r="EQC127" s="597"/>
      <c r="EQD127" s="597"/>
      <c r="EQE127" s="597"/>
      <c r="EQF127" s="597"/>
      <c r="EQG127" s="597"/>
      <c r="EQH127" s="597"/>
      <c r="EQI127" s="597"/>
      <c r="EQJ127" s="597"/>
      <c r="EQK127" s="597"/>
      <c r="EQL127" s="597"/>
      <c r="EQM127" s="597"/>
      <c r="EQN127" s="597"/>
      <c r="EQO127" s="597"/>
      <c r="EQP127" s="597"/>
      <c r="EQQ127" s="597"/>
      <c r="EQR127" s="597"/>
      <c r="EQS127" s="597"/>
      <c r="EQT127" s="597"/>
      <c r="EQU127" s="597"/>
      <c r="EQV127" s="597"/>
      <c r="EQW127" s="597"/>
      <c r="EQX127" s="597"/>
      <c r="EQY127" s="597"/>
      <c r="EQZ127" s="597"/>
      <c r="ERA127" s="597"/>
      <c r="ERB127" s="597"/>
      <c r="ERC127" s="597"/>
      <c r="ERD127" s="597"/>
      <c r="ERE127" s="597"/>
      <c r="ERF127" s="597"/>
      <c r="ERG127" s="597"/>
      <c r="ERH127" s="597"/>
      <c r="ERI127" s="597"/>
      <c r="ERJ127" s="597"/>
      <c r="ERK127" s="597"/>
      <c r="ERL127" s="597"/>
      <c r="ERM127" s="597"/>
      <c r="ERN127" s="597"/>
      <c r="ERO127" s="597"/>
      <c r="ERP127" s="597"/>
      <c r="ERQ127" s="597"/>
      <c r="ERR127" s="597"/>
      <c r="ERS127" s="597"/>
      <c r="ERT127" s="597"/>
      <c r="ERU127" s="597"/>
      <c r="ERV127" s="597"/>
      <c r="ERW127" s="597"/>
      <c r="ERX127" s="597"/>
      <c r="ERY127" s="597"/>
      <c r="ERZ127" s="597"/>
      <c r="ESA127" s="597"/>
      <c r="ESB127" s="597"/>
      <c r="ESC127" s="597"/>
      <c r="ESD127" s="597"/>
      <c r="ESE127" s="597"/>
      <c r="ESF127" s="597"/>
      <c r="ESG127" s="597"/>
      <c r="ESH127" s="597"/>
      <c r="ESI127" s="597"/>
      <c r="ESJ127" s="597"/>
      <c r="ESK127" s="597"/>
      <c r="ESL127" s="597"/>
      <c r="ESM127" s="597"/>
      <c r="ESN127" s="597"/>
      <c r="ESO127" s="597"/>
      <c r="ESP127" s="597"/>
      <c r="ESQ127" s="597"/>
      <c r="ESR127" s="597"/>
      <c r="ESS127" s="597"/>
      <c r="EST127" s="597"/>
      <c r="ESU127" s="597"/>
      <c r="ESV127" s="597"/>
      <c r="ESW127" s="597"/>
      <c r="ESX127" s="597"/>
      <c r="ESY127" s="597"/>
      <c r="ESZ127" s="597"/>
      <c r="ETA127" s="597"/>
      <c r="ETB127" s="597"/>
      <c r="ETC127" s="597"/>
      <c r="ETD127" s="597"/>
      <c r="ETE127" s="597"/>
      <c r="ETF127" s="597"/>
      <c r="ETG127" s="597"/>
      <c r="ETH127" s="597"/>
      <c r="ETI127" s="597"/>
      <c r="ETJ127" s="597"/>
      <c r="ETK127" s="597"/>
      <c r="ETL127" s="597"/>
      <c r="ETM127" s="597"/>
      <c r="ETN127" s="597"/>
      <c r="ETO127" s="597"/>
      <c r="ETP127" s="597"/>
      <c r="ETQ127" s="597"/>
      <c r="ETR127" s="597"/>
      <c r="ETS127" s="597"/>
      <c r="ETT127" s="597"/>
      <c r="ETU127" s="597"/>
      <c r="ETV127" s="597"/>
      <c r="ETW127" s="597"/>
      <c r="ETX127" s="597"/>
      <c r="ETY127" s="597"/>
      <c r="ETZ127" s="597"/>
      <c r="EUA127" s="597"/>
      <c r="EUB127" s="597"/>
      <c r="EUC127" s="597"/>
      <c r="EUD127" s="597"/>
      <c r="EUE127" s="597"/>
      <c r="EUF127" s="597"/>
      <c r="EUG127" s="597"/>
      <c r="EUH127" s="597"/>
      <c r="EUI127" s="597"/>
      <c r="EUJ127" s="597"/>
      <c r="EUK127" s="597"/>
      <c r="EUL127" s="597"/>
      <c r="EUM127" s="597"/>
      <c r="EUN127" s="597"/>
      <c r="EUO127" s="597"/>
      <c r="EUP127" s="597"/>
      <c r="EUQ127" s="597"/>
      <c r="EUR127" s="597"/>
      <c r="EUS127" s="597"/>
      <c r="EUT127" s="597"/>
      <c r="EUU127" s="597"/>
      <c r="EUV127" s="597"/>
      <c r="EUW127" s="597"/>
      <c r="EUX127" s="597"/>
      <c r="EUY127" s="597"/>
      <c r="EUZ127" s="597"/>
      <c r="EVA127" s="597"/>
      <c r="EVB127" s="597"/>
      <c r="EVC127" s="597"/>
      <c r="EVD127" s="597"/>
      <c r="EVE127" s="597"/>
      <c r="EVF127" s="597"/>
      <c r="EVG127" s="597"/>
      <c r="EVH127" s="597"/>
      <c r="EVI127" s="597"/>
      <c r="EVJ127" s="597"/>
      <c r="EVK127" s="597"/>
      <c r="EVL127" s="597"/>
      <c r="EVM127" s="597"/>
      <c r="EVN127" s="597"/>
      <c r="EVO127" s="597"/>
      <c r="EVP127" s="597"/>
      <c r="EVQ127" s="597"/>
      <c r="EVR127" s="597"/>
      <c r="EVS127" s="597"/>
      <c r="EVT127" s="597"/>
      <c r="EVU127" s="597"/>
      <c r="EVV127" s="597"/>
      <c r="EVW127" s="597"/>
      <c r="EVX127" s="597"/>
      <c r="EVY127" s="597"/>
      <c r="EVZ127" s="597"/>
      <c r="EWA127" s="597"/>
      <c r="EWB127" s="597"/>
      <c r="EWC127" s="597"/>
      <c r="EWD127" s="597"/>
      <c r="EWE127" s="597"/>
      <c r="EWF127" s="597"/>
      <c r="EWG127" s="597"/>
      <c r="EWH127" s="597"/>
      <c r="EWI127" s="597"/>
      <c r="EWJ127" s="597"/>
      <c r="EWK127" s="597"/>
      <c r="EWL127" s="597"/>
      <c r="EWM127" s="597"/>
      <c r="EWN127" s="597"/>
      <c r="EWO127" s="597"/>
      <c r="EWP127" s="597"/>
      <c r="EWQ127" s="597"/>
      <c r="EWR127" s="597"/>
      <c r="EWS127" s="597"/>
      <c r="EWT127" s="597"/>
      <c r="EWU127" s="597"/>
      <c r="EWV127" s="597"/>
      <c r="EWW127" s="597"/>
      <c r="EWX127" s="597"/>
      <c r="EWY127" s="597"/>
      <c r="EWZ127" s="597"/>
      <c r="EXA127" s="597"/>
      <c r="EXB127" s="597"/>
      <c r="EXC127" s="597"/>
      <c r="EXD127" s="597"/>
      <c r="EXE127" s="597"/>
      <c r="EXF127" s="597"/>
      <c r="EXG127" s="597"/>
      <c r="EXH127" s="597"/>
      <c r="EXI127" s="597"/>
      <c r="EXJ127" s="597"/>
      <c r="EXK127" s="597"/>
      <c r="EXL127" s="597"/>
      <c r="EXM127" s="597"/>
      <c r="EXN127" s="597"/>
      <c r="EXO127" s="597"/>
      <c r="EXP127" s="597"/>
      <c r="EXQ127" s="597"/>
      <c r="EXR127" s="597"/>
      <c r="EXS127" s="597"/>
      <c r="EXT127" s="597"/>
      <c r="EXU127" s="597"/>
      <c r="EXV127" s="597"/>
      <c r="EXW127" s="597"/>
      <c r="EXX127" s="597"/>
      <c r="EXY127" s="597"/>
      <c r="EXZ127" s="597"/>
      <c r="EYA127" s="597"/>
      <c r="EYB127" s="597"/>
      <c r="EYC127" s="597"/>
      <c r="EYD127" s="597"/>
      <c r="EYE127" s="597"/>
      <c r="EYF127" s="597"/>
      <c r="EYG127" s="597"/>
      <c r="EYH127" s="597"/>
      <c r="EYI127" s="597"/>
      <c r="EYJ127" s="597"/>
      <c r="EYK127" s="597"/>
      <c r="EYL127" s="597"/>
      <c r="EYM127" s="597"/>
      <c r="EYN127" s="597"/>
      <c r="EYO127" s="597"/>
      <c r="EYP127" s="597"/>
      <c r="EYQ127" s="597"/>
      <c r="EYR127" s="597"/>
      <c r="EYS127" s="597"/>
      <c r="EYT127" s="597"/>
      <c r="EYU127" s="597"/>
      <c r="EYV127" s="597"/>
      <c r="EYW127" s="597"/>
      <c r="EYX127" s="597"/>
      <c r="EYY127" s="597"/>
      <c r="EYZ127" s="597"/>
      <c r="EZA127" s="597"/>
      <c r="EZB127" s="597"/>
      <c r="EZC127" s="597"/>
      <c r="EZD127" s="597"/>
      <c r="EZE127" s="597"/>
      <c r="EZF127" s="597"/>
      <c r="EZG127" s="597"/>
      <c r="EZH127" s="597"/>
      <c r="EZI127" s="597"/>
      <c r="EZJ127" s="597"/>
      <c r="EZK127" s="597"/>
      <c r="EZL127" s="597"/>
      <c r="EZM127" s="597"/>
      <c r="EZN127" s="597"/>
      <c r="EZO127" s="597"/>
      <c r="EZP127" s="597"/>
      <c r="EZQ127" s="597"/>
      <c r="EZR127" s="597"/>
      <c r="EZS127" s="597"/>
      <c r="EZT127" s="597"/>
      <c r="EZU127" s="597"/>
      <c r="EZV127" s="597"/>
      <c r="EZW127" s="597"/>
      <c r="EZX127" s="597"/>
      <c r="EZY127" s="597"/>
      <c r="EZZ127" s="597"/>
      <c r="FAA127" s="597"/>
      <c r="FAB127" s="597"/>
      <c r="FAC127" s="597"/>
      <c r="FAD127" s="597"/>
      <c r="FAE127" s="597"/>
      <c r="FAF127" s="597"/>
      <c r="FAG127" s="597"/>
      <c r="FAH127" s="597"/>
      <c r="FAI127" s="597"/>
      <c r="FAJ127" s="597"/>
      <c r="FAK127" s="597"/>
      <c r="FAL127" s="597"/>
      <c r="FAM127" s="597"/>
      <c r="FAN127" s="597"/>
      <c r="FAO127" s="597"/>
      <c r="FAP127" s="597"/>
      <c r="FAQ127" s="597"/>
      <c r="FAR127" s="597"/>
      <c r="FAS127" s="597"/>
      <c r="FAT127" s="597"/>
      <c r="FAU127" s="597"/>
      <c r="FAV127" s="597"/>
      <c r="FAW127" s="597"/>
      <c r="FAX127" s="597"/>
      <c r="FAY127" s="597"/>
      <c r="FAZ127" s="597"/>
      <c r="FBA127" s="597"/>
      <c r="FBB127" s="597"/>
      <c r="FBC127" s="597"/>
      <c r="FBD127" s="597"/>
      <c r="FBE127" s="597"/>
      <c r="FBF127" s="597"/>
      <c r="FBG127" s="597"/>
      <c r="FBH127" s="597"/>
      <c r="FBI127" s="597"/>
      <c r="FBJ127" s="597"/>
      <c r="FBK127" s="597"/>
      <c r="FBL127" s="597"/>
      <c r="FBM127" s="597"/>
      <c r="FBN127" s="597"/>
      <c r="FBO127" s="597"/>
      <c r="FBP127" s="597"/>
      <c r="FBQ127" s="597"/>
      <c r="FBR127" s="597"/>
      <c r="FBS127" s="597"/>
      <c r="FBT127" s="597"/>
      <c r="FBU127" s="597"/>
      <c r="FBV127" s="597"/>
      <c r="FBW127" s="597"/>
      <c r="FBX127" s="597"/>
      <c r="FBY127" s="597"/>
      <c r="FBZ127" s="597"/>
      <c r="FCA127" s="597"/>
      <c r="FCB127" s="597"/>
      <c r="FCC127" s="597"/>
      <c r="FCD127" s="597"/>
      <c r="FCE127" s="597"/>
      <c r="FCF127" s="597"/>
      <c r="FCG127" s="597"/>
      <c r="FCH127" s="597"/>
      <c r="FCI127" s="597"/>
      <c r="FCJ127" s="597"/>
      <c r="FCK127" s="597"/>
      <c r="FCL127" s="597"/>
      <c r="FCM127" s="597"/>
      <c r="FCN127" s="597"/>
      <c r="FCO127" s="597"/>
      <c r="FCP127" s="597"/>
      <c r="FCQ127" s="597"/>
      <c r="FCR127" s="597"/>
      <c r="FCS127" s="597"/>
      <c r="FCT127" s="597"/>
      <c r="FCU127" s="597"/>
      <c r="FCV127" s="597"/>
      <c r="FCW127" s="597"/>
      <c r="FCX127" s="597"/>
      <c r="FCY127" s="597"/>
      <c r="FCZ127" s="597"/>
      <c r="FDA127" s="597"/>
      <c r="FDB127" s="597"/>
      <c r="FDC127" s="597"/>
      <c r="FDD127" s="597"/>
      <c r="FDE127" s="597"/>
      <c r="FDF127" s="597"/>
      <c r="FDG127" s="597"/>
      <c r="FDH127" s="597"/>
      <c r="FDI127" s="597"/>
      <c r="FDJ127" s="597"/>
      <c r="FDK127" s="597"/>
      <c r="FDL127" s="597"/>
      <c r="FDM127" s="597"/>
      <c r="FDN127" s="597"/>
      <c r="FDO127" s="597"/>
      <c r="FDP127" s="597"/>
      <c r="FDQ127" s="597"/>
      <c r="FDR127" s="597"/>
      <c r="FDS127" s="597"/>
      <c r="FDT127" s="597"/>
      <c r="FDU127" s="597"/>
      <c r="FDV127" s="597"/>
      <c r="FDW127" s="597"/>
      <c r="FDX127" s="597"/>
      <c r="FDY127" s="597"/>
      <c r="FDZ127" s="597"/>
      <c r="FEA127" s="597"/>
      <c r="FEB127" s="597"/>
      <c r="FEC127" s="597"/>
      <c r="FED127" s="597"/>
      <c r="FEE127" s="597"/>
      <c r="FEF127" s="597"/>
      <c r="FEG127" s="597"/>
      <c r="FEH127" s="597"/>
      <c r="FEI127" s="597"/>
      <c r="FEJ127" s="597"/>
      <c r="FEK127" s="597"/>
      <c r="FEL127" s="597"/>
      <c r="FEM127" s="597"/>
      <c r="FEN127" s="597"/>
      <c r="FEO127" s="597"/>
      <c r="FEP127" s="597"/>
      <c r="FEQ127" s="597"/>
      <c r="FER127" s="597"/>
      <c r="FES127" s="597"/>
      <c r="FET127" s="597"/>
      <c r="FEU127" s="597"/>
      <c r="FEV127" s="597"/>
      <c r="FEW127" s="597"/>
      <c r="FEX127" s="597"/>
      <c r="FEY127" s="597"/>
      <c r="FEZ127" s="597"/>
      <c r="FFA127" s="597"/>
      <c r="FFB127" s="597"/>
      <c r="FFC127" s="597"/>
      <c r="FFD127" s="597"/>
      <c r="FFE127" s="597"/>
      <c r="FFF127" s="597"/>
      <c r="FFG127" s="597"/>
      <c r="FFH127" s="597"/>
      <c r="FFI127" s="597"/>
      <c r="FFJ127" s="597"/>
      <c r="FFK127" s="597"/>
      <c r="FFL127" s="597"/>
      <c r="FFM127" s="597"/>
      <c r="FFN127" s="597"/>
      <c r="FFO127" s="597"/>
      <c r="FFP127" s="597"/>
      <c r="FFQ127" s="597"/>
      <c r="FFR127" s="597"/>
      <c r="FFS127" s="597"/>
      <c r="FFT127" s="597"/>
      <c r="FFU127" s="597"/>
      <c r="FFV127" s="597"/>
      <c r="FFW127" s="597"/>
      <c r="FFX127" s="597"/>
      <c r="FFY127" s="597"/>
      <c r="FFZ127" s="597"/>
      <c r="FGA127" s="597"/>
      <c r="FGB127" s="597"/>
      <c r="FGC127" s="597"/>
      <c r="FGD127" s="597"/>
      <c r="FGE127" s="597"/>
      <c r="FGF127" s="597"/>
      <c r="FGG127" s="597"/>
      <c r="FGH127" s="597"/>
      <c r="FGI127" s="597"/>
      <c r="FGJ127" s="597"/>
      <c r="FGK127" s="597"/>
      <c r="FGL127" s="597"/>
      <c r="FGM127" s="597"/>
      <c r="FGN127" s="597"/>
      <c r="FGO127" s="597"/>
      <c r="FGP127" s="597"/>
      <c r="FGQ127" s="597"/>
      <c r="FGR127" s="597"/>
      <c r="FGS127" s="597"/>
      <c r="FGT127" s="597"/>
      <c r="FGU127" s="597"/>
      <c r="FGV127" s="597"/>
      <c r="FGW127" s="597"/>
      <c r="FGX127" s="597"/>
      <c r="FGY127" s="597"/>
      <c r="FGZ127" s="597"/>
      <c r="FHA127" s="597"/>
      <c r="FHB127" s="597"/>
      <c r="FHC127" s="597"/>
      <c r="FHD127" s="597"/>
      <c r="FHE127" s="597"/>
      <c r="FHF127" s="597"/>
      <c r="FHG127" s="597"/>
      <c r="FHH127" s="597"/>
      <c r="FHI127" s="597"/>
      <c r="FHJ127" s="597"/>
      <c r="FHK127" s="597"/>
      <c r="FHL127" s="597"/>
      <c r="FHM127" s="597"/>
      <c r="FHN127" s="597"/>
      <c r="FHO127" s="597"/>
      <c r="FHP127" s="597"/>
      <c r="FHQ127" s="597"/>
      <c r="FHR127" s="597"/>
      <c r="FHS127" s="597"/>
      <c r="FHT127" s="597"/>
      <c r="FHU127" s="597"/>
      <c r="FHV127" s="597"/>
      <c r="FHW127" s="597"/>
      <c r="FHX127" s="597"/>
      <c r="FHY127" s="597"/>
      <c r="FHZ127" s="597"/>
      <c r="FIA127" s="597"/>
      <c r="FIB127" s="597"/>
      <c r="FIC127" s="597"/>
      <c r="FID127" s="597"/>
      <c r="FIE127" s="597"/>
      <c r="FIF127" s="597"/>
      <c r="FIG127" s="597"/>
      <c r="FIH127" s="597"/>
      <c r="FII127" s="597"/>
      <c r="FIJ127" s="597"/>
      <c r="FIK127" s="597"/>
      <c r="FIL127" s="597"/>
      <c r="FIM127" s="597"/>
      <c r="FIN127" s="597"/>
      <c r="FIO127" s="597"/>
      <c r="FIP127" s="597"/>
      <c r="FIQ127" s="597"/>
      <c r="FIR127" s="597"/>
      <c r="FIS127" s="597"/>
      <c r="FIT127" s="597"/>
      <c r="FIU127" s="597"/>
      <c r="FIV127" s="597"/>
      <c r="FIW127" s="597"/>
      <c r="FIX127" s="597"/>
      <c r="FIY127" s="597"/>
      <c r="FIZ127" s="597"/>
      <c r="FJA127" s="597"/>
      <c r="FJB127" s="597"/>
      <c r="FJC127" s="597"/>
      <c r="FJD127" s="597"/>
      <c r="FJE127" s="597"/>
      <c r="FJF127" s="597"/>
      <c r="FJG127" s="597"/>
      <c r="FJH127" s="597"/>
      <c r="FJI127" s="597"/>
      <c r="FJJ127" s="597"/>
      <c r="FJK127" s="597"/>
      <c r="FJL127" s="597"/>
      <c r="FJM127" s="597"/>
      <c r="FJN127" s="597"/>
      <c r="FJO127" s="597"/>
      <c r="FJP127" s="597"/>
      <c r="FJQ127" s="597"/>
      <c r="FJR127" s="597"/>
      <c r="FJS127" s="597"/>
      <c r="FJT127" s="597"/>
      <c r="FJU127" s="597"/>
      <c r="FJV127" s="597"/>
      <c r="FJW127" s="597"/>
      <c r="FJX127" s="597"/>
      <c r="FJY127" s="597"/>
      <c r="FJZ127" s="597"/>
      <c r="FKA127" s="597"/>
      <c r="FKB127" s="597"/>
      <c r="FKC127" s="597"/>
      <c r="FKD127" s="597"/>
      <c r="FKE127" s="597"/>
      <c r="FKF127" s="597"/>
      <c r="FKG127" s="597"/>
      <c r="FKH127" s="597"/>
      <c r="FKI127" s="597"/>
      <c r="FKJ127" s="597"/>
      <c r="FKK127" s="597"/>
      <c r="FKL127" s="597"/>
      <c r="FKM127" s="597"/>
      <c r="FKN127" s="597"/>
      <c r="FKO127" s="597"/>
      <c r="FKP127" s="597"/>
      <c r="FKQ127" s="597"/>
      <c r="FKR127" s="597"/>
      <c r="FKS127" s="597"/>
      <c r="FKT127" s="597"/>
      <c r="FKU127" s="597"/>
      <c r="FKV127" s="597"/>
      <c r="FKW127" s="597"/>
      <c r="FKX127" s="597"/>
      <c r="FKY127" s="597"/>
      <c r="FKZ127" s="597"/>
      <c r="FLA127" s="597"/>
      <c r="FLB127" s="597"/>
      <c r="FLC127" s="597"/>
      <c r="FLD127" s="597"/>
      <c r="FLE127" s="597"/>
      <c r="FLF127" s="597"/>
      <c r="FLG127" s="597"/>
      <c r="FLH127" s="597"/>
      <c r="FLI127" s="597"/>
      <c r="FLJ127" s="597"/>
      <c r="FLK127" s="597"/>
      <c r="FLL127" s="597"/>
      <c r="FLM127" s="597"/>
      <c r="FLN127" s="597"/>
      <c r="FLO127" s="597"/>
      <c r="FLP127" s="597"/>
      <c r="FLQ127" s="597"/>
      <c r="FLR127" s="597"/>
      <c r="FLS127" s="597"/>
      <c r="FLT127" s="597"/>
      <c r="FLU127" s="597"/>
      <c r="FLV127" s="597"/>
      <c r="FLW127" s="597"/>
      <c r="FLX127" s="597"/>
      <c r="FLY127" s="597"/>
      <c r="FLZ127" s="597"/>
      <c r="FMA127" s="597"/>
      <c r="FMB127" s="597"/>
      <c r="FMC127" s="597"/>
      <c r="FMD127" s="597"/>
      <c r="FME127" s="597"/>
      <c r="FMF127" s="597"/>
      <c r="FMG127" s="597"/>
      <c r="FMH127" s="597"/>
      <c r="FMI127" s="597"/>
      <c r="FMJ127" s="597"/>
      <c r="FMK127" s="597"/>
      <c r="FML127" s="597"/>
      <c r="FMM127" s="597"/>
      <c r="FMN127" s="597"/>
      <c r="FMO127" s="597"/>
      <c r="FMP127" s="597"/>
      <c r="FMQ127" s="597"/>
      <c r="FMR127" s="597"/>
      <c r="FMS127" s="597"/>
      <c r="FMT127" s="597"/>
      <c r="FMU127" s="597"/>
      <c r="FMV127" s="597"/>
      <c r="FMW127" s="597"/>
      <c r="FMX127" s="597"/>
      <c r="FMY127" s="597"/>
      <c r="FMZ127" s="597"/>
      <c r="FNA127" s="597"/>
      <c r="FNB127" s="597"/>
      <c r="FNC127" s="597"/>
      <c r="FND127" s="597"/>
      <c r="FNE127" s="597"/>
      <c r="FNF127" s="597"/>
      <c r="FNG127" s="597"/>
      <c r="FNH127" s="597"/>
      <c r="FNI127" s="597"/>
      <c r="FNJ127" s="597"/>
      <c r="FNK127" s="597"/>
      <c r="FNL127" s="597"/>
      <c r="FNM127" s="597"/>
      <c r="FNN127" s="597"/>
      <c r="FNO127" s="597"/>
      <c r="FNP127" s="597"/>
      <c r="FNQ127" s="597"/>
      <c r="FNR127" s="597"/>
      <c r="FNS127" s="597"/>
      <c r="FNT127" s="597"/>
      <c r="FNU127" s="597"/>
      <c r="FNV127" s="597"/>
      <c r="FNW127" s="597"/>
      <c r="FNX127" s="597"/>
      <c r="FNY127" s="597"/>
      <c r="FNZ127" s="597"/>
      <c r="FOA127" s="597"/>
      <c r="FOB127" s="597"/>
      <c r="FOC127" s="597"/>
      <c r="FOD127" s="597"/>
      <c r="FOE127" s="597"/>
      <c r="FOF127" s="597"/>
      <c r="FOG127" s="597"/>
      <c r="FOH127" s="597"/>
      <c r="FOI127" s="597"/>
      <c r="FOJ127" s="597"/>
      <c r="FOK127" s="597"/>
      <c r="FOL127" s="597"/>
      <c r="FOM127" s="597"/>
      <c r="FON127" s="597"/>
      <c r="FOO127" s="597"/>
      <c r="FOP127" s="597"/>
      <c r="FOQ127" s="597"/>
      <c r="FOR127" s="597"/>
      <c r="FOS127" s="597"/>
      <c r="FOT127" s="597"/>
      <c r="FOU127" s="597"/>
      <c r="FOV127" s="597"/>
      <c r="FOW127" s="597"/>
      <c r="FOX127" s="597"/>
      <c r="FOY127" s="597"/>
      <c r="FOZ127" s="597"/>
      <c r="FPA127" s="597"/>
      <c r="FPB127" s="597"/>
      <c r="FPC127" s="597"/>
      <c r="FPD127" s="597"/>
      <c r="FPE127" s="597"/>
      <c r="FPF127" s="597"/>
      <c r="FPG127" s="597"/>
      <c r="FPH127" s="597"/>
      <c r="FPI127" s="597"/>
      <c r="FPJ127" s="597"/>
      <c r="FPK127" s="597"/>
      <c r="FPL127" s="597"/>
      <c r="FPM127" s="597"/>
      <c r="FPN127" s="597"/>
      <c r="FPO127" s="597"/>
      <c r="FPP127" s="597"/>
      <c r="FPQ127" s="597"/>
      <c r="FPR127" s="597"/>
      <c r="FPS127" s="597"/>
      <c r="FPT127" s="597"/>
      <c r="FPU127" s="597"/>
      <c r="FPV127" s="597"/>
      <c r="FPW127" s="597"/>
      <c r="FPX127" s="597"/>
      <c r="FPY127" s="597"/>
      <c r="FPZ127" s="597"/>
      <c r="FQA127" s="597"/>
      <c r="FQB127" s="597"/>
      <c r="FQC127" s="597"/>
      <c r="FQD127" s="597"/>
      <c r="FQE127" s="597"/>
      <c r="FQF127" s="597"/>
      <c r="FQG127" s="597"/>
      <c r="FQH127" s="597"/>
      <c r="FQI127" s="597"/>
      <c r="FQJ127" s="597"/>
      <c r="FQK127" s="597"/>
      <c r="FQL127" s="597"/>
      <c r="FQM127" s="597"/>
      <c r="FQN127" s="597"/>
      <c r="FQO127" s="597"/>
      <c r="FQP127" s="597"/>
      <c r="FQQ127" s="597"/>
      <c r="FQR127" s="597"/>
      <c r="FQS127" s="597"/>
      <c r="FQT127" s="597"/>
      <c r="FQU127" s="597"/>
      <c r="FQV127" s="597"/>
      <c r="FQW127" s="597"/>
      <c r="FQX127" s="597"/>
      <c r="FQY127" s="597"/>
      <c r="FQZ127" s="597"/>
      <c r="FRA127" s="597"/>
      <c r="FRB127" s="597"/>
      <c r="FRC127" s="597"/>
      <c r="FRD127" s="597"/>
      <c r="FRE127" s="597"/>
      <c r="FRF127" s="597"/>
      <c r="FRG127" s="597"/>
      <c r="FRH127" s="597"/>
      <c r="FRI127" s="597"/>
      <c r="FRJ127" s="597"/>
      <c r="FRK127" s="597"/>
      <c r="FRL127" s="597"/>
      <c r="FRM127" s="597"/>
      <c r="FRN127" s="597"/>
      <c r="FRO127" s="597"/>
      <c r="FRP127" s="597"/>
      <c r="FRQ127" s="597"/>
      <c r="FRR127" s="597"/>
      <c r="FRS127" s="597"/>
      <c r="FRT127" s="597"/>
      <c r="FRU127" s="597"/>
      <c r="FRV127" s="597"/>
      <c r="FRW127" s="597"/>
      <c r="FRX127" s="597"/>
      <c r="FRY127" s="597"/>
      <c r="FRZ127" s="597"/>
      <c r="FSA127" s="597"/>
      <c r="FSB127" s="597"/>
      <c r="FSC127" s="597"/>
      <c r="FSD127" s="597"/>
      <c r="FSE127" s="597"/>
      <c r="FSF127" s="597"/>
      <c r="FSG127" s="597"/>
      <c r="FSH127" s="597"/>
      <c r="FSI127" s="597"/>
      <c r="FSJ127" s="597"/>
      <c r="FSK127" s="597"/>
      <c r="FSL127" s="597"/>
      <c r="FSM127" s="597"/>
      <c r="FSN127" s="597"/>
      <c r="FSO127" s="597"/>
      <c r="FSP127" s="597"/>
      <c r="FSQ127" s="597"/>
      <c r="FSR127" s="597"/>
      <c r="FSS127" s="597"/>
      <c r="FST127" s="597"/>
      <c r="FSU127" s="597"/>
      <c r="FSV127" s="597"/>
      <c r="FSW127" s="597"/>
      <c r="FSX127" s="597"/>
      <c r="FSY127" s="597"/>
      <c r="FSZ127" s="597"/>
      <c r="FTA127" s="597"/>
      <c r="FTB127" s="597"/>
      <c r="FTC127" s="597"/>
      <c r="FTD127" s="597"/>
      <c r="FTE127" s="597"/>
      <c r="FTF127" s="597"/>
      <c r="FTG127" s="597"/>
      <c r="FTH127" s="597"/>
      <c r="FTI127" s="597"/>
      <c r="FTJ127" s="597"/>
      <c r="FTK127" s="597"/>
      <c r="FTL127" s="597"/>
      <c r="FTM127" s="597"/>
      <c r="FTN127" s="597"/>
      <c r="FTO127" s="597"/>
      <c r="FTP127" s="597"/>
      <c r="FTQ127" s="597"/>
      <c r="FTR127" s="597"/>
      <c r="FTS127" s="597"/>
      <c r="FTT127" s="597"/>
      <c r="FTU127" s="597"/>
      <c r="FTV127" s="597"/>
      <c r="FTW127" s="597"/>
      <c r="FTX127" s="597"/>
      <c r="FTY127" s="597"/>
      <c r="FTZ127" s="597"/>
      <c r="FUA127" s="597"/>
      <c r="FUB127" s="597"/>
      <c r="FUC127" s="597"/>
      <c r="FUD127" s="597"/>
      <c r="FUE127" s="597"/>
      <c r="FUF127" s="597"/>
      <c r="FUG127" s="597"/>
      <c r="FUH127" s="597"/>
      <c r="FUI127" s="597"/>
      <c r="FUJ127" s="597"/>
      <c r="FUK127" s="597"/>
      <c r="FUL127" s="597"/>
      <c r="FUM127" s="597"/>
      <c r="FUN127" s="597"/>
      <c r="FUO127" s="597"/>
      <c r="FUP127" s="597"/>
      <c r="FUQ127" s="597"/>
      <c r="FUR127" s="597"/>
      <c r="FUS127" s="597"/>
      <c r="FUT127" s="597"/>
      <c r="FUU127" s="597"/>
      <c r="FUV127" s="597"/>
      <c r="FUW127" s="597"/>
      <c r="FUX127" s="597"/>
      <c r="FUY127" s="597"/>
      <c r="FUZ127" s="597"/>
      <c r="FVA127" s="597"/>
      <c r="FVB127" s="597"/>
      <c r="FVC127" s="597"/>
      <c r="FVD127" s="597"/>
      <c r="FVE127" s="597"/>
      <c r="FVF127" s="597"/>
      <c r="FVG127" s="597"/>
      <c r="FVH127" s="597"/>
      <c r="FVI127" s="597"/>
      <c r="FVJ127" s="597"/>
      <c r="FVK127" s="597"/>
      <c r="FVL127" s="597"/>
      <c r="FVM127" s="597"/>
      <c r="FVN127" s="597"/>
      <c r="FVO127" s="597"/>
      <c r="FVP127" s="597"/>
      <c r="FVQ127" s="597"/>
      <c r="FVR127" s="597"/>
      <c r="FVS127" s="597"/>
      <c r="FVT127" s="597"/>
      <c r="FVU127" s="597"/>
      <c r="FVV127" s="597"/>
      <c r="FVW127" s="597"/>
      <c r="FVX127" s="597"/>
      <c r="FVY127" s="597"/>
      <c r="FVZ127" s="597"/>
      <c r="FWA127" s="597"/>
      <c r="FWB127" s="597"/>
      <c r="FWC127" s="597"/>
      <c r="FWD127" s="597"/>
      <c r="FWE127" s="597"/>
      <c r="FWF127" s="597"/>
      <c r="FWG127" s="597"/>
      <c r="FWH127" s="597"/>
      <c r="FWI127" s="597"/>
      <c r="FWJ127" s="597"/>
      <c r="FWK127" s="597"/>
      <c r="FWL127" s="597"/>
      <c r="FWM127" s="597"/>
      <c r="FWN127" s="597"/>
      <c r="FWO127" s="597"/>
      <c r="FWP127" s="597"/>
      <c r="FWQ127" s="597"/>
      <c r="FWR127" s="597"/>
      <c r="FWS127" s="597"/>
      <c r="FWT127" s="597"/>
      <c r="FWU127" s="597"/>
      <c r="FWV127" s="597"/>
      <c r="FWW127" s="597"/>
      <c r="FWX127" s="597"/>
      <c r="FWY127" s="597"/>
      <c r="FWZ127" s="597"/>
      <c r="FXA127" s="597"/>
      <c r="FXB127" s="597"/>
      <c r="FXC127" s="597"/>
      <c r="FXD127" s="597"/>
      <c r="FXE127" s="597"/>
      <c r="FXF127" s="597"/>
      <c r="FXG127" s="597"/>
      <c r="FXH127" s="597"/>
      <c r="FXI127" s="597"/>
      <c r="FXJ127" s="597"/>
      <c r="FXK127" s="597"/>
      <c r="FXL127" s="597"/>
      <c r="FXM127" s="597"/>
      <c r="FXN127" s="597"/>
      <c r="FXO127" s="597"/>
      <c r="FXP127" s="597"/>
      <c r="FXQ127" s="597"/>
      <c r="FXR127" s="597"/>
      <c r="FXS127" s="597"/>
      <c r="FXT127" s="597"/>
      <c r="FXU127" s="597"/>
      <c r="FXV127" s="597"/>
      <c r="FXW127" s="597"/>
      <c r="FXX127" s="597"/>
      <c r="FXY127" s="597"/>
      <c r="FXZ127" s="597"/>
      <c r="FYA127" s="597"/>
      <c r="FYB127" s="597"/>
      <c r="FYC127" s="597"/>
      <c r="FYD127" s="597"/>
      <c r="FYE127" s="597"/>
      <c r="FYF127" s="597"/>
      <c r="FYG127" s="597"/>
      <c r="FYH127" s="597"/>
      <c r="FYI127" s="597"/>
      <c r="FYJ127" s="597"/>
      <c r="FYK127" s="597"/>
      <c r="FYL127" s="597"/>
      <c r="FYM127" s="597"/>
      <c r="FYN127" s="597"/>
      <c r="FYO127" s="597"/>
      <c r="FYP127" s="597"/>
      <c r="FYQ127" s="597"/>
      <c r="FYR127" s="597"/>
      <c r="FYS127" s="597"/>
      <c r="FYT127" s="597"/>
      <c r="FYU127" s="597"/>
      <c r="FYV127" s="597"/>
      <c r="FYW127" s="597"/>
      <c r="FYX127" s="597"/>
      <c r="FYY127" s="597"/>
      <c r="FYZ127" s="597"/>
      <c r="FZA127" s="597"/>
      <c r="FZB127" s="597"/>
      <c r="FZC127" s="597"/>
      <c r="FZD127" s="597"/>
      <c r="FZE127" s="597"/>
      <c r="FZF127" s="597"/>
      <c r="FZG127" s="597"/>
      <c r="FZH127" s="597"/>
      <c r="FZI127" s="597"/>
      <c r="FZJ127" s="597"/>
      <c r="FZK127" s="597"/>
      <c r="FZL127" s="597"/>
      <c r="FZM127" s="597"/>
      <c r="FZN127" s="597"/>
      <c r="FZO127" s="597"/>
      <c r="FZP127" s="597"/>
      <c r="FZQ127" s="597"/>
      <c r="FZR127" s="597"/>
      <c r="FZS127" s="597"/>
      <c r="FZT127" s="597"/>
      <c r="FZU127" s="597"/>
      <c r="FZV127" s="597"/>
      <c r="FZW127" s="597"/>
      <c r="FZX127" s="597"/>
      <c r="FZY127" s="597"/>
      <c r="FZZ127" s="597"/>
      <c r="GAA127" s="597"/>
      <c r="GAB127" s="597"/>
      <c r="GAC127" s="597"/>
      <c r="GAD127" s="597"/>
      <c r="GAE127" s="597"/>
      <c r="GAF127" s="597"/>
      <c r="GAG127" s="597"/>
      <c r="GAH127" s="597"/>
      <c r="GAI127" s="597"/>
      <c r="GAJ127" s="597"/>
      <c r="GAK127" s="597"/>
      <c r="GAL127" s="597"/>
      <c r="GAM127" s="597"/>
      <c r="GAN127" s="597"/>
      <c r="GAO127" s="597"/>
      <c r="GAP127" s="597"/>
      <c r="GAQ127" s="597"/>
      <c r="GAR127" s="597"/>
      <c r="GAS127" s="597"/>
      <c r="GAT127" s="597"/>
      <c r="GAU127" s="597"/>
      <c r="GAV127" s="597"/>
      <c r="GAW127" s="597"/>
      <c r="GAX127" s="597"/>
      <c r="GAY127" s="597"/>
      <c r="GAZ127" s="597"/>
      <c r="GBA127" s="597"/>
      <c r="GBB127" s="597"/>
      <c r="GBC127" s="597"/>
      <c r="GBD127" s="597"/>
      <c r="GBE127" s="597"/>
      <c r="GBF127" s="597"/>
      <c r="GBG127" s="597"/>
      <c r="GBH127" s="597"/>
      <c r="GBI127" s="597"/>
      <c r="GBJ127" s="597"/>
      <c r="GBK127" s="597"/>
      <c r="GBL127" s="597"/>
      <c r="GBM127" s="597"/>
      <c r="GBN127" s="597"/>
      <c r="GBO127" s="597"/>
      <c r="GBP127" s="597"/>
      <c r="GBQ127" s="597"/>
      <c r="GBR127" s="597"/>
      <c r="GBS127" s="597"/>
      <c r="GBT127" s="597"/>
      <c r="GBU127" s="597"/>
      <c r="GBV127" s="597"/>
      <c r="GBW127" s="597"/>
      <c r="GBX127" s="597"/>
      <c r="GBY127" s="597"/>
      <c r="GBZ127" s="597"/>
      <c r="GCA127" s="597"/>
      <c r="GCB127" s="597"/>
      <c r="GCC127" s="597"/>
      <c r="GCD127" s="597"/>
      <c r="GCE127" s="597"/>
      <c r="GCF127" s="597"/>
      <c r="GCG127" s="597"/>
      <c r="GCH127" s="597"/>
      <c r="GCI127" s="597"/>
      <c r="GCJ127" s="597"/>
      <c r="GCK127" s="597"/>
      <c r="GCL127" s="597"/>
      <c r="GCM127" s="597"/>
      <c r="GCN127" s="597"/>
      <c r="GCO127" s="597"/>
      <c r="GCP127" s="597"/>
      <c r="GCQ127" s="597"/>
      <c r="GCR127" s="597"/>
      <c r="GCS127" s="597"/>
      <c r="GCT127" s="597"/>
      <c r="GCU127" s="597"/>
      <c r="GCV127" s="597"/>
      <c r="GCW127" s="597"/>
      <c r="GCX127" s="597"/>
      <c r="GCY127" s="597"/>
      <c r="GCZ127" s="597"/>
      <c r="GDA127" s="597"/>
      <c r="GDB127" s="597"/>
      <c r="GDC127" s="597"/>
      <c r="GDD127" s="597"/>
      <c r="GDE127" s="597"/>
      <c r="GDF127" s="597"/>
      <c r="GDG127" s="597"/>
      <c r="GDH127" s="597"/>
      <c r="GDI127" s="597"/>
      <c r="GDJ127" s="597"/>
      <c r="GDK127" s="597"/>
      <c r="GDL127" s="597"/>
      <c r="GDM127" s="597"/>
      <c r="GDN127" s="597"/>
      <c r="GDO127" s="597"/>
      <c r="GDP127" s="597"/>
      <c r="GDQ127" s="597"/>
      <c r="GDR127" s="597"/>
      <c r="GDS127" s="597"/>
      <c r="GDT127" s="597"/>
      <c r="GDU127" s="597"/>
      <c r="GDV127" s="597"/>
      <c r="GDW127" s="597"/>
      <c r="GDX127" s="597"/>
      <c r="GDY127" s="597"/>
      <c r="GDZ127" s="597"/>
      <c r="GEA127" s="597"/>
      <c r="GEB127" s="597"/>
      <c r="GEC127" s="597"/>
      <c r="GED127" s="597"/>
      <c r="GEE127" s="597"/>
      <c r="GEF127" s="597"/>
      <c r="GEG127" s="597"/>
      <c r="GEH127" s="597"/>
      <c r="GEI127" s="597"/>
      <c r="GEJ127" s="597"/>
      <c r="GEK127" s="597"/>
      <c r="GEL127" s="597"/>
      <c r="GEM127" s="597"/>
      <c r="GEN127" s="597"/>
      <c r="GEO127" s="597"/>
      <c r="GEP127" s="597"/>
      <c r="GEQ127" s="597"/>
      <c r="GER127" s="597"/>
      <c r="GES127" s="597"/>
      <c r="GET127" s="597"/>
      <c r="GEU127" s="597"/>
      <c r="GEV127" s="597"/>
      <c r="GEW127" s="597"/>
      <c r="GEX127" s="597"/>
      <c r="GEY127" s="597"/>
      <c r="GEZ127" s="597"/>
      <c r="GFA127" s="597"/>
      <c r="GFB127" s="597"/>
      <c r="GFC127" s="597"/>
      <c r="GFD127" s="597"/>
      <c r="GFE127" s="597"/>
      <c r="GFF127" s="597"/>
      <c r="GFG127" s="597"/>
      <c r="GFH127" s="597"/>
      <c r="GFI127" s="597"/>
      <c r="GFJ127" s="597"/>
      <c r="GFK127" s="597"/>
      <c r="GFL127" s="597"/>
      <c r="GFM127" s="597"/>
      <c r="GFN127" s="597"/>
      <c r="GFO127" s="597"/>
      <c r="GFP127" s="597"/>
      <c r="GFQ127" s="597"/>
      <c r="GFR127" s="597"/>
      <c r="GFS127" s="597"/>
      <c r="GFT127" s="597"/>
      <c r="GFU127" s="597"/>
      <c r="GFV127" s="597"/>
      <c r="GFW127" s="597"/>
      <c r="GFX127" s="597"/>
      <c r="GFY127" s="597"/>
      <c r="GFZ127" s="597"/>
      <c r="GGA127" s="597"/>
      <c r="GGB127" s="597"/>
      <c r="GGC127" s="597"/>
      <c r="GGD127" s="597"/>
      <c r="GGE127" s="597"/>
      <c r="GGF127" s="597"/>
      <c r="GGG127" s="597"/>
      <c r="GGH127" s="597"/>
      <c r="GGI127" s="597"/>
      <c r="GGJ127" s="597"/>
      <c r="GGK127" s="597"/>
      <c r="GGL127" s="597"/>
      <c r="GGM127" s="597"/>
      <c r="GGN127" s="597"/>
      <c r="GGO127" s="597"/>
      <c r="GGP127" s="597"/>
      <c r="GGQ127" s="597"/>
      <c r="GGR127" s="597"/>
      <c r="GGS127" s="597"/>
      <c r="GGT127" s="597"/>
      <c r="GGU127" s="597"/>
      <c r="GGV127" s="597"/>
      <c r="GGW127" s="597"/>
      <c r="GGX127" s="597"/>
      <c r="GGY127" s="597"/>
      <c r="GGZ127" s="597"/>
      <c r="GHA127" s="597"/>
      <c r="GHB127" s="597"/>
      <c r="GHC127" s="597"/>
      <c r="GHD127" s="597"/>
      <c r="GHE127" s="597"/>
      <c r="GHF127" s="597"/>
      <c r="GHG127" s="597"/>
      <c r="GHH127" s="597"/>
      <c r="GHI127" s="597"/>
      <c r="GHJ127" s="597"/>
      <c r="GHK127" s="597"/>
      <c r="GHL127" s="597"/>
      <c r="GHM127" s="597"/>
      <c r="GHN127" s="597"/>
      <c r="GHO127" s="597"/>
      <c r="GHP127" s="597"/>
      <c r="GHQ127" s="597"/>
      <c r="GHR127" s="597"/>
      <c r="GHS127" s="597"/>
      <c r="GHT127" s="597"/>
      <c r="GHU127" s="597"/>
      <c r="GHV127" s="597"/>
      <c r="GHW127" s="597"/>
      <c r="GHX127" s="597"/>
      <c r="GHY127" s="597"/>
      <c r="GHZ127" s="597"/>
      <c r="GIA127" s="597"/>
      <c r="GIB127" s="597"/>
      <c r="GIC127" s="597"/>
      <c r="GID127" s="597"/>
      <c r="GIE127" s="597"/>
      <c r="GIF127" s="597"/>
      <c r="GIG127" s="597"/>
      <c r="GIH127" s="597"/>
      <c r="GII127" s="597"/>
      <c r="GIJ127" s="597"/>
      <c r="GIK127" s="597"/>
      <c r="GIL127" s="597"/>
      <c r="GIM127" s="597"/>
      <c r="GIN127" s="597"/>
      <c r="GIO127" s="597"/>
      <c r="GIP127" s="597"/>
      <c r="GIQ127" s="597"/>
      <c r="GIR127" s="597"/>
      <c r="GIS127" s="597"/>
      <c r="GIT127" s="597"/>
      <c r="GIU127" s="597"/>
      <c r="GIV127" s="597"/>
      <c r="GIW127" s="597"/>
      <c r="GIX127" s="597"/>
      <c r="GIY127" s="597"/>
      <c r="GIZ127" s="597"/>
      <c r="GJA127" s="597"/>
      <c r="GJB127" s="597"/>
      <c r="GJC127" s="597"/>
      <c r="GJD127" s="597"/>
      <c r="GJE127" s="597"/>
      <c r="GJF127" s="597"/>
      <c r="GJG127" s="597"/>
      <c r="GJH127" s="597"/>
      <c r="GJI127" s="597"/>
      <c r="GJJ127" s="597"/>
      <c r="GJK127" s="597"/>
      <c r="GJL127" s="597"/>
      <c r="GJM127" s="597"/>
      <c r="GJN127" s="597"/>
      <c r="GJO127" s="597"/>
      <c r="GJP127" s="597"/>
      <c r="GJQ127" s="597"/>
      <c r="GJR127" s="597"/>
      <c r="GJS127" s="597"/>
      <c r="GJT127" s="597"/>
      <c r="GJU127" s="597"/>
      <c r="GJV127" s="597"/>
      <c r="GJW127" s="597"/>
      <c r="GJX127" s="597"/>
      <c r="GJY127" s="597"/>
      <c r="GJZ127" s="597"/>
      <c r="GKA127" s="597"/>
      <c r="GKB127" s="597"/>
      <c r="GKC127" s="597"/>
      <c r="GKD127" s="597"/>
      <c r="GKE127" s="597"/>
      <c r="GKF127" s="597"/>
      <c r="GKG127" s="597"/>
      <c r="GKH127" s="597"/>
      <c r="GKI127" s="597"/>
      <c r="GKJ127" s="597"/>
      <c r="GKK127" s="597"/>
      <c r="GKL127" s="597"/>
      <c r="GKM127" s="597"/>
      <c r="GKN127" s="597"/>
      <c r="GKO127" s="597"/>
      <c r="GKP127" s="597"/>
      <c r="GKQ127" s="597"/>
      <c r="GKR127" s="597"/>
      <c r="GKS127" s="597"/>
      <c r="GKT127" s="597"/>
      <c r="GKU127" s="597"/>
      <c r="GKV127" s="597"/>
      <c r="GKW127" s="597"/>
      <c r="GKX127" s="597"/>
      <c r="GKY127" s="597"/>
      <c r="GKZ127" s="597"/>
      <c r="GLA127" s="597"/>
      <c r="GLB127" s="597"/>
      <c r="GLC127" s="597"/>
      <c r="GLD127" s="597"/>
      <c r="GLE127" s="597"/>
      <c r="GLF127" s="597"/>
      <c r="GLG127" s="597"/>
      <c r="GLH127" s="597"/>
      <c r="GLI127" s="597"/>
      <c r="GLJ127" s="597"/>
      <c r="GLK127" s="597"/>
      <c r="GLL127" s="597"/>
      <c r="GLM127" s="597"/>
      <c r="GLN127" s="597"/>
      <c r="GLO127" s="597"/>
      <c r="GLP127" s="597"/>
      <c r="GLQ127" s="597"/>
      <c r="GLR127" s="597"/>
      <c r="GLS127" s="597"/>
      <c r="GLT127" s="597"/>
      <c r="GLU127" s="597"/>
      <c r="GLV127" s="597"/>
      <c r="GLW127" s="597"/>
      <c r="GLX127" s="597"/>
      <c r="GLY127" s="597"/>
      <c r="GLZ127" s="597"/>
      <c r="GMA127" s="597"/>
      <c r="GMB127" s="597"/>
      <c r="GMC127" s="597"/>
      <c r="GMD127" s="597"/>
      <c r="GME127" s="597"/>
      <c r="GMF127" s="597"/>
      <c r="GMG127" s="597"/>
      <c r="GMH127" s="597"/>
      <c r="GMI127" s="597"/>
      <c r="GMJ127" s="597"/>
      <c r="GMK127" s="597"/>
      <c r="GML127" s="597"/>
      <c r="GMM127" s="597"/>
      <c r="GMN127" s="597"/>
      <c r="GMO127" s="597"/>
      <c r="GMP127" s="597"/>
      <c r="GMQ127" s="597"/>
      <c r="GMR127" s="597"/>
      <c r="GMS127" s="597"/>
      <c r="GMT127" s="597"/>
      <c r="GMU127" s="597"/>
      <c r="GMV127" s="597"/>
      <c r="GMW127" s="597"/>
      <c r="GMX127" s="597"/>
      <c r="GMY127" s="597"/>
      <c r="GMZ127" s="597"/>
      <c r="GNA127" s="597"/>
      <c r="GNB127" s="597"/>
      <c r="GNC127" s="597"/>
      <c r="GND127" s="597"/>
      <c r="GNE127" s="597"/>
      <c r="GNF127" s="597"/>
      <c r="GNG127" s="597"/>
      <c r="GNH127" s="597"/>
      <c r="GNI127" s="597"/>
      <c r="GNJ127" s="597"/>
      <c r="GNK127" s="597"/>
      <c r="GNL127" s="597"/>
      <c r="GNM127" s="597"/>
      <c r="GNN127" s="597"/>
      <c r="GNO127" s="597"/>
      <c r="GNP127" s="597"/>
      <c r="GNQ127" s="597"/>
      <c r="GNR127" s="597"/>
      <c r="GNS127" s="597"/>
      <c r="GNT127" s="597"/>
      <c r="GNU127" s="597"/>
      <c r="GNV127" s="597"/>
      <c r="GNW127" s="597"/>
      <c r="GNX127" s="597"/>
      <c r="GNY127" s="597"/>
      <c r="GNZ127" s="597"/>
      <c r="GOA127" s="597"/>
      <c r="GOB127" s="597"/>
      <c r="GOC127" s="597"/>
      <c r="GOD127" s="597"/>
      <c r="GOE127" s="597"/>
      <c r="GOF127" s="597"/>
      <c r="GOG127" s="597"/>
      <c r="GOH127" s="597"/>
      <c r="GOI127" s="597"/>
      <c r="GOJ127" s="597"/>
      <c r="GOK127" s="597"/>
      <c r="GOL127" s="597"/>
      <c r="GOM127" s="597"/>
      <c r="GON127" s="597"/>
      <c r="GOO127" s="597"/>
      <c r="GOP127" s="597"/>
      <c r="GOQ127" s="597"/>
      <c r="GOR127" s="597"/>
      <c r="GOS127" s="597"/>
      <c r="GOT127" s="597"/>
      <c r="GOU127" s="597"/>
      <c r="GOV127" s="597"/>
      <c r="GOW127" s="597"/>
      <c r="GOX127" s="597"/>
      <c r="GOY127" s="597"/>
      <c r="GOZ127" s="597"/>
      <c r="GPA127" s="597"/>
      <c r="GPB127" s="597"/>
      <c r="GPC127" s="597"/>
      <c r="GPD127" s="597"/>
      <c r="GPE127" s="597"/>
      <c r="GPF127" s="597"/>
      <c r="GPG127" s="597"/>
      <c r="GPH127" s="597"/>
      <c r="GPI127" s="597"/>
      <c r="GPJ127" s="597"/>
      <c r="GPK127" s="597"/>
      <c r="GPL127" s="597"/>
      <c r="GPM127" s="597"/>
      <c r="GPN127" s="597"/>
      <c r="GPO127" s="597"/>
      <c r="GPP127" s="597"/>
      <c r="GPQ127" s="597"/>
      <c r="GPR127" s="597"/>
      <c r="GPS127" s="597"/>
      <c r="GPT127" s="597"/>
      <c r="GPU127" s="597"/>
      <c r="GPV127" s="597"/>
      <c r="GPW127" s="597"/>
      <c r="GPX127" s="597"/>
      <c r="GPY127" s="597"/>
      <c r="GPZ127" s="597"/>
      <c r="GQA127" s="597"/>
      <c r="GQB127" s="597"/>
      <c r="GQC127" s="597"/>
      <c r="GQD127" s="597"/>
      <c r="GQE127" s="597"/>
      <c r="GQF127" s="597"/>
      <c r="GQG127" s="597"/>
      <c r="GQH127" s="597"/>
      <c r="GQI127" s="597"/>
      <c r="GQJ127" s="597"/>
      <c r="GQK127" s="597"/>
      <c r="GQL127" s="597"/>
      <c r="GQM127" s="597"/>
      <c r="GQN127" s="597"/>
      <c r="GQO127" s="597"/>
      <c r="GQP127" s="597"/>
      <c r="GQQ127" s="597"/>
      <c r="GQR127" s="597"/>
      <c r="GQS127" s="597"/>
      <c r="GQT127" s="597"/>
      <c r="GQU127" s="597"/>
      <c r="GQV127" s="597"/>
      <c r="GQW127" s="597"/>
      <c r="GQX127" s="597"/>
      <c r="GQY127" s="597"/>
      <c r="GQZ127" s="597"/>
      <c r="GRA127" s="597"/>
      <c r="GRB127" s="597"/>
      <c r="GRC127" s="597"/>
      <c r="GRD127" s="597"/>
      <c r="GRE127" s="597"/>
      <c r="GRF127" s="597"/>
      <c r="GRG127" s="597"/>
      <c r="GRH127" s="597"/>
      <c r="GRI127" s="597"/>
      <c r="GRJ127" s="597"/>
      <c r="GRK127" s="597"/>
      <c r="GRL127" s="597"/>
      <c r="GRM127" s="597"/>
      <c r="GRN127" s="597"/>
      <c r="GRO127" s="597"/>
      <c r="GRP127" s="597"/>
      <c r="GRQ127" s="597"/>
      <c r="GRR127" s="597"/>
      <c r="GRS127" s="597"/>
      <c r="GRT127" s="597"/>
      <c r="GRU127" s="597"/>
      <c r="GRV127" s="597"/>
      <c r="GRW127" s="597"/>
      <c r="GRX127" s="597"/>
      <c r="GRY127" s="597"/>
      <c r="GRZ127" s="597"/>
      <c r="GSA127" s="597"/>
      <c r="GSB127" s="597"/>
      <c r="GSC127" s="597"/>
      <c r="GSD127" s="597"/>
      <c r="GSE127" s="597"/>
      <c r="GSF127" s="597"/>
      <c r="GSG127" s="597"/>
      <c r="GSH127" s="597"/>
      <c r="GSI127" s="597"/>
      <c r="GSJ127" s="597"/>
      <c r="GSK127" s="597"/>
      <c r="GSL127" s="597"/>
      <c r="GSM127" s="597"/>
      <c r="GSN127" s="597"/>
      <c r="GSO127" s="597"/>
      <c r="GSP127" s="597"/>
      <c r="GSQ127" s="597"/>
      <c r="GSR127" s="597"/>
      <c r="GSS127" s="597"/>
      <c r="GST127" s="597"/>
      <c r="GSU127" s="597"/>
      <c r="GSV127" s="597"/>
      <c r="GSW127" s="597"/>
      <c r="GSX127" s="597"/>
      <c r="GSY127" s="597"/>
      <c r="GSZ127" s="597"/>
      <c r="GTA127" s="597"/>
      <c r="GTB127" s="597"/>
      <c r="GTC127" s="597"/>
      <c r="GTD127" s="597"/>
      <c r="GTE127" s="597"/>
      <c r="GTF127" s="597"/>
      <c r="GTG127" s="597"/>
      <c r="GTH127" s="597"/>
      <c r="GTI127" s="597"/>
      <c r="GTJ127" s="597"/>
      <c r="GTK127" s="597"/>
      <c r="GTL127" s="597"/>
      <c r="GTM127" s="597"/>
      <c r="GTN127" s="597"/>
      <c r="GTO127" s="597"/>
      <c r="GTP127" s="597"/>
      <c r="GTQ127" s="597"/>
      <c r="GTR127" s="597"/>
      <c r="GTS127" s="597"/>
      <c r="GTT127" s="597"/>
      <c r="GTU127" s="597"/>
      <c r="GTV127" s="597"/>
      <c r="GTW127" s="597"/>
      <c r="GTX127" s="597"/>
      <c r="GTY127" s="597"/>
      <c r="GTZ127" s="597"/>
      <c r="GUA127" s="597"/>
      <c r="GUB127" s="597"/>
      <c r="GUC127" s="597"/>
      <c r="GUD127" s="597"/>
      <c r="GUE127" s="597"/>
      <c r="GUF127" s="597"/>
      <c r="GUG127" s="597"/>
      <c r="GUH127" s="597"/>
      <c r="GUI127" s="597"/>
      <c r="GUJ127" s="597"/>
      <c r="GUK127" s="597"/>
      <c r="GUL127" s="597"/>
      <c r="GUM127" s="597"/>
      <c r="GUN127" s="597"/>
      <c r="GUO127" s="597"/>
      <c r="GUP127" s="597"/>
      <c r="GUQ127" s="597"/>
      <c r="GUR127" s="597"/>
      <c r="GUS127" s="597"/>
      <c r="GUT127" s="597"/>
      <c r="GUU127" s="597"/>
      <c r="GUV127" s="597"/>
      <c r="GUW127" s="597"/>
      <c r="GUX127" s="597"/>
      <c r="GUY127" s="597"/>
      <c r="GUZ127" s="597"/>
      <c r="GVA127" s="597"/>
      <c r="GVB127" s="597"/>
      <c r="GVC127" s="597"/>
      <c r="GVD127" s="597"/>
      <c r="GVE127" s="597"/>
      <c r="GVF127" s="597"/>
      <c r="GVG127" s="597"/>
      <c r="GVH127" s="597"/>
      <c r="GVI127" s="597"/>
      <c r="GVJ127" s="597"/>
      <c r="GVK127" s="597"/>
      <c r="GVL127" s="597"/>
      <c r="GVM127" s="597"/>
      <c r="GVN127" s="597"/>
      <c r="GVO127" s="597"/>
      <c r="GVP127" s="597"/>
      <c r="GVQ127" s="597"/>
      <c r="GVR127" s="597"/>
      <c r="GVS127" s="597"/>
      <c r="GVT127" s="597"/>
      <c r="GVU127" s="597"/>
      <c r="GVV127" s="597"/>
      <c r="GVW127" s="597"/>
      <c r="GVX127" s="597"/>
      <c r="GVY127" s="597"/>
      <c r="GVZ127" s="597"/>
      <c r="GWA127" s="597"/>
      <c r="GWB127" s="597"/>
      <c r="GWC127" s="597"/>
      <c r="GWD127" s="597"/>
      <c r="GWE127" s="597"/>
      <c r="GWF127" s="597"/>
      <c r="GWG127" s="597"/>
      <c r="GWH127" s="597"/>
      <c r="GWI127" s="597"/>
      <c r="GWJ127" s="597"/>
      <c r="GWK127" s="597"/>
      <c r="GWL127" s="597"/>
      <c r="GWM127" s="597"/>
      <c r="GWN127" s="597"/>
      <c r="GWO127" s="597"/>
      <c r="GWP127" s="597"/>
      <c r="GWQ127" s="597"/>
      <c r="GWR127" s="597"/>
      <c r="GWS127" s="597"/>
      <c r="GWT127" s="597"/>
      <c r="GWU127" s="597"/>
      <c r="GWV127" s="597"/>
      <c r="GWW127" s="597"/>
      <c r="GWX127" s="597"/>
      <c r="GWY127" s="597"/>
      <c r="GWZ127" s="597"/>
      <c r="GXA127" s="597"/>
      <c r="GXB127" s="597"/>
      <c r="GXC127" s="597"/>
      <c r="GXD127" s="597"/>
      <c r="GXE127" s="597"/>
      <c r="GXF127" s="597"/>
      <c r="GXG127" s="597"/>
      <c r="GXH127" s="597"/>
      <c r="GXI127" s="597"/>
      <c r="GXJ127" s="597"/>
      <c r="GXK127" s="597"/>
      <c r="GXL127" s="597"/>
      <c r="GXM127" s="597"/>
      <c r="GXN127" s="597"/>
      <c r="GXO127" s="597"/>
      <c r="GXP127" s="597"/>
      <c r="GXQ127" s="597"/>
      <c r="GXR127" s="597"/>
      <c r="GXS127" s="597"/>
      <c r="GXT127" s="597"/>
      <c r="GXU127" s="597"/>
      <c r="GXV127" s="597"/>
      <c r="GXW127" s="597"/>
      <c r="GXX127" s="597"/>
      <c r="GXY127" s="597"/>
      <c r="GXZ127" s="597"/>
      <c r="GYA127" s="597"/>
      <c r="GYB127" s="597"/>
      <c r="GYC127" s="597"/>
      <c r="GYD127" s="597"/>
      <c r="GYE127" s="597"/>
      <c r="GYF127" s="597"/>
      <c r="GYG127" s="597"/>
      <c r="GYH127" s="597"/>
      <c r="GYI127" s="597"/>
      <c r="GYJ127" s="597"/>
      <c r="GYK127" s="597"/>
      <c r="GYL127" s="597"/>
      <c r="GYM127" s="597"/>
      <c r="GYN127" s="597"/>
      <c r="GYO127" s="597"/>
      <c r="GYP127" s="597"/>
      <c r="GYQ127" s="597"/>
      <c r="GYR127" s="597"/>
      <c r="GYS127" s="597"/>
      <c r="GYT127" s="597"/>
      <c r="GYU127" s="597"/>
      <c r="GYV127" s="597"/>
      <c r="GYW127" s="597"/>
      <c r="GYX127" s="597"/>
      <c r="GYY127" s="597"/>
      <c r="GYZ127" s="597"/>
      <c r="GZA127" s="597"/>
      <c r="GZB127" s="597"/>
      <c r="GZC127" s="597"/>
      <c r="GZD127" s="597"/>
      <c r="GZE127" s="597"/>
      <c r="GZF127" s="597"/>
      <c r="GZG127" s="597"/>
      <c r="GZH127" s="597"/>
      <c r="GZI127" s="597"/>
      <c r="GZJ127" s="597"/>
      <c r="GZK127" s="597"/>
      <c r="GZL127" s="597"/>
      <c r="GZM127" s="597"/>
      <c r="GZN127" s="597"/>
      <c r="GZO127" s="597"/>
      <c r="GZP127" s="597"/>
      <c r="GZQ127" s="597"/>
      <c r="GZR127" s="597"/>
      <c r="GZS127" s="597"/>
      <c r="GZT127" s="597"/>
      <c r="GZU127" s="597"/>
      <c r="GZV127" s="597"/>
      <c r="GZW127" s="597"/>
      <c r="GZX127" s="597"/>
      <c r="GZY127" s="597"/>
      <c r="GZZ127" s="597"/>
      <c r="HAA127" s="597"/>
      <c r="HAB127" s="597"/>
      <c r="HAC127" s="597"/>
      <c r="HAD127" s="597"/>
      <c r="HAE127" s="597"/>
      <c r="HAF127" s="597"/>
      <c r="HAG127" s="597"/>
      <c r="HAH127" s="597"/>
      <c r="HAI127" s="597"/>
      <c r="HAJ127" s="597"/>
      <c r="HAK127" s="597"/>
      <c r="HAL127" s="597"/>
      <c r="HAM127" s="597"/>
      <c r="HAN127" s="597"/>
      <c r="HAO127" s="597"/>
      <c r="HAP127" s="597"/>
      <c r="HAQ127" s="597"/>
      <c r="HAR127" s="597"/>
      <c r="HAS127" s="597"/>
      <c r="HAT127" s="597"/>
      <c r="HAU127" s="597"/>
      <c r="HAV127" s="597"/>
      <c r="HAW127" s="597"/>
      <c r="HAX127" s="597"/>
      <c r="HAY127" s="597"/>
      <c r="HAZ127" s="597"/>
      <c r="HBA127" s="597"/>
      <c r="HBB127" s="597"/>
      <c r="HBC127" s="597"/>
      <c r="HBD127" s="597"/>
    </row>
    <row r="128" spans="1:5464" s="451" customFormat="1" x14ac:dyDescent="0.2">
      <c r="A128" s="1295"/>
      <c r="B128" s="432" t="s">
        <v>78</v>
      </c>
      <c r="C128" s="606">
        <f>SUM(D128+E128)</f>
        <v>0</v>
      </c>
      <c r="D128" s="565">
        <f t="shared" si="20"/>
        <v>0</v>
      </c>
      <c r="E128" s="607">
        <f t="shared" si="20"/>
        <v>0</v>
      </c>
      <c r="F128" s="233"/>
      <c r="G128" s="181"/>
      <c r="H128" s="31"/>
      <c r="I128" s="181"/>
      <c r="J128" s="31"/>
      <c r="K128" s="181"/>
      <c r="L128" s="233"/>
      <c r="M128" s="181"/>
      <c r="N128" s="31"/>
      <c r="O128" s="579"/>
      <c r="P128" s="519"/>
      <c r="Q128" s="465"/>
      <c r="R128" s="465"/>
      <c r="S128" s="465"/>
      <c r="T128" s="465"/>
      <c r="U128" s="465"/>
      <c r="V128" s="465"/>
      <c r="W128" s="465"/>
      <c r="X128" s="465"/>
      <c r="Y128" s="465"/>
      <c r="Z128" s="465"/>
      <c r="AA128" s="465"/>
      <c r="AB128" s="465"/>
      <c r="AC128" s="465"/>
      <c r="AD128" s="465"/>
      <c r="AE128" s="465"/>
      <c r="AF128" s="459"/>
      <c r="AG128" s="459"/>
      <c r="AH128" s="459"/>
      <c r="AI128" s="596"/>
      <c r="AJ128" s="453"/>
      <c r="AK128" s="453"/>
      <c r="AL128" s="453"/>
      <c r="AM128" s="453"/>
      <c r="AN128" s="453"/>
      <c r="AO128" s="453"/>
      <c r="AP128" s="453"/>
      <c r="AQ128" s="453"/>
      <c r="AR128" s="453"/>
      <c r="AS128" s="453"/>
      <c r="AT128" s="453"/>
      <c r="AU128" s="453"/>
      <c r="BY128" s="452"/>
      <c r="BZ128" s="452"/>
      <c r="CA128" s="452"/>
      <c r="CB128" s="452"/>
      <c r="CC128" s="452"/>
      <c r="CD128" s="452"/>
      <c r="CE128" s="452"/>
      <c r="CF128" s="452"/>
      <c r="CG128" s="719"/>
      <c r="CH128" s="719"/>
      <c r="CI128" s="719"/>
      <c r="CJ128" s="719"/>
      <c r="CK128" s="719"/>
      <c r="CL128" s="719"/>
      <c r="CM128" s="719"/>
      <c r="CN128" s="719"/>
      <c r="CO128" s="452"/>
    </row>
    <row r="129" spans="1:93" s="451" customFormat="1" x14ac:dyDescent="0.2">
      <c r="A129" s="1295"/>
      <c r="B129" s="431" t="s">
        <v>79</v>
      </c>
      <c r="C129" s="555">
        <f>SUM(D129+E129)</f>
        <v>0</v>
      </c>
      <c r="D129" s="555">
        <f t="shared" si="20"/>
        <v>0</v>
      </c>
      <c r="E129" s="608">
        <f t="shared" si="20"/>
        <v>0</v>
      </c>
      <c r="F129" s="31"/>
      <c r="G129" s="178"/>
      <c r="H129" s="31"/>
      <c r="I129" s="178"/>
      <c r="J129" s="31"/>
      <c r="K129" s="178"/>
      <c r="L129" s="31"/>
      <c r="M129" s="178"/>
      <c r="N129" s="609"/>
      <c r="O129" s="468"/>
      <c r="P129" s="519"/>
      <c r="Q129" s="3"/>
      <c r="R129" s="3"/>
      <c r="S129" s="3"/>
      <c r="T129" s="3"/>
      <c r="U129" s="3"/>
      <c r="V129" s="3"/>
      <c r="W129" s="3"/>
      <c r="X129" s="3"/>
      <c r="Y129" s="465"/>
      <c r="Z129" s="465"/>
      <c r="AA129" s="465"/>
      <c r="AB129" s="465"/>
      <c r="AC129" s="465"/>
      <c r="AD129" s="465"/>
      <c r="AE129" s="465"/>
      <c r="AF129" s="465"/>
      <c r="AG129" s="465"/>
      <c r="AH129" s="465"/>
      <c r="AI129" s="465"/>
      <c r="AJ129" s="465"/>
      <c r="AK129" s="465"/>
      <c r="AL129" s="465"/>
      <c r="AM129" s="465"/>
      <c r="AN129" s="459"/>
      <c r="AO129" s="580"/>
      <c r="AP129" s="459"/>
      <c r="AQ129" s="459"/>
      <c r="AR129" s="478"/>
      <c r="AS129" s="453"/>
      <c r="AT129" s="453"/>
      <c r="AU129" s="453"/>
      <c r="AV129" s="453"/>
      <c r="AW129" s="453"/>
      <c r="AX129" s="453"/>
      <c r="AY129" s="453"/>
      <c r="AZ129" s="453"/>
      <c r="BA129" s="453"/>
      <c r="BB129" s="453"/>
      <c r="BC129" s="453"/>
      <c r="BY129" s="452"/>
      <c r="BZ129" s="452"/>
      <c r="CA129" s="452"/>
      <c r="CB129" s="452"/>
      <c r="CC129" s="452"/>
      <c r="CD129" s="452"/>
      <c r="CE129" s="452"/>
      <c r="CF129" s="452"/>
      <c r="CG129" s="719"/>
      <c r="CH129" s="719"/>
      <c r="CI129" s="719"/>
      <c r="CJ129" s="719"/>
      <c r="CK129" s="719"/>
      <c r="CL129" s="719"/>
      <c r="CM129" s="719"/>
      <c r="CN129" s="719"/>
      <c r="CO129" s="452"/>
    </row>
    <row r="130" spans="1:93" s="451" customFormat="1" x14ac:dyDescent="0.2">
      <c r="A130" s="1236"/>
      <c r="B130" s="433" t="s">
        <v>246</v>
      </c>
      <c r="C130" s="610">
        <f>SUM(D130+E130)</f>
        <v>0</v>
      </c>
      <c r="D130" s="610">
        <f t="shared" si="20"/>
        <v>0</v>
      </c>
      <c r="E130" s="611">
        <f t="shared" si="20"/>
        <v>0</v>
      </c>
      <c r="F130" s="82"/>
      <c r="G130" s="184"/>
      <c r="H130" s="82"/>
      <c r="I130" s="184"/>
      <c r="J130" s="82"/>
      <c r="K130" s="184"/>
      <c r="L130" s="82"/>
      <c r="M130" s="184"/>
      <c r="N130" s="585"/>
      <c r="O130" s="586"/>
      <c r="P130" s="519"/>
      <c r="Q130" s="3"/>
      <c r="R130" s="3"/>
      <c r="S130" s="3"/>
      <c r="T130" s="3"/>
      <c r="U130" s="3"/>
      <c r="V130" s="3"/>
      <c r="W130" s="3"/>
      <c r="X130" s="3"/>
      <c r="Y130" s="525"/>
      <c r="Z130" s="522"/>
      <c r="AA130" s="22"/>
      <c r="AB130" s="612"/>
      <c r="AC130" s="522"/>
      <c r="AD130" s="22"/>
      <c r="AE130" s="612"/>
      <c r="AF130" s="612"/>
      <c r="AG130" s="612"/>
      <c r="AH130" s="465"/>
      <c r="AI130" s="22"/>
      <c r="AJ130" s="540"/>
      <c r="AK130" s="540"/>
      <c r="AL130" s="540"/>
      <c r="AM130" s="465"/>
      <c r="AN130" s="5"/>
      <c r="AO130" s="580"/>
      <c r="AP130" s="459"/>
      <c r="AQ130" s="459"/>
      <c r="BY130" s="452"/>
      <c r="BZ130" s="452"/>
      <c r="CA130" s="452"/>
      <c r="CB130" s="452"/>
      <c r="CC130" s="452"/>
      <c r="CD130" s="452"/>
      <c r="CE130" s="452"/>
      <c r="CF130" s="452"/>
      <c r="CG130" s="719"/>
      <c r="CH130" s="719"/>
      <c r="CI130" s="719"/>
      <c r="CJ130" s="719"/>
      <c r="CK130" s="719"/>
      <c r="CL130" s="719"/>
      <c r="CM130" s="719"/>
      <c r="CN130" s="719"/>
      <c r="CO130" s="452"/>
    </row>
    <row r="131" spans="1:93" s="451" customFormat="1" x14ac:dyDescent="0.2">
      <c r="A131" s="3" t="s">
        <v>247</v>
      </c>
      <c r="B131" s="3"/>
      <c r="C131" s="3"/>
      <c r="D131" s="3"/>
      <c r="E131" s="3"/>
      <c r="F131" s="3"/>
      <c r="G131" s="3"/>
      <c r="H131" s="3"/>
      <c r="I131" s="3"/>
      <c r="BY131" s="452"/>
      <c r="BZ131" s="452"/>
      <c r="CA131" s="452"/>
      <c r="CB131" s="452"/>
      <c r="CC131" s="452"/>
      <c r="CD131" s="452"/>
      <c r="CE131" s="452"/>
      <c r="CF131" s="452"/>
      <c r="CG131" s="719"/>
      <c r="CH131" s="719"/>
      <c r="CI131" s="719"/>
      <c r="CJ131" s="719"/>
      <c r="CK131" s="719"/>
      <c r="CL131" s="719"/>
      <c r="CM131" s="719"/>
      <c r="CN131" s="719"/>
      <c r="CO131" s="452"/>
    </row>
    <row r="132" spans="1:93" s="451" customFormat="1" x14ac:dyDescent="0.2">
      <c r="A132" s="3" t="s">
        <v>248</v>
      </c>
      <c r="B132" s="3"/>
      <c r="C132" s="3"/>
      <c r="D132" s="3"/>
      <c r="E132" s="3"/>
      <c r="F132" s="3"/>
      <c r="G132" s="3"/>
      <c r="H132" s="2"/>
      <c r="I132" s="3"/>
      <c r="BY132" s="452"/>
      <c r="BZ132" s="452"/>
      <c r="CA132" s="452"/>
      <c r="CB132" s="452"/>
      <c r="CC132" s="452"/>
      <c r="CD132" s="452"/>
      <c r="CE132" s="452"/>
      <c r="CF132" s="452"/>
      <c r="CG132" s="719"/>
      <c r="CH132" s="719"/>
      <c r="CI132" s="719"/>
      <c r="CJ132" s="719"/>
      <c r="CK132" s="719"/>
      <c r="CL132" s="719"/>
      <c r="CM132" s="719"/>
      <c r="CN132" s="719"/>
      <c r="CO132" s="452"/>
    </row>
    <row r="133" spans="1:93" s="451" customFormat="1" x14ac:dyDescent="0.2">
      <c r="A133" s="69" t="s">
        <v>97</v>
      </c>
      <c r="B133" s="69"/>
      <c r="C133" s="69"/>
      <c r="D133" s="69"/>
      <c r="E133" s="69"/>
      <c r="F133" s="65"/>
      <c r="G133" s="65"/>
      <c r="H133" s="613"/>
      <c r="I133" s="136"/>
      <c r="J133" s="136"/>
      <c r="K133" s="137"/>
      <c r="L133" s="138"/>
      <c r="M133" s="137"/>
      <c r="N133" s="137"/>
      <c r="O133" s="139"/>
      <c r="P133" s="139"/>
      <c r="Q133" s="140"/>
      <c r="R133" s="140"/>
      <c r="S133" s="140"/>
      <c r="T133" s="140"/>
      <c r="U133" s="140"/>
      <c r="V133" s="141"/>
      <c r="W133" s="140"/>
      <c r="X133" s="10"/>
      <c r="Y133" s="10"/>
      <c r="Z133" s="10"/>
      <c r="AA133" s="10"/>
      <c r="AB133" s="10"/>
      <c r="AC133" s="10"/>
      <c r="AD133" s="10"/>
      <c r="AE133" s="10"/>
      <c r="AF133" s="10"/>
      <c r="AG133" s="10"/>
      <c r="AH133" s="10"/>
      <c r="AI133" s="10"/>
      <c r="AJ133" s="10"/>
      <c r="AK133" s="10"/>
      <c r="AL133" s="614"/>
      <c r="AM133" s="615"/>
      <c r="AN133" s="615"/>
      <c r="AO133" s="616"/>
      <c r="AP133" s="615"/>
      <c r="AQ133" s="616"/>
      <c r="AR133" s="616"/>
      <c r="AS133" s="617"/>
      <c r="AT133" s="533"/>
      <c r="AU133" s="459"/>
      <c r="BY133" s="452"/>
      <c r="BZ133" s="452"/>
      <c r="CA133" s="452"/>
      <c r="CB133" s="452"/>
      <c r="CC133" s="452"/>
      <c r="CD133" s="452"/>
      <c r="CE133" s="452"/>
      <c r="CF133" s="452"/>
      <c r="CG133" s="719"/>
      <c r="CH133" s="719"/>
      <c r="CI133" s="719"/>
      <c r="CJ133" s="719"/>
      <c r="CK133" s="719"/>
      <c r="CL133" s="719"/>
      <c r="CM133" s="719"/>
      <c r="CN133" s="719"/>
      <c r="CO133" s="452"/>
    </row>
    <row r="134" spans="1:93" s="451" customFormat="1" ht="14.25" customHeight="1" x14ac:dyDescent="0.2">
      <c r="A134" s="1273" t="s">
        <v>98</v>
      </c>
      <c r="B134" s="1273"/>
      <c r="C134" s="1273"/>
      <c r="D134" s="1273" t="s">
        <v>33</v>
      </c>
      <c r="E134" s="1273"/>
      <c r="F134" s="1273"/>
      <c r="G134" s="1437" t="s">
        <v>99</v>
      </c>
      <c r="H134" s="1437"/>
      <c r="I134" s="1438" t="s">
        <v>100</v>
      </c>
      <c r="J134" s="1438"/>
      <c r="K134" s="1438" t="s">
        <v>101</v>
      </c>
      <c r="L134" s="1438"/>
      <c r="M134" s="1437" t="s">
        <v>57</v>
      </c>
      <c r="N134" s="1437"/>
      <c r="O134" s="1271" t="s">
        <v>8</v>
      </c>
      <c r="P134" s="1272"/>
      <c r="Q134" s="1415" t="s">
        <v>59</v>
      </c>
      <c r="R134" s="1415"/>
      <c r="S134" s="1415" t="s">
        <v>60</v>
      </c>
      <c r="T134" s="1415"/>
      <c r="U134" s="1415" t="s">
        <v>61</v>
      </c>
      <c r="V134" s="1415"/>
      <c r="W134" s="1415" t="s">
        <v>62</v>
      </c>
      <c r="X134" s="1415"/>
      <c r="Y134" s="1415" t="s">
        <v>63</v>
      </c>
      <c r="Z134" s="1415"/>
      <c r="AA134" s="1415" t="s">
        <v>64</v>
      </c>
      <c r="AB134" s="1415"/>
      <c r="AC134" s="1415" t="s">
        <v>65</v>
      </c>
      <c r="AD134" s="1415"/>
      <c r="AE134" s="1415" t="s">
        <v>66</v>
      </c>
      <c r="AF134" s="1415"/>
      <c r="AG134" s="1415" t="s">
        <v>67</v>
      </c>
      <c r="AH134" s="1415"/>
      <c r="AI134" s="1415" t="s">
        <v>68</v>
      </c>
      <c r="AJ134" s="1415"/>
      <c r="AK134" s="1415" t="s">
        <v>69</v>
      </c>
      <c r="AL134" s="1415"/>
      <c r="AM134" s="1415" t="s">
        <v>70</v>
      </c>
      <c r="AN134" s="1288"/>
      <c r="AO134" s="1419" t="s">
        <v>249</v>
      </c>
      <c r="AP134" s="1421" t="s">
        <v>250</v>
      </c>
      <c r="AQ134" s="1423" t="s">
        <v>251</v>
      </c>
      <c r="AR134" s="1424"/>
      <c r="AS134" s="465"/>
      <c r="AT134" s="465"/>
      <c r="BY134" s="452"/>
      <c r="BZ134" s="452"/>
      <c r="CA134" s="452"/>
      <c r="CB134" s="452"/>
      <c r="CC134" s="452"/>
      <c r="CD134" s="452"/>
      <c r="CE134" s="452"/>
      <c r="CF134" s="452"/>
      <c r="CG134" s="719"/>
      <c r="CH134" s="719"/>
      <c r="CI134" s="719"/>
      <c r="CJ134" s="719"/>
      <c r="CK134" s="719"/>
      <c r="CL134" s="719"/>
      <c r="CM134" s="719"/>
      <c r="CN134" s="719"/>
      <c r="CO134" s="452"/>
    </row>
    <row r="135" spans="1:93" s="451" customFormat="1" ht="21" customHeight="1" x14ac:dyDescent="0.2">
      <c r="A135" s="1273"/>
      <c r="B135" s="1273"/>
      <c r="C135" s="1273"/>
      <c r="D135" s="310" t="s">
        <v>149</v>
      </c>
      <c r="E135" s="310" t="s">
        <v>30</v>
      </c>
      <c r="F135" s="310" t="s">
        <v>48</v>
      </c>
      <c r="G135" s="427" t="s">
        <v>30</v>
      </c>
      <c r="H135" s="427" t="s">
        <v>48</v>
      </c>
      <c r="I135" s="427" t="s">
        <v>30</v>
      </c>
      <c r="J135" s="427" t="s">
        <v>48</v>
      </c>
      <c r="K135" s="427" t="s">
        <v>30</v>
      </c>
      <c r="L135" s="427" t="s">
        <v>48</v>
      </c>
      <c r="M135" s="427" t="s">
        <v>30</v>
      </c>
      <c r="N135" s="427" t="s">
        <v>48</v>
      </c>
      <c r="O135" s="427" t="s">
        <v>30</v>
      </c>
      <c r="P135" s="427" t="s">
        <v>48</v>
      </c>
      <c r="Q135" s="427" t="s">
        <v>30</v>
      </c>
      <c r="R135" s="427" t="s">
        <v>48</v>
      </c>
      <c r="S135" s="427" t="s">
        <v>30</v>
      </c>
      <c r="T135" s="427" t="s">
        <v>48</v>
      </c>
      <c r="U135" s="427" t="s">
        <v>30</v>
      </c>
      <c r="V135" s="427" t="s">
        <v>48</v>
      </c>
      <c r="W135" s="427" t="s">
        <v>30</v>
      </c>
      <c r="X135" s="427" t="s">
        <v>48</v>
      </c>
      <c r="Y135" s="427" t="s">
        <v>30</v>
      </c>
      <c r="Z135" s="427" t="s">
        <v>48</v>
      </c>
      <c r="AA135" s="427" t="s">
        <v>30</v>
      </c>
      <c r="AB135" s="427" t="s">
        <v>48</v>
      </c>
      <c r="AC135" s="427" t="s">
        <v>30</v>
      </c>
      <c r="AD135" s="427" t="s">
        <v>48</v>
      </c>
      <c r="AE135" s="427" t="s">
        <v>30</v>
      </c>
      <c r="AF135" s="427" t="s">
        <v>48</v>
      </c>
      <c r="AG135" s="427" t="s">
        <v>30</v>
      </c>
      <c r="AH135" s="427" t="s">
        <v>48</v>
      </c>
      <c r="AI135" s="427" t="s">
        <v>30</v>
      </c>
      <c r="AJ135" s="427" t="s">
        <v>48</v>
      </c>
      <c r="AK135" s="427" t="s">
        <v>30</v>
      </c>
      <c r="AL135" s="427" t="s">
        <v>48</v>
      </c>
      <c r="AM135" s="427" t="s">
        <v>30</v>
      </c>
      <c r="AN135" s="448" t="s">
        <v>48</v>
      </c>
      <c r="AO135" s="1420"/>
      <c r="AP135" s="1422"/>
      <c r="AQ135" s="143" t="s">
        <v>30</v>
      </c>
      <c r="AR135" s="143" t="s">
        <v>48</v>
      </c>
      <c r="AS135" s="465"/>
      <c r="AT135" s="465"/>
      <c r="BY135" s="452"/>
      <c r="BZ135" s="452"/>
      <c r="CA135" s="452"/>
      <c r="CB135" s="452"/>
      <c r="CC135" s="452"/>
      <c r="CD135" s="452"/>
      <c r="CE135" s="452"/>
      <c r="CF135" s="452"/>
      <c r="CG135" s="719"/>
      <c r="CH135" s="719"/>
      <c r="CI135" s="719"/>
      <c r="CJ135" s="719"/>
      <c r="CK135" s="719"/>
      <c r="CL135" s="719"/>
      <c r="CM135" s="719"/>
      <c r="CN135" s="719"/>
      <c r="CO135" s="452"/>
    </row>
    <row r="136" spans="1:93" s="451" customFormat="1" x14ac:dyDescent="0.2">
      <c r="A136" s="144" t="s">
        <v>102</v>
      </c>
      <c r="B136" s="443"/>
      <c r="C136" s="145"/>
      <c r="D136" s="618">
        <f>SUM(E136+F136)</f>
        <v>33</v>
      </c>
      <c r="E136" s="618">
        <f>SUM(G136+I136+K136+M136+O136+Q136+S136+U136+W136+Y136+AA136+AC136+AE136+AG136+AI136+AK136+AM136)</f>
        <v>15</v>
      </c>
      <c r="F136" s="618">
        <f>SUM(H136+J136+L136+N136+P136+R136+T136+V136+X136+Z136+AB136+AD136+AF136+AH136+AJ136+AL136+AN136)</f>
        <v>18</v>
      </c>
      <c r="G136" s="147">
        <v>1</v>
      </c>
      <c r="H136" s="147">
        <v>1</v>
      </c>
      <c r="I136" s="147">
        <v>1</v>
      </c>
      <c r="J136" s="147">
        <v>1</v>
      </c>
      <c r="K136" s="147">
        <v>8</v>
      </c>
      <c r="L136" s="147">
        <v>1</v>
      </c>
      <c r="M136" s="147">
        <v>1</v>
      </c>
      <c r="N136" s="147">
        <v>3</v>
      </c>
      <c r="O136" s="147">
        <v>1</v>
      </c>
      <c r="P136" s="147"/>
      <c r="Q136" s="147">
        <v>1</v>
      </c>
      <c r="R136" s="147">
        <v>2</v>
      </c>
      <c r="S136" s="147"/>
      <c r="T136" s="147">
        <v>2</v>
      </c>
      <c r="U136" s="147"/>
      <c r="V136" s="147"/>
      <c r="W136" s="147"/>
      <c r="X136" s="147">
        <v>2</v>
      </c>
      <c r="Y136" s="147"/>
      <c r="Z136" s="147"/>
      <c r="AA136" s="147"/>
      <c r="AB136" s="147">
        <v>2</v>
      </c>
      <c r="AC136" s="147">
        <v>1</v>
      </c>
      <c r="AD136" s="147">
        <v>2</v>
      </c>
      <c r="AE136" s="147">
        <v>1</v>
      </c>
      <c r="AF136" s="147">
        <v>2</v>
      </c>
      <c r="AG136" s="147"/>
      <c r="AH136" s="147"/>
      <c r="AI136" s="147"/>
      <c r="AJ136" s="147"/>
      <c r="AK136" s="147"/>
      <c r="AL136" s="147"/>
      <c r="AM136" s="147"/>
      <c r="AN136" s="148"/>
      <c r="AO136" s="149"/>
      <c r="AP136" s="147"/>
      <c r="AQ136" s="147">
        <v>0</v>
      </c>
      <c r="AR136" s="147">
        <v>0</v>
      </c>
      <c r="AS136" s="535" t="s">
        <v>194</v>
      </c>
      <c r="AT136" s="465"/>
      <c r="AU136" s="465"/>
      <c r="BY136" s="452"/>
      <c r="BZ136" s="452"/>
      <c r="CA136" s="452"/>
      <c r="CB136" s="452"/>
      <c r="CC136" s="452"/>
      <c r="CD136" s="452"/>
      <c r="CE136" s="452"/>
      <c r="CF136" s="452"/>
      <c r="CG136" s="719">
        <v>0</v>
      </c>
      <c r="CH136" s="719">
        <v>0</v>
      </c>
      <c r="CI136" s="719">
        <v>0</v>
      </c>
      <c r="CJ136" s="719"/>
      <c r="CK136" s="719"/>
      <c r="CL136" s="719"/>
      <c r="CM136" s="719"/>
      <c r="CN136" s="719"/>
      <c r="CO136" s="452"/>
    </row>
    <row r="137" spans="1:93" s="451" customFormat="1" x14ac:dyDescent="0.2">
      <c r="A137" s="1425" t="s">
        <v>103</v>
      </c>
      <c r="B137" s="1426"/>
      <c r="C137" s="1427"/>
      <c r="D137" s="1428"/>
      <c r="E137" s="1429"/>
      <c r="F137" s="1429"/>
      <c r="G137" s="1429"/>
      <c r="H137" s="1429"/>
      <c r="I137" s="1429"/>
      <c r="J137" s="1429"/>
      <c r="K137" s="1429"/>
      <c r="L137" s="1429"/>
      <c r="M137" s="1429"/>
      <c r="N137" s="1429"/>
      <c r="O137" s="1429"/>
      <c r="P137" s="1429"/>
      <c r="Q137" s="1429"/>
      <c r="R137" s="1429"/>
      <c r="S137" s="1429"/>
      <c r="T137" s="1429"/>
      <c r="U137" s="1429"/>
      <c r="V137" s="1429"/>
      <c r="W137" s="1429"/>
      <c r="X137" s="1429"/>
      <c r="Y137" s="1429"/>
      <c r="Z137" s="1429"/>
      <c r="AA137" s="1429"/>
      <c r="AB137" s="1429"/>
      <c r="AC137" s="1429"/>
      <c r="AD137" s="1429"/>
      <c r="AE137" s="1429"/>
      <c r="AF137" s="1429"/>
      <c r="AG137" s="1429"/>
      <c r="AH137" s="1429"/>
      <c r="AI137" s="1429"/>
      <c r="AJ137" s="1429"/>
      <c r="AK137" s="1429"/>
      <c r="AL137" s="1429"/>
      <c r="AM137" s="1429"/>
      <c r="AN137" s="1429"/>
      <c r="AO137" s="1429"/>
      <c r="AP137" s="1429"/>
      <c r="AQ137" s="1429"/>
      <c r="AR137" s="1430"/>
      <c r="AS137" s="535"/>
      <c r="AT137" s="465"/>
      <c r="AU137" s="465"/>
      <c r="BY137" s="452"/>
      <c r="BZ137" s="452"/>
      <c r="CA137" s="452"/>
      <c r="CB137" s="452"/>
      <c r="CC137" s="452"/>
      <c r="CD137" s="452"/>
      <c r="CE137" s="452"/>
      <c r="CF137" s="452"/>
      <c r="CG137" s="719"/>
      <c r="CH137" s="719"/>
      <c r="CI137" s="719"/>
      <c r="CJ137" s="719"/>
      <c r="CK137" s="719"/>
      <c r="CL137" s="719"/>
      <c r="CM137" s="719"/>
      <c r="CN137" s="719"/>
      <c r="CO137" s="452"/>
    </row>
    <row r="138" spans="1:93" s="451" customFormat="1" x14ac:dyDescent="0.2">
      <c r="A138" s="1431" t="s">
        <v>181</v>
      </c>
      <c r="B138" s="1321" t="s">
        <v>104</v>
      </c>
      <c r="C138" s="1322"/>
      <c r="D138" s="619">
        <f t="shared" ref="D138:D144" si="21">SUM(E138+F138)</f>
        <v>0</v>
      </c>
      <c r="E138" s="619">
        <f t="shared" ref="E138:F144" si="22">SUM(G138+I138+K138+M138+O138+Q138+S138+U138+W138+Y138+AA138+AC138+AE138+AG138+AI138+AK138+AM138)</f>
        <v>0</v>
      </c>
      <c r="F138" s="619">
        <f t="shared" si="22"/>
        <v>0</v>
      </c>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85"/>
      <c r="AO138" s="161"/>
      <c r="AP138" s="25"/>
      <c r="AQ138" s="25"/>
      <c r="AR138" s="25"/>
      <c r="AS138" s="535" t="s">
        <v>194</v>
      </c>
      <c r="AT138" s="465"/>
      <c r="AU138" s="465"/>
      <c r="BY138" s="452"/>
      <c r="BZ138" s="452"/>
      <c r="CA138" s="452"/>
      <c r="CB138" s="452"/>
      <c r="CC138" s="452"/>
      <c r="CD138" s="452"/>
      <c r="CE138" s="452"/>
      <c r="CF138" s="452"/>
      <c r="CG138" s="719">
        <v>0</v>
      </c>
      <c r="CH138" s="719">
        <v>0</v>
      </c>
      <c r="CI138" s="719">
        <v>0</v>
      </c>
      <c r="CJ138" s="719"/>
      <c r="CK138" s="719"/>
      <c r="CL138" s="719"/>
      <c r="CM138" s="719"/>
      <c r="CN138" s="719"/>
      <c r="CO138" s="452"/>
    </row>
    <row r="139" spans="1:93" s="451" customFormat="1" x14ac:dyDescent="0.2">
      <c r="A139" s="1378"/>
      <c r="B139" s="1323" t="s">
        <v>252</v>
      </c>
      <c r="C139" s="1324"/>
      <c r="D139" s="620">
        <f t="shared" si="21"/>
        <v>0</v>
      </c>
      <c r="E139" s="620">
        <f t="shared" si="22"/>
        <v>0</v>
      </c>
      <c r="F139" s="620">
        <f t="shared" si="22"/>
        <v>0</v>
      </c>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621"/>
      <c r="AO139" s="277"/>
      <c r="AP139" s="109"/>
      <c r="AQ139" s="109"/>
      <c r="AR139" s="109"/>
      <c r="AS139" s="535" t="s">
        <v>194</v>
      </c>
      <c r="AT139" s="465"/>
      <c r="AU139" s="465"/>
      <c r="BY139" s="452"/>
      <c r="BZ139" s="452"/>
      <c r="CA139" s="452"/>
      <c r="CB139" s="452"/>
      <c r="CC139" s="452"/>
      <c r="CD139" s="452"/>
      <c r="CE139" s="452"/>
      <c r="CF139" s="452"/>
      <c r="CG139" s="719">
        <v>0</v>
      </c>
      <c r="CH139" s="719">
        <v>0</v>
      </c>
      <c r="CI139" s="719">
        <v>0</v>
      </c>
      <c r="CJ139" s="719"/>
      <c r="CK139" s="719"/>
      <c r="CL139" s="719"/>
      <c r="CM139" s="719"/>
      <c r="CN139" s="719"/>
      <c r="CO139" s="452"/>
    </row>
    <row r="140" spans="1:93" s="451" customFormat="1" x14ac:dyDescent="0.2">
      <c r="A140" s="1398" t="s">
        <v>105</v>
      </c>
      <c r="B140" s="1398"/>
      <c r="C140" s="1399"/>
      <c r="D140" s="622">
        <f t="shared" si="21"/>
        <v>0</v>
      </c>
      <c r="E140" s="622">
        <f t="shared" si="22"/>
        <v>0</v>
      </c>
      <c r="F140" s="622">
        <f t="shared" si="22"/>
        <v>0</v>
      </c>
      <c r="G140" s="35"/>
      <c r="H140" s="35"/>
      <c r="I140" s="35"/>
      <c r="J140" s="35"/>
      <c r="K140" s="35"/>
      <c r="L140" s="35"/>
      <c r="M140" s="87"/>
      <c r="N140" s="44"/>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159"/>
      <c r="AO140" s="277"/>
      <c r="AP140" s="109"/>
      <c r="AQ140" s="38"/>
      <c r="AR140" s="38"/>
      <c r="AS140" s="535" t="s">
        <v>194</v>
      </c>
      <c r="AT140" s="465"/>
      <c r="AU140" s="465"/>
      <c r="BY140" s="452"/>
      <c r="BZ140" s="452"/>
      <c r="CA140" s="452"/>
      <c r="CB140" s="452"/>
      <c r="CC140" s="452"/>
      <c r="CD140" s="452"/>
      <c r="CE140" s="452"/>
      <c r="CF140" s="452"/>
      <c r="CG140" s="719">
        <v>0</v>
      </c>
      <c r="CH140" s="719">
        <v>0</v>
      </c>
      <c r="CI140" s="719">
        <v>0</v>
      </c>
      <c r="CJ140" s="719"/>
      <c r="CK140" s="719"/>
      <c r="CL140" s="719"/>
      <c r="CM140" s="719"/>
      <c r="CN140" s="719"/>
      <c r="CO140" s="452"/>
    </row>
    <row r="141" spans="1:93" s="451" customFormat="1" x14ac:dyDescent="0.2">
      <c r="A141" s="1400" t="s">
        <v>182</v>
      </c>
      <c r="B141" s="1401"/>
      <c r="C141" s="1402"/>
      <c r="D141" s="483">
        <f t="shared" si="21"/>
        <v>33</v>
      </c>
      <c r="E141" s="483">
        <f t="shared" si="22"/>
        <v>15</v>
      </c>
      <c r="F141" s="483">
        <f t="shared" si="22"/>
        <v>18</v>
      </c>
      <c r="G141" s="38">
        <v>1</v>
      </c>
      <c r="H141" s="38">
        <v>1</v>
      </c>
      <c r="I141" s="38">
        <v>1</v>
      </c>
      <c r="J141" s="38">
        <v>1</v>
      </c>
      <c r="K141" s="38">
        <v>8</v>
      </c>
      <c r="L141" s="38">
        <v>1</v>
      </c>
      <c r="M141" s="38">
        <v>1</v>
      </c>
      <c r="N141" s="38">
        <v>3</v>
      </c>
      <c r="O141" s="38">
        <v>1</v>
      </c>
      <c r="P141" s="38"/>
      <c r="Q141" s="38">
        <v>1</v>
      </c>
      <c r="R141" s="38">
        <v>2</v>
      </c>
      <c r="S141" s="38"/>
      <c r="T141" s="38">
        <v>2</v>
      </c>
      <c r="U141" s="38"/>
      <c r="V141" s="38"/>
      <c r="W141" s="38"/>
      <c r="X141" s="38">
        <v>2</v>
      </c>
      <c r="Y141" s="38"/>
      <c r="Z141" s="38"/>
      <c r="AA141" s="38"/>
      <c r="AB141" s="38">
        <v>2</v>
      </c>
      <c r="AC141" s="38">
        <v>1</v>
      </c>
      <c r="AD141" s="38">
        <v>2</v>
      </c>
      <c r="AE141" s="38">
        <v>1</v>
      </c>
      <c r="AF141" s="38">
        <v>2</v>
      </c>
      <c r="AG141" s="38"/>
      <c r="AH141" s="38"/>
      <c r="AI141" s="38"/>
      <c r="AJ141" s="38"/>
      <c r="AK141" s="38"/>
      <c r="AL141" s="38"/>
      <c r="AM141" s="38"/>
      <c r="AN141" s="173"/>
      <c r="AO141" s="163"/>
      <c r="AP141" s="38"/>
      <c r="AQ141" s="109">
        <v>0</v>
      </c>
      <c r="AR141" s="38">
        <v>0</v>
      </c>
      <c r="AS141" s="535" t="s">
        <v>194</v>
      </c>
      <c r="AT141" s="465"/>
      <c r="AU141" s="465"/>
      <c r="BY141" s="452"/>
      <c r="BZ141" s="452"/>
      <c r="CA141" s="452"/>
      <c r="CB141" s="452"/>
      <c r="CC141" s="452"/>
      <c r="CD141" s="452"/>
      <c r="CE141" s="452"/>
      <c r="CF141" s="452"/>
      <c r="CG141" s="719">
        <v>0</v>
      </c>
      <c r="CH141" s="719">
        <v>0</v>
      </c>
      <c r="CI141" s="719">
        <v>0</v>
      </c>
      <c r="CJ141" s="719"/>
      <c r="CK141" s="719"/>
      <c r="CL141" s="719"/>
      <c r="CM141" s="719"/>
      <c r="CN141" s="719"/>
      <c r="CO141" s="452"/>
    </row>
    <row r="142" spans="1:93" s="451" customFormat="1" ht="14.25" customHeight="1" x14ac:dyDescent="0.2">
      <c r="A142" s="1432" t="s">
        <v>106</v>
      </c>
      <c r="B142" s="1325" t="s">
        <v>107</v>
      </c>
      <c r="C142" s="1326"/>
      <c r="D142" s="623">
        <f t="shared" si="21"/>
        <v>0</v>
      </c>
      <c r="E142" s="623">
        <f t="shared" si="22"/>
        <v>0</v>
      </c>
      <c r="F142" s="623">
        <f t="shared" si="22"/>
        <v>0</v>
      </c>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114"/>
      <c r="AO142" s="128"/>
      <c r="AP142" s="60"/>
      <c r="AQ142" s="60"/>
      <c r="AR142" s="147"/>
      <c r="AS142" s="535" t="s">
        <v>194</v>
      </c>
      <c r="AT142" s="465"/>
      <c r="AU142" s="465"/>
      <c r="BY142" s="452"/>
      <c r="BZ142" s="452"/>
      <c r="CA142" s="452"/>
      <c r="CB142" s="452"/>
      <c r="CC142" s="452"/>
      <c r="CD142" s="452"/>
      <c r="CE142" s="452"/>
      <c r="CF142" s="452"/>
      <c r="CG142" s="719">
        <v>0</v>
      </c>
      <c r="CH142" s="719">
        <v>0</v>
      </c>
      <c r="CI142" s="719">
        <v>0</v>
      </c>
      <c r="CJ142" s="719"/>
      <c r="CK142" s="719"/>
      <c r="CL142" s="719"/>
      <c r="CM142" s="719"/>
      <c r="CN142" s="719"/>
      <c r="CO142" s="452"/>
    </row>
    <row r="143" spans="1:93" s="451" customFormat="1" x14ac:dyDescent="0.2">
      <c r="A143" s="1433"/>
      <c r="B143" s="1315" t="s">
        <v>108</v>
      </c>
      <c r="C143" s="1316"/>
      <c r="D143" s="624">
        <f t="shared" si="21"/>
        <v>0</v>
      </c>
      <c r="E143" s="624">
        <f t="shared" si="22"/>
        <v>0</v>
      </c>
      <c r="F143" s="624">
        <f t="shared" si="22"/>
        <v>0</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5"/>
      <c r="AS143" s="535" t="s">
        <v>194</v>
      </c>
      <c r="AT143" s="465"/>
      <c r="AU143" s="465"/>
      <c r="BY143" s="452"/>
      <c r="BZ143" s="452"/>
      <c r="CA143" s="452"/>
      <c r="CB143" s="452"/>
      <c r="CC143" s="452"/>
      <c r="CD143" s="452"/>
      <c r="CE143" s="452"/>
      <c r="CF143" s="452"/>
      <c r="CG143" s="719">
        <v>0</v>
      </c>
      <c r="CH143" s="719">
        <v>0</v>
      </c>
      <c r="CI143" s="719">
        <v>0</v>
      </c>
      <c r="CJ143" s="719"/>
      <c r="CK143" s="719"/>
      <c r="CL143" s="719"/>
      <c r="CM143" s="719"/>
      <c r="CN143" s="719"/>
      <c r="CO143" s="452"/>
    </row>
    <row r="144" spans="1:93" s="451" customFormat="1" x14ac:dyDescent="0.2">
      <c r="A144" s="1433"/>
      <c r="B144" s="1315" t="s">
        <v>109</v>
      </c>
      <c r="C144" s="1316"/>
      <c r="D144" s="624">
        <f t="shared" si="21"/>
        <v>2</v>
      </c>
      <c r="E144" s="624">
        <f t="shared" si="22"/>
        <v>0</v>
      </c>
      <c r="F144" s="624">
        <f t="shared" si="22"/>
        <v>2</v>
      </c>
      <c r="G144" s="32"/>
      <c r="H144" s="32"/>
      <c r="I144" s="32"/>
      <c r="J144" s="32"/>
      <c r="K144" s="32"/>
      <c r="L144" s="32"/>
      <c r="M144" s="32"/>
      <c r="N144" s="32"/>
      <c r="O144" s="32"/>
      <c r="P144" s="32"/>
      <c r="Q144" s="32"/>
      <c r="R144" s="32"/>
      <c r="S144" s="32"/>
      <c r="T144" s="32"/>
      <c r="U144" s="32"/>
      <c r="V144" s="32"/>
      <c r="W144" s="32"/>
      <c r="X144" s="32">
        <v>1</v>
      </c>
      <c r="Y144" s="32"/>
      <c r="Z144" s="32"/>
      <c r="AA144" s="32"/>
      <c r="AB144" s="32">
        <v>1</v>
      </c>
      <c r="AC144" s="32"/>
      <c r="AD144" s="32"/>
      <c r="AE144" s="32"/>
      <c r="AF144" s="32"/>
      <c r="AG144" s="32"/>
      <c r="AH144" s="32"/>
      <c r="AI144" s="32"/>
      <c r="AJ144" s="32"/>
      <c r="AK144" s="32"/>
      <c r="AL144" s="32"/>
      <c r="AM144" s="32"/>
      <c r="AN144" s="86"/>
      <c r="AO144" s="129"/>
      <c r="AP144" s="32"/>
      <c r="AQ144" s="32">
        <v>0</v>
      </c>
      <c r="AR144" s="32">
        <v>0</v>
      </c>
      <c r="AS144" s="535" t="s">
        <v>194</v>
      </c>
      <c r="AT144" s="465"/>
      <c r="AU144" s="465"/>
      <c r="BY144" s="452"/>
      <c r="BZ144" s="452"/>
      <c r="CA144" s="452"/>
      <c r="CB144" s="452"/>
      <c r="CC144" s="452"/>
      <c r="CD144" s="452"/>
      <c r="CE144" s="452"/>
      <c r="CF144" s="452"/>
      <c r="CG144" s="719">
        <v>0</v>
      </c>
      <c r="CH144" s="719">
        <v>0</v>
      </c>
      <c r="CI144" s="719">
        <v>0</v>
      </c>
      <c r="CJ144" s="719"/>
      <c r="CK144" s="719"/>
      <c r="CL144" s="719"/>
      <c r="CM144" s="719"/>
      <c r="CN144" s="719"/>
      <c r="CO144" s="452"/>
    </row>
    <row r="145" spans="1:93" s="451" customFormat="1" ht="15" customHeight="1" x14ac:dyDescent="0.2">
      <c r="A145" s="1433"/>
      <c r="B145" s="1327" t="s">
        <v>110</v>
      </c>
      <c r="C145" s="1291"/>
      <c r="D145" s="625"/>
      <c r="E145" s="88"/>
      <c r="F145" s="624">
        <f>SUM(L145+N145+P145+R145+T145+V145+X145+Z145+AB145+AD145+AF145+AH145+AJ145+AL145+AN145)</f>
        <v>0</v>
      </c>
      <c r="G145" s="88"/>
      <c r="H145" s="88"/>
      <c r="I145" s="88"/>
      <c r="J145" s="88"/>
      <c r="K145" s="88"/>
      <c r="L145" s="32"/>
      <c r="M145" s="88"/>
      <c r="N145" s="32"/>
      <c r="O145" s="88"/>
      <c r="P145" s="32"/>
      <c r="Q145" s="88"/>
      <c r="R145" s="32"/>
      <c r="S145" s="88"/>
      <c r="T145" s="32"/>
      <c r="U145" s="88"/>
      <c r="V145" s="32"/>
      <c r="W145" s="88"/>
      <c r="X145" s="32"/>
      <c r="Y145" s="88"/>
      <c r="Z145" s="32"/>
      <c r="AA145" s="88"/>
      <c r="AB145" s="32"/>
      <c r="AC145" s="88"/>
      <c r="AD145" s="32"/>
      <c r="AE145" s="88"/>
      <c r="AF145" s="32"/>
      <c r="AG145" s="88"/>
      <c r="AH145" s="32"/>
      <c r="AI145" s="88"/>
      <c r="AJ145" s="32"/>
      <c r="AK145" s="88"/>
      <c r="AL145" s="32"/>
      <c r="AM145" s="88"/>
      <c r="AN145" s="86"/>
      <c r="AO145" s="129"/>
      <c r="AP145" s="32"/>
      <c r="AQ145" s="88"/>
      <c r="AR145" s="32"/>
      <c r="AS145" s="535" t="s">
        <v>194</v>
      </c>
      <c r="AT145" s="465"/>
      <c r="AU145" s="465"/>
      <c r="BY145" s="452"/>
      <c r="BZ145" s="452"/>
      <c r="CA145" s="452"/>
      <c r="CB145" s="452"/>
      <c r="CC145" s="452"/>
      <c r="CD145" s="452"/>
      <c r="CE145" s="452"/>
      <c r="CF145" s="452"/>
      <c r="CG145" s="719">
        <v>0</v>
      </c>
      <c r="CH145" s="719">
        <v>0</v>
      </c>
      <c r="CI145" s="719">
        <v>0</v>
      </c>
      <c r="CJ145" s="719"/>
      <c r="CK145" s="719"/>
      <c r="CL145" s="719"/>
      <c r="CM145" s="719"/>
      <c r="CN145" s="719"/>
      <c r="CO145" s="452"/>
    </row>
    <row r="146" spans="1:93" s="451" customFormat="1" x14ac:dyDescent="0.2">
      <c r="A146" s="1433"/>
      <c r="B146" s="1315" t="s">
        <v>111</v>
      </c>
      <c r="C146" s="1316"/>
      <c r="D146" s="624">
        <f t="shared" ref="D146:D166" si="23">SUM(E146+F146)</f>
        <v>0</v>
      </c>
      <c r="E146" s="624">
        <f t="shared" ref="E146:F152" si="24">SUM(G146+I146+K146+M146+O146+Q146+S146+U146+W146+Y146+AA146+AC146+AE146+AG146+AI146+AK146+AM146)</f>
        <v>0</v>
      </c>
      <c r="F146" s="624">
        <f t="shared" si="24"/>
        <v>0</v>
      </c>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86"/>
      <c r="AO146" s="129"/>
      <c r="AP146" s="32"/>
      <c r="AQ146" s="32"/>
      <c r="AR146" s="32"/>
      <c r="AS146" s="535" t="s">
        <v>194</v>
      </c>
      <c r="AT146" s="465"/>
      <c r="AU146" s="465"/>
      <c r="BY146" s="452"/>
      <c r="BZ146" s="452"/>
      <c r="CA146" s="452"/>
      <c r="CB146" s="452"/>
      <c r="CC146" s="452"/>
      <c r="CD146" s="452"/>
      <c r="CE146" s="452"/>
      <c r="CF146" s="452"/>
      <c r="CG146" s="719">
        <v>0</v>
      </c>
      <c r="CH146" s="719">
        <v>0</v>
      </c>
      <c r="CI146" s="719">
        <v>0</v>
      </c>
      <c r="CJ146" s="719"/>
      <c r="CK146" s="719"/>
      <c r="CL146" s="719"/>
      <c r="CM146" s="719"/>
      <c r="CN146" s="719"/>
      <c r="CO146" s="452"/>
    </row>
    <row r="147" spans="1:93" s="451" customFormat="1" x14ac:dyDescent="0.2">
      <c r="A147" s="1433"/>
      <c r="B147" s="1317" t="s">
        <v>112</v>
      </c>
      <c r="C147" s="1318"/>
      <c r="D147" s="624">
        <f t="shared" si="23"/>
        <v>0</v>
      </c>
      <c r="E147" s="624">
        <f t="shared" si="24"/>
        <v>0</v>
      </c>
      <c r="F147" s="624">
        <f t="shared" si="24"/>
        <v>0</v>
      </c>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86"/>
      <c r="AO147" s="129"/>
      <c r="AP147" s="32"/>
      <c r="AQ147" s="32"/>
      <c r="AR147" s="147"/>
      <c r="AS147" s="535" t="s">
        <v>194</v>
      </c>
      <c r="AT147" s="465"/>
      <c r="AU147" s="465"/>
      <c r="BY147" s="452"/>
      <c r="BZ147" s="452"/>
      <c r="CA147" s="452"/>
      <c r="CB147" s="452"/>
      <c r="CC147" s="452"/>
      <c r="CD147" s="452"/>
      <c r="CE147" s="452"/>
      <c r="CF147" s="452"/>
      <c r="CG147" s="719">
        <v>0</v>
      </c>
      <c r="CH147" s="719">
        <v>0</v>
      </c>
      <c r="CI147" s="719">
        <v>0</v>
      </c>
      <c r="CJ147" s="719"/>
      <c r="CK147" s="719"/>
      <c r="CL147" s="719"/>
      <c r="CM147" s="719"/>
      <c r="CN147" s="719"/>
      <c r="CO147" s="452"/>
    </row>
    <row r="148" spans="1:93" s="451" customFormat="1" x14ac:dyDescent="0.2">
      <c r="A148" s="1433"/>
      <c r="B148" s="1319" t="s">
        <v>113</v>
      </c>
      <c r="C148" s="1320"/>
      <c r="D148" s="624">
        <f t="shared" si="23"/>
        <v>0</v>
      </c>
      <c r="E148" s="624">
        <f t="shared" si="24"/>
        <v>0</v>
      </c>
      <c r="F148" s="624">
        <f t="shared" si="24"/>
        <v>0</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86"/>
      <c r="AO148" s="129"/>
      <c r="AP148" s="32"/>
      <c r="AQ148" s="32"/>
      <c r="AR148" s="35"/>
      <c r="AS148" s="535" t="s">
        <v>194</v>
      </c>
      <c r="AT148" s="465"/>
      <c r="AU148" s="465"/>
      <c r="BY148" s="452"/>
      <c r="BZ148" s="452"/>
      <c r="CA148" s="452"/>
      <c r="CB148" s="452"/>
      <c r="CC148" s="452"/>
      <c r="CD148" s="452"/>
      <c r="CE148" s="452"/>
      <c r="CF148" s="452"/>
      <c r="CG148" s="719">
        <v>0</v>
      </c>
      <c r="CH148" s="719">
        <v>0</v>
      </c>
      <c r="CI148" s="719">
        <v>0</v>
      </c>
      <c r="CJ148" s="719"/>
      <c r="CK148" s="719"/>
      <c r="CL148" s="719"/>
      <c r="CM148" s="719"/>
      <c r="CN148" s="719"/>
      <c r="CO148" s="452"/>
    </row>
    <row r="149" spans="1:93" s="451" customFormat="1" x14ac:dyDescent="0.2">
      <c r="A149" s="1434"/>
      <c r="B149" s="1435" t="s">
        <v>114</v>
      </c>
      <c r="C149" s="1436"/>
      <c r="D149" s="622">
        <f t="shared" si="23"/>
        <v>0</v>
      </c>
      <c r="E149" s="622">
        <f t="shared" si="24"/>
        <v>0</v>
      </c>
      <c r="F149" s="622">
        <f t="shared" si="24"/>
        <v>0</v>
      </c>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159"/>
      <c r="AO149" s="130"/>
      <c r="AP149" s="35"/>
      <c r="AQ149" s="35"/>
      <c r="AR149" s="44"/>
      <c r="AS149" s="535" t="s">
        <v>194</v>
      </c>
      <c r="AT149" s="465"/>
      <c r="AU149" s="465"/>
      <c r="BY149" s="452"/>
      <c r="BZ149" s="452"/>
      <c r="CA149" s="452"/>
      <c r="CB149" s="452"/>
      <c r="CC149" s="452"/>
      <c r="CD149" s="452"/>
      <c r="CE149" s="452"/>
      <c r="CF149" s="452"/>
      <c r="CG149" s="719">
        <v>0</v>
      </c>
      <c r="CH149" s="719">
        <v>0</v>
      </c>
      <c r="CI149" s="719">
        <v>0</v>
      </c>
      <c r="CJ149" s="719"/>
      <c r="CK149" s="719"/>
      <c r="CL149" s="719"/>
      <c r="CM149" s="719"/>
      <c r="CN149" s="719"/>
      <c r="CO149" s="452"/>
    </row>
    <row r="150" spans="1:93" s="451" customFormat="1" ht="17.25" customHeight="1" x14ac:dyDescent="0.2">
      <c r="A150" s="1432" t="s">
        <v>115</v>
      </c>
      <c r="B150" s="1439" t="s">
        <v>116</v>
      </c>
      <c r="C150" s="1440"/>
      <c r="D150" s="619">
        <f t="shared" si="23"/>
        <v>0</v>
      </c>
      <c r="E150" s="619">
        <f t="shared" si="24"/>
        <v>0</v>
      </c>
      <c r="F150" s="619">
        <f t="shared" si="24"/>
        <v>0</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85"/>
      <c r="AO150" s="161"/>
      <c r="AP150" s="25"/>
      <c r="AQ150" s="25"/>
      <c r="AR150" s="220"/>
      <c r="AS150" s="535" t="s">
        <v>194</v>
      </c>
      <c r="AT150" s="465"/>
      <c r="AU150" s="465"/>
      <c r="BY150" s="452"/>
      <c r="BZ150" s="452"/>
      <c r="CA150" s="452"/>
      <c r="CB150" s="452"/>
      <c r="CC150" s="452"/>
      <c r="CD150" s="452"/>
      <c r="CE150" s="452"/>
      <c r="CF150" s="452"/>
      <c r="CG150" s="719">
        <v>0</v>
      </c>
      <c r="CH150" s="719">
        <v>0</v>
      </c>
      <c r="CI150" s="719">
        <v>0</v>
      </c>
      <c r="CJ150" s="719"/>
      <c r="CK150" s="719"/>
      <c r="CL150" s="719"/>
      <c r="CM150" s="719"/>
      <c r="CN150" s="719"/>
      <c r="CO150" s="452"/>
    </row>
    <row r="151" spans="1:93" s="451" customFormat="1" ht="24" customHeight="1" x14ac:dyDescent="0.2">
      <c r="A151" s="1433"/>
      <c r="B151" s="1315" t="s">
        <v>117</v>
      </c>
      <c r="C151" s="1316"/>
      <c r="D151" s="624">
        <f t="shared" si="23"/>
        <v>0</v>
      </c>
      <c r="E151" s="624">
        <f t="shared" si="24"/>
        <v>0</v>
      </c>
      <c r="F151" s="624">
        <f t="shared" si="24"/>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29"/>
      <c r="AP151" s="32"/>
      <c r="AQ151" s="32"/>
      <c r="AR151" s="35"/>
      <c r="AS151" s="535" t="s">
        <v>194</v>
      </c>
      <c r="AT151" s="465"/>
      <c r="AU151" s="465"/>
      <c r="BY151" s="452"/>
      <c r="BZ151" s="452"/>
      <c r="CA151" s="452"/>
      <c r="CB151" s="452"/>
      <c r="CC151" s="452"/>
      <c r="CD151" s="452"/>
      <c r="CE151" s="452"/>
      <c r="CF151" s="452"/>
      <c r="CG151" s="719">
        <v>0</v>
      </c>
      <c r="CH151" s="719">
        <v>0</v>
      </c>
      <c r="CI151" s="719">
        <v>0</v>
      </c>
      <c r="CJ151" s="719"/>
      <c r="CK151" s="719"/>
      <c r="CL151" s="719"/>
      <c r="CM151" s="719"/>
      <c r="CN151" s="719"/>
      <c r="CO151" s="452"/>
    </row>
    <row r="152" spans="1:93" s="451" customFormat="1" ht="15" customHeight="1" x14ac:dyDescent="0.2">
      <c r="A152" s="1434"/>
      <c r="B152" s="1323" t="s">
        <v>118</v>
      </c>
      <c r="C152" s="1324"/>
      <c r="D152" s="626">
        <f t="shared" si="23"/>
        <v>0</v>
      </c>
      <c r="E152" s="626">
        <f t="shared" si="24"/>
        <v>0</v>
      </c>
      <c r="F152" s="626">
        <f t="shared" si="24"/>
        <v>0</v>
      </c>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87"/>
      <c r="AO152" s="160"/>
      <c r="AP152" s="44"/>
      <c r="AQ152" s="44"/>
      <c r="AR152" s="44"/>
      <c r="AS152" s="535" t="s">
        <v>194</v>
      </c>
      <c r="AT152" s="465"/>
      <c r="AU152" s="465"/>
      <c r="BY152" s="452"/>
      <c r="BZ152" s="452"/>
      <c r="CA152" s="452"/>
      <c r="CB152" s="452"/>
      <c r="CC152" s="452"/>
      <c r="CD152" s="452"/>
      <c r="CE152" s="452"/>
      <c r="CF152" s="452"/>
      <c r="CG152" s="719">
        <v>0</v>
      </c>
      <c r="CH152" s="719">
        <v>0</v>
      </c>
      <c r="CI152" s="719">
        <v>0</v>
      </c>
      <c r="CJ152" s="719"/>
      <c r="CK152" s="719"/>
      <c r="CL152" s="719"/>
      <c r="CM152" s="719"/>
      <c r="CN152" s="719"/>
      <c r="CO152" s="452"/>
    </row>
    <row r="153" spans="1:93" s="451" customFormat="1" x14ac:dyDescent="0.2">
      <c r="A153" s="1432" t="s">
        <v>119</v>
      </c>
      <c r="B153" s="1321" t="s">
        <v>120</v>
      </c>
      <c r="C153" s="1322"/>
      <c r="D153" s="619">
        <f t="shared" si="23"/>
        <v>7</v>
      </c>
      <c r="E153" s="619">
        <f t="shared" ref="E153:F156" si="25">SUM(G153+I153+K153+M153+O153)</f>
        <v>7</v>
      </c>
      <c r="F153" s="619">
        <f t="shared" si="25"/>
        <v>0</v>
      </c>
      <c r="G153" s="25"/>
      <c r="H153" s="25"/>
      <c r="I153" s="25"/>
      <c r="J153" s="25"/>
      <c r="K153" s="25">
        <v>7</v>
      </c>
      <c r="L153" s="25"/>
      <c r="M153" s="25"/>
      <c r="N153" s="25"/>
      <c r="O153" s="25"/>
      <c r="P153" s="25"/>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627"/>
      <c r="AO153" s="161"/>
      <c r="AP153" s="154"/>
      <c r="AQ153" s="25">
        <v>0</v>
      </c>
      <c r="AR153" s="220">
        <v>0</v>
      </c>
      <c r="AS153" s="535" t="s">
        <v>194</v>
      </c>
      <c r="AT153" s="465"/>
      <c r="AU153" s="465"/>
      <c r="BY153" s="452"/>
      <c r="BZ153" s="452"/>
      <c r="CA153" s="452"/>
      <c r="CB153" s="452"/>
      <c r="CC153" s="452"/>
      <c r="CD153" s="452"/>
      <c r="CE153" s="452"/>
      <c r="CF153" s="452"/>
      <c r="CG153" s="719">
        <v>0</v>
      </c>
      <c r="CH153" s="719"/>
      <c r="CI153" s="719">
        <v>0</v>
      </c>
      <c r="CJ153" s="719"/>
      <c r="CK153" s="719"/>
      <c r="CL153" s="719"/>
      <c r="CM153" s="719"/>
      <c r="CN153" s="719"/>
      <c r="CO153" s="452"/>
    </row>
    <row r="154" spans="1:93" s="451" customFormat="1" ht="17.25" customHeight="1" x14ac:dyDescent="0.2">
      <c r="A154" s="1433"/>
      <c r="B154" s="1315" t="s">
        <v>121</v>
      </c>
      <c r="C154" s="1316"/>
      <c r="D154" s="624">
        <f t="shared" si="23"/>
        <v>0</v>
      </c>
      <c r="E154" s="624">
        <f t="shared" si="25"/>
        <v>0</v>
      </c>
      <c r="F154" s="624">
        <f t="shared" si="25"/>
        <v>0</v>
      </c>
      <c r="G154" s="32"/>
      <c r="H154" s="32"/>
      <c r="I154" s="32"/>
      <c r="J154" s="32"/>
      <c r="K154" s="32"/>
      <c r="L154" s="32"/>
      <c r="M154" s="32"/>
      <c r="N154" s="32"/>
      <c r="O154" s="32"/>
      <c r="P154" s="32"/>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628"/>
      <c r="AO154" s="129"/>
      <c r="AP154" s="629"/>
      <c r="AQ154" s="32"/>
      <c r="AR154" s="35"/>
      <c r="AS154" s="535" t="s">
        <v>194</v>
      </c>
      <c r="AT154" s="465"/>
      <c r="AU154" s="465"/>
      <c r="BY154" s="452"/>
      <c r="BZ154" s="452"/>
      <c r="CA154" s="452"/>
      <c r="CB154" s="452"/>
      <c r="CC154" s="452"/>
      <c r="CD154" s="452"/>
      <c r="CE154" s="452"/>
      <c r="CF154" s="452"/>
      <c r="CG154" s="719">
        <v>0</v>
      </c>
      <c r="CH154" s="719"/>
      <c r="CI154" s="719">
        <v>0</v>
      </c>
      <c r="CJ154" s="719"/>
      <c r="CK154" s="719"/>
      <c r="CL154" s="719"/>
      <c r="CM154" s="719"/>
      <c r="CN154" s="719"/>
      <c r="CO154" s="452"/>
    </row>
    <row r="155" spans="1:93" s="451" customFormat="1" ht="19.5" customHeight="1" x14ac:dyDescent="0.2">
      <c r="A155" s="1433"/>
      <c r="B155" s="1315" t="s">
        <v>122</v>
      </c>
      <c r="C155" s="1316"/>
      <c r="D155" s="624">
        <f t="shared" si="23"/>
        <v>0</v>
      </c>
      <c r="E155" s="624">
        <f t="shared" si="25"/>
        <v>0</v>
      </c>
      <c r="F155" s="624">
        <f t="shared" si="25"/>
        <v>0</v>
      </c>
      <c r="G155" s="32"/>
      <c r="H155" s="32"/>
      <c r="I155" s="32"/>
      <c r="J155" s="32"/>
      <c r="K155" s="32"/>
      <c r="L155" s="32"/>
      <c r="M155" s="32"/>
      <c r="N155" s="32"/>
      <c r="O155" s="32"/>
      <c r="P155" s="32"/>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628"/>
      <c r="AO155" s="129"/>
      <c r="AP155" s="166"/>
      <c r="AQ155" s="32"/>
      <c r="AR155" s="35"/>
      <c r="AS155" s="535" t="s">
        <v>194</v>
      </c>
      <c r="AT155" s="465"/>
      <c r="AU155" s="465"/>
      <c r="BY155" s="452"/>
      <c r="BZ155" s="452"/>
      <c r="CA155" s="452"/>
      <c r="CB155" s="452"/>
      <c r="CC155" s="452"/>
      <c r="CD155" s="452"/>
      <c r="CE155" s="452"/>
      <c r="CF155" s="452"/>
      <c r="CG155" s="719">
        <v>0</v>
      </c>
      <c r="CH155" s="719"/>
      <c r="CI155" s="719">
        <v>0</v>
      </c>
      <c r="CJ155" s="719"/>
      <c r="CK155" s="719"/>
      <c r="CL155" s="719"/>
      <c r="CM155" s="719"/>
      <c r="CN155" s="719"/>
      <c r="CO155" s="452"/>
    </row>
    <row r="156" spans="1:93" s="451" customFormat="1" ht="32.25" customHeight="1" x14ac:dyDescent="0.2">
      <c r="A156" s="1434"/>
      <c r="B156" s="1441" t="s">
        <v>123</v>
      </c>
      <c r="C156" s="1399"/>
      <c r="D156" s="622">
        <f t="shared" si="23"/>
        <v>8</v>
      </c>
      <c r="E156" s="622">
        <f t="shared" si="25"/>
        <v>3</v>
      </c>
      <c r="F156" s="622">
        <f t="shared" si="25"/>
        <v>5</v>
      </c>
      <c r="G156" s="35">
        <v>1</v>
      </c>
      <c r="H156" s="35"/>
      <c r="I156" s="35">
        <v>1</v>
      </c>
      <c r="J156" s="35">
        <v>1</v>
      </c>
      <c r="K156" s="35">
        <v>1</v>
      </c>
      <c r="L156" s="35">
        <v>1</v>
      </c>
      <c r="M156" s="35"/>
      <c r="N156" s="35">
        <v>3</v>
      </c>
      <c r="O156" s="35"/>
      <c r="P156" s="35"/>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130"/>
      <c r="AP156" s="170"/>
      <c r="AQ156" s="35">
        <v>0</v>
      </c>
      <c r="AR156" s="44">
        <v>0</v>
      </c>
      <c r="AS156" s="535" t="s">
        <v>194</v>
      </c>
      <c r="AT156" s="465"/>
      <c r="AU156" s="465"/>
      <c r="BY156" s="452"/>
      <c r="BZ156" s="452"/>
      <c r="CA156" s="452"/>
      <c r="CB156" s="452"/>
      <c r="CC156" s="452"/>
      <c r="CD156" s="452"/>
      <c r="CE156" s="452"/>
      <c r="CF156" s="452"/>
      <c r="CG156" s="719">
        <v>0</v>
      </c>
      <c r="CH156" s="719"/>
      <c r="CI156" s="719">
        <v>0</v>
      </c>
      <c r="CJ156" s="719"/>
      <c r="CK156" s="719"/>
      <c r="CL156" s="719"/>
      <c r="CM156" s="719"/>
      <c r="CN156" s="719"/>
      <c r="CO156" s="452"/>
    </row>
    <row r="157" spans="1:93" s="451" customFormat="1" x14ac:dyDescent="0.2">
      <c r="A157" s="1445" t="s">
        <v>124</v>
      </c>
      <c r="B157" s="1445"/>
      <c r="C157" s="1446"/>
      <c r="D157" s="631">
        <f t="shared" si="23"/>
        <v>6</v>
      </c>
      <c r="E157" s="631">
        <f t="shared" ref="E157:F166" si="26">SUM(G157+I157+K157+M157+O157+Q157+S157+U157+W157+Y157+AA157+AC157+AE157+AG157+AI157+AK157+AM157)</f>
        <v>0</v>
      </c>
      <c r="F157" s="631">
        <f t="shared" si="26"/>
        <v>6</v>
      </c>
      <c r="G157" s="220"/>
      <c r="H157" s="220"/>
      <c r="I157" s="220"/>
      <c r="J157" s="220"/>
      <c r="K157" s="220"/>
      <c r="L157" s="220"/>
      <c r="M157" s="220"/>
      <c r="N157" s="220"/>
      <c r="O157" s="220"/>
      <c r="P157" s="220"/>
      <c r="Q157" s="220"/>
      <c r="R157" s="220">
        <v>1</v>
      </c>
      <c r="S157" s="220"/>
      <c r="T157" s="220">
        <v>2</v>
      </c>
      <c r="U157" s="220"/>
      <c r="V157" s="220"/>
      <c r="W157" s="220"/>
      <c r="X157" s="220"/>
      <c r="Y157" s="220"/>
      <c r="Z157" s="220"/>
      <c r="AA157" s="220"/>
      <c r="AB157" s="220">
        <v>1</v>
      </c>
      <c r="AC157" s="220"/>
      <c r="AD157" s="220">
        <v>1</v>
      </c>
      <c r="AE157" s="220"/>
      <c r="AF157" s="220">
        <v>1</v>
      </c>
      <c r="AG157" s="220"/>
      <c r="AH157" s="220"/>
      <c r="AI157" s="220"/>
      <c r="AJ157" s="220"/>
      <c r="AK157" s="220"/>
      <c r="AL157" s="220"/>
      <c r="AM157" s="220"/>
      <c r="AN157" s="218"/>
      <c r="AO157" s="219"/>
      <c r="AP157" s="220"/>
      <c r="AQ157" s="220">
        <v>0</v>
      </c>
      <c r="AR157" s="25">
        <v>0</v>
      </c>
      <c r="AS157" s="535" t="s">
        <v>194</v>
      </c>
      <c r="AT157" s="465"/>
      <c r="AU157" s="465"/>
      <c r="BY157" s="452"/>
      <c r="BZ157" s="452"/>
      <c r="CA157" s="452"/>
      <c r="CB157" s="452"/>
      <c r="CC157" s="452"/>
      <c r="CD157" s="452"/>
      <c r="CE157" s="452"/>
      <c r="CF157" s="452"/>
      <c r="CG157" s="719">
        <v>0</v>
      </c>
      <c r="CH157" s="719">
        <v>0</v>
      </c>
      <c r="CI157" s="719">
        <v>0</v>
      </c>
      <c r="CJ157" s="719"/>
      <c r="CK157" s="719"/>
      <c r="CL157" s="719"/>
      <c r="CM157" s="719"/>
      <c r="CN157" s="719"/>
      <c r="CO157" s="452"/>
    </row>
    <row r="158" spans="1:93" s="451" customFormat="1" ht="15" customHeight="1" x14ac:dyDescent="0.2">
      <c r="A158" s="1432" t="s">
        <v>253</v>
      </c>
      <c r="B158" s="1442" t="s">
        <v>254</v>
      </c>
      <c r="C158" s="1443"/>
      <c r="D158" s="619">
        <f t="shared" si="23"/>
        <v>0</v>
      </c>
      <c r="E158" s="619">
        <f t="shared" si="26"/>
        <v>0</v>
      </c>
      <c r="F158" s="619">
        <f t="shared" si="26"/>
        <v>0</v>
      </c>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85"/>
      <c r="AO158" s="632"/>
      <c r="AP158" s="154"/>
      <c r="AQ158" s="25"/>
      <c r="AR158" s="220"/>
      <c r="AS158" s="535" t="s">
        <v>194</v>
      </c>
      <c r="AT158" s="465"/>
      <c r="AU158" s="465"/>
      <c r="BY158" s="452"/>
      <c r="BZ158" s="452"/>
      <c r="CA158" s="452"/>
      <c r="CB158" s="452"/>
      <c r="CC158" s="452"/>
      <c r="CD158" s="452"/>
      <c r="CE158" s="452"/>
      <c r="CF158" s="452"/>
      <c r="CG158" s="719"/>
      <c r="CH158" s="719"/>
      <c r="CI158" s="719">
        <v>0</v>
      </c>
      <c r="CJ158" s="719"/>
      <c r="CK158" s="719"/>
      <c r="CL158" s="719"/>
      <c r="CM158" s="719"/>
      <c r="CN158" s="719"/>
      <c r="CO158" s="452"/>
    </row>
    <row r="159" spans="1:93" s="451" customFormat="1" ht="15" customHeight="1" x14ac:dyDescent="0.2">
      <c r="A159" s="1433"/>
      <c r="B159" s="1327" t="s">
        <v>255</v>
      </c>
      <c r="C159" s="1291"/>
      <c r="D159" s="624">
        <f t="shared" si="23"/>
        <v>0</v>
      </c>
      <c r="E159" s="624">
        <f t="shared" si="26"/>
        <v>0</v>
      </c>
      <c r="F159" s="624">
        <f t="shared" si="26"/>
        <v>0</v>
      </c>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86"/>
      <c r="AO159" s="166"/>
      <c r="AP159" s="629"/>
      <c r="AQ159" s="32"/>
      <c r="AR159" s="35"/>
      <c r="AS159" s="535" t="s">
        <v>194</v>
      </c>
      <c r="AT159" s="465"/>
      <c r="AU159" s="465"/>
      <c r="BY159" s="452"/>
      <c r="BZ159" s="452"/>
      <c r="CA159" s="452"/>
      <c r="CB159" s="452"/>
      <c r="CC159" s="452"/>
      <c r="CD159" s="452"/>
      <c r="CE159" s="452"/>
      <c r="CF159" s="452"/>
      <c r="CG159" s="719"/>
      <c r="CH159" s="719"/>
      <c r="CI159" s="719">
        <v>0</v>
      </c>
      <c r="CJ159" s="719"/>
      <c r="CK159" s="719"/>
      <c r="CL159" s="719"/>
      <c r="CM159" s="719"/>
      <c r="CN159" s="719"/>
      <c r="CO159" s="452"/>
    </row>
    <row r="160" spans="1:93" s="451" customFormat="1" ht="15" customHeight="1" x14ac:dyDescent="0.2">
      <c r="A160" s="1434"/>
      <c r="B160" s="1444" t="s">
        <v>256</v>
      </c>
      <c r="C160" s="1380"/>
      <c r="D160" s="626">
        <f t="shared" si="23"/>
        <v>0</v>
      </c>
      <c r="E160" s="626">
        <f t="shared" si="26"/>
        <v>0</v>
      </c>
      <c r="F160" s="626">
        <f t="shared" si="26"/>
        <v>0</v>
      </c>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87"/>
      <c r="AO160" s="156"/>
      <c r="AP160" s="156"/>
      <c r="AQ160" s="44"/>
      <c r="AR160" s="44"/>
      <c r="AS160" s="535" t="s">
        <v>194</v>
      </c>
      <c r="AT160" s="465"/>
      <c r="AU160" s="465"/>
      <c r="BY160" s="452"/>
      <c r="BZ160" s="452"/>
      <c r="CA160" s="452"/>
      <c r="CB160" s="452"/>
      <c r="CC160" s="452"/>
      <c r="CD160" s="452"/>
      <c r="CE160" s="452"/>
      <c r="CF160" s="452"/>
      <c r="CG160" s="719"/>
      <c r="CH160" s="719"/>
      <c r="CI160" s="719">
        <v>0</v>
      </c>
      <c r="CJ160" s="719"/>
      <c r="CK160" s="719"/>
      <c r="CL160" s="719"/>
      <c r="CM160" s="719"/>
      <c r="CN160" s="719"/>
      <c r="CO160" s="452"/>
    </row>
    <row r="161" spans="1:93" s="451" customFormat="1" x14ac:dyDescent="0.2">
      <c r="A161" s="1382" t="s">
        <v>125</v>
      </c>
      <c r="B161" s="1383"/>
      <c r="C161" s="1384"/>
      <c r="D161" s="623">
        <f t="shared" si="23"/>
        <v>1</v>
      </c>
      <c r="E161" s="623">
        <f t="shared" si="26"/>
        <v>1</v>
      </c>
      <c r="F161" s="623">
        <f t="shared" si="26"/>
        <v>0</v>
      </c>
      <c r="G161" s="60"/>
      <c r="H161" s="60"/>
      <c r="I161" s="60"/>
      <c r="J161" s="60"/>
      <c r="K161" s="60"/>
      <c r="L161" s="60"/>
      <c r="M161" s="60"/>
      <c r="N161" s="60"/>
      <c r="O161" s="60"/>
      <c r="P161" s="60"/>
      <c r="Q161" s="60">
        <v>1</v>
      </c>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114"/>
      <c r="AO161" s="128"/>
      <c r="AP161" s="60"/>
      <c r="AQ161" s="60">
        <v>0</v>
      </c>
      <c r="AR161" s="60">
        <v>0</v>
      </c>
      <c r="AS161" s="535" t="s">
        <v>194</v>
      </c>
      <c r="AT161" s="465"/>
      <c r="AU161" s="465"/>
      <c r="BY161" s="452"/>
      <c r="BZ161" s="452"/>
      <c r="CA161" s="452"/>
      <c r="CB161" s="452"/>
      <c r="CC161" s="452"/>
      <c r="CD161" s="452"/>
      <c r="CE161" s="452"/>
      <c r="CF161" s="452"/>
      <c r="CG161" s="719">
        <v>0</v>
      </c>
      <c r="CH161" s="719">
        <v>0</v>
      </c>
      <c r="CI161" s="719">
        <v>0</v>
      </c>
      <c r="CJ161" s="719"/>
      <c r="CK161" s="719"/>
      <c r="CL161" s="719"/>
      <c r="CM161" s="719"/>
      <c r="CN161" s="719"/>
      <c r="CO161" s="452"/>
    </row>
    <row r="162" spans="1:93" s="451" customFormat="1" x14ac:dyDescent="0.2">
      <c r="A162" s="1269" t="s">
        <v>126</v>
      </c>
      <c r="B162" s="1385"/>
      <c r="C162" s="1270"/>
      <c r="D162" s="624">
        <f t="shared" si="23"/>
        <v>0</v>
      </c>
      <c r="E162" s="624">
        <f t="shared" si="26"/>
        <v>0</v>
      </c>
      <c r="F162" s="624">
        <f t="shared" si="26"/>
        <v>0</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86"/>
      <c r="AO162" s="129"/>
      <c r="AP162" s="32"/>
      <c r="AQ162" s="32"/>
      <c r="AR162" s="147"/>
      <c r="AS162" s="535" t="s">
        <v>194</v>
      </c>
      <c r="AT162" s="465"/>
      <c r="AU162" s="465"/>
      <c r="BY162" s="452"/>
      <c r="BZ162" s="452"/>
      <c r="CA162" s="452"/>
      <c r="CB162" s="452"/>
      <c r="CC162" s="452"/>
      <c r="CD162" s="452"/>
      <c r="CE162" s="452"/>
      <c r="CF162" s="452"/>
      <c r="CG162" s="719">
        <v>0</v>
      </c>
      <c r="CH162" s="719">
        <v>0</v>
      </c>
      <c r="CI162" s="719">
        <v>0</v>
      </c>
      <c r="CJ162" s="719"/>
      <c r="CK162" s="719"/>
      <c r="CL162" s="719"/>
      <c r="CM162" s="719"/>
      <c r="CN162" s="719"/>
      <c r="CO162" s="452"/>
    </row>
    <row r="163" spans="1:93" s="451" customFormat="1" x14ac:dyDescent="0.2">
      <c r="A163" s="1269" t="s">
        <v>127</v>
      </c>
      <c r="B163" s="1385"/>
      <c r="C163" s="1270"/>
      <c r="D163" s="624">
        <f t="shared" si="23"/>
        <v>3</v>
      </c>
      <c r="E163" s="624">
        <f t="shared" si="26"/>
        <v>1</v>
      </c>
      <c r="F163" s="624">
        <f t="shared" si="26"/>
        <v>2</v>
      </c>
      <c r="G163" s="32"/>
      <c r="H163" s="32">
        <v>1</v>
      </c>
      <c r="I163" s="32"/>
      <c r="J163" s="32"/>
      <c r="K163" s="32"/>
      <c r="L163" s="32"/>
      <c r="M163" s="32"/>
      <c r="N163" s="32"/>
      <c r="O163" s="32">
        <v>1</v>
      </c>
      <c r="P163" s="32"/>
      <c r="Q163" s="32"/>
      <c r="R163" s="32">
        <v>1</v>
      </c>
      <c r="S163" s="32"/>
      <c r="T163" s="32"/>
      <c r="U163" s="32"/>
      <c r="V163" s="32"/>
      <c r="W163" s="32"/>
      <c r="X163" s="32"/>
      <c r="Y163" s="32"/>
      <c r="Z163" s="32"/>
      <c r="AA163" s="32"/>
      <c r="AB163" s="32"/>
      <c r="AC163" s="32"/>
      <c r="AD163" s="32"/>
      <c r="AE163" s="32"/>
      <c r="AF163" s="32"/>
      <c r="AG163" s="32"/>
      <c r="AH163" s="32"/>
      <c r="AI163" s="32"/>
      <c r="AJ163" s="32"/>
      <c r="AK163" s="32"/>
      <c r="AL163" s="32"/>
      <c r="AM163" s="32"/>
      <c r="AN163" s="86"/>
      <c r="AO163" s="129"/>
      <c r="AP163" s="32"/>
      <c r="AQ163" s="32">
        <v>0</v>
      </c>
      <c r="AR163" s="35">
        <v>0</v>
      </c>
      <c r="AS163" s="535" t="s">
        <v>194</v>
      </c>
      <c r="AT163" s="465"/>
      <c r="AU163" s="465"/>
      <c r="BY163" s="452"/>
      <c r="BZ163" s="452"/>
      <c r="CA163" s="452"/>
      <c r="CB163" s="452"/>
      <c r="CC163" s="452"/>
      <c r="CD163" s="452"/>
      <c r="CE163" s="452"/>
      <c r="CF163" s="452"/>
      <c r="CG163" s="719">
        <v>0</v>
      </c>
      <c r="CH163" s="719">
        <v>0</v>
      </c>
      <c r="CI163" s="719">
        <v>0</v>
      </c>
      <c r="CJ163" s="719"/>
      <c r="CK163" s="719"/>
      <c r="CL163" s="719"/>
      <c r="CM163" s="719"/>
      <c r="CN163" s="719"/>
      <c r="CO163" s="452"/>
    </row>
    <row r="164" spans="1:93" s="451" customFormat="1" x14ac:dyDescent="0.2">
      <c r="A164" s="1269" t="s">
        <v>128</v>
      </c>
      <c r="B164" s="1385"/>
      <c r="C164" s="1270"/>
      <c r="D164" s="624">
        <f t="shared" si="23"/>
        <v>4</v>
      </c>
      <c r="E164" s="624">
        <f t="shared" si="26"/>
        <v>1</v>
      </c>
      <c r="F164" s="624">
        <f t="shared" si="26"/>
        <v>3</v>
      </c>
      <c r="G164" s="32"/>
      <c r="H164" s="32"/>
      <c r="I164" s="32"/>
      <c r="J164" s="32"/>
      <c r="K164" s="32"/>
      <c r="L164" s="32"/>
      <c r="M164" s="32"/>
      <c r="N164" s="32"/>
      <c r="O164" s="32"/>
      <c r="P164" s="32"/>
      <c r="Q164" s="32"/>
      <c r="R164" s="32"/>
      <c r="S164" s="32"/>
      <c r="T164" s="32"/>
      <c r="U164" s="32"/>
      <c r="V164" s="32"/>
      <c r="W164" s="32"/>
      <c r="X164" s="32">
        <v>1</v>
      </c>
      <c r="Y164" s="32"/>
      <c r="Z164" s="32"/>
      <c r="AA164" s="32"/>
      <c r="AB164" s="32"/>
      <c r="AC164" s="32">
        <v>1</v>
      </c>
      <c r="AD164" s="32">
        <v>1</v>
      </c>
      <c r="AE164" s="32"/>
      <c r="AF164" s="32">
        <v>1</v>
      </c>
      <c r="AG164" s="32"/>
      <c r="AH164" s="32"/>
      <c r="AI164" s="32"/>
      <c r="AJ164" s="32"/>
      <c r="AK164" s="32"/>
      <c r="AL164" s="32"/>
      <c r="AM164" s="32"/>
      <c r="AN164" s="86"/>
      <c r="AO164" s="129"/>
      <c r="AP164" s="32"/>
      <c r="AQ164" s="32">
        <v>0</v>
      </c>
      <c r="AR164" s="35">
        <v>0</v>
      </c>
      <c r="AS164" s="535" t="s">
        <v>194</v>
      </c>
      <c r="AT164" s="465"/>
      <c r="AU164" s="465"/>
      <c r="BY164" s="452"/>
      <c r="BZ164" s="452"/>
      <c r="CA164" s="452"/>
      <c r="CB164" s="452"/>
      <c r="CC164" s="452"/>
      <c r="CD164" s="452"/>
      <c r="CE164" s="452"/>
      <c r="CF164" s="452"/>
      <c r="CG164" s="719">
        <v>0</v>
      </c>
      <c r="CH164" s="719">
        <v>0</v>
      </c>
      <c r="CI164" s="719">
        <v>0</v>
      </c>
      <c r="CJ164" s="719"/>
      <c r="CK164" s="719"/>
      <c r="CL164" s="719"/>
      <c r="CM164" s="719"/>
      <c r="CN164" s="719"/>
      <c r="CO164" s="452"/>
    </row>
    <row r="165" spans="1:93" s="451" customFormat="1" x14ac:dyDescent="0.2">
      <c r="A165" s="1386" t="s">
        <v>129</v>
      </c>
      <c r="B165" s="1387"/>
      <c r="C165" s="1388"/>
      <c r="D165" s="622">
        <f t="shared" si="23"/>
        <v>1</v>
      </c>
      <c r="E165" s="622">
        <f t="shared" si="26"/>
        <v>1</v>
      </c>
      <c r="F165" s="622">
        <f t="shared" si="26"/>
        <v>0</v>
      </c>
      <c r="G165" s="35"/>
      <c r="H165" s="35"/>
      <c r="I165" s="35"/>
      <c r="J165" s="35"/>
      <c r="K165" s="35"/>
      <c r="L165" s="35"/>
      <c r="M165" s="35">
        <v>1</v>
      </c>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5">
        <v>0</v>
      </c>
      <c r="AR165" s="35">
        <v>0</v>
      </c>
      <c r="AS165" s="535" t="s">
        <v>194</v>
      </c>
      <c r="AT165" s="465"/>
      <c r="AU165" s="465"/>
      <c r="BY165" s="452"/>
      <c r="BZ165" s="452"/>
      <c r="CA165" s="452"/>
      <c r="CB165" s="452"/>
      <c r="CC165" s="452"/>
      <c r="CD165" s="452"/>
      <c r="CE165" s="452"/>
      <c r="CF165" s="452"/>
      <c r="CG165" s="719">
        <v>0</v>
      </c>
      <c r="CH165" s="719">
        <v>0</v>
      </c>
      <c r="CI165" s="719">
        <v>0</v>
      </c>
      <c r="CJ165" s="719"/>
      <c r="CK165" s="719"/>
      <c r="CL165" s="719"/>
      <c r="CM165" s="719"/>
      <c r="CN165" s="719"/>
      <c r="CO165" s="452"/>
    </row>
    <row r="166" spans="1:93" s="451" customFormat="1" x14ac:dyDescent="0.2">
      <c r="A166" s="1378" t="s">
        <v>183</v>
      </c>
      <c r="B166" s="1379"/>
      <c r="C166" s="1380"/>
      <c r="D166" s="633">
        <f t="shared" si="23"/>
        <v>1</v>
      </c>
      <c r="E166" s="633">
        <f t="shared" si="26"/>
        <v>1</v>
      </c>
      <c r="F166" s="633">
        <f t="shared" si="26"/>
        <v>0</v>
      </c>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v>1</v>
      </c>
      <c r="AF166" s="44"/>
      <c r="AG166" s="44"/>
      <c r="AH166" s="44"/>
      <c r="AI166" s="44"/>
      <c r="AJ166" s="44"/>
      <c r="AK166" s="44"/>
      <c r="AL166" s="44"/>
      <c r="AM166" s="44"/>
      <c r="AN166" s="87"/>
      <c r="AO166" s="634"/>
      <c r="AP166" s="635"/>
      <c r="AQ166" s="44">
        <v>0</v>
      </c>
      <c r="AR166" s="44">
        <v>0</v>
      </c>
      <c r="AS166" s="535" t="s">
        <v>194</v>
      </c>
      <c r="AT166" s="465"/>
      <c r="AU166" s="465"/>
      <c r="BY166" s="452"/>
      <c r="BZ166" s="452"/>
      <c r="CA166" s="452"/>
      <c r="CB166" s="452"/>
      <c r="CC166" s="452"/>
      <c r="CD166" s="452"/>
      <c r="CE166" s="452"/>
      <c r="CF166" s="452"/>
      <c r="CG166" s="719"/>
      <c r="CH166" s="719"/>
      <c r="CI166" s="719">
        <v>0</v>
      </c>
      <c r="CJ166" s="719"/>
      <c r="CK166" s="719"/>
      <c r="CL166" s="719"/>
      <c r="CM166" s="719"/>
      <c r="CN166" s="719"/>
      <c r="CO166" s="452"/>
    </row>
    <row r="167" spans="1:93" s="451" customFormat="1" x14ac:dyDescent="0.2">
      <c r="A167" s="69" t="s">
        <v>130</v>
      </c>
      <c r="B167" s="69"/>
      <c r="C167" s="69"/>
      <c r="D167" s="69"/>
      <c r="E167" s="69"/>
      <c r="F167" s="65"/>
      <c r="G167" s="65"/>
      <c r="H167" s="90"/>
      <c r="I167" s="136"/>
      <c r="J167" s="136"/>
      <c r="K167" s="171"/>
      <c r="L167" s="171"/>
      <c r="M167" s="171"/>
      <c r="N167" s="171"/>
      <c r="O167" s="172"/>
      <c r="P167" s="172"/>
      <c r="Q167" s="140"/>
      <c r="R167" s="140"/>
      <c r="S167" s="172"/>
      <c r="T167" s="172"/>
      <c r="U167" s="140"/>
      <c r="V167" s="140"/>
      <c r="W167" s="14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244"/>
      <c r="BY167" s="452"/>
      <c r="BZ167" s="452"/>
      <c r="CA167" s="452"/>
      <c r="CB167" s="452"/>
      <c r="CC167" s="452"/>
      <c r="CD167" s="452"/>
      <c r="CE167" s="452"/>
      <c r="CF167" s="452"/>
      <c r="CG167" s="719"/>
      <c r="CH167" s="719"/>
      <c r="CI167" s="719"/>
      <c r="CJ167" s="719"/>
      <c r="CK167" s="719"/>
      <c r="CL167" s="719"/>
      <c r="CM167" s="719"/>
      <c r="CN167" s="719"/>
      <c r="CO167" s="452"/>
    </row>
    <row r="168" spans="1:93" s="451" customFormat="1" ht="14.25" customHeight="1" x14ac:dyDescent="0.2">
      <c r="A168" s="1403" t="s">
        <v>131</v>
      </c>
      <c r="B168" s="1403"/>
      <c r="C168" s="1403"/>
      <c r="D168" s="1273" t="s">
        <v>33</v>
      </c>
      <c r="E168" s="1273"/>
      <c r="F168" s="1273"/>
      <c r="G168" s="1437" t="s">
        <v>99</v>
      </c>
      <c r="H168" s="1437"/>
      <c r="I168" s="1438" t="s">
        <v>100</v>
      </c>
      <c r="J168" s="1438"/>
      <c r="K168" s="1438" t="s">
        <v>101</v>
      </c>
      <c r="L168" s="1438"/>
      <c r="M168" s="1437" t="s">
        <v>57</v>
      </c>
      <c r="N168" s="1437"/>
      <c r="O168" s="1271" t="s">
        <v>8</v>
      </c>
      <c r="P168" s="1272"/>
      <c r="Q168" s="1415" t="s">
        <v>59</v>
      </c>
      <c r="R168" s="1415"/>
      <c r="S168" s="1415" t="s">
        <v>60</v>
      </c>
      <c r="T168" s="1415"/>
      <c r="U168" s="1415" t="s">
        <v>61</v>
      </c>
      <c r="V168" s="1415"/>
      <c r="W168" s="1415" t="s">
        <v>62</v>
      </c>
      <c r="X168" s="1415"/>
      <c r="Y168" s="1415" t="s">
        <v>63</v>
      </c>
      <c r="Z168" s="1415"/>
      <c r="AA168" s="1415" t="s">
        <v>64</v>
      </c>
      <c r="AB168" s="1415"/>
      <c r="AC168" s="1415" t="s">
        <v>65</v>
      </c>
      <c r="AD168" s="1415"/>
      <c r="AE168" s="1415" t="s">
        <v>66</v>
      </c>
      <c r="AF168" s="1415"/>
      <c r="AG168" s="1415" t="s">
        <v>67</v>
      </c>
      <c r="AH168" s="1415"/>
      <c r="AI168" s="1415" t="s">
        <v>68</v>
      </c>
      <c r="AJ168" s="1415"/>
      <c r="AK168" s="1415" t="s">
        <v>69</v>
      </c>
      <c r="AL168" s="1415"/>
      <c r="AM168" s="1415" t="s">
        <v>70</v>
      </c>
      <c r="AN168" s="1288"/>
      <c r="AO168" s="1447" t="s">
        <v>77</v>
      </c>
      <c r="AP168" s="1448"/>
      <c r="AQ168" s="1449"/>
      <c r="AR168" s="1450" t="s">
        <v>249</v>
      </c>
      <c r="AS168" s="1421" t="s">
        <v>257</v>
      </c>
      <c r="AT168" s="1452" t="s">
        <v>251</v>
      </c>
      <c r="AU168" s="1452"/>
      <c r="AV168" s="636"/>
      <c r="BY168" s="452"/>
      <c r="BZ168" s="452"/>
      <c r="CA168" s="452"/>
      <c r="CB168" s="452"/>
      <c r="CC168" s="452"/>
      <c r="CD168" s="452"/>
      <c r="CE168" s="452"/>
      <c r="CF168" s="452"/>
      <c r="CG168" s="719"/>
      <c r="CH168" s="719"/>
      <c r="CI168" s="719"/>
      <c r="CJ168" s="719"/>
      <c r="CK168" s="719"/>
      <c r="CL168" s="719"/>
      <c r="CM168" s="719"/>
      <c r="CN168" s="719"/>
      <c r="CO168" s="452"/>
    </row>
    <row r="169" spans="1:93" s="451" customFormat="1" ht="20.25" customHeight="1" x14ac:dyDescent="0.2">
      <c r="A169" s="1404"/>
      <c r="B169" s="1404"/>
      <c r="C169" s="1404"/>
      <c r="D169" s="435" t="s">
        <v>149</v>
      </c>
      <c r="E169" s="310" t="s">
        <v>30</v>
      </c>
      <c r="F169" s="310" t="s">
        <v>48</v>
      </c>
      <c r="G169" s="427" t="s">
        <v>30</v>
      </c>
      <c r="H169" s="427" t="s">
        <v>48</v>
      </c>
      <c r="I169" s="427" t="s">
        <v>30</v>
      </c>
      <c r="J169" s="427" t="s">
        <v>48</v>
      </c>
      <c r="K169" s="427" t="s">
        <v>30</v>
      </c>
      <c r="L169" s="427" t="s">
        <v>48</v>
      </c>
      <c r="M169" s="427" t="s">
        <v>30</v>
      </c>
      <c r="N169" s="427" t="s">
        <v>48</v>
      </c>
      <c r="O169" s="427" t="s">
        <v>30</v>
      </c>
      <c r="P169" s="427" t="s">
        <v>48</v>
      </c>
      <c r="Q169" s="427" t="s">
        <v>30</v>
      </c>
      <c r="R169" s="427" t="s">
        <v>48</v>
      </c>
      <c r="S169" s="427" t="s">
        <v>30</v>
      </c>
      <c r="T169" s="427" t="s">
        <v>48</v>
      </c>
      <c r="U169" s="427" t="s">
        <v>30</v>
      </c>
      <c r="V169" s="427" t="s">
        <v>48</v>
      </c>
      <c r="W169" s="427" t="s">
        <v>30</v>
      </c>
      <c r="X169" s="427" t="s">
        <v>48</v>
      </c>
      <c r="Y169" s="427" t="s">
        <v>30</v>
      </c>
      <c r="Z169" s="427" t="s">
        <v>48</v>
      </c>
      <c r="AA169" s="427" t="s">
        <v>30</v>
      </c>
      <c r="AB169" s="427" t="s">
        <v>48</v>
      </c>
      <c r="AC169" s="427" t="s">
        <v>30</v>
      </c>
      <c r="AD169" s="427" t="s">
        <v>48</v>
      </c>
      <c r="AE169" s="427" t="s">
        <v>30</v>
      </c>
      <c r="AF169" s="427" t="s">
        <v>48</v>
      </c>
      <c r="AG169" s="427" t="s">
        <v>30</v>
      </c>
      <c r="AH169" s="427" t="s">
        <v>48</v>
      </c>
      <c r="AI169" s="427" t="s">
        <v>30</v>
      </c>
      <c r="AJ169" s="427" t="s">
        <v>48</v>
      </c>
      <c r="AK169" s="427" t="s">
        <v>30</v>
      </c>
      <c r="AL169" s="427" t="s">
        <v>48</v>
      </c>
      <c r="AM169" s="427" t="s">
        <v>30</v>
      </c>
      <c r="AN169" s="448" t="s">
        <v>48</v>
      </c>
      <c r="AO169" s="637" t="s">
        <v>231</v>
      </c>
      <c r="AP169" s="638" t="s">
        <v>233</v>
      </c>
      <c r="AQ169" s="639" t="s">
        <v>232</v>
      </c>
      <c r="AR169" s="1451"/>
      <c r="AS169" s="1422"/>
      <c r="AT169" s="143" t="s">
        <v>30</v>
      </c>
      <c r="AU169" s="143" t="s">
        <v>48</v>
      </c>
      <c r="AV169" s="452"/>
      <c r="BY169" s="452"/>
      <c r="BZ169" s="452"/>
      <c r="CA169" s="452"/>
      <c r="CB169" s="452"/>
      <c r="CC169" s="452"/>
      <c r="CD169" s="452"/>
      <c r="CE169" s="452"/>
      <c r="CF169" s="452"/>
      <c r="CG169" s="719"/>
      <c r="CH169" s="719"/>
      <c r="CI169" s="719"/>
      <c r="CJ169" s="719"/>
      <c r="CK169" s="719"/>
      <c r="CL169" s="719"/>
      <c r="CM169" s="719"/>
      <c r="CN169" s="719"/>
      <c r="CO169" s="452"/>
    </row>
    <row r="170" spans="1:93" s="451" customFormat="1" x14ac:dyDescent="0.2">
      <c r="A170" s="1453" t="s">
        <v>132</v>
      </c>
      <c r="B170" s="1453"/>
      <c r="C170" s="1453"/>
      <c r="D170" s="618">
        <f>SUM(E170+F170)</f>
        <v>14</v>
      </c>
      <c r="E170" s="618">
        <f>SUM(G170+I170+K170+M170+O170+Q170+S170+U170+W170+Y170+AA170+AC170+AE170+AG170+AI170+AK170+AM170)</f>
        <v>7</v>
      </c>
      <c r="F170" s="618">
        <f>SUM(H170+J170+L170+N170+P170+R170+T170+V170+X170+Z170+AB170+AD170+AF170+AH170+AJ170+AL170+AN170)</f>
        <v>7</v>
      </c>
      <c r="G170" s="38"/>
      <c r="H170" s="38"/>
      <c r="I170" s="38">
        <v>3</v>
      </c>
      <c r="J170" s="38"/>
      <c r="K170" s="38">
        <v>3</v>
      </c>
      <c r="L170" s="38"/>
      <c r="M170" s="38">
        <v>1</v>
      </c>
      <c r="N170" s="38"/>
      <c r="O170" s="38"/>
      <c r="P170" s="38"/>
      <c r="Q170" s="38"/>
      <c r="R170" s="38"/>
      <c r="S170" s="38"/>
      <c r="T170" s="38">
        <v>1</v>
      </c>
      <c r="U170" s="38"/>
      <c r="V170" s="38">
        <v>3</v>
      </c>
      <c r="W170" s="38"/>
      <c r="X170" s="38"/>
      <c r="Y170" s="38"/>
      <c r="Z170" s="38"/>
      <c r="AA170" s="38"/>
      <c r="AB170" s="38">
        <v>1</v>
      </c>
      <c r="AC170" s="38"/>
      <c r="AD170" s="38"/>
      <c r="AE170" s="38"/>
      <c r="AF170" s="38">
        <v>1</v>
      </c>
      <c r="AG170" s="38"/>
      <c r="AH170" s="38"/>
      <c r="AI170" s="38"/>
      <c r="AJ170" s="38"/>
      <c r="AK170" s="38"/>
      <c r="AL170" s="38"/>
      <c r="AM170" s="38"/>
      <c r="AN170" s="173">
        <v>1</v>
      </c>
      <c r="AO170" s="277">
        <v>5</v>
      </c>
      <c r="AP170" s="109"/>
      <c r="AQ170" s="278"/>
      <c r="AR170" s="175"/>
      <c r="AS170" s="38"/>
      <c r="AT170" s="38">
        <v>0</v>
      </c>
      <c r="AU170" s="38">
        <v>0</v>
      </c>
      <c r="AV170" s="535" t="s">
        <v>194</v>
      </c>
      <c r="BY170" s="452"/>
      <c r="BZ170" s="452"/>
      <c r="CA170" s="452"/>
      <c r="CB170" s="452"/>
      <c r="CC170" s="452"/>
      <c r="CD170" s="452"/>
      <c r="CE170" s="452"/>
      <c r="CF170" s="452"/>
      <c r="CG170" s="719">
        <v>0</v>
      </c>
      <c r="CH170" s="719">
        <v>0</v>
      </c>
      <c r="CI170" s="719">
        <v>0</v>
      </c>
      <c r="CJ170" s="719"/>
      <c r="CK170" s="719"/>
      <c r="CL170" s="719"/>
      <c r="CM170" s="719"/>
      <c r="CN170" s="719"/>
      <c r="CO170" s="452"/>
    </row>
    <row r="171" spans="1:93" s="451" customFormat="1" x14ac:dyDescent="0.2">
      <c r="A171" s="1454" t="s">
        <v>103</v>
      </c>
      <c r="B171" s="1455"/>
      <c r="C171" s="1455"/>
      <c r="D171" s="279"/>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1"/>
      <c r="AP171" s="234"/>
      <c r="AQ171" s="282"/>
      <c r="AR171" s="280"/>
      <c r="AS171" s="280"/>
      <c r="AT171" s="280"/>
      <c r="AU171" s="283"/>
      <c r="AV171" s="535"/>
      <c r="BY171" s="452"/>
      <c r="BZ171" s="452"/>
      <c r="CA171" s="452"/>
      <c r="CB171" s="452"/>
      <c r="CC171" s="452"/>
      <c r="CD171" s="452"/>
      <c r="CE171" s="452"/>
      <c r="CF171" s="452"/>
      <c r="CG171" s="719"/>
      <c r="CH171" s="719"/>
      <c r="CI171" s="719"/>
      <c r="CJ171" s="719"/>
      <c r="CK171" s="719"/>
      <c r="CL171" s="719"/>
      <c r="CM171" s="719"/>
      <c r="CN171" s="719"/>
      <c r="CO171" s="452"/>
    </row>
    <row r="172" spans="1:93" s="451" customFormat="1" x14ac:dyDescent="0.2">
      <c r="A172" s="1396" t="s">
        <v>184</v>
      </c>
      <c r="B172" s="1389" t="s">
        <v>258</v>
      </c>
      <c r="C172" s="1322"/>
      <c r="D172" s="619">
        <f t="shared" ref="D172:D178" si="27">SUM(E172+F172)</f>
        <v>0</v>
      </c>
      <c r="E172" s="619">
        <f t="shared" ref="E172:F178" si="28">SUM(G172+I172+K172+M172+O172+Q172+S172+U172+W172+Y172+AA172+AC172+AE172+AG172+AI172+AK172+AM172)</f>
        <v>0</v>
      </c>
      <c r="F172" s="619">
        <f t="shared" si="28"/>
        <v>0</v>
      </c>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85"/>
      <c r="AO172" s="161"/>
      <c r="AP172" s="25"/>
      <c r="AQ172" s="120"/>
      <c r="AR172" s="161"/>
      <c r="AS172" s="25"/>
      <c r="AT172" s="25"/>
      <c r="AU172" s="25"/>
      <c r="AV172" s="535" t="s">
        <v>194</v>
      </c>
      <c r="BY172" s="452"/>
      <c r="BZ172" s="452"/>
      <c r="CA172" s="452"/>
      <c r="CB172" s="452"/>
      <c r="CC172" s="452"/>
      <c r="CD172" s="452"/>
      <c r="CE172" s="452"/>
      <c r="CF172" s="452"/>
      <c r="CG172" s="719">
        <v>0</v>
      </c>
      <c r="CH172" s="719">
        <v>0</v>
      </c>
      <c r="CI172" s="719">
        <v>0</v>
      </c>
      <c r="CJ172" s="719"/>
      <c r="CK172" s="719"/>
      <c r="CL172" s="719"/>
      <c r="CM172" s="719"/>
      <c r="CN172" s="719"/>
      <c r="CO172" s="452"/>
    </row>
    <row r="173" spans="1:93" s="451" customFormat="1" x14ac:dyDescent="0.2">
      <c r="A173" s="1397"/>
      <c r="B173" s="1390" t="s">
        <v>252</v>
      </c>
      <c r="C173" s="1324"/>
      <c r="D173" s="626">
        <f t="shared" si="27"/>
        <v>0</v>
      </c>
      <c r="E173" s="626">
        <f t="shared" si="28"/>
        <v>0</v>
      </c>
      <c r="F173" s="626">
        <f t="shared" si="28"/>
        <v>0</v>
      </c>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35"/>
      <c r="AL173" s="35"/>
      <c r="AM173" s="44"/>
      <c r="AN173" s="87"/>
      <c r="AO173" s="160"/>
      <c r="AP173" s="44"/>
      <c r="AQ173" s="278"/>
      <c r="AR173" s="160"/>
      <c r="AS173" s="44"/>
      <c r="AT173" s="44"/>
      <c r="AU173" s="44"/>
      <c r="AV173" s="535" t="s">
        <v>194</v>
      </c>
      <c r="BY173" s="452"/>
      <c r="BZ173" s="452"/>
      <c r="CA173" s="452"/>
      <c r="CB173" s="452"/>
      <c r="CC173" s="452"/>
      <c r="CD173" s="452"/>
      <c r="CE173" s="452"/>
      <c r="CF173" s="452"/>
      <c r="CG173" s="719">
        <v>0</v>
      </c>
      <c r="CH173" s="719">
        <v>0</v>
      </c>
      <c r="CI173" s="719">
        <v>0</v>
      </c>
      <c r="CJ173" s="719"/>
      <c r="CK173" s="719"/>
      <c r="CL173" s="719"/>
      <c r="CM173" s="719"/>
      <c r="CN173" s="719"/>
      <c r="CO173" s="452"/>
    </row>
    <row r="174" spans="1:93" s="451" customFormat="1" x14ac:dyDescent="0.2">
      <c r="A174" s="1398" t="s">
        <v>105</v>
      </c>
      <c r="B174" s="1398"/>
      <c r="C174" s="1399"/>
      <c r="D174" s="622">
        <f t="shared" si="27"/>
        <v>0</v>
      </c>
      <c r="E174" s="622">
        <f t="shared" si="28"/>
        <v>0</v>
      </c>
      <c r="F174" s="622">
        <f t="shared" si="28"/>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8"/>
      <c r="AL174" s="38"/>
      <c r="AM174" s="35"/>
      <c r="AN174" s="159"/>
      <c r="AO174" s="130"/>
      <c r="AP174" s="35"/>
      <c r="AQ174" s="278"/>
      <c r="AR174" s="179"/>
      <c r="AS174" s="35"/>
      <c r="AT174" s="35"/>
      <c r="AU174" s="35"/>
      <c r="AV174" s="535" t="s">
        <v>194</v>
      </c>
      <c r="BY174" s="452"/>
      <c r="BZ174" s="452"/>
      <c r="CA174" s="452"/>
      <c r="CB174" s="452"/>
      <c r="CC174" s="452"/>
      <c r="CD174" s="452"/>
      <c r="CE174" s="452"/>
      <c r="CF174" s="452"/>
      <c r="CG174" s="719">
        <v>0</v>
      </c>
      <c r="CH174" s="719">
        <v>0</v>
      </c>
      <c r="CI174" s="719">
        <v>0</v>
      </c>
      <c r="CJ174" s="719"/>
      <c r="CK174" s="719"/>
      <c r="CL174" s="719"/>
      <c r="CM174" s="719"/>
      <c r="CN174" s="719"/>
      <c r="CO174" s="452"/>
    </row>
    <row r="175" spans="1:93" s="451" customFormat="1" x14ac:dyDescent="0.2">
      <c r="A175" s="1400" t="s">
        <v>182</v>
      </c>
      <c r="B175" s="1401"/>
      <c r="C175" s="1402"/>
      <c r="D175" s="483">
        <f t="shared" si="27"/>
        <v>14</v>
      </c>
      <c r="E175" s="483">
        <f t="shared" si="28"/>
        <v>7</v>
      </c>
      <c r="F175" s="483">
        <f t="shared" si="28"/>
        <v>7</v>
      </c>
      <c r="G175" s="38"/>
      <c r="H175" s="38"/>
      <c r="I175" s="38">
        <v>3</v>
      </c>
      <c r="J175" s="38"/>
      <c r="K175" s="38">
        <v>3</v>
      </c>
      <c r="L175" s="38"/>
      <c r="M175" s="38">
        <v>1</v>
      </c>
      <c r="N175" s="38"/>
      <c r="O175" s="38"/>
      <c r="P175" s="38"/>
      <c r="Q175" s="38"/>
      <c r="R175" s="38"/>
      <c r="S175" s="38"/>
      <c r="T175" s="38">
        <v>1</v>
      </c>
      <c r="U175" s="38"/>
      <c r="V175" s="38">
        <v>3</v>
      </c>
      <c r="W175" s="38"/>
      <c r="X175" s="38"/>
      <c r="Y175" s="38"/>
      <c r="Z175" s="38"/>
      <c r="AA175" s="38"/>
      <c r="AB175" s="38">
        <v>1</v>
      </c>
      <c r="AC175" s="38"/>
      <c r="AD175" s="38"/>
      <c r="AE175" s="38"/>
      <c r="AF175" s="38">
        <v>1</v>
      </c>
      <c r="AG175" s="38"/>
      <c r="AH175" s="38"/>
      <c r="AI175" s="38"/>
      <c r="AJ175" s="38"/>
      <c r="AK175" s="38"/>
      <c r="AL175" s="38"/>
      <c r="AM175" s="38"/>
      <c r="AN175" s="173">
        <v>1</v>
      </c>
      <c r="AO175" s="163">
        <v>5</v>
      </c>
      <c r="AP175" s="38"/>
      <c r="AQ175" s="284"/>
      <c r="AR175" s="175"/>
      <c r="AS175" s="38"/>
      <c r="AT175" s="38">
        <v>0</v>
      </c>
      <c r="AU175" s="38">
        <v>0</v>
      </c>
      <c r="AV175" s="535" t="s">
        <v>194</v>
      </c>
      <c r="BY175" s="452"/>
      <c r="BZ175" s="452"/>
      <c r="CA175" s="452"/>
      <c r="CB175" s="452"/>
      <c r="CC175" s="452"/>
      <c r="CD175" s="452"/>
      <c r="CE175" s="452"/>
      <c r="CF175" s="452"/>
      <c r="CG175" s="719">
        <v>0</v>
      </c>
      <c r="CH175" s="719">
        <v>0</v>
      </c>
      <c r="CI175" s="719">
        <v>0</v>
      </c>
      <c r="CJ175" s="719"/>
      <c r="CK175" s="719"/>
      <c r="CL175" s="719"/>
      <c r="CM175" s="719"/>
      <c r="CN175" s="719"/>
      <c r="CO175" s="452"/>
    </row>
    <row r="176" spans="1:93" s="451" customFormat="1" ht="14.25" customHeight="1" x14ac:dyDescent="0.2">
      <c r="A176" s="1412" t="s">
        <v>106</v>
      </c>
      <c r="B176" s="1391" t="s">
        <v>107</v>
      </c>
      <c r="C176" s="1392"/>
      <c r="D176" s="623">
        <f t="shared" si="27"/>
        <v>0</v>
      </c>
      <c r="E176" s="623">
        <f t="shared" si="28"/>
        <v>0</v>
      </c>
      <c r="F176" s="623">
        <f t="shared" si="28"/>
        <v>0</v>
      </c>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114"/>
      <c r="AO176" s="128"/>
      <c r="AP176" s="60"/>
      <c r="AQ176" s="127"/>
      <c r="AR176" s="181"/>
      <c r="AS176" s="60"/>
      <c r="AT176" s="60"/>
      <c r="AU176" s="60"/>
      <c r="AV176" s="535" t="s">
        <v>194</v>
      </c>
      <c r="BY176" s="452"/>
      <c r="BZ176" s="452"/>
      <c r="CA176" s="452"/>
      <c r="CB176" s="452"/>
      <c r="CC176" s="452"/>
      <c r="CD176" s="452"/>
      <c r="CE176" s="452"/>
      <c r="CF176" s="452"/>
      <c r="CG176" s="719">
        <v>0</v>
      </c>
      <c r="CH176" s="719">
        <v>0</v>
      </c>
      <c r="CI176" s="719">
        <v>0</v>
      </c>
      <c r="CJ176" s="719"/>
      <c r="CK176" s="719"/>
      <c r="CL176" s="719"/>
      <c r="CM176" s="719"/>
      <c r="CN176" s="719"/>
      <c r="CO176" s="452"/>
    </row>
    <row r="177" spans="1:93" s="451" customFormat="1" x14ac:dyDescent="0.2">
      <c r="A177" s="1456"/>
      <c r="B177" s="1393" t="s">
        <v>108</v>
      </c>
      <c r="C177" s="1394"/>
      <c r="D177" s="624">
        <f t="shared" si="27"/>
        <v>0</v>
      </c>
      <c r="E177" s="624">
        <f t="shared" si="28"/>
        <v>0</v>
      </c>
      <c r="F177" s="624">
        <f t="shared" si="28"/>
        <v>0</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86"/>
      <c r="AO177" s="128"/>
      <c r="AP177" s="60"/>
      <c r="AQ177" s="127"/>
      <c r="AR177" s="178"/>
      <c r="AS177" s="32"/>
      <c r="AT177" s="32"/>
      <c r="AU177" s="32"/>
      <c r="AV177" s="535" t="s">
        <v>194</v>
      </c>
      <c r="BY177" s="452"/>
      <c r="BZ177" s="452"/>
      <c r="CA177" s="452"/>
      <c r="CB177" s="452"/>
      <c r="CC177" s="452"/>
      <c r="CD177" s="452"/>
      <c r="CE177" s="452"/>
      <c r="CF177" s="452"/>
      <c r="CG177" s="719">
        <v>0</v>
      </c>
      <c r="CH177" s="719">
        <v>0</v>
      </c>
      <c r="CI177" s="719">
        <v>0</v>
      </c>
      <c r="CJ177" s="719"/>
      <c r="CK177" s="719"/>
      <c r="CL177" s="719"/>
      <c r="CM177" s="719"/>
      <c r="CN177" s="719"/>
      <c r="CO177" s="452"/>
    </row>
    <row r="178" spans="1:93" s="451" customFormat="1" x14ac:dyDescent="0.2">
      <c r="A178" s="1456"/>
      <c r="B178" s="1393" t="s">
        <v>109</v>
      </c>
      <c r="C178" s="1393"/>
      <c r="D178" s="624">
        <f t="shared" si="27"/>
        <v>0</v>
      </c>
      <c r="E178" s="624">
        <f t="shared" si="28"/>
        <v>0</v>
      </c>
      <c r="F178" s="624">
        <f t="shared" si="28"/>
        <v>0</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86"/>
      <c r="AO178" s="128"/>
      <c r="AP178" s="60"/>
      <c r="AQ178" s="127"/>
      <c r="AR178" s="178"/>
      <c r="AS178" s="32"/>
      <c r="AT178" s="32"/>
      <c r="AU178" s="32"/>
      <c r="AV178" s="535" t="s">
        <v>194</v>
      </c>
      <c r="BY178" s="452"/>
      <c r="BZ178" s="452"/>
      <c r="CA178" s="452"/>
      <c r="CB178" s="452"/>
      <c r="CC178" s="452"/>
      <c r="CD178" s="452"/>
      <c r="CE178" s="452"/>
      <c r="CF178" s="452"/>
      <c r="CG178" s="719"/>
      <c r="CH178" s="719">
        <v>0</v>
      </c>
      <c r="CI178" s="719">
        <v>0</v>
      </c>
      <c r="CJ178" s="719"/>
      <c r="CK178" s="719"/>
      <c r="CL178" s="719"/>
      <c r="CM178" s="719"/>
      <c r="CN178" s="719"/>
      <c r="CO178" s="452"/>
    </row>
    <row r="179" spans="1:93" s="451" customFormat="1" ht="15" customHeight="1" x14ac:dyDescent="0.2">
      <c r="A179" s="1456"/>
      <c r="B179" s="1327" t="s">
        <v>110</v>
      </c>
      <c r="C179" s="1291"/>
      <c r="D179" s="625"/>
      <c r="E179" s="156"/>
      <c r="F179" s="624">
        <f>SUM(L179+N179+P179+R179+T179+V179+X179+Z179+AB179+AD179+AF179+AH179+AJ179+AL179+AN179)</f>
        <v>0</v>
      </c>
      <c r="G179" s="156"/>
      <c r="H179" s="156"/>
      <c r="I179" s="156"/>
      <c r="J179" s="156"/>
      <c r="K179" s="156"/>
      <c r="L179" s="32"/>
      <c r="M179" s="156"/>
      <c r="N179" s="32"/>
      <c r="O179" s="156"/>
      <c r="P179" s="32"/>
      <c r="Q179" s="156"/>
      <c r="R179" s="32"/>
      <c r="S179" s="156"/>
      <c r="T179" s="32"/>
      <c r="U179" s="156"/>
      <c r="V179" s="32"/>
      <c r="W179" s="156"/>
      <c r="X179" s="32"/>
      <c r="Y179" s="156"/>
      <c r="Z179" s="32"/>
      <c r="AA179" s="156"/>
      <c r="AB179" s="32"/>
      <c r="AC179" s="156"/>
      <c r="AD179" s="32"/>
      <c r="AE179" s="156"/>
      <c r="AF179" s="32"/>
      <c r="AG179" s="156"/>
      <c r="AH179" s="32"/>
      <c r="AI179" s="156"/>
      <c r="AJ179" s="32"/>
      <c r="AK179" s="156"/>
      <c r="AL179" s="32"/>
      <c r="AM179" s="156"/>
      <c r="AN179" s="86"/>
      <c r="AO179" s="128"/>
      <c r="AP179" s="60"/>
      <c r="AQ179" s="127"/>
      <c r="AR179" s="178"/>
      <c r="AS179" s="32"/>
      <c r="AT179" s="156"/>
      <c r="AU179" s="32"/>
      <c r="AV179" s="535" t="s">
        <v>194</v>
      </c>
      <c r="BY179" s="452"/>
      <c r="BZ179" s="452"/>
      <c r="CA179" s="452"/>
      <c r="CB179" s="452"/>
      <c r="CC179" s="452"/>
      <c r="CD179" s="452"/>
      <c r="CE179" s="452"/>
      <c r="CF179" s="452"/>
      <c r="CG179" s="719">
        <v>0</v>
      </c>
      <c r="CH179" s="719">
        <v>0</v>
      </c>
      <c r="CI179" s="719">
        <v>0</v>
      </c>
      <c r="CJ179" s="719"/>
      <c r="CK179" s="719"/>
      <c r="CL179" s="719"/>
      <c r="CM179" s="719"/>
      <c r="CN179" s="719"/>
      <c r="CO179" s="452"/>
    </row>
    <row r="180" spans="1:93" s="451" customFormat="1" x14ac:dyDescent="0.2">
      <c r="A180" s="1456"/>
      <c r="B180" s="1393" t="s">
        <v>111</v>
      </c>
      <c r="C180" s="1393"/>
      <c r="D180" s="624">
        <f t="shared" ref="D180:D200" si="29">SUM(E180+F180)</f>
        <v>0</v>
      </c>
      <c r="E180" s="624">
        <f t="shared" ref="E180:F186" si="30">SUM(G180+I180+K180+M180+O180+Q180+S180+U180+W180+Y180+AA180+AC180+AE180+AG180+AI180+AK180+AM180)</f>
        <v>0</v>
      </c>
      <c r="F180" s="624">
        <f t="shared" si="30"/>
        <v>0</v>
      </c>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86"/>
      <c r="AO180" s="128"/>
      <c r="AP180" s="60"/>
      <c r="AQ180" s="127"/>
      <c r="AR180" s="178"/>
      <c r="AS180" s="32"/>
      <c r="AT180" s="32"/>
      <c r="AU180" s="32"/>
      <c r="AV180" s="535" t="s">
        <v>194</v>
      </c>
      <c r="BY180" s="452"/>
      <c r="BZ180" s="452"/>
      <c r="CA180" s="452"/>
      <c r="CB180" s="452"/>
      <c r="CC180" s="452"/>
      <c r="CD180" s="452"/>
      <c r="CE180" s="452"/>
      <c r="CF180" s="452"/>
      <c r="CG180" s="719">
        <v>0</v>
      </c>
      <c r="CH180" s="719">
        <v>0</v>
      </c>
      <c r="CI180" s="719">
        <v>0</v>
      </c>
      <c r="CJ180" s="719"/>
      <c r="CK180" s="719"/>
      <c r="CL180" s="719"/>
      <c r="CM180" s="719"/>
      <c r="CN180" s="719"/>
      <c r="CO180" s="452"/>
    </row>
    <row r="181" spans="1:93" s="451" customFormat="1" x14ac:dyDescent="0.2">
      <c r="A181" s="1456"/>
      <c r="B181" s="1395" t="s">
        <v>112</v>
      </c>
      <c r="C181" s="1395"/>
      <c r="D181" s="624">
        <f t="shared" si="29"/>
        <v>2</v>
      </c>
      <c r="E181" s="624">
        <f t="shared" si="30"/>
        <v>0</v>
      </c>
      <c r="F181" s="624">
        <f t="shared" si="30"/>
        <v>2</v>
      </c>
      <c r="G181" s="32"/>
      <c r="H181" s="32"/>
      <c r="I181" s="32"/>
      <c r="J181" s="32"/>
      <c r="K181" s="32"/>
      <c r="L181" s="32"/>
      <c r="M181" s="32"/>
      <c r="N181" s="32"/>
      <c r="O181" s="32"/>
      <c r="P181" s="32"/>
      <c r="Q181" s="32"/>
      <c r="R181" s="32"/>
      <c r="S181" s="32"/>
      <c r="T181" s="32">
        <v>1</v>
      </c>
      <c r="U181" s="32"/>
      <c r="V181" s="32">
        <v>1</v>
      </c>
      <c r="W181" s="32"/>
      <c r="X181" s="32"/>
      <c r="Y181" s="32"/>
      <c r="Z181" s="32"/>
      <c r="AA181" s="32"/>
      <c r="AB181" s="32"/>
      <c r="AC181" s="32"/>
      <c r="AD181" s="32"/>
      <c r="AE181" s="32"/>
      <c r="AF181" s="32"/>
      <c r="AG181" s="32"/>
      <c r="AH181" s="32"/>
      <c r="AI181" s="32"/>
      <c r="AJ181" s="32"/>
      <c r="AK181" s="32"/>
      <c r="AL181" s="32"/>
      <c r="AM181" s="32"/>
      <c r="AN181" s="86"/>
      <c r="AO181" s="128"/>
      <c r="AP181" s="60"/>
      <c r="AQ181" s="127"/>
      <c r="AR181" s="178"/>
      <c r="AS181" s="32"/>
      <c r="AT181" s="32">
        <v>0</v>
      </c>
      <c r="AU181" s="32">
        <v>0</v>
      </c>
      <c r="AV181" s="535" t="s">
        <v>194</v>
      </c>
      <c r="BY181" s="452"/>
      <c r="BZ181" s="452"/>
      <c r="CA181" s="452"/>
      <c r="CB181" s="452"/>
      <c r="CC181" s="452"/>
      <c r="CD181" s="452"/>
      <c r="CE181" s="452"/>
      <c r="CF181" s="452"/>
      <c r="CG181" s="719">
        <v>0</v>
      </c>
      <c r="CH181" s="719">
        <v>0</v>
      </c>
      <c r="CI181" s="719">
        <v>0</v>
      </c>
      <c r="CJ181" s="719"/>
      <c r="CK181" s="719"/>
      <c r="CL181" s="719"/>
      <c r="CM181" s="719"/>
      <c r="CN181" s="719"/>
      <c r="CO181" s="452"/>
    </row>
    <row r="182" spans="1:93" s="451" customFormat="1" x14ac:dyDescent="0.2">
      <c r="A182" s="1456"/>
      <c r="B182" s="1395" t="s">
        <v>113</v>
      </c>
      <c r="C182" s="1395"/>
      <c r="D182" s="624">
        <f t="shared" si="29"/>
        <v>0</v>
      </c>
      <c r="E182" s="624">
        <f t="shared" si="30"/>
        <v>0</v>
      </c>
      <c r="F182" s="624">
        <f t="shared" si="30"/>
        <v>0</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86"/>
      <c r="AO182" s="128"/>
      <c r="AP182" s="60"/>
      <c r="AQ182" s="127"/>
      <c r="AR182" s="178"/>
      <c r="AS182" s="32"/>
      <c r="AT182" s="32"/>
      <c r="AU182" s="32"/>
      <c r="AV182" s="535" t="s">
        <v>194</v>
      </c>
      <c r="BY182" s="452"/>
      <c r="BZ182" s="452"/>
      <c r="CA182" s="452"/>
      <c r="CB182" s="452"/>
      <c r="CC182" s="452"/>
      <c r="CD182" s="452"/>
      <c r="CE182" s="452"/>
      <c r="CF182" s="452"/>
      <c r="CG182" s="719">
        <v>0</v>
      </c>
      <c r="CH182" s="719">
        <v>0</v>
      </c>
      <c r="CI182" s="719">
        <v>0</v>
      </c>
      <c r="CJ182" s="719"/>
      <c r="CK182" s="719"/>
      <c r="CL182" s="719"/>
      <c r="CM182" s="719"/>
      <c r="CN182" s="719"/>
      <c r="CO182" s="452"/>
    </row>
    <row r="183" spans="1:93" s="451" customFormat="1" x14ac:dyDescent="0.2">
      <c r="A183" s="1413"/>
      <c r="B183" s="1457" t="s">
        <v>114</v>
      </c>
      <c r="C183" s="1457"/>
      <c r="D183" s="622">
        <f t="shared" si="29"/>
        <v>0</v>
      </c>
      <c r="E183" s="622">
        <f t="shared" si="30"/>
        <v>0</v>
      </c>
      <c r="F183" s="622">
        <f t="shared" si="30"/>
        <v>0</v>
      </c>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159"/>
      <c r="AO183" s="160"/>
      <c r="AP183" s="44"/>
      <c r="AQ183" s="278"/>
      <c r="AR183" s="179"/>
      <c r="AS183" s="35"/>
      <c r="AT183" s="35"/>
      <c r="AU183" s="35"/>
      <c r="AV183" s="535" t="s">
        <v>194</v>
      </c>
      <c r="BY183" s="452"/>
      <c r="BZ183" s="452"/>
      <c r="CA183" s="452"/>
      <c r="CB183" s="452"/>
      <c r="CC183" s="452"/>
      <c r="CD183" s="452"/>
      <c r="CE183" s="452"/>
      <c r="CF183" s="452"/>
      <c r="CG183" s="719">
        <v>0</v>
      </c>
      <c r="CH183" s="719">
        <v>0</v>
      </c>
      <c r="CI183" s="719">
        <v>0</v>
      </c>
      <c r="CJ183" s="719"/>
      <c r="CK183" s="719"/>
      <c r="CL183" s="719"/>
      <c r="CM183" s="719"/>
      <c r="CN183" s="719"/>
      <c r="CO183" s="452"/>
    </row>
    <row r="184" spans="1:93" s="451" customFormat="1" ht="21" customHeight="1" x14ac:dyDescent="0.2">
      <c r="A184" s="1458" t="s">
        <v>115</v>
      </c>
      <c r="B184" s="1439" t="s">
        <v>116</v>
      </c>
      <c r="C184" s="1440"/>
      <c r="D184" s="619">
        <f t="shared" si="29"/>
        <v>0</v>
      </c>
      <c r="E184" s="619">
        <f t="shared" si="30"/>
        <v>0</v>
      </c>
      <c r="F184" s="619">
        <f t="shared" si="30"/>
        <v>0</v>
      </c>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20"/>
      <c r="AL184" s="220"/>
      <c r="AM184" s="25"/>
      <c r="AN184" s="85"/>
      <c r="AO184" s="128"/>
      <c r="AP184" s="60"/>
      <c r="AQ184" s="127"/>
      <c r="AR184" s="183"/>
      <c r="AS184" s="25"/>
      <c r="AT184" s="25"/>
      <c r="AU184" s="25"/>
      <c r="AV184" s="535" t="s">
        <v>194</v>
      </c>
      <c r="BY184" s="452"/>
      <c r="BZ184" s="452"/>
      <c r="CA184" s="452"/>
      <c r="CB184" s="452"/>
      <c r="CC184" s="452"/>
      <c r="CD184" s="452"/>
      <c r="CE184" s="452"/>
      <c r="CF184" s="452"/>
      <c r="CG184" s="719">
        <v>0</v>
      </c>
      <c r="CH184" s="719">
        <v>0</v>
      </c>
      <c r="CI184" s="719">
        <v>0</v>
      </c>
      <c r="CJ184" s="719"/>
      <c r="CK184" s="719"/>
      <c r="CL184" s="719"/>
      <c r="CM184" s="719"/>
      <c r="CN184" s="719"/>
      <c r="CO184" s="452"/>
    </row>
    <row r="185" spans="1:93" s="451" customFormat="1" ht="23.25" customHeight="1" x14ac:dyDescent="0.2">
      <c r="A185" s="1459"/>
      <c r="B185" s="1315" t="s">
        <v>117</v>
      </c>
      <c r="C185" s="1316"/>
      <c r="D185" s="624">
        <f t="shared" si="29"/>
        <v>0</v>
      </c>
      <c r="E185" s="624">
        <f t="shared" si="30"/>
        <v>0</v>
      </c>
      <c r="F185" s="624">
        <f t="shared" si="30"/>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5"/>
      <c r="AM185" s="32"/>
      <c r="AN185" s="86"/>
      <c r="AO185" s="128"/>
      <c r="AP185" s="60"/>
      <c r="AQ185" s="127"/>
      <c r="AR185" s="178"/>
      <c r="AS185" s="32"/>
      <c r="AT185" s="32"/>
      <c r="AU185" s="32"/>
      <c r="AV185" s="535" t="s">
        <v>194</v>
      </c>
      <c r="BY185" s="452"/>
      <c r="BZ185" s="452"/>
      <c r="CA185" s="452"/>
      <c r="CB185" s="452"/>
      <c r="CC185" s="452"/>
      <c r="CD185" s="452"/>
      <c r="CE185" s="452"/>
      <c r="CF185" s="452"/>
      <c r="CG185" s="719">
        <v>0</v>
      </c>
      <c r="CH185" s="719">
        <v>0</v>
      </c>
      <c r="CI185" s="719">
        <v>0</v>
      </c>
      <c r="CJ185" s="719"/>
      <c r="CK185" s="719"/>
      <c r="CL185" s="719"/>
      <c r="CM185" s="719"/>
      <c r="CN185" s="719"/>
      <c r="CO185" s="452"/>
    </row>
    <row r="186" spans="1:93" s="451" customFormat="1" ht="17.25" customHeight="1" x14ac:dyDescent="0.2">
      <c r="A186" s="1460"/>
      <c r="B186" s="1390" t="s">
        <v>118</v>
      </c>
      <c r="C186" s="1324"/>
      <c r="D186" s="626">
        <f t="shared" si="29"/>
        <v>0</v>
      </c>
      <c r="E186" s="626">
        <f t="shared" si="30"/>
        <v>0</v>
      </c>
      <c r="F186" s="626">
        <f t="shared" si="30"/>
        <v>0</v>
      </c>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87"/>
      <c r="AO186" s="160"/>
      <c r="AP186" s="44"/>
      <c r="AQ186" s="278"/>
      <c r="AR186" s="184"/>
      <c r="AS186" s="44"/>
      <c r="AT186" s="44"/>
      <c r="AU186" s="44"/>
      <c r="AV186" s="535" t="s">
        <v>194</v>
      </c>
      <c r="BY186" s="452"/>
      <c r="BZ186" s="452"/>
      <c r="CA186" s="452"/>
      <c r="CB186" s="452"/>
      <c r="CC186" s="452"/>
      <c r="CD186" s="452"/>
      <c r="CE186" s="452"/>
      <c r="CF186" s="452"/>
      <c r="CG186" s="719">
        <v>0</v>
      </c>
      <c r="CH186" s="719">
        <v>0</v>
      </c>
      <c r="CI186" s="719">
        <v>0</v>
      </c>
      <c r="CJ186" s="719"/>
      <c r="CK186" s="719"/>
      <c r="CL186" s="719"/>
      <c r="CM186" s="719"/>
      <c r="CN186" s="719"/>
      <c r="CO186" s="452"/>
    </row>
    <row r="187" spans="1:93" s="451" customFormat="1" ht="15.75" customHeight="1" x14ac:dyDescent="0.2">
      <c r="A187" s="1458" t="s">
        <v>119</v>
      </c>
      <c r="B187" s="1389" t="s">
        <v>120</v>
      </c>
      <c r="C187" s="1322"/>
      <c r="D187" s="619">
        <f t="shared" si="29"/>
        <v>2</v>
      </c>
      <c r="E187" s="619">
        <f t="shared" ref="E187:F190" si="31">SUM(G187+I187+K187+M187+O187)</f>
        <v>2</v>
      </c>
      <c r="F187" s="619">
        <f t="shared" si="31"/>
        <v>0</v>
      </c>
      <c r="G187" s="25"/>
      <c r="H187" s="25"/>
      <c r="I187" s="25">
        <v>2</v>
      </c>
      <c r="J187" s="25"/>
      <c r="K187" s="25"/>
      <c r="L187" s="25"/>
      <c r="M187" s="25"/>
      <c r="N187" s="25"/>
      <c r="O187" s="25"/>
      <c r="P187" s="25"/>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3"/>
      <c r="AL187" s="153"/>
      <c r="AM187" s="156"/>
      <c r="AN187" s="157"/>
      <c r="AO187" s="128">
        <v>1</v>
      </c>
      <c r="AP187" s="60"/>
      <c r="AQ187" s="127"/>
      <c r="AR187" s="181"/>
      <c r="AS187" s="154"/>
      <c r="AT187" s="25">
        <v>0</v>
      </c>
      <c r="AU187" s="25">
        <v>0</v>
      </c>
      <c r="AV187" s="535" t="s">
        <v>194</v>
      </c>
      <c r="BY187" s="452"/>
      <c r="BZ187" s="452"/>
      <c r="CA187" s="452"/>
      <c r="CB187" s="452"/>
      <c r="CC187" s="452"/>
      <c r="CD187" s="452"/>
      <c r="CE187" s="452"/>
      <c r="CF187" s="452"/>
      <c r="CG187" s="719">
        <v>0</v>
      </c>
      <c r="CH187" s="719"/>
      <c r="CI187" s="719">
        <v>0</v>
      </c>
      <c r="CJ187" s="719"/>
      <c r="CK187" s="719"/>
      <c r="CL187" s="719"/>
      <c r="CM187" s="719"/>
      <c r="CN187" s="719"/>
      <c r="CO187" s="452"/>
    </row>
    <row r="188" spans="1:93" s="451" customFormat="1" ht="20.25" customHeight="1" x14ac:dyDescent="0.2">
      <c r="A188" s="1459"/>
      <c r="B188" s="1462" t="s">
        <v>121</v>
      </c>
      <c r="C188" s="1316"/>
      <c r="D188" s="624">
        <f t="shared" si="29"/>
        <v>0</v>
      </c>
      <c r="E188" s="624">
        <f t="shared" si="31"/>
        <v>0</v>
      </c>
      <c r="F188" s="624">
        <f t="shared" si="31"/>
        <v>0</v>
      </c>
      <c r="G188" s="32"/>
      <c r="H188" s="32"/>
      <c r="I188" s="32"/>
      <c r="J188" s="32"/>
      <c r="K188" s="32"/>
      <c r="L188" s="32"/>
      <c r="M188" s="32"/>
      <c r="N188" s="32"/>
      <c r="O188" s="32"/>
      <c r="P188" s="32"/>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7"/>
      <c r="AO188" s="128"/>
      <c r="AP188" s="60"/>
      <c r="AQ188" s="127"/>
      <c r="AR188" s="178"/>
      <c r="AS188" s="156"/>
      <c r="AT188" s="32"/>
      <c r="AU188" s="32"/>
      <c r="AV188" s="535" t="s">
        <v>194</v>
      </c>
      <c r="BY188" s="452"/>
      <c r="BZ188" s="452"/>
      <c r="CA188" s="452"/>
      <c r="CB188" s="452"/>
      <c r="CC188" s="452"/>
      <c r="CD188" s="452"/>
      <c r="CE188" s="452"/>
      <c r="CF188" s="452"/>
      <c r="CG188" s="719">
        <v>0</v>
      </c>
      <c r="CH188" s="719"/>
      <c r="CI188" s="719">
        <v>0</v>
      </c>
      <c r="CJ188" s="719"/>
      <c r="CK188" s="719"/>
      <c r="CL188" s="719"/>
      <c r="CM188" s="719"/>
      <c r="CN188" s="719"/>
      <c r="CO188" s="452"/>
    </row>
    <row r="189" spans="1:93" s="451" customFormat="1" ht="22.5" customHeight="1" x14ac:dyDescent="0.2">
      <c r="A189" s="1459"/>
      <c r="B189" s="1462" t="s">
        <v>122</v>
      </c>
      <c r="C189" s="1316"/>
      <c r="D189" s="624">
        <f t="shared" si="29"/>
        <v>0</v>
      </c>
      <c r="E189" s="624">
        <f t="shared" si="31"/>
        <v>0</v>
      </c>
      <c r="F189" s="624">
        <f t="shared" si="31"/>
        <v>0</v>
      </c>
      <c r="G189" s="32"/>
      <c r="H189" s="32"/>
      <c r="I189" s="32"/>
      <c r="J189" s="32"/>
      <c r="K189" s="32"/>
      <c r="L189" s="32"/>
      <c r="M189" s="32"/>
      <c r="N189" s="32"/>
      <c r="O189" s="32"/>
      <c r="P189" s="32"/>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7"/>
      <c r="AO189" s="128"/>
      <c r="AP189" s="60"/>
      <c r="AQ189" s="127"/>
      <c r="AR189" s="178"/>
      <c r="AS189" s="156"/>
      <c r="AT189" s="32"/>
      <c r="AU189" s="32"/>
      <c r="AV189" s="535" t="s">
        <v>194</v>
      </c>
      <c r="BY189" s="452"/>
      <c r="BZ189" s="452"/>
      <c r="CA189" s="452"/>
      <c r="CB189" s="452"/>
      <c r="CC189" s="452"/>
      <c r="CD189" s="452"/>
      <c r="CE189" s="452"/>
      <c r="CF189" s="452"/>
      <c r="CG189" s="719">
        <v>0</v>
      </c>
      <c r="CH189" s="719"/>
      <c r="CI189" s="719">
        <v>0</v>
      </c>
      <c r="CJ189" s="719"/>
      <c r="CK189" s="719"/>
      <c r="CL189" s="719"/>
      <c r="CM189" s="719"/>
      <c r="CN189" s="719"/>
      <c r="CO189" s="452"/>
    </row>
    <row r="190" spans="1:93" s="451" customFormat="1" ht="32.25" customHeight="1" x14ac:dyDescent="0.2">
      <c r="A190" s="1461"/>
      <c r="B190" s="1398" t="s">
        <v>123</v>
      </c>
      <c r="C190" s="1399"/>
      <c r="D190" s="622">
        <f t="shared" si="29"/>
        <v>3</v>
      </c>
      <c r="E190" s="622">
        <f t="shared" si="31"/>
        <v>3</v>
      </c>
      <c r="F190" s="622">
        <f t="shared" si="31"/>
        <v>0</v>
      </c>
      <c r="G190" s="35"/>
      <c r="H190" s="35"/>
      <c r="I190" s="35">
        <v>1</v>
      </c>
      <c r="J190" s="35"/>
      <c r="K190" s="35">
        <v>1</v>
      </c>
      <c r="L190" s="35"/>
      <c r="M190" s="35">
        <v>1</v>
      </c>
      <c r="N190" s="35"/>
      <c r="O190" s="35"/>
      <c r="P190" s="35"/>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7"/>
      <c r="AO190" s="160">
        <v>2</v>
      </c>
      <c r="AP190" s="44"/>
      <c r="AQ190" s="278"/>
      <c r="AR190" s="179"/>
      <c r="AS190" s="166"/>
      <c r="AT190" s="35">
        <v>0</v>
      </c>
      <c r="AU190" s="35">
        <v>0</v>
      </c>
      <c r="AV190" s="535" t="s">
        <v>194</v>
      </c>
      <c r="BY190" s="452"/>
      <c r="BZ190" s="452"/>
      <c r="CA190" s="452"/>
      <c r="CB190" s="452"/>
      <c r="CC190" s="452"/>
      <c r="CD190" s="452"/>
      <c r="CE190" s="452"/>
      <c r="CF190" s="452"/>
      <c r="CG190" s="719">
        <v>0</v>
      </c>
      <c r="CH190" s="719"/>
      <c r="CI190" s="719">
        <v>0</v>
      </c>
      <c r="CJ190" s="719"/>
      <c r="CK190" s="719"/>
      <c r="CL190" s="719"/>
      <c r="CM190" s="719"/>
      <c r="CN190" s="719"/>
      <c r="CO190" s="452"/>
    </row>
    <row r="191" spans="1:93" s="451" customFormat="1" x14ac:dyDescent="0.2">
      <c r="A191" s="1445" t="s">
        <v>124</v>
      </c>
      <c r="B191" s="1445"/>
      <c r="C191" s="1446"/>
      <c r="D191" s="631">
        <f t="shared" si="29"/>
        <v>1</v>
      </c>
      <c r="E191" s="631">
        <f t="shared" ref="E191:E200" si="32">SUM(G191+I191+K191+M191+O191+Q191+S191+U191+W191+Y191+AA191+AC191+AE191+AG191+AI191+AK191+AM191)</f>
        <v>0</v>
      </c>
      <c r="F191" s="631">
        <f t="shared" ref="F191:F200" si="33">SUM(H191+J191+L191+N191+P191+R191+T191+V191+X191+Z191+AB191+AD191+AF191+AH191+AJ191+AL191+AN191)</f>
        <v>1</v>
      </c>
      <c r="G191" s="220"/>
      <c r="H191" s="220"/>
      <c r="I191" s="220"/>
      <c r="J191" s="220"/>
      <c r="K191" s="220"/>
      <c r="L191" s="220"/>
      <c r="M191" s="220"/>
      <c r="N191" s="220"/>
      <c r="O191" s="220"/>
      <c r="P191" s="220"/>
      <c r="Q191" s="220"/>
      <c r="R191" s="220"/>
      <c r="S191" s="220"/>
      <c r="T191" s="220"/>
      <c r="U191" s="220"/>
      <c r="V191" s="220"/>
      <c r="W191" s="220"/>
      <c r="X191" s="220"/>
      <c r="Y191" s="220"/>
      <c r="Z191" s="220"/>
      <c r="AA191" s="220"/>
      <c r="AB191" s="220">
        <v>1</v>
      </c>
      <c r="AC191" s="220"/>
      <c r="AD191" s="220"/>
      <c r="AE191" s="220"/>
      <c r="AF191" s="220"/>
      <c r="AG191" s="220"/>
      <c r="AH191" s="220"/>
      <c r="AI191" s="220"/>
      <c r="AJ191" s="220"/>
      <c r="AK191" s="220"/>
      <c r="AL191" s="220"/>
      <c r="AM191" s="220"/>
      <c r="AN191" s="218"/>
      <c r="AO191" s="219"/>
      <c r="AP191" s="220"/>
      <c r="AQ191" s="284"/>
      <c r="AR191" s="175"/>
      <c r="AS191" s="38"/>
      <c r="AT191" s="220">
        <v>0</v>
      </c>
      <c r="AU191" s="220">
        <v>0</v>
      </c>
      <c r="AV191" s="535" t="s">
        <v>194</v>
      </c>
      <c r="BY191" s="452"/>
      <c r="BZ191" s="452"/>
      <c r="CA191" s="452"/>
      <c r="CB191" s="452"/>
      <c r="CC191" s="452"/>
      <c r="CD191" s="452"/>
      <c r="CE191" s="452"/>
      <c r="CF191" s="452"/>
      <c r="CG191" s="719">
        <v>0</v>
      </c>
      <c r="CH191" s="719">
        <v>0</v>
      </c>
      <c r="CI191" s="719">
        <v>0</v>
      </c>
      <c r="CJ191" s="719"/>
      <c r="CK191" s="719"/>
      <c r="CL191" s="719"/>
      <c r="CM191" s="719"/>
      <c r="CN191" s="719"/>
      <c r="CO191" s="452"/>
    </row>
    <row r="192" spans="1:93" s="451" customFormat="1" x14ac:dyDescent="0.2">
      <c r="A192" s="1412" t="s">
        <v>253</v>
      </c>
      <c r="B192" s="1431" t="s">
        <v>254</v>
      </c>
      <c r="C192" s="1443"/>
      <c r="D192" s="619">
        <f t="shared" si="29"/>
        <v>0</v>
      </c>
      <c r="E192" s="619">
        <f t="shared" si="32"/>
        <v>0</v>
      </c>
      <c r="F192" s="619">
        <f t="shared" si="33"/>
        <v>0</v>
      </c>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85"/>
      <c r="AO192" s="161"/>
      <c r="AP192" s="25"/>
      <c r="AQ192" s="127"/>
      <c r="AR192" s="153"/>
      <c r="AS192" s="153"/>
      <c r="AT192" s="25"/>
      <c r="AU192" s="25"/>
      <c r="AV192" s="535" t="s">
        <v>194</v>
      </c>
      <c r="BY192" s="452"/>
      <c r="BZ192" s="452"/>
      <c r="CA192" s="452"/>
      <c r="CB192" s="452"/>
      <c r="CC192" s="452"/>
      <c r="CD192" s="452"/>
      <c r="CE192" s="452"/>
      <c r="CF192" s="452"/>
      <c r="CG192" s="719"/>
      <c r="CH192" s="719"/>
      <c r="CI192" s="719">
        <v>0</v>
      </c>
      <c r="CJ192" s="719"/>
      <c r="CK192" s="719"/>
      <c r="CL192" s="719"/>
      <c r="CM192" s="719"/>
      <c r="CN192" s="719"/>
      <c r="CO192" s="452"/>
    </row>
    <row r="193" spans="1:93" s="451" customFormat="1" x14ac:dyDescent="0.2">
      <c r="A193" s="1456"/>
      <c r="B193" s="1290" t="s">
        <v>255</v>
      </c>
      <c r="C193" s="1291"/>
      <c r="D193" s="623">
        <f t="shared" si="29"/>
        <v>0</v>
      </c>
      <c r="E193" s="623">
        <f t="shared" si="32"/>
        <v>0</v>
      </c>
      <c r="F193" s="623">
        <f t="shared" si="33"/>
        <v>0</v>
      </c>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114"/>
      <c r="AO193" s="128"/>
      <c r="AP193" s="60"/>
      <c r="AQ193" s="127"/>
      <c r="AR193" s="156"/>
      <c r="AS193" s="156"/>
      <c r="AT193" s="60"/>
      <c r="AU193" s="60"/>
      <c r="AV193" s="535" t="s">
        <v>194</v>
      </c>
      <c r="BY193" s="452"/>
      <c r="BZ193" s="452"/>
      <c r="CA193" s="452"/>
      <c r="CB193" s="452"/>
      <c r="CC193" s="452"/>
      <c r="CD193" s="452"/>
      <c r="CE193" s="452"/>
      <c r="CF193" s="452"/>
      <c r="CG193" s="719"/>
      <c r="CH193" s="719"/>
      <c r="CI193" s="719">
        <v>0</v>
      </c>
      <c r="CJ193" s="719"/>
      <c r="CK193" s="719"/>
      <c r="CL193" s="719"/>
      <c r="CM193" s="719"/>
      <c r="CN193" s="719"/>
      <c r="CO193" s="452"/>
    </row>
    <row r="194" spans="1:93" s="451" customFormat="1" x14ac:dyDescent="0.2">
      <c r="A194" s="1413"/>
      <c r="B194" s="1378" t="s">
        <v>256</v>
      </c>
      <c r="C194" s="1380"/>
      <c r="D194" s="620">
        <f t="shared" si="29"/>
        <v>0</v>
      </c>
      <c r="E194" s="620">
        <f t="shared" si="32"/>
        <v>0</v>
      </c>
      <c r="F194" s="620">
        <f t="shared" si="33"/>
        <v>0</v>
      </c>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621"/>
      <c r="AO194" s="277"/>
      <c r="AP194" s="109"/>
      <c r="AQ194" s="285"/>
      <c r="AR194" s="156"/>
      <c r="AS194" s="156"/>
      <c r="AT194" s="109"/>
      <c r="AU194" s="109"/>
      <c r="AV194" s="535" t="s">
        <v>194</v>
      </c>
      <c r="BY194" s="452"/>
      <c r="BZ194" s="452"/>
      <c r="CA194" s="452"/>
      <c r="CB194" s="452"/>
      <c r="CC194" s="452"/>
      <c r="CD194" s="452"/>
      <c r="CE194" s="452"/>
      <c r="CF194" s="452"/>
      <c r="CG194" s="719"/>
      <c r="CH194" s="719"/>
      <c r="CI194" s="719">
        <v>0</v>
      </c>
      <c r="CJ194" s="719"/>
      <c r="CK194" s="719"/>
      <c r="CL194" s="719"/>
      <c r="CM194" s="719"/>
      <c r="CN194" s="719"/>
      <c r="CO194" s="452"/>
    </row>
    <row r="195" spans="1:93" s="451" customFormat="1" x14ac:dyDescent="0.2">
      <c r="A195" s="1463" t="s">
        <v>125</v>
      </c>
      <c r="B195" s="1463"/>
      <c r="C195" s="1463"/>
      <c r="D195" s="623">
        <f t="shared" si="29"/>
        <v>0</v>
      </c>
      <c r="E195" s="623">
        <f t="shared" si="32"/>
        <v>0</v>
      </c>
      <c r="F195" s="623">
        <f t="shared" si="33"/>
        <v>0</v>
      </c>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114"/>
      <c r="AO195" s="128"/>
      <c r="AP195" s="60"/>
      <c r="AQ195" s="127"/>
      <c r="AR195" s="181"/>
      <c r="AS195" s="60"/>
      <c r="AT195" s="60"/>
      <c r="AU195" s="60"/>
      <c r="AV195" s="535" t="s">
        <v>194</v>
      </c>
      <c r="BY195" s="452"/>
      <c r="BZ195" s="452"/>
      <c r="CA195" s="452"/>
      <c r="CB195" s="452"/>
      <c r="CC195" s="452"/>
      <c r="CD195" s="452"/>
      <c r="CE195" s="452"/>
      <c r="CF195" s="452"/>
      <c r="CG195" s="719">
        <v>0</v>
      </c>
      <c r="CH195" s="719">
        <v>0</v>
      </c>
      <c r="CI195" s="719">
        <v>0</v>
      </c>
      <c r="CJ195" s="719"/>
      <c r="CK195" s="719"/>
      <c r="CL195" s="719"/>
      <c r="CM195" s="719"/>
      <c r="CN195" s="719"/>
      <c r="CO195" s="452"/>
    </row>
    <row r="196" spans="1:93" s="451" customFormat="1" x14ac:dyDescent="0.2">
      <c r="A196" s="1462" t="s">
        <v>126</v>
      </c>
      <c r="B196" s="1462"/>
      <c r="C196" s="1462"/>
      <c r="D196" s="624">
        <f t="shared" si="29"/>
        <v>0</v>
      </c>
      <c r="E196" s="624">
        <f t="shared" si="32"/>
        <v>0</v>
      </c>
      <c r="F196" s="624">
        <f t="shared" si="33"/>
        <v>0</v>
      </c>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86"/>
      <c r="AO196" s="128"/>
      <c r="AP196" s="60"/>
      <c r="AQ196" s="127"/>
      <c r="AR196" s="178"/>
      <c r="AS196" s="32"/>
      <c r="AT196" s="32"/>
      <c r="AU196" s="32"/>
      <c r="AV196" s="535" t="s">
        <v>194</v>
      </c>
      <c r="BY196" s="452"/>
      <c r="BZ196" s="452"/>
      <c r="CA196" s="452"/>
      <c r="CB196" s="452"/>
      <c r="CC196" s="452"/>
      <c r="CD196" s="452"/>
      <c r="CE196" s="452"/>
      <c r="CF196" s="452"/>
      <c r="CG196" s="719">
        <v>0</v>
      </c>
      <c r="CH196" s="719">
        <v>0</v>
      </c>
      <c r="CI196" s="719">
        <v>0</v>
      </c>
      <c r="CJ196" s="719"/>
      <c r="CK196" s="719"/>
      <c r="CL196" s="719"/>
      <c r="CM196" s="719"/>
      <c r="CN196" s="719"/>
      <c r="CO196" s="452"/>
    </row>
    <row r="197" spans="1:93" s="451" customFormat="1" x14ac:dyDescent="0.2">
      <c r="A197" s="1462" t="s">
        <v>127</v>
      </c>
      <c r="B197" s="1462"/>
      <c r="C197" s="1462"/>
      <c r="D197" s="624">
        <f t="shared" si="29"/>
        <v>2</v>
      </c>
      <c r="E197" s="624">
        <f t="shared" si="32"/>
        <v>1</v>
      </c>
      <c r="F197" s="624">
        <f t="shared" si="33"/>
        <v>1</v>
      </c>
      <c r="G197" s="32"/>
      <c r="H197" s="32"/>
      <c r="I197" s="32"/>
      <c r="J197" s="32"/>
      <c r="K197" s="32">
        <v>1</v>
      </c>
      <c r="L197" s="32"/>
      <c r="M197" s="32"/>
      <c r="N197" s="32"/>
      <c r="O197" s="32"/>
      <c r="P197" s="32"/>
      <c r="Q197" s="32"/>
      <c r="R197" s="32"/>
      <c r="S197" s="32"/>
      <c r="T197" s="32"/>
      <c r="U197" s="32"/>
      <c r="V197" s="32">
        <v>1</v>
      </c>
      <c r="W197" s="32"/>
      <c r="X197" s="32"/>
      <c r="Y197" s="32"/>
      <c r="Z197" s="32"/>
      <c r="AA197" s="32"/>
      <c r="AB197" s="32"/>
      <c r="AC197" s="32"/>
      <c r="AD197" s="32"/>
      <c r="AE197" s="32"/>
      <c r="AF197" s="32"/>
      <c r="AG197" s="32"/>
      <c r="AH197" s="32"/>
      <c r="AI197" s="32"/>
      <c r="AJ197" s="32"/>
      <c r="AK197" s="32"/>
      <c r="AL197" s="32"/>
      <c r="AM197" s="32"/>
      <c r="AN197" s="86"/>
      <c r="AO197" s="128">
        <v>1</v>
      </c>
      <c r="AP197" s="60"/>
      <c r="AQ197" s="127"/>
      <c r="AR197" s="178"/>
      <c r="AS197" s="32"/>
      <c r="AT197" s="32">
        <v>0</v>
      </c>
      <c r="AU197" s="32">
        <v>0</v>
      </c>
      <c r="AV197" s="535" t="s">
        <v>194</v>
      </c>
      <c r="BY197" s="452"/>
      <c r="BZ197" s="452"/>
      <c r="CA197" s="452"/>
      <c r="CB197" s="452"/>
      <c r="CC197" s="452"/>
      <c r="CD197" s="452"/>
      <c r="CE197" s="452"/>
      <c r="CF197" s="452"/>
      <c r="CG197" s="719">
        <v>0</v>
      </c>
      <c r="CH197" s="719">
        <v>0</v>
      </c>
      <c r="CI197" s="719">
        <v>0</v>
      </c>
      <c r="CJ197" s="719"/>
      <c r="CK197" s="719"/>
      <c r="CL197" s="719"/>
      <c r="CM197" s="719"/>
      <c r="CN197" s="719"/>
      <c r="CO197" s="452"/>
    </row>
    <row r="198" spans="1:93" s="451" customFormat="1" x14ac:dyDescent="0.2">
      <c r="A198" s="1462" t="s">
        <v>128</v>
      </c>
      <c r="B198" s="1462"/>
      <c r="C198" s="1462"/>
      <c r="D198" s="624">
        <f t="shared" si="29"/>
        <v>1</v>
      </c>
      <c r="E198" s="624">
        <f t="shared" si="32"/>
        <v>0</v>
      </c>
      <c r="F198" s="624">
        <f t="shared" si="33"/>
        <v>1</v>
      </c>
      <c r="G198" s="32"/>
      <c r="H198" s="32"/>
      <c r="I198" s="32"/>
      <c r="J198" s="32"/>
      <c r="K198" s="32"/>
      <c r="L198" s="32"/>
      <c r="M198" s="32"/>
      <c r="N198" s="32"/>
      <c r="O198" s="32"/>
      <c r="P198" s="32"/>
      <c r="Q198" s="32"/>
      <c r="R198" s="32"/>
      <c r="S198" s="32"/>
      <c r="T198" s="32"/>
      <c r="U198" s="32"/>
      <c r="V198" s="32">
        <v>1</v>
      </c>
      <c r="W198" s="32"/>
      <c r="X198" s="32"/>
      <c r="Y198" s="32"/>
      <c r="Z198" s="32"/>
      <c r="AA198" s="32"/>
      <c r="AB198" s="32"/>
      <c r="AC198" s="32"/>
      <c r="AD198" s="32"/>
      <c r="AE198" s="32"/>
      <c r="AF198" s="32"/>
      <c r="AG198" s="32"/>
      <c r="AH198" s="32"/>
      <c r="AI198" s="32"/>
      <c r="AJ198" s="32"/>
      <c r="AK198" s="32"/>
      <c r="AL198" s="32"/>
      <c r="AM198" s="32"/>
      <c r="AN198" s="86"/>
      <c r="AO198" s="128"/>
      <c r="AP198" s="60"/>
      <c r="AQ198" s="127"/>
      <c r="AR198" s="178"/>
      <c r="AS198" s="32"/>
      <c r="AT198" s="32">
        <v>0</v>
      </c>
      <c r="AU198" s="32">
        <v>0</v>
      </c>
      <c r="AV198" s="535" t="s">
        <v>194</v>
      </c>
      <c r="BY198" s="452"/>
      <c r="BZ198" s="452"/>
      <c r="CA198" s="452"/>
      <c r="CB198" s="452"/>
      <c r="CC198" s="452"/>
      <c r="CD198" s="452"/>
      <c r="CE198" s="452"/>
      <c r="CF198" s="452"/>
      <c r="CG198" s="719">
        <v>0</v>
      </c>
      <c r="CH198" s="719">
        <v>0</v>
      </c>
      <c r="CI198" s="719">
        <v>0</v>
      </c>
      <c r="CJ198" s="719"/>
      <c r="CK198" s="719"/>
      <c r="CL198" s="719"/>
      <c r="CM198" s="719"/>
      <c r="CN198" s="719"/>
      <c r="CO198" s="452"/>
    </row>
    <row r="199" spans="1:93" s="451" customFormat="1" x14ac:dyDescent="0.2">
      <c r="A199" s="1290" t="s">
        <v>129</v>
      </c>
      <c r="B199" s="1377"/>
      <c r="C199" s="1291"/>
      <c r="D199" s="624">
        <f t="shared" si="29"/>
        <v>1</v>
      </c>
      <c r="E199" s="624">
        <f t="shared" si="32"/>
        <v>1</v>
      </c>
      <c r="F199" s="624">
        <f t="shared" si="33"/>
        <v>0</v>
      </c>
      <c r="G199" s="35"/>
      <c r="H199" s="35"/>
      <c r="I199" s="35"/>
      <c r="J199" s="35"/>
      <c r="K199" s="35">
        <v>1</v>
      </c>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159"/>
      <c r="AO199" s="128">
        <v>1</v>
      </c>
      <c r="AP199" s="60"/>
      <c r="AQ199" s="127"/>
      <c r="AR199" s="179"/>
      <c r="AS199" s="35"/>
      <c r="AT199" s="35">
        <v>0</v>
      </c>
      <c r="AU199" s="35">
        <v>0</v>
      </c>
      <c r="AV199" s="535" t="s">
        <v>194</v>
      </c>
      <c r="BY199" s="452"/>
      <c r="BZ199" s="452"/>
      <c r="CA199" s="452"/>
      <c r="CB199" s="452"/>
      <c r="CC199" s="452"/>
      <c r="CD199" s="452"/>
      <c r="CE199" s="452"/>
      <c r="CF199" s="452"/>
      <c r="CG199" s="719">
        <v>0</v>
      </c>
      <c r="CH199" s="719">
        <v>0</v>
      </c>
      <c r="CI199" s="719">
        <v>0</v>
      </c>
      <c r="CJ199" s="719"/>
      <c r="CK199" s="719"/>
      <c r="CL199" s="719"/>
      <c r="CM199" s="719"/>
      <c r="CN199" s="719"/>
      <c r="CO199" s="452"/>
    </row>
    <row r="200" spans="1:93" s="451" customFormat="1" x14ac:dyDescent="0.2">
      <c r="A200" s="1378" t="s">
        <v>183</v>
      </c>
      <c r="B200" s="1379"/>
      <c r="C200" s="1380"/>
      <c r="D200" s="633">
        <f t="shared" si="29"/>
        <v>2</v>
      </c>
      <c r="E200" s="633">
        <f t="shared" si="32"/>
        <v>0</v>
      </c>
      <c r="F200" s="633">
        <f t="shared" si="33"/>
        <v>2</v>
      </c>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v>1</v>
      </c>
      <c r="AG200" s="44"/>
      <c r="AH200" s="44"/>
      <c r="AI200" s="44"/>
      <c r="AJ200" s="44"/>
      <c r="AK200" s="44"/>
      <c r="AL200" s="44"/>
      <c r="AM200" s="44"/>
      <c r="AN200" s="87">
        <v>1</v>
      </c>
      <c r="AO200" s="277"/>
      <c r="AP200" s="109"/>
      <c r="AQ200" s="285"/>
      <c r="AR200" s="640"/>
      <c r="AS200" s="635"/>
      <c r="AT200" s="44">
        <v>0</v>
      </c>
      <c r="AU200" s="44">
        <v>0</v>
      </c>
      <c r="AV200" s="535" t="s">
        <v>194</v>
      </c>
      <c r="BY200" s="452"/>
      <c r="BZ200" s="452"/>
      <c r="CA200" s="452"/>
      <c r="CB200" s="452"/>
      <c r="CC200" s="452"/>
      <c r="CD200" s="452"/>
      <c r="CE200" s="452"/>
      <c r="CF200" s="452"/>
      <c r="CG200" s="719"/>
      <c r="CH200" s="719"/>
      <c r="CI200" s="719">
        <v>0</v>
      </c>
      <c r="CJ200" s="719"/>
      <c r="CK200" s="719"/>
      <c r="CL200" s="719"/>
      <c r="CM200" s="719"/>
      <c r="CN200" s="719"/>
      <c r="CO200" s="452"/>
    </row>
    <row r="201" spans="1:93" s="451" customFormat="1" x14ac:dyDescent="0.2">
      <c r="A201" s="641" t="s">
        <v>259</v>
      </c>
      <c r="B201" s="186"/>
      <c r="C201" s="187"/>
      <c r="D201" s="188"/>
      <c r="E201" s="188"/>
      <c r="F201" s="188"/>
      <c r="G201" s="189"/>
      <c r="H201" s="189"/>
      <c r="I201" s="189"/>
      <c r="J201" s="189"/>
      <c r="K201" s="189"/>
      <c r="L201" s="189"/>
      <c r="M201" s="189"/>
      <c r="N201" s="189"/>
      <c r="O201" s="189"/>
      <c r="P201" s="189"/>
      <c r="Q201" s="189"/>
      <c r="R201" s="189"/>
      <c r="S201" s="189"/>
      <c r="T201" s="136"/>
      <c r="U201" s="136"/>
      <c r="V201" s="136"/>
      <c r="W201" s="136"/>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BY201" s="452"/>
      <c r="BZ201" s="452"/>
      <c r="CA201" s="452"/>
      <c r="CB201" s="452"/>
      <c r="CC201" s="452"/>
      <c r="CD201" s="452"/>
      <c r="CE201" s="452"/>
      <c r="CF201" s="452"/>
      <c r="CG201" s="719"/>
      <c r="CH201" s="719"/>
      <c r="CI201" s="719"/>
      <c r="CJ201" s="719"/>
      <c r="CK201" s="719"/>
      <c r="CL201" s="719"/>
      <c r="CM201" s="719"/>
      <c r="CN201" s="719"/>
      <c r="CO201" s="452"/>
    </row>
    <row r="202" spans="1:93" s="451" customFormat="1" ht="14.25" customHeight="1" x14ac:dyDescent="0.2">
      <c r="A202" s="1250" t="s">
        <v>32</v>
      </c>
      <c r="B202" s="1251"/>
      <c r="C202" s="1381" t="s">
        <v>33</v>
      </c>
      <c r="D202" s="1381"/>
      <c r="E202" s="1381"/>
      <c r="F202" s="1271" t="s">
        <v>133</v>
      </c>
      <c r="G202" s="1272"/>
      <c r="H202" s="1271" t="s">
        <v>134</v>
      </c>
      <c r="I202" s="1272"/>
      <c r="J202" s="1271" t="s">
        <v>135</v>
      </c>
      <c r="K202" s="1272"/>
      <c r="L202" s="1271" t="s">
        <v>136</v>
      </c>
      <c r="M202" s="1272"/>
      <c r="N202" s="1271" t="s">
        <v>137</v>
      </c>
      <c r="O202" s="1272"/>
      <c r="P202" s="1271" t="s">
        <v>138</v>
      </c>
      <c r="Q202" s="1272"/>
      <c r="R202" s="1271" t="s">
        <v>139</v>
      </c>
      <c r="S202" s="1272"/>
      <c r="T202" s="1271" t="s">
        <v>140</v>
      </c>
      <c r="U202" s="1272"/>
      <c r="V202" s="1271" t="s">
        <v>141</v>
      </c>
      <c r="W202" s="1272"/>
      <c r="X202" s="1271" t="s">
        <v>142</v>
      </c>
      <c r="Y202" s="1272"/>
      <c r="Z202" s="1271" t="s">
        <v>143</v>
      </c>
      <c r="AA202" s="1272"/>
      <c r="AB202" s="1271" t="s">
        <v>144</v>
      </c>
      <c r="AC202" s="1272"/>
      <c r="AD202" s="1271" t="s">
        <v>145</v>
      </c>
      <c r="AE202" s="1272"/>
      <c r="AF202" s="1271" t="s">
        <v>146</v>
      </c>
      <c r="AG202" s="1272"/>
      <c r="AH202" s="1271" t="s">
        <v>147</v>
      </c>
      <c r="AI202" s="1272"/>
      <c r="AJ202" s="1271" t="s">
        <v>148</v>
      </c>
      <c r="AK202" s="1272"/>
      <c r="AL202" s="190"/>
      <c r="AM202" s="190"/>
      <c r="AN202" s="190"/>
      <c r="AO202" s="191"/>
      <c r="AP202" s="190"/>
      <c r="AQ202" s="190"/>
      <c r="AR202" s="190"/>
      <c r="AS202" s="190"/>
      <c r="AT202" s="190"/>
      <c r="BY202" s="452"/>
      <c r="BZ202" s="452"/>
      <c r="CA202" s="452"/>
      <c r="CB202" s="452"/>
      <c r="CC202" s="452"/>
      <c r="CD202" s="452"/>
      <c r="CE202" s="452"/>
      <c r="CF202" s="452"/>
      <c r="CG202" s="719"/>
      <c r="CH202" s="719"/>
      <c r="CI202" s="719"/>
      <c r="CJ202" s="719"/>
      <c r="CK202" s="719"/>
      <c r="CL202" s="719"/>
      <c r="CM202" s="719"/>
      <c r="CN202" s="719"/>
      <c r="CO202" s="452"/>
    </row>
    <row r="203" spans="1:93" s="451" customFormat="1" x14ac:dyDescent="0.2">
      <c r="A203" s="1252"/>
      <c r="B203" s="1253"/>
      <c r="C203" s="428" t="s">
        <v>149</v>
      </c>
      <c r="D203" s="428" t="s">
        <v>30</v>
      </c>
      <c r="E203" s="435" t="s">
        <v>48</v>
      </c>
      <c r="F203" s="429" t="s">
        <v>30</v>
      </c>
      <c r="G203" s="429" t="s">
        <v>48</v>
      </c>
      <c r="H203" s="429" t="s">
        <v>30</v>
      </c>
      <c r="I203" s="429" t="s">
        <v>48</v>
      </c>
      <c r="J203" s="429" t="s">
        <v>30</v>
      </c>
      <c r="K203" s="429" t="s">
        <v>48</v>
      </c>
      <c r="L203" s="429" t="s">
        <v>30</v>
      </c>
      <c r="M203" s="429" t="s">
        <v>48</v>
      </c>
      <c r="N203" s="429" t="s">
        <v>30</v>
      </c>
      <c r="O203" s="429" t="s">
        <v>48</v>
      </c>
      <c r="P203" s="429" t="s">
        <v>30</v>
      </c>
      <c r="Q203" s="429" t="s">
        <v>48</v>
      </c>
      <c r="R203" s="429" t="s">
        <v>30</v>
      </c>
      <c r="S203" s="429" t="s">
        <v>48</v>
      </c>
      <c r="T203" s="429" t="s">
        <v>30</v>
      </c>
      <c r="U203" s="429" t="s">
        <v>48</v>
      </c>
      <c r="V203" s="429" t="s">
        <v>30</v>
      </c>
      <c r="W203" s="429" t="s">
        <v>48</v>
      </c>
      <c r="X203" s="429" t="s">
        <v>30</v>
      </c>
      <c r="Y203" s="429" t="s">
        <v>48</v>
      </c>
      <c r="Z203" s="429" t="s">
        <v>30</v>
      </c>
      <c r="AA203" s="429" t="s">
        <v>48</v>
      </c>
      <c r="AB203" s="429" t="s">
        <v>30</v>
      </c>
      <c r="AC203" s="429" t="s">
        <v>48</v>
      </c>
      <c r="AD203" s="429" t="s">
        <v>30</v>
      </c>
      <c r="AE203" s="429" t="s">
        <v>48</v>
      </c>
      <c r="AF203" s="429" t="s">
        <v>30</v>
      </c>
      <c r="AG203" s="429" t="s">
        <v>48</v>
      </c>
      <c r="AH203" s="429" t="s">
        <v>30</v>
      </c>
      <c r="AI203" s="429" t="s">
        <v>48</v>
      </c>
      <c r="AJ203" s="429" t="s">
        <v>30</v>
      </c>
      <c r="AK203" s="429" t="s">
        <v>48</v>
      </c>
      <c r="AL203" s="136"/>
      <c r="AM203" s="190"/>
      <c r="AN203" s="190"/>
      <c r="AO203" s="191"/>
      <c r="AP203" s="190"/>
      <c r="AQ203" s="190"/>
      <c r="AR203" s="190"/>
      <c r="AS203" s="190"/>
      <c r="AT203" s="190"/>
      <c r="BY203" s="452"/>
      <c r="BZ203" s="452"/>
      <c r="CA203" s="452"/>
      <c r="CB203" s="452"/>
      <c r="CC203" s="452"/>
      <c r="CD203" s="452"/>
      <c r="CE203" s="452"/>
      <c r="CF203" s="452"/>
      <c r="CG203" s="719"/>
      <c r="CH203" s="719"/>
      <c r="CI203" s="719"/>
      <c r="CJ203" s="719"/>
      <c r="CK203" s="719"/>
      <c r="CL203" s="719"/>
      <c r="CM203" s="719"/>
      <c r="CN203" s="719"/>
      <c r="CO203" s="452"/>
    </row>
    <row r="204" spans="1:93" s="451" customFormat="1" x14ac:dyDescent="0.2">
      <c r="A204" s="1346" t="s">
        <v>260</v>
      </c>
      <c r="B204" s="642" t="s">
        <v>242</v>
      </c>
      <c r="C204" s="492">
        <f>SUM(D204+E204)</f>
        <v>0</v>
      </c>
      <c r="D204" s="492">
        <f>SUM(F204+H204+J204+L204+N204+P204+R204+T204+V204+X204+Z204+AB204+AD204+AF204+AH204+AJ204)</f>
        <v>0</v>
      </c>
      <c r="E204" s="492">
        <f>SUM(G204+I204+K204+M204+O204+Q204+S204+U204+W204+Y204+AA204+AC204+AE204+AG204+AI204+AK204)</f>
        <v>0</v>
      </c>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190"/>
      <c r="AM204" s="190"/>
      <c r="AN204" s="190"/>
      <c r="AO204" s="191"/>
      <c r="AP204" s="190"/>
      <c r="AQ204" s="190"/>
      <c r="AR204" s="190"/>
      <c r="AS204" s="3"/>
      <c r="AT204" s="3"/>
      <c r="BY204" s="452"/>
      <c r="BZ204" s="452"/>
      <c r="CA204" s="452"/>
      <c r="CB204" s="452"/>
      <c r="CC204" s="452"/>
      <c r="CD204" s="452"/>
      <c r="CE204" s="452"/>
      <c r="CF204" s="452"/>
      <c r="CG204" s="719"/>
      <c r="CH204" s="719"/>
      <c r="CI204" s="719"/>
      <c r="CJ204" s="719"/>
      <c r="CK204" s="719"/>
      <c r="CL204" s="719"/>
      <c r="CM204" s="719"/>
      <c r="CN204" s="719"/>
      <c r="CO204" s="452"/>
    </row>
    <row r="205" spans="1:93" s="451" customFormat="1" x14ac:dyDescent="0.2">
      <c r="A205" s="1347"/>
      <c r="B205" s="642" t="s">
        <v>77</v>
      </c>
      <c r="C205" s="492">
        <f>SUM(D205+E205)</f>
        <v>0</v>
      </c>
      <c r="D205" s="492">
        <f>SUM(F205+H205+J205+L205+N205+P205+R205+T205+V205+X205+Z205+AB205+AD205+AF205+AH205+AJ205)</f>
        <v>0</v>
      </c>
      <c r="E205" s="492">
        <f>SUM(G205+I205+K205+M205+O205+Q205+S205+U205+W205+Y205+AA205+AC205+AE205+AG205+AI205+AK205)</f>
        <v>0</v>
      </c>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190"/>
      <c r="AM205" s="190"/>
      <c r="AN205" s="190"/>
      <c r="AO205" s="191"/>
      <c r="AP205" s="190"/>
      <c r="AQ205" s="190"/>
      <c r="AR205" s="190"/>
      <c r="AS205" s="3"/>
      <c r="AT205" s="3"/>
      <c r="BY205" s="452"/>
      <c r="BZ205" s="452"/>
      <c r="CA205" s="452"/>
      <c r="CB205" s="452"/>
      <c r="CC205" s="452"/>
      <c r="CD205" s="452"/>
      <c r="CE205" s="452"/>
      <c r="CF205" s="452"/>
      <c r="CG205" s="719"/>
      <c r="CH205" s="719"/>
      <c r="CI205" s="719"/>
      <c r="CJ205" s="719"/>
      <c r="CK205" s="719"/>
      <c r="CL205" s="719"/>
      <c r="CM205" s="719"/>
      <c r="CN205" s="719"/>
      <c r="CO205" s="452"/>
    </row>
    <row r="206" spans="1:93" s="451" customFormat="1" ht="15" x14ac:dyDescent="0.2">
      <c r="A206" s="641" t="s">
        <v>261</v>
      </c>
      <c r="B206" s="10"/>
      <c r="C206" s="10"/>
      <c r="D206" s="10"/>
      <c r="E206" s="10"/>
      <c r="F206" s="10"/>
      <c r="G206" s="10"/>
      <c r="H206" s="10"/>
      <c r="I206" s="10"/>
      <c r="J206" s="10"/>
      <c r="K206" s="10"/>
      <c r="L206" s="10"/>
      <c r="M206" s="4"/>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BY206" s="452"/>
      <c r="BZ206" s="452"/>
      <c r="CA206" s="452"/>
      <c r="CB206" s="452"/>
      <c r="CC206" s="452"/>
      <c r="CD206" s="452"/>
      <c r="CE206" s="452"/>
      <c r="CF206" s="452"/>
      <c r="CG206" s="719"/>
      <c r="CH206" s="719"/>
      <c r="CI206" s="719"/>
      <c r="CJ206" s="719"/>
      <c r="CK206" s="719"/>
      <c r="CL206" s="719"/>
      <c r="CM206" s="719"/>
      <c r="CN206" s="719"/>
      <c r="CO206" s="452"/>
    </row>
    <row r="207" spans="1:93" s="451" customFormat="1" ht="14.25" customHeight="1" x14ac:dyDescent="0.2">
      <c r="A207" s="1464" t="s">
        <v>150</v>
      </c>
      <c r="B207" s="1467" t="s">
        <v>151</v>
      </c>
      <c r="C207" s="1296" t="s">
        <v>4</v>
      </c>
      <c r="D207" s="1297"/>
      <c r="E207" s="1298"/>
      <c r="F207" s="1470" t="s">
        <v>152</v>
      </c>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2"/>
      <c r="AL207" s="1242" t="s">
        <v>262</v>
      </c>
      <c r="AM207" s="3"/>
      <c r="AN207" s="3"/>
      <c r="AO207" s="3"/>
      <c r="AP207" s="3"/>
      <c r="AQ207" s="3"/>
      <c r="AR207" s="3"/>
      <c r="AS207" s="3"/>
      <c r="AT207" s="3"/>
      <c r="BY207" s="452"/>
      <c r="BZ207" s="452"/>
      <c r="CA207" s="452"/>
      <c r="CB207" s="452"/>
      <c r="CC207" s="452"/>
      <c r="CD207" s="452"/>
      <c r="CE207" s="452"/>
      <c r="CF207" s="452"/>
      <c r="CG207" s="719"/>
      <c r="CH207" s="719"/>
      <c r="CI207" s="719"/>
      <c r="CJ207" s="719"/>
      <c r="CK207" s="719"/>
      <c r="CL207" s="719"/>
      <c r="CM207" s="719"/>
      <c r="CN207" s="719"/>
      <c r="CO207" s="452"/>
    </row>
    <row r="208" spans="1:93" s="451" customFormat="1" x14ac:dyDescent="0.2">
      <c r="A208" s="1465"/>
      <c r="B208" s="1468"/>
      <c r="C208" s="1343"/>
      <c r="D208" s="1344"/>
      <c r="E208" s="1345"/>
      <c r="F208" s="1476" t="s">
        <v>100</v>
      </c>
      <c r="G208" s="1477"/>
      <c r="H208" s="1470" t="s">
        <v>101</v>
      </c>
      <c r="I208" s="1472"/>
      <c r="J208" s="1470" t="s">
        <v>57</v>
      </c>
      <c r="K208" s="1472"/>
      <c r="L208" s="1470" t="s">
        <v>8</v>
      </c>
      <c r="M208" s="1472"/>
      <c r="N208" s="1271" t="s">
        <v>9</v>
      </c>
      <c r="O208" s="1272"/>
      <c r="P208" s="1271" t="s">
        <v>10</v>
      </c>
      <c r="Q208" s="1272"/>
      <c r="R208" s="1271" t="s">
        <v>11</v>
      </c>
      <c r="S208" s="1272"/>
      <c r="T208" s="1271" t="s">
        <v>12</v>
      </c>
      <c r="U208" s="1272"/>
      <c r="V208" s="1271" t="s">
        <v>13</v>
      </c>
      <c r="W208" s="1272"/>
      <c r="X208" s="1271" t="s">
        <v>14</v>
      </c>
      <c r="Y208" s="1272"/>
      <c r="Z208" s="1271" t="s">
        <v>153</v>
      </c>
      <c r="AA208" s="1272"/>
      <c r="AB208" s="1271" t="s">
        <v>154</v>
      </c>
      <c r="AC208" s="1272"/>
      <c r="AD208" s="1271" t="s">
        <v>155</v>
      </c>
      <c r="AE208" s="1272"/>
      <c r="AF208" s="1271" t="s">
        <v>156</v>
      </c>
      <c r="AG208" s="1272"/>
      <c r="AH208" s="1271" t="s">
        <v>157</v>
      </c>
      <c r="AI208" s="1272"/>
      <c r="AJ208" s="1288" t="s">
        <v>158</v>
      </c>
      <c r="AK208" s="1289"/>
      <c r="AL208" s="1414"/>
      <c r="AM208" s="3"/>
      <c r="AN208" s="3"/>
      <c r="AO208" s="3"/>
      <c r="AP208" s="3"/>
      <c r="AQ208" s="3"/>
      <c r="AR208" s="3"/>
      <c r="AS208" s="3"/>
      <c r="AT208" s="3"/>
      <c r="BY208" s="452"/>
      <c r="BZ208" s="452"/>
      <c r="CA208" s="452"/>
      <c r="CB208" s="452"/>
      <c r="CC208" s="452"/>
      <c r="CD208" s="452"/>
      <c r="CE208" s="452"/>
      <c r="CF208" s="452"/>
      <c r="CG208" s="719"/>
      <c r="CH208" s="719"/>
      <c r="CI208" s="719"/>
      <c r="CJ208" s="719"/>
      <c r="CK208" s="719"/>
      <c r="CL208" s="719"/>
      <c r="CM208" s="719"/>
      <c r="CN208" s="719"/>
      <c r="CO208" s="452"/>
    </row>
    <row r="209" spans="1:93" s="451" customFormat="1" x14ac:dyDescent="0.2">
      <c r="A209" s="1466"/>
      <c r="B209" s="1469"/>
      <c r="C209" s="643" t="s">
        <v>149</v>
      </c>
      <c r="D209" s="643" t="s">
        <v>30</v>
      </c>
      <c r="E209" s="426" t="s">
        <v>48</v>
      </c>
      <c r="F209" s="644" t="s">
        <v>30</v>
      </c>
      <c r="G209" s="644" t="s">
        <v>48</v>
      </c>
      <c r="H209" s="644" t="s">
        <v>30</v>
      </c>
      <c r="I209" s="644" t="s">
        <v>48</v>
      </c>
      <c r="J209" s="644" t="s">
        <v>30</v>
      </c>
      <c r="K209" s="644" t="s">
        <v>48</v>
      </c>
      <c r="L209" s="644" t="s">
        <v>30</v>
      </c>
      <c r="M209" s="644" t="s">
        <v>48</v>
      </c>
      <c r="N209" s="644" t="s">
        <v>30</v>
      </c>
      <c r="O209" s="644" t="s">
        <v>48</v>
      </c>
      <c r="P209" s="644" t="s">
        <v>30</v>
      </c>
      <c r="Q209" s="644" t="s">
        <v>48</v>
      </c>
      <c r="R209" s="644" t="s">
        <v>30</v>
      </c>
      <c r="S209" s="644" t="s">
        <v>48</v>
      </c>
      <c r="T209" s="644" t="s">
        <v>30</v>
      </c>
      <c r="U209" s="644" t="s">
        <v>48</v>
      </c>
      <c r="V209" s="644" t="s">
        <v>30</v>
      </c>
      <c r="W209" s="644" t="s">
        <v>48</v>
      </c>
      <c r="X209" s="644" t="s">
        <v>30</v>
      </c>
      <c r="Y209" s="644" t="s">
        <v>48</v>
      </c>
      <c r="Z209" s="644" t="s">
        <v>30</v>
      </c>
      <c r="AA209" s="644" t="s">
        <v>48</v>
      </c>
      <c r="AB209" s="644" t="s">
        <v>30</v>
      </c>
      <c r="AC209" s="644" t="s">
        <v>48</v>
      </c>
      <c r="AD209" s="644" t="s">
        <v>30</v>
      </c>
      <c r="AE209" s="644" t="s">
        <v>48</v>
      </c>
      <c r="AF209" s="644" t="s">
        <v>30</v>
      </c>
      <c r="AG209" s="644" t="s">
        <v>48</v>
      </c>
      <c r="AH209" s="644" t="s">
        <v>30</v>
      </c>
      <c r="AI209" s="644" t="s">
        <v>48</v>
      </c>
      <c r="AJ209" s="644" t="s">
        <v>30</v>
      </c>
      <c r="AK209" s="644" t="s">
        <v>48</v>
      </c>
      <c r="AL209" s="1243"/>
      <c r="AM209" s="3"/>
      <c r="AN209" s="3"/>
      <c r="AO209" s="3"/>
      <c r="AP209" s="3"/>
      <c r="AQ209" s="3"/>
      <c r="AR209" s="3"/>
      <c r="AS209" s="3"/>
      <c r="AT209" s="3"/>
      <c r="BY209" s="452"/>
      <c r="BZ209" s="452"/>
      <c r="CA209" s="452"/>
      <c r="CB209" s="452"/>
      <c r="CC209" s="452"/>
      <c r="CD209" s="452"/>
      <c r="CE209" s="452"/>
      <c r="CF209" s="452"/>
      <c r="CG209" s="719"/>
      <c r="CH209" s="719"/>
      <c r="CI209" s="719"/>
      <c r="CJ209" s="719"/>
      <c r="CK209" s="719"/>
      <c r="CL209" s="719"/>
      <c r="CM209" s="719"/>
      <c r="CN209" s="719"/>
      <c r="CO209" s="452"/>
    </row>
    <row r="210" spans="1:93" s="451" customFormat="1" x14ac:dyDescent="0.2">
      <c r="A210" s="1473" t="s">
        <v>160</v>
      </c>
      <c r="B210" s="195" t="s">
        <v>34</v>
      </c>
      <c r="C210" s="645">
        <f>SUM(D210+E210)</f>
        <v>0</v>
      </c>
      <c r="D210" s="645">
        <f t="shared" ref="D210:E213" si="34">SUM(F210+H210+J210+L210+N210+P210+R210+T210+V210+X210+Z210+AB210+AD210+AF210+AH210+AJ210)</f>
        <v>0</v>
      </c>
      <c r="E210" s="552">
        <f t="shared" si="34"/>
        <v>0</v>
      </c>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646" t="s">
        <v>263</v>
      </c>
      <c r="AN210" s="74"/>
      <c r="AO210" s="647"/>
      <c r="AP210" s="647"/>
      <c r="AQ210" s="647"/>
      <c r="AR210" s="647"/>
      <c r="AS210" s="647"/>
      <c r="AT210" s="647"/>
      <c r="BY210" s="452"/>
      <c r="BZ210" s="452"/>
      <c r="CA210" s="452"/>
      <c r="CB210" s="452"/>
      <c r="CC210" s="452"/>
      <c r="CD210" s="452"/>
      <c r="CE210" s="452"/>
      <c r="CF210" s="452"/>
      <c r="CG210" s="719">
        <v>0</v>
      </c>
      <c r="CH210" s="719">
        <v>0</v>
      </c>
      <c r="CI210" s="719"/>
      <c r="CJ210" s="719"/>
      <c r="CK210" s="719"/>
      <c r="CL210" s="719"/>
      <c r="CM210" s="719"/>
      <c r="CN210" s="719"/>
      <c r="CO210" s="452"/>
    </row>
    <row r="211" spans="1:93" s="451" customFormat="1" x14ac:dyDescent="0.2">
      <c r="A211" s="1474"/>
      <c r="B211" s="200" t="s">
        <v>77</v>
      </c>
      <c r="C211" s="648">
        <f>SUM(D211+E211)</f>
        <v>0</v>
      </c>
      <c r="D211" s="648">
        <f t="shared" si="34"/>
        <v>0</v>
      </c>
      <c r="E211" s="610">
        <f t="shared" si="34"/>
        <v>0</v>
      </c>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646" t="s">
        <v>263</v>
      </c>
      <c r="AN211" s="74"/>
      <c r="AO211" s="647"/>
      <c r="AP211" s="647"/>
      <c r="AQ211" s="647"/>
      <c r="AR211" s="647"/>
      <c r="AS211" s="647"/>
      <c r="AT211" s="647"/>
      <c r="BY211" s="452"/>
      <c r="BZ211" s="452"/>
      <c r="CA211" s="452"/>
      <c r="CB211" s="452"/>
      <c r="CC211" s="452"/>
      <c r="CD211" s="452"/>
      <c r="CE211" s="452"/>
      <c r="CF211" s="452"/>
      <c r="CG211" s="719">
        <v>0</v>
      </c>
      <c r="CH211" s="719">
        <v>0</v>
      </c>
      <c r="CI211" s="719"/>
      <c r="CJ211" s="719"/>
      <c r="CK211" s="719"/>
      <c r="CL211" s="719"/>
      <c r="CM211" s="719"/>
      <c r="CN211" s="719"/>
      <c r="CO211" s="452"/>
    </row>
    <row r="212" spans="1:93" s="451" customFormat="1" x14ac:dyDescent="0.2">
      <c r="A212" s="1475" t="s">
        <v>161</v>
      </c>
      <c r="B212" s="201" t="s">
        <v>34</v>
      </c>
      <c r="C212" s="649">
        <f>SUM(D212+E212)</f>
        <v>0</v>
      </c>
      <c r="D212" s="649">
        <f t="shared" si="34"/>
        <v>0</v>
      </c>
      <c r="E212" s="565">
        <f t="shared" si="34"/>
        <v>0</v>
      </c>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46" t="s">
        <v>263</v>
      </c>
      <c r="AN212" s="74"/>
      <c r="AO212" s="647"/>
      <c r="AP212" s="647"/>
      <c r="AQ212" s="647"/>
      <c r="AR212" s="647"/>
      <c r="AS212" s="647"/>
      <c r="AT212" s="647"/>
      <c r="BY212" s="452"/>
      <c r="BZ212" s="452"/>
      <c r="CA212" s="452"/>
      <c r="CB212" s="452"/>
      <c r="CC212" s="452"/>
      <c r="CD212" s="452"/>
      <c r="CE212" s="452"/>
      <c r="CF212" s="452"/>
      <c r="CG212" s="719">
        <v>0</v>
      </c>
      <c r="CH212" s="719">
        <v>0</v>
      </c>
      <c r="CI212" s="719"/>
      <c r="CJ212" s="719"/>
      <c r="CK212" s="719"/>
      <c r="CL212" s="719"/>
      <c r="CM212" s="719"/>
      <c r="CN212" s="719"/>
      <c r="CO212" s="452"/>
    </row>
    <row r="213" spans="1:93" s="451" customFormat="1" x14ac:dyDescent="0.2">
      <c r="A213" s="1474"/>
      <c r="B213" s="200" t="s">
        <v>77</v>
      </c>
      <c r="C213" s="648">
        <f>SUM(D213+E213)</f>
        <v>0</v>
      </c>
      <c r="D213" s="648">
        <f t="shared" si="34"/>
        <v>0</v>
      </c>
      <c r="E213" s="610">
        <f t="shared" si="34"/>
        <v>0</v>
      </c>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646" t="s">
        <v>263</v>
      </c>
      <c r="AN213" s="74"/>
      <c r="AO213" s="647"/>
      <c r="AP213" s="647"/>
      <c r="AQ213" s="647"/>
      <c r="AR213" s="647"/>
      <c r="AS213" s="647"/>
      <c r="AT213" s="647"/>
      <c r="BY213" s="452"/>
      <c r="BZ213" s="452"/>
      <c r="CA213" s="452"/>
      <c r="CB213" s="452"/>
      <c r="CC213" s="452"/>
      <c r="CD213" s="452"/>
      <c r="CE213" s="452"/>
      <c r="CF213" s="452"/>
      <c r="CG213" s="719">
        <v>0</v>
      </c>
      <c r="CH213" s="719">
        <v>0</v>
      </c>
      <c r="CI213" s="719"/>
      <c r="CJ213" s="719"/>
      <c r="CK213" s="719"/>
      <c r="CL213" s="719"/>
      <c r="CM213" s="719"/>
      <c r="CN213" s="719"/>
      <c r="CO213" s="452"/>
    </row>
    <row r="214" spans="1:93" s="451" customFormat="1" ht="26.25" customHeight="1" x14ac:dyDescent="0.45">
      <c r="A214" s="69" t="s">
        <v>264</v>
      </c>
      <c r="B214" s="65"/>
      <c r="C214" s="65"/>
      <c r="D214" s="65"/>
      <c r="E214" s="65"/>
      <c r="F214" s="65"/>
      <c r="G214" s="65"/>
      <c r="H214" s="10"/>
      <c r="I214" s="10"/>
      <c r="J214" s="10"/>
      <c r="K214" s="10"/>
      <c r="L214" s="10"/>
      <c r="M214" s="4"/>
      <c r="N214" s="22"/>
      <c r="O214" s="10"/>
      <c r="P214" s="10"/>
      <c r="Q214" s="10"/>
      <c r="R214" s="202"/>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BY214" s="452"/>
      <c r="BZ214" s="452"/>
      <c r="CA214" s="452"/>
      <c r="CB214" s="452"/>
      <c r="CC214" s="452"/>
      <c r="CD214" s="452"/>
      <c r="CE214" s="452"/>
      <c r="CF214" s="452"/>
      <c r="CG214" s="719"/>
      <c r="CH214" s="719"/>
      <c r="CI214" s="719"/>
      <c r="CJ214" s="719"/>
      <c r="CK214" s="719"/>
      <c r="CL214" s="719"/>
      <c r="CM214" s="719"/>
      <c r="CN214" s="719"/>
      <c r="CO214" s="452"/>
    </row>
    <row r="215" spans="1:93" s="451" customFormat="1" x14ac:dyDescent="0.2">
      <c r="A215" s="1250" t="s">
        <v>162</v>
      </c>
      <c r="B215" s="1251"/>
      <c r="C215" s="1273" t="s">
        <v>163</v>
      </c>
      <c r="D215" s="1273"/>
      <c r="E215" s="1273"/>
      <c r="F215" s="1358" t="s">
        <v>164</v>
      </c>
      <c r="G215" s="1359"/>
      <c r="H215" s="1359"/>
      <c r="I215" s="1359"/>
      <c r="J215" s="1359"/>
      <c r="K215" s="1359"/>
      <c r="L215" s="1359"/>
      <c r="M215" s="1359"/>
      <c r="N215" s="1359"/>
      <c r="O215" s="1359"/>
      <c r="P215" s="1359"/>
      <c r="Q215" s="1359"/>
      <c r="R215" s="1359"/>
      <c r="S215" s="1359"/>
      <c r="T215" s="1359"/>
      <c r="U215" s="1359"/>
      <c r="V215" s="1359"/>
      <c r="W215" s="1359"/>
      <c r="X215" s="1359"/>
      <c r="Y215" s="1359"/>
      <c r="Z215" s="1359"/>
      <c r="AA215" s="1359"/>
      <c r="AB215" s="1359"/>
      <c r="AC215" s="1359"/>
      <c r="AD215" s="1359"/>
      <c r="AE215" s="1359"/>
      <c r="AF215" s="1359"/>
      <c r="AG215" s="1359"/>
      <c r="AH215" s="1359"/>
      <c r="AI215" s="1359"/>
      <c r="AJ215" s="1359"/>
      <c r="AK215" s="1359"/>
      <c r="AL215" s="1359"/>
      <c r="AM215" s="1363"/>
      <c r="AN215" s="1305" t="s">
        <v>77</v>
      </c>
      <c r="AO215" s="1306"/>
      <c r="AP215" s="1307"/>
      <c r="AQ215" s="1237" t="s">
        <v>165</v>
      </c>
      <c r="AR215" s="1242" t="s">
        <v>265</v>
      </c>
      <c r="AS215" s="1242" t="s">
        <v>187</v>
      </c>
      <c r="AT215" s="527"/>
      <c r="AU215" s="465"/>
      <c r="AV215" s="465"/>
      <c r="BY215" s="452"/>
      <c r="BZ215" s="452"/>
      <c r="CA215" s="452"/>
      <c r="CB215" s="452"/>
      <c r="CC215" s="452"/>
      <c r="CD215" s="452"/>
      <c r="CE215" s="452"/>
      <c r="CF215" s="452"/>
      <c r="CG215" s="719"/>
      <c r="CH215" s="719"/>
      <c r="CI215" s="719"/>
      <c r="CJ215" s="719"/>
      <c r="CK215" s="719"/>
      <c r="CL215" s="719"/>
      <c r="CM215" s="719"/>
      <c r="CN215" s="719"/>
      <c r="CO215" s="452"/>
    </row>
    <row r="216" spans="1:93" s="451" customFormat="1" ht="14.25" customHeight="1" x14ac:dyDescent="0.2">
      <c r="A216" s="1308"/>
      <c r="B216" s="1309"/>
      <c r="C216" s="1273"/>
      <c r="D216" s="1273"/>
      <c r="E216" s="1273"/>
      <c r="F216" s="1302" t="s">
        <v>167</v>
      </c>
      <c r="G216" s="1303"/>
      <c r="H216" s="1479" t="s">
        <v>100</v>
      </c>
      <c r="I216" s="1480"/>
      <c r="J216" s="1302" t="s">
        <v>101</v>
      </c>
      <c r="K216" s="1303"/>
      <c r="L216" s="1302" t="s">
        <v>57</v>
      </c>
      <c r="M216" s="1303"/>
      <c r="N216" s="1302" t="s">
        <v>8</v>
      </c>
      <c r="O216" s="1303"/>
      <c r="P216" s="1288" t="s">
        <v>59</v>
      </c>
      <c r="Q216" s="1289"/>
      <c r="R216" s="1288" t="s">
        <v>60</v>
      </c>
      <c r="S216" s="1289"/>
      <c r="T216" s="1288" t="s">
        <v>61</v>
      </c>
      <c r="U216" s="1289"/>
      <c r="V216" s="1288" t="s">
        <v>62</v>
      </c>
      <c r="W216" s="1289"/>
      <c r="X216" s="1288" t="s">
        <v>63</v>
      </c>
      <c r="Y216" s="1289"/>
      <c r="Z216" s="1288" t="s">
        <v>64</v>
      </c>
      <c r="AA216" s="1289"/>
      <c r="AB216" s="1288" t="s">
        <v>65</v>
      </c>
      <c r="AC216" s="1289"/>
      <c r="AD216" s="1288" t="s">
        <v>66</v>
      </c>
      <c r="AE216" s="1289"/>
      <c r="AF216" s="1288" t="s">
        <v>67</v>
      </c>
      <c r="AG216" s="1289"/>
      <c r="AH216" s="1288" t="s">
        <v>68</v>
      </c>
      <c r="AI216" s="1289"/>
      <c r="AJ216" s="1288" t="s">
        <v>69</v>
      </c>
      <c r="AK216" s="1289"/>
      <c r="AL216" s="1288" t="s">
        <v>70</v>
      </c>
      <c r="AM216" s="1361"/>
      <c r="AN216" s="1237" t="s">
        <v>266</v>
      </c>
      <c r="AO216" s="1237" t="s">
        <v>267</v>
      </c>
      <c r="AP216" s="1237" t="s">
        <v>268</v>
      </c>
      <c r="AQ216" s="1478"/>
      <c r="AR216" s="1414"/>
      <c r="AS216" s="1414"/>
      <c r="AT216" s="22"/>
      <c r="AU216" s="465"/>
      <c r="AV216" s="465"/>
      <c r="BY216" s="452"/>
      <c r="BZ216" s="452"/>
      <c r="CA216" s="452"/>
      <c r="CB216" s="452"/>
      <c r="CC216" s="452"/>
      <c r="CD216" s="452"/>
      <c r="CE216" s="452"/>
      <c r="CF216" s="452"/>
      <c r="CG216" s="719"/>
      <c r="CH216" s="719"/>
      <c r="CI216" s="719"/>
      <c r="CJ216" s="719"/>
      <c r="CK216" s="719"/>
      <c r="CL216" s="719"/>
      <c r="CM216" s="719"/>
      <c r="CN216" s="719"/>
      <c r="CO216" s="452"/>
    </row>
    <row r="217" spans="1:93" s="451" customFormat="1" x14ac:dyDescent="0.2">
      <c r="A217" s="1252"/>
      <c r="B217" s="1253"/>
      <c r="C217" s="428" t="s">
        <v>149</v>
      </c>
      <c r="D217" s="428" t="s">
        <v>30</v>
      </c>
      <c r="E217" s="440" t="s">
        <v>48</v>
      </c>
      <c r="F217" s="78" t="s">
        <v>159</v>
      </c>
      <c r="G217" s="81" t="s">
        <v>48</v>
      </c>
      <c r="H217" s="78" t="s">
        <v>159</v>
      </c>
      <c r="I217" s="81" t="s">
        <v>48</v>
      </c>
      <c r="J217" s="78" t="s">
        <v>159</v>
      </c>
      <c r="K217" s="81" t="s">
        <v>48</v>
      </c>
      <c r="L217" s="78" t="s">
        <v>159</v>
      </c>
      <c r="M217" s="81" t="s">
        <v>48</v>
      </c>
      <c r="N217" s="78" t="s">
        <v>159</v>
      </c>
      <c r="O217" s="81" t="s">
        <v>48</v>
      </c>
      <c r="P217" s="78" t="s">
        <v>159</v>
      </c>
      <c r="Q217" s="81" t="s">
        <v>48</v>
      </c>
      <c r="R217" s="78" t="s">
        <v>159</v>
      </c>
      <c r="S217" s="81" t="s">
        <v>48</v>
      </c>
      <c r="T217" s="78" t="s">
        <v>159</v>
      </c>
      <c r="U217" s="81" t="s">
        <v>48</v>
      </c>
      <c r="V217" s="78" t="s">
        <v>159</v>
      </c>
      <c r="W217" s="81" t="s">
        <v>48</v>
      </c>
      <c r="X217" s="78" t="s">
        <v>159</v>
      </c>
      <c r="Y217" s="81" t="s">
        <v>48</v>
      </c>
      <c r="Z217" s="78" t="s">
        <v>159</v>
      </c>
      <c r="AA217" s="81" t="s">
        <v>48</v>
      </c>
      <c r="AB217" s="78" t="s">
        <v>159</v>
      </c>
      <c r="AC217" s="81" t="s">
        <v>48</v>
      </c>
      <c r="AD217" s="78" t="s">
        <v>159</v>
      </c>
      <c r="AE217" s="81" t="s">
        <v>48</v>
      </c>
      <c r="AF217" s="78" t="s">
        <v>159</v>
      </c>
      <c r="AG217" s="81" t="s">
        <v>48</v>
      </c>
      <c r="AH217" s="78" t="s">
        <v>159</v>
      </c>
      <c r="AI217" s="81" t="s">
        <v>48</v>
      </c>
      <c r="AJ217" s="78" t="s">
        <v>159</v>
      </c>
      <c r="AK217" s="81" t="s">
        <v>48</v>
      </c>
      <c r="AL217" s="78" t="s">
        <v>159</v>
      </c>
      <c r="AM217" s="81" t="s">
        <v>48</v>
      </c>
      <c r="AN217" s="1345"/>
      <c r="AO217" s="1238"/>
      <c r="AP217" s="1238"/>
      <c r="AQ217" s="1238"/>
      <c r="AR217" s="1243"/>
      <c r="AS217" s="1243"/>
      <c r="AT217" s="650"/>
      <c r="AU217" s="465"/>
      <c r="AV217" s="465"/>
      <c r="BY217" s="452"/>
      <c r="BZ217" s="452"/>
      <c r="CA217" s="452"/>
      <c r="CB217" s="452"/>
      <c r="CC217" s="452"/>
      <c r="CD217" s="452"/>
      <c r="CE217" s="452"/>
      <c r="CF217" s="452"/>
      <c r="CG217" s="719"/>
      <c r="CH217" s="719"/>
      <c r="CI217" s="719"/>
      <c r="CJ217" s="719"/>
      <c r="CK217" s="719"/>
      <c r="CL217" s="719"/>
      <c r="CM217" s="719"/>
      <c r="CN217" s="719"/>
      <c r="CO217" s="452"/>
    </row>
    <row r="218" spans="1:93" s="451" customFormat="1" x14ac:dyDescent="0.2">
      <c r="A218" s="1341" t="s">
        <v>168</v>
      </c>
      <c r="B218" s="1342"/>
      <c r="C218" s="651">
        <f>SUM(D218+E218)</f>
        <v>16</v>
      </c>
      <c r="D218" s="651">
        <f>SUM(F218+H218+J218+L218+N218+P218+R218+T218+V218+X218+Z218+AB218+AD218+AF218+AH218+AJ218+AL218)</f>
        <v>1</v>
      </c>
      <c r="E218" s="652">
        <f>SUM(G218+I218+K218+M218+O218+Q218+S218+U218+W218+Y218+AA218+AC218+AE218+AG218+AI218+AK218+AM218)</f>
        <v>15</v>
      </c>
      <c r="F218" s="653">
        <f>SUM(F228:F236)</f>
        <v>0</v>
      </c>
      <c r="G218" s="654">
        <f>SUM(G220:G236)</f>
        <v>0</v>
      </c>
      <c r="H218" s="653">
        <f>SUM(H228:H236)</f>
        <v>0</v>
      </c>
      <c r="I218" s="654">
        <f>SUM(I220:I236)</f>
        <v>0</v>
      </c>
      <c r="J218" s="653">
        <f>SUM(J228:J236)</f>
        <v>0</v>
      </c>
      <c r="K218" s="654">
        <f>SUM(K219:K236)</f>
        <v>0</v>
      </c>
      <c r="L218" s="653">
        <f>SUM(L228:L236)</f>
        <v>0</v>
      </c>
      <c r="M218" s="654">
        <f>SUM(M219:M236)</f>
        <v>1</v>
      </c>
      <c r="N218" s="653">
        <f>SUM(N228:N236)</f>
        <v>0</v>
      </c>
      <c r="O218" s="654">
        <f>SUM(O219:O236)</f>
        <v>1</v>
      </c>
      <c r="P218" s="653">
        <f>SUM(P228:P236)</f>
        <v>0</v>
      </c>
      <c r="Q218" s="654">
        <f>SUM(Q219:Q236)</f>
        <v>4</v>
      </c>
      <c r="R218" s="653">
        <f>SUM(R228:R236)</f>
        <v>0</v>
      </c>
      <c r="S218" s="654">
        <f>SUM(S219:S236)</f>
        <v>2</v>
      </c>
      <c r="T218" s="653">
        <f>SUM(T228:T236)</f>
        <v>1</v>
      </c>
      <c r="U218" s="654">
        <f>SUM(U219:U236)</f>
        <v>2</v>
      </c>
      <c r="V218" s="653">
        <f>SUM(V228:V236)</f>
        <v>0</v>
      </c>
      <c r="W218" s="654">
        <f>SUM(W219:W236)</f>
        <v>1</v>
      </c>
      <c r="X218" s="653">
        <f>SUM(X228:X236)</f>
        <v>0</v>
      </c>
      <c r="Y218" s="654">
        <f>SUM(Y219:Y236)</f>
        <v>1</v>
      </c>
      <c r="Z218" s="653">
        <f>SUM(Z228:Z236)</f>
        <v>0</v>
      </c>
      <c r="AA218" s="654">
        <f>SUM(AA219:AA236)</f>
        <v>2</v>
      </c>
      <c r="AB218" s="653">
        <f t="shared" ref="AB218:AM218" si="35">SUM(AB228:AB236)</f>
        <v>0</v>
      </c>
      <c r="AC218" s="654">
        <f t="shared" si="35"/>
        <v>0</v>
      </c>
      <c r="AD218" s="653">
        <f t="shared" si="35"/>
        <v>0</v>
      </c>
      <c r="AE218" s="654">
        <f t="shared" si="35"/>
        <v>0</v>
      </c>
      <c r="AF218" s="653">
        <f t="shared" si="35"/>
        <v>0</v>
      </c>
      <c r="AG218" s="654">
        <f t="shared" si="35"/>
        <v>0</v>
      </c>
      <c r="AH218" s="653">
        <f t="shared" si="35"/>
        <v>0</v>
      </c>
      <c r="AI218" s="654">
        <f t="shared" si="35"/>
        <v>1</v>
      </c>
      <c r="AJ218" s="653">
        <f t="shared" si="35"/>
        <v>0</v>
      </c>
      <c r="AK218" s="654">
        <f t="shared" si="35"/>
        <v>0</v>
      </c>
      <c r="AL218" s="653">
        <f t="shared" si="35"/>
        <v>0</v>
      </c>
      <c r="AM218" s="654">
        <f t="shared" si="35"/>
        <v>0</v>
      </c>
      <c r="AN218" s="655">
        <f t="shared" ref="AN218:AS218" si="36">SUM(AN219:AN236)</f>
        <v>0</v>
      </c>
      <c r="AO218" s="656">
        <f t="shared" si="36"/>
        <v>0</v>
      </c>
      <c r="AP218" s="656">
        <f t="shared" si="36"/>
        <v>0</v>
      </c>
      <c r="AQ218" s="656">
        <f t="shared" si="36"/>
        <v>0</v>
      </c>
      <c r="AR218" s="651">
        <f t="shared" si="36"/>
        <v>0</v>
      </c>
      <c r="AS218" s="655">
        <f t="shared" si="36"/>
        <v>0</v>
      </c>
      <c r="AT218" s="657"/>
      <c r="AU218" s="465"/>
      <c r="AV218" s="465"/>
      <c r="BY218" s="452"/>
      <c r="BZ218" s="452"/>
      <c r="CA218" s="452"/>
      <c r="CB218" s="452"/>
      <c r="CC218" s="452"/>
      <c r="CD218" s="452"/>
      <c r="CE218" s="452"/>
      <c r="CF218" s="452"/>
      <c r="CG218" s="719"/>
      <c r="CH218" s="719"/>
      <c r="CI218" s="719"/>
      <c r="CJ218" s="719"/>
      <c r="CK218" s="719"/>
      <c r="CL218" s="719"/>
      <c r="CM218" s="719"/>
      <c r="CN218" s="719"/>
      <c r="CO218" s="452"/>
    </row>
    <row r="219" spans="1:93" s="451" customFormat="1" x14ac:dyDescent="0.2">
      <c r="A219" s="1348" t="s">
        <v>249</v>
      </c>
      <c r="B219" s="658" t="s">
        <v>23</v>
      </c>
      <c r="C219" s="659">
        <f t="shared" ref="C219:C227" si="37">E219</f>
        <v>0</v>
      </c>
      <c r="D219" s="660"/>
      <c r="E219" s="661">
        <f>SUM(K219+M219+O219+Q219+S219+U219+W219+Y219+AA219)</f>
        <v>0</v>
      </c>
      <c r="F219" s="662"/>
      <c r="G219" s="662"/>
      <c r="H219" s="662"/>
      <c r="I219" s="662"/>
      <c r="J219" s="662"/>
      <c r="K219" s="579"/>
      <c r="L219" s="662"/>
      <c r="M219" s="579"/>
      <c r="N219" s="662"/>
      <c r="O219" s="579"/>
      <c r="P219" s="662"/>
      <c r="Q219" s="579"/>
      <c r="R219" s="662"/>
      <c r="S219" s="579"/>
      <c r="T219" s="662"/>
      <c r="U219" s="579"/>
      <c r="V219" s="662"/>
      <c r="W219" s="579"/>
      <c r="X219" s="662"/>
      <c r="Y219" s="579"/>
      <c r="Z219" s="662"/>
      <c r="AA219" s="579"/>
      <c r="AB219" s="662"/>
      <c r="AC219" s="662"/>
      <c r="AD219" s="662"/>
      <c r="AE219" s="662"/>
      <c r="AF219" s="662"/>
      <c r="AG219" s="662"/>
      <c r="AH219" s="662"/>
      <c r="AI219" s="662"/>
      <c r="AJ219" s="662"/>
      <c r="AK219" s="662"/>
      <c r="AL219" s="662"/>
      <c r="AM219" s="662"/>
      <c r="AN219" s="181"/>
      <c r="AO219" s="60"/>
      <c r="AP219" s="60"/>
      <c r="AQ219" s="60"/>
      <c r="AR219" s="60"/>
      <c r="AS219" s="60"/>
      <c r="AT219" s="531" t="s">
        <v>194</v>
      </c>
      <c r="AU219" s="465"/>
      <c r="AV219" s="465"/>
      <c r="BY219" s="452"/>
      <c r="BZ219" s="452"/>
      <c r="CA219" s="452"/>
      <c r="CB219" s="452"/>
      <c r="CC219" s="452"/>
      <c r="CD219" s="452"/>
      <c r="CE219" s="452"/>
      <c r="CF219" s="452"/>
      <c r="CG219" s="719">
        <v>0</v>
      </c>
      <c r="CH219" s="719"/>
      <c r="CI219" s="719"/>
      <c r="CJ219" s="719">
        <v>0</v>
      </c>
      <c r="CK219" s="719"/>
      <c r="CL219" s="719"/>
      <c r="CM219" s="719"/>
      <c r="CN219" s="719"/>
      <c r="CO219" s="452"/>
    </row>
    <row r="220" spans="1:93" s="451" customFormat="1" x14ac:dyDescent="0.2">
      <c r="A220" s="1348"/>
      <c r="B220" s="663" t="s">
        <v>169</v>
      </c>
      <c r="C220" s="495">
        <f t="shared" si="37"/>
        <v>0</v>
      </c>
      <c r="D220" s="660"/>
      <c r="E220" s="661">
        <f t="shared" ref="E220:E227" si="38">SUM(G220+I220+K220+M220+O220+Q220+S220+U220+W220+Y220+AA220)</f>
        <v>0</v>
      </c>
      <c r="F220" s="662"/>
      <c r="G220" s="579"/>
      <c r="H220" s="662"/>
      <c r="I220" s="579"/>
      <c r="J220" s="662"/>
      <c r="K220" s="579"/>
      <c r="L220" s="662"/>
      <c r="M220" s="579"/>
      <c r="N220" s="662"/>
      <c r="O220" s="579"/>
      <c r="P220" s="662"/>
      <c r="Q220" s="579"/>
      <c r="R220" s="662"/>
      <c r="S220" s="579"/>
      <c r="T220" s="662"/>
      <c r="U220" s="579"/>
      <c r="V220" s="662"/>
      <c r="W220" s="579"/>
      <c r="X220" s="662"/>
      <c r="Y220" s="579"/>
      <c r="Z220" s="662"/>
      <c r="AA220" s="579"/>
      <c r="AB220" s="662"/>
      <c r="AC220" s="662"/>
      <c r="AD220" s="662"/>
      <c r="AE220" s="662"/>
      <c r="AF220" s="662"/>
      <c r="AG220" s="662"/>
      <c r="AH220" s="662"/>
      <c r="AI220" s="662"/>
      <c r="AJ220" s="662"/>
      <c r="AK220" s="662"/>
      <c r="AL220" s="662"/>
      <c r="AM220" s="662"/>
      <c r="AN220" s="181"/>
      <c r="AO220" s="60"/>
      <c r="AP220" s="60"/>
      <c r="AQ220" s="60"/>
      <c r="AR220" s="60"/>
      <c r="AS220" s="60"/>
      <c r="AT220" s="532" t="s">
        <v>194</v>
      </c>
      <c r="AU220" s="465"/>
      <c r="AV220" s="465"/>
      <c r="BY220" s="452"/>
      <c r="BZ220" s="452"/>
      <c r="CA220" s="452"/>
      <c r="CB220" s="452"/>
      <c r="CC220" s="452"/>
      <c r="CD220" s="452"/>
      <c r="CE220" s="452"/>
      <c r="CF220" s="452"/>
      <c r="CG220" s="719">
        <v>0</v>
      </c>
      <c r="CH220" s="719"/>
      <c r="CI220" s="719"/>
      <c r="CJ220" s="719">
        <v>0</v>
      </c>
      <c r="CK220" s="719"/>
      <c r="CL220" s="719"/>
      <c r="CM220" s="719"/>
      <c r="CN220" s="719"/>
      <c r="CO220" s="452"/>
    </row>
    <row r="221" spans="1:93" s="451" customFormat="1" x14ac:dyDescent="0.2">
      <c r="A221" s="1348"/>
      <c r="B221" s="664" t="s">
        <v>170</v>
      </c>
      <c r="C221" s="494">
        <f t="shared" si="37"/>
        <v>0</v>
      </c>
      <c r="D221" s="660"/>
      <c r="E221" s="665">
        <f t="shared" si="38"/>
        <v>0</v>
      </c>
      <c r="F221" s="662"/>
      <c r="G221" s="468"/>
      <c r="H221" s="662"/>
      <c r="I221" s="468"/>
      <c r="J221" s="662"/>
      <c r="K221" s="468"/>
      <c r="L221" s="662"/>
      <c r="M221" s="468"/>
      <c r="N221" s="662"/>
      <c r="O221" s="468"/>
      <c r="P221" s="662"/>
      <c r="Q221" s="468"/>
      <c r="R221" s="662"/>
      <c r="S221" s="468"/>
      <c r="T221" s="662"/>
      <c r="U221" s="468"/>
      <c r="V221" s="662"/>
      <c r="W221" s="468"/>
      <c r="X221" s="662"/>
      <c r="Y221" s="468"/>
      <c r="Z221" s="662"/>
      <c r="AA221" s="468"/>
      <c r="AB221" s="662"/>
      <c r="AC221" s="662"/>
      <c r="AD221" s="662"/>
      <c r="AE221" s="662"/>
      <c r="AF221" s="662"/>
      <c r="AG221" s="662"/>
      <c r="AH221" s="662"/>
      <c r="AI221" s="662"/>
      <c r="AJ221" s="662"/>
      <c r="AK221" s="662"/>
      <c r="AL221" s="662"/>
      <c r="AM221" s="662"/>
      <c r="AN221" s="178"/>
      <c r="AO221" s="32"/>
      <c r="AP221" s="32"/>
      <c r="AQ221" s="32"/>
      <c r="AR221" s="32"/>
      <c r="AS221" s="32"/>
      <c r="AT221" s="532" t="s">
        <v>194</v>
      </c>
      <c r="AU221" s="465"/>
      <c r="AV221" s="465"/>
      <c r="BY221" s="452"/>
      <c r="BZ221" s="452"/>
      <c r="CA221" s="452"/>
      <c r="CB221" s="452"/>
      <c r="CC221" s="452"/>
      <c r="CD221" s="452"/>
      <c r="CE221" s="452"/>
      <c r="CF221" s="452"/>
      <c r="CG221" s="719">
        <v>0</v>
      </c>
      <c r="CH221" s="719"/>
      <c r="CI221" s="719"/>
      <c r="CJ221" s="719">
        <v>0</v>
      </c>
      <c r="CK221" s="719"/>
      <c r="CL221" s="719"/>
      <c r="CM221" s="719"/>
      <c r="CN221" s="719"/>
      <c r="CO221" s="452"/>
    </row>
    <row r="222" spans="1:93" s="451" customFormat="1" x14ac:dyDescent="0.2">
      <c r="A222" s="1348"/>
      <c r="B222" s="664" t="s">
        <v>171</v>
      </c>
      <c r="C222" s="494">
        <f t="shared" si="37"/>
        <v>0</v>
      </c>
      <c r="D222" s="660"/>
      <c r="E222" s="665">
        <f t="shared" si="38"/>
        <v>0</v>
      </c>
      <c r="F222" s="662"/>
      <c r="G222" s="468"/>
      <c r="H222" s="662"/>
      <c r="I222" s="468"/>
      <c r="J222" s="662"/>
      <c r="K222" s="468"/>
      <c r="L222" s="662"/>
      <c r="M222" s="468"/>
      <c r="N222" s="662"/>
      <c r="O222" s="468"/>
      <c r="P222" s="662"/>
      <c r="Q222" s="468"/>
      <c r="R222" s="662"/>
      <c r="S222" s="468"/>
      <c r="T222" s="662"/>
      <c r="U222" s="468"/>
      <c r="V222" s="662"/>
      <c r="W222" s="468"/>
      <c r="X222" s="662"/>
      <c r="Y222" s="468"/>
      <c r="Z222" s="662"/>
      <c r="AA222" s="468"/>
      <c r="AB222" s="662"/>
      <c r="AC222" s="662"/>
      <c r="AD222" s="662"/>
      <c r="AE222" s="662"/>
      <c r="AF222" s="662"/>
      <c r="AG222" s="662"/>
      <c r="AH222" s="662"/>
      <c r="AI222" s="662"/>
      <c r="AJ222" s="662"/>
      <c r="AK222" s="662"/>
      <c r="AL222" s="662"/>
      <c r="AM222" s="662"/>
      <c r="AN222" s="178"/>
      <c r="AO222" s="32"/>
      <c r="AP222" s="32"/>
      <c r="AQ222" s="32"/>
      <c r="AR222" s="32"/>
      <c r="AS222" s="32"/>
      <c r="AT222" s="532" t="s">
        <v>194</v>
      </c>
      <c r="AU222" s="465"/>
      <c r="AV222" s="465"/>
      <c r="BY222" s="452"/>
      <c r="BZ222" s="452"/>
      <c r="CA222" s="452"/>
      <c r="CB222" s="452"/>
      <c r="CC222" s="452"/>
      <c r="CD222" s="452"/>
      <c r="CE222" s="452"/>
      <c r="CF222" s="452"/>
      <c r="CG222" s="719">
        <v>0</v>
      </c>
      <c r="CH222" s="719"/>
      <c r="CI222" s="719"/>
      <c r="CJ222" s="719">
        <v>0</v>
      </c>
      <c r="CK222" s="719"/>
      <c r="CL222" s="719"/>
      <c r="CM222" s="719"/>
      <c r="CN222" s="719"/>
      <c r="CO222" s="452"/>
    </row>
    <row r="223" spans="1:93" s="451" customFormat="1" x14ac:dyDescent="0.2">
      <c r="A223" s="1348"/>
      <c r="B223" s="664" t="s">
        <v>172</v>
      </c>
      <c r="C223" s="494">
        <f t="shared" si="37"/>
        <v>0</v>
      </c>
      <c r="D223" s="660"/>
      <c r="E223" s="665">
        <f t="shared" si="38"/>
        <v>0</v>
      </c>
      <c r="F223" s="662"/>
      <c r="G223" s="468"/>
      <c r="H223" s="662"/>
      <c r="I223" s="468"/>
      <c r="J223" s="662"/>
      <c r="K223" s="468"/>
      <c r="L223" s="662"/>
      <c r="M223" s="468"/>
      <c r="N223" s="662"/>
      <c r="O223" s="468"/>
      <c r="P223" s="662"/>
      <c r="Q223" s="468"/>
      <c r="R223" s="662"/>
      <c r="S223" s="468"/>
      <c r="T223" s="662"/>
      <c r="U223" s="468"/>
      <c r="V223" s="662"/>
      <c r="W223" s="468"/>
      <c r="X223" s="662"/>
      <c r="Y223" s="468"/>
      <c r="Z223" s="662"/>
      <c r="AA223" s="468"/>
      <c r="AB223" s="662"/>
      <c r="AC223" s="662"/>
      <c r="AD223" s="662"/>
      <c r="AE223" s="662"/>
      <c r="AF223" s="662"/>
      <c r="AG223" s="662"/>
      <c r="AH223" s="662"/>
      <c r="AI223" s="662"/>
      <c r="AJ223" s="662"/>
      <c r="AK223" s="662"/>
      <c r="AL223" s="662"/>
      <c r="AM223" s="662"/>
      <c r="AN223" s="178"/>
      <c r="AO223" s="32"/>
      <c r="AP223" s="32"/>
      <c r="AQ223" s="32"/>
      <c r="AR223" s="32"/>
      <c r="AS223" s="32"/>
      <c r="AT223" s="532" t="s">
        <v>194</v>
      </c>
      <c r="AU223" s="465"/>
      <c r="AV223" s="465"/>
      <c r="BY223" s="452"/>
      <c r="BZ223" s="452"/>
      <c r="CA223" s="452"/>
      <c r="CB223" s="452"/>
      <c r="CC223" s="452"/>
      <c r="CD223" s="452"/>
      <c r="CE223" s="452"/>
      <c r="CF223" s="452"/>
      <c r="CG223" s="719">
        <v>0</v>
      </c>
      <c r="CH223" s="719"/>
      <c r="CI223" s="719"/>
      <c r="CJ223" s="719">
        <v>0</v>
      </c>
      <c r="CK223" s="719"/>
      <c r="CL223" s="719"/>
      <c r="CM223" s="719"/>
      <c r="CN223" s="719"/>
      <c r="CO223" s="452"/>
    </row>
    <row r="224" spans="1:93" s="451" customFormat="1" x14ac:dyDescent="0.2">
      <c r="A224" s="1348"/>
      <c r="B224" s="664" t="s">
        <v>173</v>
      </c>
      <c r="C224" s="494">
        <f t="shared" si="37"/>
        <v>0</v>
      </c>
      <c r="D224" s="660"/>
      <c r="E224" s="665">
        <f t="shared" si="38"/>
        <v>0</v>
      </c>
      <c r="F224" s="662"/>
      <c r="G224" s="468"/>
      <c r="H224" s="662"/>
      <c r="I224" s="468"/>
      <c r="J224" s="662"/>
      <c r="K224" s="468"/>
      <c r="L224" s="662"/>
      <c r="M224" s="468"/>
      <c r="N224" s="662"/>
      <c r="O224" s="468"/>
      <c r="P224" s="662"/>
      <c r="Q224" s="468"/>
      <c r="R224" s="662"/>
      <c r="S224" s="468"/>
      <c r="T224" s="662"/>
      <c r="U224" s="468"/>
      <c r="V224" s="662"/>
      <c r="W224" s="468"/>
      <c r="X224" s="662"/>
      <c r="Y224" s="468"/>
      <c r="Z224" s="662"/>
      <c r="AA224" s="468"/>
      <c r="AB224" s="662"/>
      <c r="AC224" s="662"/>
      <c r="AD224" s="662"/>
      <c r="AE224" s="662"/>
      <c r="AF224" s="662"/>
      <c r="AG224" s="662"/>
      <c r="AH224" s="662"/>
      <c r="AI224" s="662"/>
      <c r="AJ224" s="662"/>
      <c r="AK224" s="662"/>
      <c r="AL224" s="662"/>
      <c r="AM224" s="662"/>
      <c r="AN224" s="178"/>
      <c r="AO224" s="32"/>
      <c r="AP224" s="32"/>
      <c r="AQ224" s="32"/>
      <c r="AR224" s="32"/>
      <c r="AS224" s="32"/>
      <c r="AT224" s="532" t="s">
        <v>194</v>
      </c>
      <c r="AU224" s="465"/>
      <c r="AV224" s="465"/>
      <c r="BY224" s="452"/>
      <c r="BZ224" s="452"/>
      <c r="CA224" s="452"/>
      <c r="CB224" s="452"/>
      <c r="CC224" s="452"/>
      <c r="CD224" s="452"/>
      <c r="CE224" s="452"/>
      <c r="CF224" s="452"/>
      <c r="CG224" s="719">
        <v>0</v>
      </c>
      <c r="CH224" s="719"/>
      <c r="CI224" s="719"/>
      <c r="CJ224" s="719">
        <v>0</v>
      </c>
      <c r="CK224" s="719"/>
      <c r="CL224" s="719"/>
      <c r="CM224" s="719"/>
      <c r="CN224" s="719"/>
      <c r="CO224" s="452"/>
    </row>
    <row r="225" spans="1:93" s="451" customFormat="1" x14ac:dyDescent="0.2">
      <c r="A225" s="1348"/>
      <c r="B225" s="664" t="s">
        <v>174</v>
      </c>
      <c r="C225" s="494">
        <f t="shared" si="37"/>
        <v>0</v>
      </c>
      <c r="D225" s="660"/>
      <c r="E225" s="665">
        <f t="shared" si="38"/>
        <v>0</v>
      </c>
      <c r="F225" s="662"/>
      <c r="G225" s="468"/>
      <c r="H225" s="662"/>
      <c r="I225" s="468"/>
      <c r="J225" s="662"/>
      <c r="K225" s="468"/>
      <c r="L225" s="662"/>
      <c r="M225" s="468"/>
      <c r="N225" s="662"/>
      <c r="O225" s="468"/>
      <c r="P225" s="662"/>
      <c r="Q225" s="468"/>
      <c r="R225" s="662"/>
      <c r="S225" s="468"/>
      <c r="T225" s="662"/>
      <c r="U225" s="468"/>
      <c r="V225" s="662"/>
      <c r="W225" s="468"/>
      <c r="X225" s="662"/>
      <c r="Y225" s="468"/>
      <c r="Z225" s="662"/>
      <c r="AA225" s="468"/>
      <c r="AB225" s="662"/>
      <c r="AC225" s="662"/>
      <c r="AD225" s="662"/>
      <c r="AE225" s="662"/>
      <c r="AF225" s="662"/>
      <c r="AG225" s="662"/>
      <c r="AH225" s="662"/>
      <c r="AI225" s="662"/>
      <c r="AJ225" s="662"/>
      <c r="AK225" s="662"/>
      <c r="AL225" s="662"/>
      <c r="AM225" s="662"/>
      <c r="AN225" s="178"/>
      <c r="AO225" s="32"/>
      <c r="AP225" s="32"/>
      <c r="AQ225" s="32"/>
      <c r="AR225" s="32"/>
      <c r="AS225" s="32"/>
      <c r="AT225" s="530" t="s">
        <v>194</v>
      </c>
      <c r="AU225" s="465"/>
      <c r="AV225" s="465"/>
      <c r="BY225" s="452"/>
      <c r="BZ225" s="452"/>
      <c r="CA225" s="452"/>
      <c r="CB225" s="452"/>
      <c r="CC225" s="452"/>
      <c r="CD225" s="452"/>
      <c r="CE225" s="452"/>
      <c r="CF225" s="452"/>
      <c r="CG225" s="719">
        <v>0</v>
      </c>
      <c r="CH225" s="719"/>
      <c r="CI225" s="719"/>
      <c r="CJ225" s="719">
        <v>0</v>
      </c>
      <c r="CK225" s="719"/>
      <c r="CL225" s="719"/>
      <c r="CM225" s="719"/>
      <c r="CN225" s="719"/>
      <c r="CO225" s="452"/>
    </row>
    <row r="226" spans="1:93" s="451" customFormat="1" x14ac:dyDescent="0.2">
      <c r="A226" s="1348"/>
      <c r="B226" s="664" t="s">
        <v>175</v>
      </c>
      <c r="C226" s="494">
        <f t="shared" si="37"/>
        <v>0</v>
      </c>
      <c r="D226" s="660"/>
      <c r="E226" s="665">
        <f t="shared" si="38"/>
        <v>0</v>
      </c>
      <c r="F226" s="662"/>
      <c r="G226" s="468"/>
      <c r="H226" s="662"/>
      <c r="I226" s="468"/>
      <c r="J226" s="662"/>
      <c r="K226" s="468"/>
      <c r="L226" s="662"/>
      <c r="M226" s="468"/>
      <c r="N226" s="662"/>
      <c r="O226" s="468"/>
      <c r="P226" s="662"/>
      <c r="Q226" s="468"/>
      <c r="R226" s="662"/>
      <c r="S226" s="468"/>
      <c r="T226" s="662"/>
      <c r="U226" s="468"/>
      <c r="V226" s="662"/>
      <c r="W226" s="468"/>
      <c r="X226" s="662"/>
      <c r="Y226" s="468"/>
      <c r="Z226" s="662"/>
      <c r="AA226" s="468"/>
      <c r="AB226" s="662"/>
      <c r="AC226" s="662"/>
      <c r="AD226" s="662"/>
      <c r="AE226" s="662"/>
      <c r="AF226" s="662"/>
      <c r="AG226" s="662"/>
      <c r="AH226" s="662"/>
      <c r="AI226" s="662"/>
      <c r="AJ226" s="662"/>
      <c r="AK226" s="662"/>
      <c r="AL226" s="662"/>
      <c r="AM226" s="662"/>
      <c r="AN226" s="178"/>
      <c r="AO226" s="32"/>
      <c r="AP226" s="32"/>
      <c r="AQ226" s="32"/>
      <c r="AR226" s="32"/>
      <c r="AS226" s="32"/>
      <c r="AT226" s="532" t="s">
        <v>194</v>
      </c>
      <c r="AU226" s="465"/>
      <c r="AV226" s="465"/>
      <c r="BY226" s="452"/>
      <c r="BZ226" s="452"/>
      <c r="CA226" s="452"/>
      <c r="CB226" s="452"/>
      <c r="CC226" s="452"/>
      <c r="CD226" s="452"/>
      <c r="CE226" s="452"/>
      <c r="CF226" s="452"/>
      <c r="CG226" s="719">
        <v>0</v>
      </c>
      <c r="CH226" s="719"/>
      <c r="CI226" s="719"/>
      <c r="CJ226" s="719">
        <v>0</v>
      </c>
      <c r="CK226" s="719"/>
      <c r="CL226" s="719"/>
      <c r="CM226" s="719"/>
      <c r="CN226" s="719"/>
      <c r="CO226" s="452"/>
    </row>
    <row r="227" spans="1:93" s="451" customFormat="1" x14ac:dyDescent="0.2">
      <c r="A227" s="1348"/>
      <c r="B227" s="666" t="s">
        <v>176</v>
      </c>
      <c r="C227" s="492">
        <f t="shared" si="37"/>
        <v>5</v>
      </c>
      <c r="D227" s="667"/>
      <c r="E227" s="668">
        <f t="shared" si="38"/>
        <v>5</v>
      </c>
      <c r="F227" s="669"/>
      <c r="G227" s="586"/>
      <c r="H227" s="669"/>
      <c r="I227" s="586"/>
      <c r="J227" s="669"/>
      <c r="K227" s="586"/>
      <c r="L227" s="669"/>
      <c r="M227" s="586"/>
      <c r="N227" s="669"/>
      <c r="O227" s="586">
        <v>1</v>
      </c>
      <c r="P227" s="669"/>
      <c r="Q227" s="586">
        <v>1</v>
      </c>
      <c r="R227" s="669"/>
      <c r="S227" s="586">
        <v>1</v>
      </c>
      <c r="T227" s="669"/>
      <c r="U227" s="586">
        <v>1</v>
      </c>
      <c r="V227" s="669"/>
      <c r="W227" s="586">
        <v>1</v>
      </c>
      <c r="X227" s="669"/>
      <c r="Y227" s="586"/>
      <c r="Z227" s="669"/>
      <c r="AA227" s="586"/>
      <c r="AB227" s="669"/>
      <c r="AC227" s="669"/>
      <c r="AD227" s="669"/>
      <c r="AE227" s="669"/>
      <c r="AF227" s="669"/>
      <c r="AG227" s="669"/>
      <c r="AH227" s="669"/>
      <c r="AI227" s="669"/>
      <c r="AJ227" s="669"/>
      <c r="AK227" s="669"/>
      <c r="AL227" s="669"/>
      <c r="AM227" s="669"/>
      <c r="AN227" s="184"/>
      <c r="AO227" s="44"/>
      <c r="AP227" s="44"/>
      <c r="AQ227" s="44">
        <v>0</v>
      </c>
      <c r="AR227" s="44">
        <v>0</v>
      </c>
      <c r="AS227" s="44">
        <v>0</v>
      </c>
      <c r="AT227" s="530" t="s">
        <v>194</v>
      </c>
      <c r="AU227" s="465"/>
      <c r="AV227" s="465"/>
      <c r="BY227" s="452"/>
      <c r="BZ227" s="452"/>
      <c r="CA227" s="452"/>
      <c r="CB227" s="452"/>
      <c r="CC227" s="452"/>
      <c r="CD227" s="452"/>
      <c r="CE227" s="452"/>
      <c r="CF227" s="452"/>
      <c r="CG227" s="719">
        <v>0</v>
      </c>
      <c r="CH227" s="719"/>
      <c r="CI227" s="719"/>
      <c r="CJ227" s="719">
        <v>0</v>
      </c>
      <c r="CK227" s="719"/>
      <c r="CL227" s="719"/>
      <c r="CM227" s="719"/>
      <c r="CN227" s="719"/>
      <c r="CO227" s="452"/>
    </row>
    <row r="228" spans="1:93" s="451" customFormat="1" x14ac:dyDescent="0.2">
      <c r="A228" s="1349" t="s">
        <v>269</v>
      </c>
      <c r="B228" s="658" t="s">
        <v>23</v>
      </c>
      <c r="C228" s="659">
        <f t="shared" ref="C228:C236" si="39">SUM(D228+E228)</f>
        <v>0</v>
      </c>
      <c r="D228" s="659">
        <f t="shared" ref="D228:E236" si="40">SUM(F228+H228+J228+L228+N228+P228+R228+T228+V228+X228+Z228+AB228+AD228+AF228+AH228+AJ228+AL228)</f>
        <v>0</v>
      </c>
      <c r="E228" s="661">
        <f t="shared" si="40"/>
        <v>0</v>
      </c>
      <c r="F228" s="670"/>
      <c r="G228" s="671"/>
      <c r="H228" s="672"/>
      <c r="I228" s="671"/>
      <c r="J228" s="672"/>
      <c r="K228" s="579"/>
      <c r="L228" s="670"/>
      <c r="M228" s="671"/>
      <c r="N228" s="672"/>
      <c r="O228" s="673"/>
      <c r="P228" s="674"/>
      <c r="Q228" s="671"/>
      <c r="R228" s="672"/>
      <c r="S228" s="673"/>
      <c r="T228" s="674"/>
      <c r="U228" s="671"/>
      <c r="V228" s="672"/>
      <c r="W228" s="673"/>
      <c r="X228" s="674"/>
      <c r="Y228" s="671"/>
      <c r="Z228" s="672"/>
      <c r="AA228" s="673"/>
      <c r="AB228" s="674"/>
      <c r="AC228" s="671"/>
      <c r="AD228" s="672"/>
      <c r="AE228" s="673"/>
      <c r="AF228" s="674"/>
      <c r="AG228" s="671"/>
      <c r="AH228" s="672"/>
      <c r="AI228" s="673"/>
      <c r="AJ228" s="674"/>
      <c r="AK228" s="671"/>
      <c r="AL228" s="672"/>
      <c r="AM228" s="673"/>
      <c r="AN228" s="25"/>
      <c r="AO228" s="60"/>
      <c r="AP228" s="60"/>
      <c r="AQ228" s="60"/>
      <c r="AR228" s="60"/>
      <c r="AS228" s="60"/>
      <c r="AT228" s="532" t="s">
        <v>194</v>
      </c>
      <c r="AU228" s="465"/>
      <c r="AV228" s="465"/>
      <c r="BY228" s="452"/>
      <c r="BZ228" s="452"/>
      <c r="CA228" s="452"/>
      <c r="CB228" s="452"/>
      <c r="CC228" s="452"/>
      <c r="CD228" s="452"/>
      <c r="CE228" s="452"/>
      <c r="CF228" s="452"/>
      <c r="CG228" s="719">
        <v>0</v>
      </c>
      <c r="CH228" s="719"/>
      <c r="CI228" s="719"/>
      <c r="CJ228" s="719">
        <v>0</v>
      </c>
      <c r="CK228" s="719"/>
      <c r="CL228" s="719"/>
      <c r="CM228" s="719"/>
      <c r="CN228" s="719"/>
      <c r="CO228" s="452"/>
    </row>
    <row r="229" spans="1:93" s="451" customFormat="1" x14ac:dyDescent="0.2">
      <c r="A229" s="1350"/>
      <c r="B229" s="663" t="s">
        <v>169</v>
      </c>
      <c r="C229" s="495">
        <f t="shared" si="39"/>
        <v>0</v>
      </c>
      <c r="D229" s="495">
        <f t="shared" si="40"/>
        <v>0</v>
      </c>
      <c r="E229" s="661">
        <f t="shared" si="40"/>
        <v>0</v>
      </c>
      <c r="F229" s="233"/>
      <c r="G229" s="579"/>
      <c r="H229" s="233"/>
      <c r="I229" s="579"/>
      <c r="J229" s="233"/>
      <c r="K229" s="579"/>
      <c r="L229" s="233"/>
      <c r="M229" s="579"/>
      <c r="N229" s="574"/>
      <c r="O229" s="675"/>
      <c r="P229" s="233"/>
      <c r="Q229" s="579"/>
      <c r="R229" s="574"/>
      <c r="S229" s="675"/>
      <c r="T229" s="233"/>
      <c r="U229" s="579"/>
      <c r="V229" s="574"/>
      <c r="W229" s="675"/>
      <c r="X229" s="233"/>
      <c r="Y229" s="579"/>
      <c r="Z229" s="574"/>
      <c r="AA229" s="675"/>
      <c r="AB229" s="233"/>
      <c r="AC229" s="579"/>
      <c r="AD229" s="574"/>
      <c r="AE229" s="675"/>
      <c r="AF229" s="233"/>
      <c r="AG229" s="579"/>
      <c r="AH229" s="574"/>
      <c r="AI229" s="675"/>
      <c r="AJ229" s="233"/>
      <c r="AK229" s="579"/>
      <c r="AL229" s="574"/>
      <c r="AM229" s="675"/>
      <c r="AN229" s="60"/>
      <c r="AO229" s="60"/>
      <c r="AP229" s="60"/>
      <c r="AQ229" s="60"/>
      <c r="AR229" s="60"/>
      <c r="AS229" s="60"/>
      <c r="AT229" s="532" t="s">
        <v>194</v>
      </c>
      <c r="AU229" s="465"/>
      <c r="AV229" s="465"/>
      <c r="BY229" s="452"/>
      <c r="BZ229" s="452"/>
      <c r="CA229" s="452"/>
      <c r="CB229" s="452"/>
      <c r="CC229" s="452"/>
      <c r="CD229" s="452"/>
      <c r="CE229" s="452"/>
      <c r="CF229" s="452"/>
      <c r="CG229" s="719">
        <v>0</v>
      </c>
      <c r="CH229" s="719"/>
      <c r="CI229" s="719"/>
      <c r="CJ229" s="719">
        <v>0</v>
      </c>
      <c r="CK229" s="719"/>
      <c r="CL229" s="719"/>
      <c r="CM229" s="719"/>
      <c r="CN229" s="719"/>
      <c r="CO229" s="452"/>
    </row>
    <row r="230" spans="1:93" s="451" customFormat="1" x14ac:dyDescent="0.2">
      <c r="A230" s="1350"/>
      <c r="B230" s="664" t="s">
        <v>170</v>
      </c>
      <c r="C230" s="494">
        <f t="shared" si="39"/>
        <v>5</v>
      </c>
      <c r="D230" s="494">
        <f t="shared" si="40"/>
        <v>1</v>
      </c>
      <c r="E230" s="665">
        <f t="shared" si="40"/>
        <v>4</v>
      </c>
      <c r="F230" s="31"/>
      <c r="G230" s="468"/>
      <c r="H230" s="31"/>
      <c r="I230" s="468"/>
      <c r="J230" s="31"/>
      <c r="K230" s="468"/>
      <c r="L230" s="31"/>
      <c r="M230" s="468">
        <v>1</v>
      </c>
      <c r="N230" s="31"/>
      <c r="O230" s="676"/>
      <c r="P230" s="31"/>
      <c r="Q230" s="468">
        <v>2</v>
      </c>
      <c r="R230" s="609"/>
      <c r="S230" s="676"/>
      <c r="T230" s="31">
        <v>1</v>
      </c>
      <c r="U230" s="468"/>
      <c r="V230" s="609"/>
      <c r="W230" s="676"/>
      <c r="X230" s="31"/>
      <c r="Y230" s="468"/>
      <c r="Z230" s="609"/>
      <c r="AA230" s="676">
        <v>1</v>
      </c>
      <c r="AB230" s="31"/>
      <c r="AC230" s="468"/>
      <c r="AD230" s="609"/>
      <c r="AE230" s="676"/>
      <c r="AF230" s="31"/>
      <c r="AG230" s="468"/>
      <c r="AH230" s="609"/>
      <c r="AI230" s="676"/>
      <c r="AJ230" s="31"/>
      <c r="AK230" s="468"/>
      <c r="AL230" s="609"/>
      <c r="AM230" s="676"/>
      <c r="AN230" s="32"/>
      <c r="AO230" s="32"/>
      <c r="AP230" s="32"/>
      <c r="AQ230" s="32">
        <v>0</v>
      </c>
      <c r="AR230" s="32">
        <v>0</v>
      </c>
      <c r="AS230" s="32">
        <v>0</v>
      </c>
      <c r="AT230" s="532" t="s">
        <v>194</v>
      </c>
      <c r="AU230" s="465"/>
      <c r="AV230" s="465"/>
      <c r="BY230" s="452"/>
      <c r="BZ230" s="452"/>
      <c r="CA230" s="452"/>
      <c r="CB230" s="452"/>
      <c r="CC230" s="452"/>
      <c r="CD230" s="452"/>
      <c r="CE230" s="452"/>
      <c r="CF230" s="452"/>
      <c r="CG230" s="719">
        <v>0</v>
      </c>
      <c r="CH230" s="719"/>
      <c r="CI230" s="719"/>
      <c r="CJ230" s="719">
        <v>0</v>
      </c>
      <c r="CK230" s="719"/>
      <c r="CL230" s="719"/>
      <c r="CM230" s="719"/>
      <c r="CN230" s="719"/>
      <c r="CO230" s="452"/>
    </row>
    <row r="231" spans="1:93" s="451" customFormat="1" x14ac:dyDescent="0.2">
      <c r="A231" s="1350"/>
      <c r="B231" s="664" t="s">
        <v>171</v>
      </c>
      <c r="C231" s="494">
        <f t="shared" si="39"/>
        <v>0</v>
      </c>
      <c r="D231" s="494">
        <f t="shared" si="40"/>
        <v>0</v>
      </c>
      <c r="E231" s="665">
        <f t="shared" si="40"/>
        <v>0</v>
      </c>
      <c r="F231" s="31"/>
      <c r="G231" s="468"/>
      <c r="H231" s="31"/>
      <c r="I231" s="468"/>
      <c r="J231" s="31"/>
      <c r="K231" s="468"/>
      <c r="L231" s="31"/>
      <c r="M231" s="468"/>
      <c r="N231" s="31"/>
      <c r="O231" s="676"/>
      <c r="P231" s="31"/>
      <c r="Q231" s="468"/>
      <c r="R231" s="609"/>
      <c r="S231" s="676"/>
      <c r="T231" s="31"/>
      <c r="U231" s="468"/>
      <c r="V231" s="609"/>
      <c r="W231" s="676"/>
      <c r="X231" s="31"/>
      <c r="Y231" s="468"/>
      <c r="Z231" s="609"/>
      <c r="AA231" s="676"/>
      <c r="AB231" s="31"/>
      <c r="AC231" s="468"/>
      <c r="AD231" s="609"/>
      <c r="AE231" s="676"/>
      <c r="AF231" s="31"/>
      <c r="AG231" s="468"/>
      <c r="AH231" s="609"/>
      <c r="AI231" s="676"/>
      <c r="AJ231" s="31"/>
      <c r="AK231" s="468"/>
      <c r="AL231" s="609"/>
      <c r="AM231" s="676"/>
      <c r="AN231" s="32"/>
      <c r="AO231" s="32"/>
      <c r="AP231" s="32"/>
      <c r="AQ231" s="32"/>
      <c r="AR231" s="32"/>
      <c r="AS231" s="32"/>
      <c r="AT231" s="532" t="s">
        <v>194</v>
      </c>
      <c r="AU231" s="465"/>
      <c r="AV231" s="465"/>
      <c r="BY231" s="452"/>
      <c r="BZ231" s="452"/>
      <c r="CA231" s="452"/>
      <c r="CB231" s="452"/>
      <c r="CC231" s="452"/>
      <c r="CD231" s="452"/>
      <c r="CE231" s="452"/>
      <c r="CF231" s="452"/>
      <c r="CG231" s="719">
        <v>0</v>
      </c>
      <c r="CH231" s="719"/>
      <c r="CI231" s="719"/>
      <c r="CJ231" s="719">
        <v>0</v>
      </c>
      <c r="CK231" s="719"/>
      <c r="CL231" s="719"/>
      <c r="CM231" s="719"/>
      <c r="CN231" s="719"/>
      <c r="CO231" s="452"/>
    </row>
    <row r="232" spans="1:93" s="451" customFormat="1" x14ac:dyDescent="0.2">
      <c r="A232" s="1350"/>
      <c r="B232" s="664" t="s">
        <v>172</v>
      </c>
      <c r="C232" s="494">
        <f t="shared" si="39"/>
        <v>0</v>
      </c>
      <c r="D232" s="494">
        <f t="shared" si="40"/>
        <v>0</v>
      </c>
      <c r="E232" s="665">
        <f t="shared" si="40"/>
        <v>0</v>
      </c>
      <c r="F232" s="31"/>
      <c r="G232" s="468"/>
      <c r="H232" s="31"/>
      <c r="I232" s="468"/>
      <c r="J232" s="31"/>
      <c r="K232" s="468"/>
      <c r="L232" s="31"/>
      <c r="M232" s="468"/>
      <c r="N232" s="31"/>
      <c r="O232" s="676"/>
      <c r="P232" s="31"/>
      <c r="Q232" s="468"/>
      <c r="R232" s="609"/>
      <c r="S232" s="676"/>
      <c r="T232" s="31"/>
      <c r="U232" s="468"/>
      <c r="V232" s="609"/>
      <c r="W232" s="676"/>
      <c r="X232" s="31"/>
      <c r="Y232" s="468"/>
      <c r="Z232" s="609"/>
      <c r="AA232" s="676"/>
      <c r="AB232" s="31"/>
      <c r="AC232" s="468"/>
      <c r="AD232" s="609"/>
      <c r="AE232" s="676"/>
      <c r="AF232" s="31"/>
      <c r="AG232" s="468"/>
      <c r="AH232" s="609"/>
      <c r="AI232" s="676"/>
      <c r="AJ232" s="31"/>
      <c r="AK232" s="468"/>
      <c r="AL232" s="609"/>
      <c r="AM232" s="676"/>
      <c r="AN232" s="32"/>
      <c r="AO232" s="32"/>
      <c r="AP232" s="32"/>
      <c r="AQ232" s="32"/>
      <c r="AR232" s="32"/>
      <c r="AS232" s="32"/>
      <c r="AT232" s="530" t="s">
        <v>194</v>
      </c>
      <c r="AU232" s="465"/>
      <c r="AV232" s="465"/>
      <c r="BY232" s="452"/>
      <c r="BZ232" s="452"/>
      <c r="CA232" s="452"/>
      <c r="CB232" s="452"/>
      <c r="CC232" s="452"/>
      <c r="CD232" s="452"/>
      <c r="CE232" s="452"/>
      <c r="CF232" s="452"/>
      <c r="CG232" s="719">
        <v>0</v>
      </c>
      <c r="CH232" s="719"/>
      <c r="CI232" s="719"/>
      <c r="CJ232" s="719">
        <v>0</v>
      </c>
      <c r="CK232" s="719"/>
      <c r="CL232" s="719"/>
      <c r="CM232" s="719"/>
      <c r="CN232" s="719"/>
      <c r="CO232" s="452"/>
    </row>
    <row r="233" spans="1:93" s="451" customFormat="1" x14ac:dyDescent="0.2">
      <c r="A233" s="1350"/>
      <c r="B233" s="664" t="s">
        <v>173</v>
      </c>
      <c r="C233" s="494">
        <f t="shared" si="39"/>
        <v>0</v>
      </c>
      <c r="D233" s="494">
        <f t="shared" si="40"/>
        <v>0</v>
      </c>
      <c r="E233" s="665">
        <f t="shared" si="40"/>
        <v>0</v>
      </c>
      <c r="F233" s="31"/>
      <c r="G233" s="468"/>
      <c r="H233" s="31"/>
      <c r="I233" s="468"/>
      <c r="J233" s="31"/>
      <c r="K233" s="468"/>
      <c r="L233" s="31"/>
      <c r="M233" s="468"/>
      <c r="N233" s="31"/>
      <c r="O233" s="676"/>
      <c r="P233" s="31"/>
      <c r="Q233" s="468"/>
      <c r="R233" s="609"/>
      <c r="S233" s="676"/>
      <c r="T233" s="31"/>
      <c r="U233" s="468"/>
      <c r="V233" s="609"/>
      <c r="W233" s="676"/>
      <c r="X233" s="31"/>
      <c r="Y233" s="468"/>
      <c r="Z233" s="609"/>
      <c r="AA233" s="676"/>
      <c r="AB233" s="31"/>
      <c r="AC233" s="468"/>
      <c r="AD233" s="609"/>
      <c r="AE233" s="676"/>
      <c r="AF233" s="31"/>
      <c r="AG233" s="468"/>
      <c r="AH233" s="609"/>
      <c r="AI233" s="676"/>
      <c r="AJ233" s="31"/>
      <c r="AK233" s="468"/>
      <c r="AL233" s="609"/>
      <c r="AM233" s="676"/>
      <c r="AN233" s="32"/>
      <c r="AO233" s="32"/>
      <c r="AP233" s="32"/>
      <c r="AQ233" s="32"/>
      <c r="AR233" s="32"/>
      <c r="AS233" s="32"/>
      <c r="AT233" s="532" t="s">
        <v>194</v>
      </c>
      <c r="AU233" s="465"/>
      <c r="AV233" s="465"/>
      <c r="BY233" s="452"/>
      <c r="BZ233" s="452"/>
      <c r="CA233" s="452"/>
      <c r="CB233" s="452"/>
      <c r="CC233" s="452"/>
      <c r="CD233" s="452"/>
      <c r="CE233" s="452"/>
      <c r="CF233" s="452"/>
      <c r="CG233" s="719">
        <v>0</v>
      </c>
      <c r="CH233" s="719"/>
      <c r="CI233" s="719"/>
      <c r="CJ233" s="719">
        <v>0</v>
      </c>
      <c r="CK233" s="719"/>
      <c r="CL233" s="719"/>
      <c r="CM233" s="719"/>
      <c r="CN233" s="719"/>
      <c r="CO233" s="452"/>
    </row>
    <row r="234" spans="1:93" s="451" customFormat="1" x14ac:dyDescent="0.2">
      <c r="A234" s="1350"/>
      <c r="B234" s="664" t="s">
        <v>174</v>
      </c>
      <c r="C234" s="494">
        <f t="shared" si="39"/>
        <v>0</v>
      </c>
      <c r="D234" s="494">
        <f t="shared" si="40"/>
        <v>0</v>
      </c>
      <c r="E234" s="665">
        <f t="shared" si="40"/>
        <v>0</v>
      </c>
      <c r="F234" s="31"/>
      <c r="G234" s="468"/>
      <c r="H234" s="31"/>
      <c r="I234" s="468"/>
      <c r="J234" s="31"/>
      <c r="K234" s="468"/>
      <c r="L234" s="31"/>
      <c r="M234" s="468"/>
      <c r="N234" s="31"/>
      <c r="O234" s="676"/>
      <c r="P234" s="31"/>
      <c r="Q234" s="468"/>
      <c r="R234" s="609"/>
      <c r="S234" s="676"/>
      <c r="T234" s="31"/>
      <c r="U234" s="468"/>
      <c r="V234" s="609"/>
      <c r="W234" s="676"/>
      <c r="X234" s="31"/>
      <c r="Y234" s="468"/>
      <c r="Z234" s="609"/>
      <c r="AA234" s="676"/>
      <c r="AB234" s="31"/>
      <c r="AC234" s="468"/>
      <c r="AD234" s="609"/>
      <c r="AE234" s="676"/>
      <c r="AF234" s="31"/>
      <c r="AG234" s="468"/>
      <c r="AH234" s="609"/>
      <c r="AI234" s="676"/>
      <c r="AJ234" s="31"/>
      <c r="AK234" s="468"/>
      <c r="AL234" s="609"/>
      <c r="AM234" s="676"/>
      <c r="AN234" s="32"/>
      <c r="AO234" s="32"/>
      <c r="AP234" s="32"/>
      <c r="AQ234" s="32"/>
      <c r="AR234" s="32"/>
      <c r="AS234" s="32"/>
      <c r="AT234" s="532" t="s">
        <v>194</v>
      </c>
      <c r="AU234" s="465"/>
      <c r="AV234" s="465"/>
      <c r="BY234" s="452"/>
      <c r="BZ234" s="452"/>
      <c r="CA234" s="452"/>
      <c r="CB234" s="452"/>
      <c r="CC234" s="452"/>
      <c r="CD234" s="452"/>
      <c r="CE234" s="452"/>
      <c r="CF234" s="452"/>
      <c r="CG234" s="719">
        <v>0</v>
      </c>
      <c r="CH234" s="719"/>
      <c r="CI234" s="719"/>
      <c r="CJ234" s="719">
        <v>0</v>
      </c>
      <c r="CK234" s="719"/>
      <c r="CL234" s="719"/>
      <c r="CM234" s="719"/>
      <c r="CN234" s="719"/>
      <c r="CO234" s="452"/>
    </row>
    <row r="235" spans="1:93" s="451" customFormat="1" x14ac:dyDescent="0.2">
      <c r="A235" s="1350"/>
      <c r="B235" s="664" t="s">
        <v>175</v>
      </c>
      <c r="C235" s="494">
        <f t="shared" si="39"/>
        <v>0</v>
      </c>
      <c r="D235" s="494">
        <f t="shared" si="40"/>
        <v>0</v>
      </c>
      <c r="E235" s="665">
        <f t="shared" si="40"/>
        <v>0</v>
      </c>
      <c r="F235" s="31"/>
      <c r="G235" s="468"/>
      <c r="H235" s="31"/>
      <c r="I235" s="468"/>
      <c r="J235" s="31"/>
      <c r="K235" s="468"/>
      <c r="L235" s="31"/>
      <c r="M235" s="468"/>
      <c r="N235" s="31"/>
      <c r="O235" s="676"/>
      <c r="P235" s="31"/>
      <c r="Q235" s="468"/>
      <c r="R235" s="609"/>
      <c r="S235" s="676"/>
      <c r="T235" s="31"/>
      <c r="U235" s="468"/>
      <c r="V235" s="609"/>
      <c r="W235" s="676"/>
      <c r="X235" s="31"/>
      <c r="Y235" s="468"/>
      <c r="Z235" s="609"/>
      <c r="AA235" s="676"/>
      <c r="AB235" s="31"/>
      <c r="AC235" s="468"/>
      <c r="AD235" s="609"/>
      <c r="AE235" s="676"/>
      <c r="AF235" s="31"/>
      <c r="AG235" s="468"/>
      <c r="AH235" s="609"/>
      <c r="AI235" s="676"/>
      <c r="AJ235" s="31"/>
      <c r="AK235" s="468"/>
      <c r="AL235" s="609"/>
      <c r="AM235" s="676"/>
      <c r="AN235" s="32"/>
      <c r="AO235" s="32"/>
      <c r="AP235" s="32"/>
      <c r="AQ235" s="32"/>
      <c r="AR235" s="32"/>
      <c r="AS235" s="32"/>
      <c r="AT235" s="532" t="s">
        <v>194</v>
      </c>
      <c r="AU235" s="465"/>
      <c r="AV235" s="465"/>
      <c r="BY235" s="452"/>
      <c r="BZ235" s="452"/>
      <c r="CA235" s="452"/>
      <c r="CB235" s="452"/>
      <c r="CC235" s="452"/>
      <c r="CD235" s="452"/>
      <c r="CE235" s="452"/>
      <c r="CF235" s="452"/>
      <c r="CG235" s="719">
        <v>0</v>
      </c>
      <c r="CH235" s="719"/>
      <c r="CI235" s="719"/>
      <c r="CJ235" s="719">
        <v>0</v>
      </c>
      <c r="CK235" s="719"/>
      <c r="CL235" s="719"/>
      <c r="CM235" s="719"/>
      <c r="CN235" s="719"/>
      <c r="CO235" s="452"/>
    </row>
    <row r="236" spans="1:93" s="451" customFormat="1" x14ac:dyDescent="0.2">
      <c r="A236" s="1351"/>
      <c r="B236" s="666" t="s">
        <v>176</v>
      </c>
      <c r="C236" s="492">
        <f t="shared" si="39"/>
        <v>6</v>
      </c>
      <c r="D236" s="492">
        <f t="shared" si="40"/>
        <v>0</v>
      </c>
      <c r="E236" s="668">
        <f t="shared" si="40"/>
        <v>6</v>
      </c>
      <c r="F236" s="82"/>
      <c r="G236" s="586"/>
      <c r="H236" s="82"/>
      <c r="I236" s="586"/>
      <c r="J236" s="82"/>
      <c r="K236" s="586"/>
      <c r="L236" s="82"/>
      <c r="M236" s="586"/>
      <c r="N236" s="82"/>
      <c r="O236" s="677"/>
      <c r="P236" s="82"/>
      <c r="Q236" s="586">
        <v>1</v>
      </c>
      <c r="R236" s="585"/>
      <c r="S236" s="677">
        <v>1</v>
      </c>
      <c r="T236" s="82"/>
      <c r="U236" s="586">
        <v>1</v>
      </c>
      <c r="V236" s="585"/>
      <c r="W236" s="677"/>
      <c r="X236" s="82"/>
      <c r="Y236" s="586">
        <v>1</v>
      </c>
      <c r="Z236" s="585"/>
      <c r="AA236" s="677">
        <v>1</v>
      </c>
      <c r="AB236" s="82"/>
      <c r="AC236" s="586"/>
      <c r="AD236" s="585"/>
      <c r="AE236" s="677"/>
      <c r="AF236" s="82"/>
      <c r="AG236" s="586"/>
      <c r="AH236" s="585"/>
      <c r="AI236" s="677">
        <v>1</v>
      </c>
      <c r="AJ236" s="82"/>
      <c r="AK236" s="586"/>
      <c r="AL236" s="585"/>
      <c r="AM236" s="677"/>
      <c r="AN236" s="44"/>
      <c r="AO236" s="44"/>
      <c r="AP236" s="44"/>
      <c r="AQ236" s="44">
        <v>0</v>
      </c>
      <c r="AR236" s="44">
        <v>0</v>
      </c>
      <c r="AS236" s="44">
        <v>0</v>
      </c>
      <c r="AT236" s="530" t="s">
        <v>194</v>
      </c>
      <c r="AU236" s="465"/>
      <c r="AV236" s="465"/>
      <c r="BY236" s="452"/>
      <c r="BZ236" s="452"/>
      <c r="CA236" s="452"/>
      <c r="CB236" s="452"/>
      <c r="CC236" s="452"/>
      <c r="CD236" s="452"/>
      <c r="CE236" s="452"/>
      <c r="CF236" s="452"/>
      <c r="CG236" s="719">
        <v>0</v>
      </c>
      <c r="CH236" s="719"/>
      <c r="CI236" s="719"/>
      <c r="CJ236" s="719">
        <v>0</v>
      </c>
      <c r="CK236" s="719"/>
      <c r="CL236" s="719"/>
      <c r="CM236" s="719"/>
      <c r="CN236" s="719"/>
      <c r="CO236" s="452"/>
    </row>
    <row r="237" spans="1:93" s="451" customFormat="1" ht="24.75" customHeight="1" x14ac:dyDescent="0.4">
      <c r="A237" s="678" t="s">
        <v>270</v>
      </c>
      <c r="B237" s="186"/>
      <c r="C237" s="187"/>
      <c r="D237" s="188"/>
      <c r="E237" s="188"/>
      <c r="F237" s="188"/>
      <c r="G237" s="215"/>
      <c r="H237" s="215"/>
      <c r="I237" s="215"/>
      <c r="J237" s="215"/>
      <c r="K237" s="215"/>
      <c r="L237" s="216"/>
      <c r="M237" s="215"/>
      <c r="N237" s="215"/>
      <c r="O237" s="215"/>
      <c r="P237" s="215"/>
      <c r="Q237" s="215"/>
      <c r="R237" s="215"/>
      <c r="S237" s="215"/>
      <c r="T237" s="191"/>
      <c r="U237" s="190"/>
      <c r="V237" s="190"/>
      <c r="W237" s="19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BY237" s="452"/>
      <c r="BZ237" s="452"/>
      <c r="CA237" s="452"/>
      <c r="CB237" s="452"/>
      <c r="CC237" s="452"/>
      <c r="CD237" s="452"/>
      <c r="CE237" s="452"/>
      <c r="CF237" s="452"/>
      <c r="CG237" s="719"/>
      <c r="CH237" s="719"/>
      <c r="CI237" s="719"/>
      <c r="CJ237" s="719"/>
      <c r="CK237" s="719"/>
      <c r="CL237" s="719"/>
      <c r="CM237" s="719"/>
      <c r="CN237" s="719"/>
      <c r="CO237" s="452"/>
    </row>
    <row r="238" spans="1:93" s="451" customFormat="1" ht="14.25" customHeight="1" x14ac:dyDescent="0.2">
      <c r="A238" s="1250" t="s">
        <v>32</v>
      </c>
      <c r="B238" s="1251"/>
      <c r="C238" s="1352" t="s">
        <v>163</v>
      </c>
      <c r="D238" s="1353"/>
      <c r="E238" s="1354"/>
      <c r="F238" s="1358" t="s">
        <v>177</v>
      </c>
      <c r="G238" s="1359"/>
      <c r="H238" s="1359"/>
      <c r="I238" s="1359"/>
      <c r="J238" s="1359"/>
      <c r="K238" s="1359"/>
      <c r="L238" s="1359"/>
      <c r="M238" s="1359"/>
      <c r="N238" s="1359"/>
      <c r="O238" s="1359"/>
      <c r="P238" s="1359"/>
      <c r="Q238" s="1359"/>
      <c r="R238" s="1359"/>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60"/>
      <c r="AP238" s="1481" t="s">
        <v>249</v>
      </c>
      <c r="AQ238" s="1412" t="s">
        <v>165</v>
      </c>
      <c r="AR238" s="1412" t="s">
        <v>265</v>
      </c>
      <c r="AS238" s="1412" t="s">
        <v>187</v>
      </c>
      <c r="AT238" s="5"/>
      <c r="AU238" s="459"/>
      <c r="AV238" s="459"/>
      <c r="BY238" s="452"/>
      <c r="BZ238" s="452"/>
      <c r="CA238" s="452"/>
      <c r="CB238" s="452"/>
      <c r="CC238" s="452"/>
      <c r="CD238" s="452"/>
      <c r="CE238" s="452"/>
      <c r="CF238" s="452"/>
      <c r="CG238" s="719"/>
      <c r="CH238" s="719"/>
      <c r="CI238" s="719"/>
      <c r="CJ238" s="719"/>
      <c r="CK238" s="719"/>
      <c r="CL238" s="719"/>
      <c r="CM238" s="719"/>
      <c r="CN238" s="719"/>
      <c r="CO238" s="452"/>
    </row>
    <row r="239" spans="1:93" s="451" customFormat="1" x14ac:dyDescent="0.2">
      <c r="A239" s="1308"/>
      <c r="B239" s="1309"/>
      <c r="C239" s="1355"/>
      <c r="D239" s="1356"/>
      <c r="E239" s="1357"/>
      <c r="F239" s="1302" t="s">
        <v>178</v>
      </c>
      <c r="G239" s="1303"/>
      <c r="H239" s="1302" t="s">
        <v>179</v>
      </c>
      <c r="I239" s="1303"/>
      <c r="J239" s="1479" t="s">
        <v>180</v>
      </c>
      <c r="K239" s="1480"/>
      <c r="L239" s="1302" t="s">
        <v>101</v>
      </c>
      <c r="M239" s="1303"/>
      <c r="N239" s="1302" t="s">
        <v>57</v>
      </c>
      <c r="O239" s="1303"/>
      <c r="P239" s="1302" t="s">
        <v>8</v>
      </c>
      <c r="Q239" s="1303"/>
      <c r="R239" s="1288" t="s">
        <v>59</v>
      </c>
      <c r="S239" s="1289"/>
      <c r="T239" s="1288" t="s">
        <v>60</v>
      </c>
      <c r="U239" s="1289"/>
      <c r="V239" s="1288" t="s">
        <v>61</v>
      </c>
      <c r="W239" s="1289"/>
      <c r="X239" s="1288" t="s">
        <v>62</v>
      </c>
      <c r="Y239" s="1289"/>
      <c r="Z239" s="1288" t="s">
        <v>63</v>
      </c>
      <c r="AA239" s="1289"/>
      <c r="AB239" s="1288" t="s">
        <v>64</v>
      </c>
      <c r="AC239" s="1289"/>
      <c r="AD239" s="1288" t="s">
        <v>65</v>
      </c>
      <c r="AE239" s="1289"/>
      <c r="AF239" s="1288" t="s">
        <v>66</v>
      </c>
      <c r="AG239" s="1289"/>
      <c r="AH239" s="1288" t="s">
        <v>67</v>
      </c>
      <c r="AI239" s="1289"/>
      <c r="AJ239" s="1288" t="s">
        <v>68</v>
      </c>
      <c r="AK239" s="1289"/>
      <c r="AL239" s="1288" t="s">
        <v>69</v>
      </c>
      <c r="AM239" s="1289"/>
      <c r="AN239" s="1288" t="s">
        <v>70</v>
      </c>
      <c r="AO239" s="1361"/>
      <c r="AP239" s="1482"/>
      <c r="AQ239" s="1456"/>
      <c r="AR239" s="1484"/>
      <c r="AS239" s="1484"/>
      <c r="AT239" s="679"/>
      <c r="AU239" s="459"/>
      <c r="AV239" s="459"/>
      <c r="BY239" s="452"/>
      <c r="BZ239" s="452"/>
      <c r="CA239" s="452"/>
      <c r="CB239" s="452"/>
      <c r="CC239" s="452"/>
      <c r="CD239" s="452"/>
      <c r="CE239" s="452"/>
      <c r="CF239" s="452"/>
      <c r="CG239" s="719"/>
      <c r="CH239" s="719"/>
      <c r="CI239" s="719"/>
      <c r="CJ239" s="719"/>
      <c r="CK239" s="719"/>
      <c r="CL239" s="719"/>
      <c r="CM239" s="719"/>
      <c r="CN239" s="719"/>
      <c r="CO239" s="452"/>
    </row>
    <row r="240" spans="1:93" s="451" customFormat="1" x14ac:dyDescent="0.2">
      <c r="A240" s="1252"/>
      <c r="B240" s="1253"/>
      <c r="C240" s="428" t="s">
        <v>149</v>
      </c>
      <c r="D240" s="428" t="s">
        <v>30</v>
      </c>
      <c r="E240" s="422" t="s">
        <v>48</v>
      </c>
      <c r="F240" s="78" t="s">
        <v>159</v>
      </c>
      <c r="G240" s="81" t="s">
        <v>48</v>
      </c>
      <c r="H240" s="78" t="s">
        <v>159</v>
      </c>
      <c r="I240" s="81" t="s">
        <v>48</v>
      </c>
      <c r="J240" s="78" t="s">
        <v>159</v>
      </c>
      <c r="K240" s="81" t="s">
        <v>48</v>
      </c>
      <c r="L240" s="78" t="s">
        <v>159</v>
      </c>
      <c r="M240" s="81" t="s">
        <v>48</v>
      </c>
      <c r="N240" s="78" t="s">
        <v>159</v>
      </c>
      <c r="O240" s="81" t="s">
        <v>48</v>
      </c>
      <c r="P240" s="78" t="s">
        <v>159</v>
      </c>
      <c r="Q240" s="81" t="s">
        <v>48</v>
      </c>
      <c r="R240" s="78" t="s">
        <v>159</v>
      </c>
      <c r="S240" s="81" t="s">
        <v>48</v>
      </c>
      <c r="T240" s="78" t="s">
        <v>159</v>
      </c>
      <c r="U240" s="81" t="s">
        <v>48</v>
      </c>
      <c r="V240" s="78" t="s">
        <v>159</v>
      </c>
      <c r="W240" s="81" t="s">
        <v>48</v>
      </c>
      <c r="X240" s="78" t="s">
        <v>159</v>
      </c>
      <c r="Y240" s="81" t="s">
        <v>48</v>
      </c>
      <c r="Z240" s="78" t="s">
        <v>159</v>
      </c>
      <c r="AA240" s="81" t="s">
        <v>48</v>
      </c>
      <c r="AB240" s="78" t="s">
        <v>159</v>
      </c>
      <c r="AC240" s="81" t="s">
        <v>48</v>
      </c>
      <c r="AD240" s="78" t="s">
        <v>159</v>
      </c>
      <c r="AE240" s="81" t="s">
        <v>48</v>
      </c>
      <c r="AF240" s="78" t="s">
        <v>159</v>
      </c>
      <c r="AG240" s="81" t="s">
        <v>48</v>
      </c>
      <c r="AH240" s="78" t="s">
        <v>159</v>
      </c>
      <c r="AI240" s="81" t="s">
        <v>48</v>
      </c>
      <c r="AJ240" s="78" t="s">
        <v>159</v>
      </c>
      <c r="AK240" s="81" t="s">
        <v>48</v>
      </c>
      <c r="AL240" s="78" t="s">
        <v>159</v>
      </c>
      <c r="AM240" s="81" t="s">
        <v>48</v>
      </c>
      <c r="AN240" s="78" t="s">
        <v>159</v>
      </c>
      <c r="AO240" s="80" t="s">
        <v>48</v>
      </c>
      <c r="AP240" s="1483"/>
      <c r="AQ240" s="1413"/>
      <c r="AR240" s="1485"/>
      <c r="AS240" s="1485"/>
      <c r="AT240" s="679"/>
      <c r="AU240" s="459"/>
      <c r="AV240" s="465"/>
      <c r="BY240" s="452"/>
      <c r="BZ240" s="452"/>
      <c r="CA240" s="452"/>
      <c r="CB240" s="452"/>
      <c r="CC240" s="452"/>
      <c r="CD240" s="452"/>
      <c r="CE240" s="452"/>
      <c r="CF240" s="452"/>
      <c r="CG240" s="719"/>
      <c r="CH240" s="719"/>
      <c r="CI240" s="719"/>
      <c r="CJ240" s="719"/>
      <c r="CK240" s="719"/>
      <c r="CL240" s="719"/>
      <c r="CM240" s="719"/>
      <c r="CN240" s="719"/>
      <c r="CO240" s="452"/>
    </row>
    <row r="241" spans="1:93" s="451" customFormat="1" x14ac:dyDescent="0.2">
      <c r="A241" s="1335" t="s">
        <v>102</v>
      </c>
      <c r="B241" s="1335"/>
      <c r="C241" s="489">
        <f t="shared" ref="C241:C247" si="41">SUM(D241+E241)</f>
        <v>4</v>
      </c>
      <c r="D241" s="489">
        <f t="shared" ref="D241:E243" si="42">SUM(F241+H241+J241+L241+N241+P241+R241+T241+V241+X241+Z241+AB241+AD241+AF241+AH241+AJ241+AL241+AN241)</f>
        <v>2</v>
      </c>
      <c r="E241" s="489">
        <f t="shared" si="42"/>
        <v>2</v>
      </c>
      <c r="F241" s="24"/>
      <c r="G241" s="24"/>
      <c r="H241" s="24"/>
      <c r="I241" s="24"/>
      <c r="J241" s="85"/>
      <c r="K241" s="25"/>
      <c r="L241" s="24"/>
      <c r="M241" s="24"/>
      <c r="N241" s="24"/>
      <c r="O241" s="24"/>
      <c r="P241" s="25"/>
      <c r="Q241" s="680">
        <v>1</v>
      </c>
      <c r="R241" s="24"/>
      <c r="S241" s="24">
        <v>1</v>
      </c>
      <c r="T241" s="24"/>
      <c r="U241" s="24"/>
      <c r="V241" s="24">
        <v>1</v>
      </c>
      <c r="W241" s="24"/>
      <c r="X241" s="24"/>
      <c r="Y241" s="24"/>
      <c r="Z241" s="24"/>
      <c r="AA241" s="24"/>
      <c r="AB241" s="24">
        <v>1</v>
      </c>
      <c r="AC241" s="24"/>
      <c r="AD241" s="24"/>
      <c r="AE241" s="24"/>
      <c r="AF241" s="24"/>
      <c r="AG241" s="24"/>
      <c r="AH241" s="24"/>
      <c r="AI241" s="24"/>
      <c r="AJ241" s="24"/>
      <c r="AK241" s="24"/>
      <c r="AL241" s="24"/>
      <c r="AM241" s="24"/>
      <c r="AN241" s="24"/>
      <c r="AO241" s="85"/>
      <c r="AP241" s="161"/>
      <c r="AQ241" s="25">
        <v>0</v>
      </c>
      <c r="AR241" s="25">
        <v>0</v>
      </c>
      <c r="AS241" s="25">
        <v>0</v>
      </c>
      <c r="AT241" s="532" t="s">
        <v>194</v>
      </c>
      <c r="AU241" s="465"/>
      <c r="AV241" s="465"/>
      <c r="BY241" s="452"/>
      <c r="BZ241" s="452"/>
      <c r="CA241" s="452"/>
      <c r="CB241" s="452"/>
      <c r="CC241" s="452"/>
      <c r="CD241" s="452"/>
      <c r="CE241" s="452"/>
      <c r="CF241" s="452"/>
      <c r="CG241" s="719">
        <v>0</v>
      </c>
      <c r="CH241" s="719">
        <v>0</v>
      </c>
      <c r="CI241" s="719">
        <v>0</v>
      </c>
      <c r="CJ241" s="719"/>
      <c r="CK241" s="719"/>
      <c r="CL241" s="719"/>
      <c r="CM241" s="719"/>
      <c r="CN241" s="719"/>
      <c r="CO241" s="452"/>
    </row>
    <row r="242" spans="1:93" s="451" customFormat="1" ht="15" thickBot="1" x14ac:dyDescent="0.25">
      <c r="A242" s="1336" t="s">
        <v>166</v>
      </c>
      <c r="B242" s="1336"/>
      <c r="C242" s="496">
        <f t="shared" si="41"/>
        <v>0</v>
      </c>
      <c r="D242" s="496">
        <f t="shared" si="42"/>
        <v>0</v>
      </c>
      <c r="E242" s="496">
        <f t="shared" si="42"/>
        <v>0</v>
      </c>
      <c r="F242" s="217"/>
      <c r="G242" s="217"/>
      <c r="H242" s="217"/>
      <c r="I242" s="217"/>
      <c r="J242" s="218"/>
      <c r="K242" s="220"/>
      <c r="L242" s="217"/>
      <c r="M242" s="217"/>
      <c r="N242" s="217"/>
      <c r="O242" s="217"/>
      <c r="P242" s="220"/>
      <c r="Q242" s="681"/>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8"/>
      <c r="AP242" s="219"/>
      <c r="AQ242" s="220"/>
      <c r="AR242" s="220"/>
      <c r="AS242" s="220"/>
      <c r="AT242" s="530" t="s">
        <v>194</v>
      </c>
      <c r="AU242" s="465"/>
      <c r="AV242" s="465"/>
      <c r="BY242" s="452"/>
      <c r="BZ242" s="452"/>
      <c r="CA242" s="452"/>
      <c r="CB242" s="452"/>
      <c r="CC242" s="452"/>
      <c r="CD242" s="452"/>
      <c r="CE242" s="452"/>
      <c r="CF242" s="452"/>
      <c r="CG242" s="719">
        <v>0</v>
      </c>
      <c r="CH242" s="719">
        <v>0</v>
      </c>
      <c r="CI242" s="719">
        <v>0</v>
      </c>
      <c r="CJ242" s="719"/>
      <c r="CK242" s="719"/>
      <c r="CL242" s="719"/>
      <c r="CM242" s="719"/>
      <c r="CN242" s="719"/>
      <c r="CO242" s="452"/>
    </row>
    <row r="243" spans="1:93" s="451" customFormat="1" ht="15" thickTop="1" x14ac:dyDescent="0.2">
      <c r="A243" s="1337" t="s">
        <v>271</v>
      </c>
      <c r="B243" s="1338"/>
      <c r="C243" s="682">
        <f t="shared" si="41"/>
        <v>0</v>
      </c>
      <c r="D243" s="682">
        <f t="shared" si="42"/>
        <v>0</v>
      </c>
      <c r="E243" s="682">
        <f t="shared" si="42"/>
        <v>0</v>
      </c>
      <c r="F243" s="222"/>
      <c r="G243" s="222"/>
      <c r="H243" s="222"/>
      <c r="I243" s="683"/>
      <c r="J243" s="684"/>
      <c r="K243" s="64"/>
      <c r="L243" s="683"/>
      <c r="M243" s="683"/>
      <c r="N243" s="683"/>
      <c r="O243" s="683"/>
      <c r="P243" s="64"/>
      <c r="Q243" s="685"/>
      <c r="R243" s="64"/>
      <c r="S243" s="685"/>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4"/>
      <c r="AP243" s="686"/>
      <c r="AQ243" s="64"/>
      <c r="AR243" s="64"/>
      <c r="AS243" s="64"/>
      <c r="AT243" s="531" t="s">
        <v>194</v>
      </c>
      <c r="AU243" s="465"/>
      <c r="AV243" s="454"/>
      <c r="BY243" s="452"/>
      <c r="BZ243" s="452"/>
      <c r="CA243" s="452"/>
      <c r="CB243" s="452"/>
      <c r="CC243" s="452"/>
      <c r="CD243" s="452"/>
      <c r="CE243" s="452"/>
      <c r="CF243" s="452"/>
      <c r="CG243" s="719">
        <v>0</v>
      </c>
      <c r="CH243" s="719">
        <v>0</v>
      </c>
      <c r="CI243" s="719">
        <v>0</v>
      </c>
      <c r="CJ243" s="719"/>
      <c r="CK243" s="719"/>
      <c r="CL243" s="719"/>
      <c r="CM243" s="719"/>
      <c r="CN243" s="719"/>
      <c r="CO243" s="452"/>
    </row>
    <row r="244" spans="1:93" s="451" customFormat="1" ht="23.25" customHeight="1" thickBot="1" x14ac:dyDescent="0.25">
      <c r="A244" s="1333" t="s">
        <v>272</v>
      </c>
      <c r="B244" s="1334"/>
      <c r="C244" s="687">
        <f t="shared" si="41"/>
        <v>1</v>
      </c>
      <c r="D244" s="687">
        <f>SUM(F244+H244)</f>
        <v>1</v>
      </c>
      <c r="E244" s="687">
        <f>SUM(G244+I244)</f>
        <v>0</v>
      </c>
      <c r="F244" s="227">
        <v>1</v>
      </c>
      <c r="G244" s="227"/>
      <c r="H244" s="227"/>
      <c r="I244" s="688"/>
      <c r="J244" s="689"/>
      <c r="K244" s="690"/>
      <c r="L244" s="691"/>
      <c r="M244" s="692"/>
      <c r="N244" s="691"/>
      <c r="O244" s="692"/>
      <c r="P244" s="690"/>
      <c r="Q244" s="692"/>
      <c r="R244" s="690"/>
      <c r="S244" s="692"/>
      <c r="T244" s="691"/>
      <c r="U244" s="692"/>
      <c r="V244" s="693"/>
      <c r="W244" s="694"/>
      <c r="X244" s="693"/>
      <c r="Y244" s="694"/>
      <c r="Z244" s="691"/>
      <c r="AA244" s="692"/>
      <c r="AB244" s="691"/>
      <c r="AC244" s="692"/>
      <c r="AD244" s="691"/>
      <c r="AE244" s="692"/>
      <c r="AF244" s="691"/>
      <c r="AG244" s="692"/>
      <c r="AH244" s="691"/>
      <c r="AI244" s="692"/>
      <c r="AJ244" s="691"/>
      <c r="AK244" s="692"/>
      <c r="AL244" s="691"/>
      <c r="AM244" s="692"/>
      <c r="AN244" s="691"/>
      <c r="AO244" s="695"/>
      <c r="AP244" s="696"/>
      <c r="AQ244" s="691"/>
      <c r="AR244" s="242">
        <v>0</v>
      </c>
      <c r="AS244" s="242">
        <v>0</v>
      </c>
      <c r="AT244" s="531" t="s">
        <v>194</v>
      </c>
      <c r="AU244" s="465"/>
      <c r="AV244" s="454"/>
      <c r="BY244" s="452"/>
      <c r="BZ244" s="452"/>
      <c r="CA244" s="452"/>
      <c r="CB244" s="452"/>
      <c r="CC244" s="452"/>
      <c r="CD244" s="452"/>
      <c r="CE244" s="452"/>
      <c r="CF244" s="452"/>
      <c r="CG244" s="719"/>
      <c r="CH244" s="719">
        <v>0</v>
      </c>
      <c r="CI244" s="719"/>
      <c r="CJ244" s="719"/>
      <c r="CK244" s="719"/>
      <c r="CL244" s="719"/>
      <c r="CM244" s="719"/>
      <c r="CN244" s="719"/>
      <c r="CO244" s="452"/>
    </row>
    <row r="245" spans="1:93" s="451" customFormat="1" ht="15" thickTop="1" x14ac:dyDescent="0.2">
      <c r="A245" s="1339" t="s">
        <v>273</v>
      </c>
      <c r="B245" s="59" t="s">
        <v>274</v>
      </c>
      <c r="C245" s="495">
        <f t="shared" si="41"/>
        <v>0</v>
      </c>
      <c r="D245" s="495">
        <f t="shared" ref="D245:E247" si="43">SUM(F245+H245+J245+L245+N245+P245+R245+T245+V245+X245+Z245+AB245+AD245+AF245+AH245+AJ245+AL245+AN245)</f>
        <v>0</v>
      </c>
      <c r="E245" s="495">
        <f t="shared" si="43"/>
        <v>0</v>
      </c>
      <c r="F245" s="233"/>
      <c r="G245" s="233"/>
      <c r="H245" s="233"/>
      <c r="I245" s="233"/>
      <c r="J245" s="114"/>
      <c r="K245" s="60"/>
      <c r="L245" s="233"/>
      <c r="M245" s="233"/>
      <c r="N245" s="233"/>
      <c r="O245" s="233"/>
      <c r="P245" s="60"/>
      <c r="Q245" s="574"/>
      <c r="R245" s="233"/>
      <c r="S245" s="233"/>
      <c r="T245" s="233"/>
      <c r="U245" s="233"/>
      <c r="V245" s="233"/>
      <c r="W245" s="233"/>
      <c r="X245" s="233"/>
      <c r="Y245" s="233"/>
      <c r="Z245" s="233"/>
      <c r="AA245" s="233"/>
      <c r="AB245" s="233"/>
      <c r="AC245" s="233"/>
      <c r="AD245" s="109"/>
      <c r="AE245" s="574"/>
      <c r="AF245" s="233"/>
      <c r="AG245" s="233"/>
      <c r="AH245" s="233"/>
      <c r="AI245" s="233"/>
      <c r="AJ245" s="233"/>
      <c r="AK245" s="233"/>
      <c r="AL245" s="233"/>
      <c r="AM245" s="233"/>
      <c r="AN245" s="233"/>
      <c r="AO245" s="114"/>
      <c r="AP245" s="128"/>
      <c r="AQ245" s="60"/>
      <c r="AR245" s="60"/>
      <c r="AS245" s="60"/>
      <c r="AT245" s="531" t="s">
        <v>194</v>
      </c>
      <c r="AU245" s="465"/>
      <c r="AV245" s="459"/>
      <c r="BY245" s="452"/>
      <c r="BZ245" s="452"/>
      <c r="CA245" s="452"/>
      <c r="CB245" s="452"/>
      <c r="CC245" s="452"/>
      <c r="CD245" s="452"/>
      <c r="CE245" s="452"/>
      <c r="CF245" s="452"/>
      <c r="CG245" s="719">
        <v>0</v>
      </c>
      <c r="CH245" s="719">
        <v>0</v>
      </c>
      <c r="CI245" s="719">
        <v>0</v>
      </c>
      <c r="CJ245" s="719"/>
      <c r="CK245" s="719"/>
      <c r="CL245" s="719"/>
      <c r="CM245" s="719"/>
      <c r="CN245" s="719"/>
      <c r="CO245" s="452"/>
    </row>
    <row r="246" spans="1:93" s="451" customFormat="1" x14ac:dyDescent="0.2">
      <c r="A246" s="1339"/>
      <c r="B246" s="56" t="s">
        <v>275</v>
      </c>
      <c r="C246" s="494">
        <f t="shared" si="41"/>
        <v>0</v>
      </c>
      <c r="D246" s="494">
        <f t="shared" si="43"/>
        <v>0</v>
      </c>
      <c r="E246" s="494">
        <f t="shared" si="43"/>
        <v>0</v>
      </c>
      <c r="F246" s="24"/>
      <c r="G246" s="24"/>
      <c r="H246" s="24"/>
      <c r="I246" s="24"/>
      <c r="J246" s="85"/>
      <c r="K246" s="25"/>
      <c r="L246" s="24"/>
      <c r="M246" s="24"/>
      <c r="N246" s="24"/>
      <c r="O246" s="24"/>
      <c r="P246" s="25"/>
      <c r="Q246" s="680"/>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85"/>
      <c r="AP246" s="161"/>
      <c r="AQ246" s="25"/>
      <c r="AR246" s="25"/>
      <c r="AS246" s="25"/>
      <c r="AT246" s="532" t="s">
        <v>194</v>
      </c>
      <c r="AU246" s="465"/>
      <c r="AV246" s="459"/>
      <c r="BY246" s="452"/>
      <c r="BZ246" s="452"/>
      <c r="CA246" s="452"/>
      <c r="CB246" s="452"/>
      <c r="CC246" s="452"/>
      <c r="CD246" s="452"/>
      <c r="CE246" s="452"/>
      <c r="CF246" s="452"/>
      <c r="CG246" s="719">
        <v>0</v>
      </c>
      <c r="CH246" s="719">
        <v>0</v>
      </c>
      <c r="CI246" s="719">
        <v>0</v>
      </c>
      <c r="CJ246" s="719"/>
      <c r="CK246" s="719"/>
      <c r="CL246" s="719"/>
      <c r="CM246" s="719"/>
      <c r="CN246" s="719"/>
      <c r="CO246" s="452"/>
    </row>
    <row r="247" spans="1:93" s="451" customFormat="1" x14ac:dyDescent="0.2">
      <c r="A247" s="1340"/>
      <c r="B247" s="53" t="s">
        <v>276</v>
      </c>
      <c r="C247" s="492">
        <f t="shared" si="41"/>
        <v>0</v>
      </c>
      <c r="D247" s="492">
        <f t="shared" si="43"/>
        <v>0</v>
      </c>
      <c r="E247" s="492">
        <f t="shared" si="43"/>
        <v>0</v>
      </c>
      <c r="F247" s="37"/>
      <c r="G247" s="37"/>
      <c r="H247" s="37"/>
      <c r="I247" s="37"/>
      <c r="J247" s="173"/>
      <c r="K247" s="38"/>
      <c r="L247" s="37"/>
      <c r="M247" s="37"/>
      <c r="N247" s="37"/>
      <c r="O247" s="37"/>
      <c r="P247" s="38"/>
      <c r="Q247" s="69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173"/>
      <c r="AP247" s="163"/>
      <c r="AQ247" s="38"/>
      <c r="AR247" s="38"/>
      <c r="AS247" s="38"/>
      <c r="AT247" s="530" t="s">
        <v>194</v>
      </c>
      <c r="AU247" s="465"/>
      <c r="AV247" s="459"/>
      <c r="BY247" s="452"/>
      <c r="BZ247" s="452"/>
      <c r="CA247" s="452"/>
      <c r="CB247" s="452"/>
      <c r="CC247" s="452"/>
      <c r="CD247" s="452"/>
      <c r="CE247" s="452"/>
      <c r="CF247" s="452"/>
      <c r="CG247" s="719">
        <v>0</v>
      </c>
      <c r="CH247" s="719">
        <v>0</v>
      </c>
      <c r="CI247" s="719">
        <v>0</v>
      </c>
      <c r="CJ247" s="719"/>
      <c r="CK247" s="719"/>
      <c r="CL247" s="719"/>
      <c r="CM247" s="719"/>
      <c r="CN247" s="719"/>
      <c r="CO247" s="452"/>
    </row>
    <row r="248" spans="1:93" s="451" customFormat="1" x14ac:dyDescent="0.2">
      <c r="A248" s="678" t="s">
        <v>277</v>
      </c>
      <c r="B248" s="186"/>
      <c r="C248" s="187"/>
      <c r="D248" s="188"/>
      <c r="E248" s="188"/>
      <c r="F248" s="188"/>
      <c r="G248" s="215"/>
      <c r="H248" s="215"/>
      <c r="I248" s="215"/>
      <c r="J248" s="215"/>
      <c r="K248" s="215"/>
      <c r="L248" s="215"/>
      <c r="M248" s="215"/>
      <c r="N248" s="215"/>
      <c r="O248" s="215"/>
      <c r="P248" s="215"/>
      <c r="Q248" s="215"/>
      <c r="R248" s="215"/>
      <c r="S248" s="215"/>
      <c r="T248" s="191"/>
      <c r="U248" s="190"/>
      <c r="V248" s="190"/>
      <c r="W248" s="19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454"/>
      <c r="AV248" s="459"/>
      <c r="BY248" s="452"/>
      <c r="BZ248" s="452"/>
      <c r="CA248" s="452"/>
      <c r="CB248" s="452"/>
      <c r="CC248" s="452"/>
      <c r="CD248" s="452"/>
      <c r="CE248" s="452"/>
      <c r="CF248" s="452"/>
      <c r="CG248" s="719"/>
      <c r="CH248" s="719"/>
      <c r="CI248" s="719"/>
      <c r="CJ248" s="719"/>
      <c r="CK248" s="719"/>
      <c r="CL248" s="719"/>
      <c r="CM248" s="719"/>
      <c r="CN248" s="719"/>
      <c r="CO248" s="452"/>
    </row>
    <row r="249" spans="1:93" s="451" customFormat="1" x14ac:dyDescent="0.2">
      <c r="A249" s="1250" t="s">
        <v>32</v>
      </c>
      <c r="B249" s="1251"/>
      <c r="C249" s="1273" t="s">
        <v>163</v>
      </c>
      <c r="D249" s="1273"/>
      <c r="E249" s="1273"/>
      <c r="F249" s="1358" t="s">
        <v>152</v>
      </c>
      <c r="G249" s="1359"/>
      <c r="H249" s="1359"/>
      <c r="I249" s="1359"/>
      <c r="J249" s="1359"/>
      <c r="K249" s="1359"/>
      <c r="L249" s="1359"/>
      <c r="M249" s="1359"/>
      <c r="N249" s="1359"/>
      <c r="O249" s="1359"/>
      <c r="P249" s="1359"/>
      <c r="Q249" s="1359"/>
      <c r="R249" s="1359"/>
      <c r="S249" s="1359"/>
      <c r="T249" s="1359"/>
      <c r="U249" s="1359"/>
      <c r="V249" s="1359"/>
      <c r="W249" s="1359"/>
      <c r="X249" s="1359"/>
      <c r="Y249" s="1359"/>
      <c r="Z249" s="1359"/>
      <c r="AA249" s="1359"/>
      <c r="AB249" s="1359"/>
      <c r="AC249" s="1359"/>
      <c r="AD249" s="1359"/>
      <c r="AE249" s="1359"/>
      <c r="AF249" s="1359"/>
      <c r="AG249" s="1363"/>
      <c r="AH249" s="1412" t="s">
        <v>165</v>
      </c>
      <c r="AI249" s="1412" t="s">
        <v>251</v>
      </c>
      <c r="AJ249" s="1374" t="s">
        <v>187</v>
      </c>
      <c r="AK249" s="5"/>
      <c r="AL249" s="459"/>
      <c r="AM249" s="465"/>
      <c r="AN249" s="459"/>
      <c r="AO249" s="459"/>
      <c r="AP249" s="459"/>
      <c r="AQ249" s="459"/>
      <c r="AR249" s="459"/>
      <c r="AS249" s="459"/>
      <c r="AT249" s="459"/>
      <c r="AU249" s="547"/>
      <c r="AV249" s="465"/>
      <c r="BY249" s="452"/>
      <c r="BZ249" s="452"/>
      <c r="CA249" s="452"/>
      <c r="CB249" s="452"/>
      <c r="CC249" s="452"/>
      <c r="CD249" s="452"/>
      <c r="CE249" s="452"/>
      <c r="CF249" s="452"/>
      <c r="CG249" s="719"/>
      <c r="CH249" s="719"/>
      <c r="CI249" s="719"/>
      <c r="CJ249" s="719"/>
      <c r="CK249" s="719"/>
      <c r="CL249" s="719"/>
      <c r="CM249" s="719"/>
      <c r="CN249" s="719"/>
      <c r="CO249" s="452"/>
    </row>
    <row r="250" spans="1:93" s="451" customFormat="1" x14ac:dyDescent="0.2">
      <c r="A250" s="1308"/>
      <c r="B250" s="1309"/>
      <c r="C250" s="1273"/>
      <c r="D250" s="1273"/>
      <c r="E250" s="1273"/>
      <c r="F250" s="1302" t="s">
        <v>57</v>
      </c>
      <c r="G250" s="1303"/>
      <c r="H250" s="1302" t="s">
        <v>8</v>
      </c>
      <c r="I250" s="1303"/>
      <c r="J250" s="1288" t="s">
        <v>59</v>
      </c>
      <c r="K250" s="1289"/>
      <c r="L250" s="1288" t="s">
        <v>60</v>
      </c>
      <c r="M250" s="1289"/>
      <c r="N250" s="1288" t="s">
        <v>61</v>
      </c>
      <c r="O250" s="1289"/>
      <c r="P250" s="1288" t="s">
        <v>62</v>
      </c>
      <c r="Q250" s="1289"/>
      <c r="R250" s="1288" t="s">
        <v>63</v>
      </c>
      <c r="S250" s="1289"/>
      <c r="T250" s="1288" t="s">
        <v>64</v>
      </c>
      <c r="U250" s="1289"/>
      <c r="V250" s="1288" t="s">
        <v>65</v>
      </c>
      <c r="W250" s="1289"/>
      <c r="X250" s="1288" t="s">
        <v>66</v>
      </c>
      <c r="Y250" s="1289"/>
      <c r="Z250" s="1288" t="s">
        <v>67</v>
      </c>
      <c r="AA250" s="1289"/>
      <c r="AB250" s="1288" t="s">
        <v>68</v>
      </c>
      <c r="AC250" s="1289"/>
      <c r="AD250" s="1288" t="s">
        <v>69</v>
      </c>
      <c r="AE250" s="1289"/>
      <c r="AF250" s="1288" t="s">
        <v>70</v>
      </c>
      <c r="AG250" s="1289"/>
      <c r="AH250" s="1456"/>
      <c r="AI250" s="1456"/>
      <c r="AJ250" s="1408"/>
      <c r="AK250" s="679"/>
      <c r="AL250" s="459"/>
      <c r="AM250" s="465"/>
      <c r="AN250" s="459"/>
      <c r="AO250" s="459"/>
      <c r="AP250" s="459"/>
      <c r="AQ250" s="459"/>
      <c r="AR250" s="459"/>
      <c r="AS250" s="459"/>
      <c r="AT250" s="459"/>
      <c r="AU250" s="547"/>
      <c r="AV250" s="458"/>
      <c r="BY250" s="452"/>
      <c r="BZ250" s="452"/>
      <c r="CA250" s="452"/>
      <c r="CB250" s="452"/>
      <c r="CC250" s="452"/>
      <c r="CD250" s="452"/>
      <c r="CE250" s="452"/>
      <c r="CF250" s="452"/>
      <c r="CG250" s="719"/>
      <c r="CH250" s="719"/>
      <c r="CI250" s="719"/>
      <c r="CJ250" s="719"/>
      <c r="CK250" s="719"/>
      <c r="CL250" s="719"/>
      <c r="CM250" s="719"/>
      <c r="CN250" s="719"/>
      <c r="CO250" s="452"/>
    </row>
    <row r="251" spans="1:93" s="451" customFormat="1" x14ac:dyDescent="0.2">
      <c r="A251" s="1252"/>
      <c r="B251" s="1253"/>
      <c r="C251" s="428" t="s">
        <v>149</v>
      </c>
      <c r="D251" s="428" t="s">
        <v>30</v>
      </c>
      <c r="E251" s="422" t="s">
        <v>48</v>
      </c>
      <c r="F251" s="78" t="s">
        <v>159</v>
      </c>
      <c r="G251" s="81" t="s">
        <v>48</v>
      </c>
      <c r="H251" s="78" t="s">
        <v>159</v>
      </c>
      <c r="I251" s="81" t="s">
        <v>48</v>
      </c>
      <c r="J251" s="78" t="s">
        <v>159</v>
      </c>
      <c r="K251" s="81" t="s">
        <v>48</v>
      </c>
      <c r="L251" s="78" t="s">
        <v>159</v>
      </c>
      <c r="M251" s="81" t="s">
        <v>48</v>
      </c>
      <c r="N251" s="78" t="s">
        <v>159</v>
      </c>
      <c r="O251" s="81" t="s">
        <v>48</v>
      </c>
      <c r="P251" s="78" t="s">
        <v>159</v>
      </c>
      <c r="Q251" s="81" t="s">
        <v>48</v>
      </c>
      <c r="R251" s="78" t="s">
        <v>159</v>
      </c>
      <c r="S251" s="81" t="s">
        <v>48</v>
      </c>
      <c r="T251" s="78" t="s">
        <v>159</v>
      </c>
      <c r="U251" s="81" t="s">
        <v>48</v>
      </c>
      <c r="V251" s="78" t="s">
        <v>159</v>
      </c>
      <c r="W251" s="81" t="s">
        <v>48</v>
      </c>
      <c r="X251" s="78" t="s">
        <v>159</v>
      </c>
      <c r="Y251" s="81" t="s">
        <v>48</v>
      </c>
      <c r="Z251" s="78" t="s">
        <v>159</v>
      </c>
      <c r="AA251" s="81" t="s">
        <v>48</v>
      </c>
      <c r="AB251" s="78" t="s">
        <v>159</v>
      </c>
      <c r="AC251" s="81" t="s">
        <v>48</v>
      </c>
      <c r="AD251" s="78" t="s">
        <v>159</v>
      </c>
      <c r="AE251" s="81" t="s">
        <v>48</v>
      </c>
      <c r="AF251" s="78" t="s">
        <v>159</v>
      </c>
      <c r="AG251" s="81" t="s">
        <v>48</v>
      </c>
      <c r="AH251" s="1413"/>
      <c r="AI251" s="1413"/>
      <c r="AJ251" s="1376"/>
      <c r="AK251" s="22"/>
      <c r="AL251" s="465"/>
      <c r="AM251" s="465"/>
      <c r="AN251" s="465"/>
      <c r="AO251" s="465"/>
      <c r="AP251" s="465"/>
      <c r="AQ251" s="465"/>
      <c r="AR251" s="465"/>
      <c r="AS251" s="465"/>
      <c r="AT251" s="465"/>
      <c r="AU251" s="547"/>
      <c r="AV251" s="458"/>
      <c r="BY251" s="452"/>
      <c r="BZ251" s="452"/>
      <c r="CA251" s="452"/>
      <c r="CB251" s="452"/>
      <c r="CC251" s="452"/>
      <c r="CD251" s="452"/>
      <c r="CE251" s="452"/>
      <c r="CF251" s="452"/>
      <c r="CG251" s="719"/>
      <c r="CH251" s="719"/>
      <c r="CI251" s="719"/>
      <c r="CJ251" s="719"/>
      <c r="CK251" s="719"/>
      <c r="CL251" s="719"/>
      <c r="CM251" s="719"/>
      <c r="CN251" s="719"/>
      <c r="CO251" s="452"/>
    </row>
    <row r="252" spans="1:93" s="451" customFormat="1" ht="15" thickBot="1" x14ac:dyDescent="0.25">
      <c r="A252" s="1486" t="s">
        <v>102</v>
      </c>
      <c r="B252" s="1486"/>
      <c r="C252" s="698">
        <f>SUM(D252+E252)</f>
        <v>0</v>
      </c>
      <c r="D252" s="698">
        <f t="shared" ref="D252:E254" si="44">SUM(F252+H252+J252+L252+N252+P252+R252+T252+V252+X252+Z252+AB252+AD252+AF252)</f>
        <v>0</v>
      </c>
      <c r="E252" s="631">
        <f t="shared" si="44"/>
        <v>0</v>
      </c>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20"/>
      <c r="AH252" s="220"/>
      <c r="AI252" s="220"/>
      <c r="AJ252" s="699"/>
      <c r="AK252" s="531" t="s">
        <v>194</v>
      </c>
      <c r="AL252" s="465"/>
      <c r="AM252" s="465"/>
      <c r="AN252" s="465"/>
      <c r="AO252" s="465"/>
      <c r="AP252" s="465"/>
      <c r="AQ252" s="465"/>
      <c r="AR252" s="700"/>
      <c r="AS252" s="465"/>
      <c r="AT252" s="465"/>
      <c r="AU252" s="541"/>
      <c r="AV252" s="465"/>
      <c r="BY252" s="452"/>
      <c r="BZ252" s="452"/>
      <c r="CA252" s="452"/>
      <c r="CB252" s="452"/>
      <c r="CC252" s="452"/>
      <c r="CD252" s="452"/>
      <c r="CE252" s="452"/>
      <c r="CF252" s="452"/>
      <c r="CG252" s="719"/>
      <c r="CH252" s="719"/>
      <c r="CI252" s="719"/>
      <c r="CJ252" s="719">
        <v>0</v>
      </c>
      <c r="CK252" s="719"/>
      <c r="CL252" s="719"/>
      <c r="CM252" s="719"/>
      <c r="CN252" s="719"/>
      <c r="CO252" s="452"/>
    </row>
    <row r="253" spans="1:93" s="451" customFormat="1" ht="15.75" thickTop="1" thickBot="1" x14ac:dyDescent="0.25">
      <c r="A253" s="1487" t="s">
        <v>166</v>
      </c>
      <c r="B253" s="1487"/>
      <c r="C253" s="701">
        <f>SUM(D253+E253)</f>
        <v>0</v>
      </c>
      <c r="D253" s="701">
        <f t="shared" si="44"/>
        <v>0</v>
      </c>
      <c r="E253" s="702">
        <f t="shared" si="44"/>
        <v>0</v>
      </c>
      <c r="F253" s="238"/>
      <c r="G253" s="238"/>
      <c r="H253" s="238"/>
      <c r="I253" s="238"/>
      <c r="J253" s="238"/>
      <c r="K253" s="238"/>
      <c r="L253" s="238"/>
      <c r="M253" s="238"/>
      <c r="N253" s="238"/>
      <c r="O253" s="238"/>
      <c r="P253" s="238"/>
      <c r="Q253" s="238"/>
      <c r="R253" s="238"/>
      <c r="S253" s="238"/>
      <c r="T253" s="238"/>
      <c r="U253" s="238"/>
      <c r="V253" s="238"/>
      <c r="W253" s="238"/>
      <c r="X253" s="238"/>
      <c r="Y253" s="238"/>
      <c r="Z253" s="238"/>
      <c r="AA253" s="238"/>
      <c r="AB253" s="238"/>
      <c r="AC253" s="238"/>
      <c r="AD253" s="238"/>
      <c r="AE253" s="238"/>
      <c r="AF253" s="238"/>
      <c r="AG253" s="703"/>
      <c r="AH253" s="703"/>
      <c r="AI253" s="703"/>
      <c r="AJ253" s="704"/>
      <c r="AK253" s="532" t="s">
        <v>194</v>
      </c>
      <c r="AL253" s="465"/>
      <c r="AM253" s="465"/>
      <c r="AN253" s="465"/>
      <c r="AO253" s="465"/>
      <c r="AP253" s="465"/>
      <c r="AQ253" s="465"/>
      <c r="AR253" s="700"/>
      <c r="AS253" s="465"/>
      <c r="AT253" s="465"/>
      <c r="AU253" s="541"/>
      <c r="AV253" s="465"/>
      <c r="BY253" s="452"/>
      <c r="BZ253" s="452"/>
      <c r="CA253" s="452"/>
      <c r="CB253" s="452"/>
      <c r="CC253" s="452"/>
      <c r="CD253" s="452"/>
      <c r="CE253" s="452"/>
      <c r="CF253" s="452"/>
      <c r="CG253" s="719"/>
      <c r="CH253" s="719"/>
      <c r="CI253" s="719"/>
      <c r="CJ253" s="719">
        <v>0</v>
      </c>
      <c r="CK253" s="719"/>
      <c r="CL253" s="719"/>
      <c r="CM253" s="719"/>
      <c r="CN253" s="719"/>
      <c r="CO253" s="452"/>
    </row>
    <row r="254" spans="1:93" s="451" customFormat="1" ht="15" thickTop="1" x14ac:dyDescent="0.2">
      <c r="A254" s="1488" t="s">
        <v>55</v>
      </c>
      <c r="B254" s="1488"/>
      <c r="C254" s="506">
        <f>SUM(D254+E254)</f>
        <v>3</v>
      </c>
      <c r="D254" s="506">
        <f t="shared" si="44"/>
        <v>0</v>
      </c>
      <c r="E254" s="620">
        <f t="shared" si="44"/>
        <v>3</v>
      </c>
      <c r="F254" s="683"/>
      <c r="G254" s="683"/>
      <c r="H254" s="683"/>
      <c r="I254" s="683"/>
      <c r="J254" s="683"/>
      <c r="K254" s="683"/>
      <c r="L254" s="683"/>
      <c r="M254" s="683">
        <v>3</v>
      </c>
      <c r="N254" s="683"/>
      <c r="O254" s="683"/>
      <c r="P254" s="683"/>
      <c r="Q254" s="683"/>
      <c r="R254" s="683"/>
      <c r="S254" s="683"/>
      <c r="T254" s="683"/>
      <c r="U254" s="683"/>
      <c r="V254" s="683"/>
      <c r="W254" s="683"/>
      <c r="X254" s="683"/>
      <c r="Y254" s="683"/>
      <c r="Z254" s="683"/>
      <c r="AA254" s="683"/>
      <c r="AB254" s="683"/>
      <c r="AC254" s="683"/>
      <c r="AD254" s="683"/>
      <c r="AE254" s="683"/>
      <c r="AF254" s="683"/>
      <c r="AG254" s="64"/>
      <c r="AH254" s="64">
        <v>0</v>
      </c>
      <c r="AI254" s="64">
        <v>0</v>
      </c>
      <c r="AJ254" s="705">
        <v>0</v>
      </c>
      <c r="AK254" s="530" t="s">
        <v>194</v>
      </c>
      <c r="AL254" s="465"/>
      <c r="AM254" s="454"/>
      <c r="AN254" s="465"/>
      <c r="AO254" s="465"/>
      <c r="AP254" s="465"/>
      <c r="AQ254" s="465"/>
      <c r="AR254" s="700"/>
      <c r="AS254" s="465"/>
      <c r="AT254" s="465"/>
      <c r="AU254" s="541"/>
      <c r="AV254" s="465"/>
      <c r="BY254" s="452"/>
      <c r="BZ254" s="452"/>
      <c r="CA254" s="452"/>
      <c r="CB254" s="452"/>
      <c r="CC254" s="452"/>
      <c r="CD254" s="452"/>
      <c r="CE254" s="452"/>
      <c r="CF254" s="452"/>
      <c r="CG254" s="719"/>
      <c r="CH254" s="719"/>
      <c r="CI254" s="719"/>
      <c r="CJ254" s="719">
        <v>0</v>
      </c>
      <c r="CK254" s="719"/>
      <c r="CL254" s="719"/>
      <c r="CM254" s="719"/>
      <c r="CN254" s="719"/>
      <c r="CO254" s="452"/>
    </row>
    <row r="255" spans="1:93" s="451" customFormat="1" x14ac:dyDescent="0.2">
      <c r="A255" s="706" t="s">
        <v>278</v>
      </c>
      <c r="B255" s="707"/>
      <c r="C255" s="707"/>
      <c r="D255" s="707"/>
      <c r="E255" s="708"/>
      <c r="F255" s="708"/>
      <c r="G255" s="708"/>
      <c r="H255" s="708"/>
      <c r="I255" s="708"/>
      <c r="J255" s="708"/>
      <c r="K255" s="709"/>
      <c r="L255" s="710"/>
      <c r="M255" s="709"/>
      <c r="N255" s="709"/>
      <c r="O255" s="3"/>
      <c r="P255" s="3"/>
      <c r="Q255" s="3"/>
      <c r="R255" s="3"/>
      <c r="S255" s="3"/>
      <c r="T255" s="3"/>
      <c r="U255" s="3"/>
      <c r="V255" s="3"/>
      <c r="W255" s="3"/>
      <c r="X255" s="3"/>
      <c r="Y255" s="3"/>
      <c r="Z255" s="3"/>
      <c r="AA255" s="3"/>
      <c r="AB255" s="3"/>
      <c r="AC255" s="3"/>
      <c r="AD255" s="3"/>
      <c r="AE255" s="3"/>
      <c r="AF255" s="3"/>
      <c r="AG255" s="3"/>
      <c r="AH255" s="3"/>
      <c r="AI255" s="3"/>
      <c r="AJ255" s="3"/>
      <c r="AK255" s="3"/>
      <c r="AL255" s="10"/>
      <c r="AM255" s="10"/>
      <c r="AN255" s="10"/>
      <c r="AO255" s="10"/>
      <c r="AP255" s="10"/>
      <c r="AQ255" s="10"/>
      <c r="AR255" s="454"/>
      <c r="AS255" s="454"/>
      <c r="AT255" s="454"/>
      <c r="AU255" s="454"/>
      <c r="AV255" s="454"/>
      <c r="BY255" s="452"/>
      <c r="BZ255" s="452"/>
      <c r="CA255" s="452"/>
      <c r="CB255" s="452"/>
      <c r="CC255" s="452"/>
      <c r="CD255" s="452"/>
      <c r="CE255" s="452"/>
      <c r="CF255" s="452"/>
      <c r="CG255" s="452"/>
      <c r="CH255" s="452"/>
      <c r="CI255" s="452"/>
      <c r="CJ255" s="452"/>
      <c r="CK255" s="452"/>
      <c r="CL255" s="452"/>
      <c r="CM255" s="452"/>
      <c r="CN255" s="452"/>
      <c r="CO255" s="452"/>
    </row>
    <row r="256" spans="1:93" s="451" customFormat="1" x14ac:dyDescent="0.2">
      <c r="A256" s="1346" t="s">
        <v>279</v>
      </c>
      <c r="B256" s="1250" t="s">
        <v>280</v>
      </c>
      <c r="C256" s="1285"/>
      <c r="D256" s="1251"/>
      <c r="E256" s="1375" t="s">
        <v>281</v>
      </c>
      <c r="F256" s="1490"/>
      <c r="G256" s="1490"/>
      <c r="H256" s="1490"/>
      <c r="I256" s="1490"/>
      <c r="J256" s="1490"/>
      <c r="K256" s="1490"/>
      <c r="L256" s="1490"/>
      <c r="M256" s="1490"/>
      <c r="N256" s="711"/>
      <c r="O256" s="3"/>
      <c r="P256" s="3"/>
      <c r="Q256" s="3"/>
      <c r="R256" s="3"/>
      <c r="S256" s="3"/>
      <c r="T256" s="3"/>
      <c r="U256" s="3"/>
      <c r="V256" s="3"/>
      <c r="W256" s="3"/>
      <c r="X256" s="3"/>
      <c r="Y256" s="3"/>
      <c r="Z256" s="3"/>
      <c r="AA256" s="3"/>
      <c r="AB256" s="3"/>
      <c r="AC256" s="3"/>
      <c r="AD256" s="3"/>
      <c r="AE256" s="3"/>
      <c r="AF256" s="3"/>
      <c r="AG256" s="3"/>
      <c r="AH256" s="3"/>
      <c r="AI256" s="3"/>
      <c r="AJ256" s="3"/>
      <c r="AK256" s="3"/>
      <c r="AL256" s="10"/>
      <c r="AM256" s="10"/>
      <c r="AN256" s="10"/>
      <c r="AO256" s="10"/>
      <c r="AP256" s="10"/>
      <c r="AQ256" s="10"/>
      <c r="AR256" s="454"/>
      <c r="AS256" s="454"/>
      <c r="AT256" s="454"/>
      <c r="AU256" s="454"/>
      <c r="AV256" s="454"/>
      <c r="BY256" s="452"/>
      <c r="BZ256" s="452"/>
      <c r="CA256" s="452"/>
      <c r="CB256" s="452"/>
      <c r="CC256" s="452"/>
      <c r="CD256" s="452"/>
      <c r="CE256" s="452"/>
      <c r="CF256" s="452"/>
      <c r="CG256" s="452"/>
      <c r="CH256" s="452"/>
      <c r="CI256" s="452"/>
      <c r="CJ256" s="452"/>
      <c r="CK256" s="452"/>
      <c r="CL256" s="452"/>
      <c r="CM256" s="452"/>
      <c r="CN256" s="452"/>
      <c r="CO256" s="452"/>
    </row>
    <row r="257" spans="1:93" s="451" customFormat="1" x14ac:dyDescent="0.2">
      <c r="A257" s="1489"/>
      <c r="B257" s="1252"/>
      <c r="C257" s="1287"/>
      <c r="D257" s="1253"/>
      <c r="E257" s="1302" t="s">
        <v>99</v>
      </c>
      <c r="F257" s="1304"/>
      <c r="G257" s="1479" t="s">
        <v>100</v>
      </c>
      <c r="H257" s="1491"/>
      <c r="I257" s="1302" t="s">
        <v>101</v>
      </c>
      <c r="J257" s="1304"/>
      <c r="K257" s="1302" t="s">
        <v>57</v>
      </c>
      <c r="L257" s="1304"/>
      <c r="M257" s="1302" t="s">
        <v>8</v>
      </c>
      <c r="N257" s="1304"/>
      <c r="O257" s="3"/>
      <c r="P257" s="3"/>
      <c r="Q257" s="3"/>
      <c r="R257" s="3"/>
      <c r="S257" s="3"/>
      <c r="T257" s="3"/>
      <c r="U257" s="3"/>
      <c r="V257" s="3"/>
      <c r="W257" s="3"/>
      <c r="X257" s="3"/>
      <c r="Y257" s="3"/>
      <c r="Z257" s="3"/>
      <c r="AA257" s="3"/>
      <c r="AB257" s="3"/>
      <c r="AC257" s="3"/>
      <c r="AD257" s="3"/>
      <c r="AE257" s="3"/>
      <c r="AF257" s="3"/>
      <c r="AG257" s="3"/>
      <c r="AH257" s="3"/>
      <c r="AI257" s="3"/>
      <c r="AJ257" s="3"/>
      <c r="AK257" s="3"/>
      <c r="AL257" s="10"/>
      <c r="AM257" s="10"/>
      <c r="AN257" s="10"/>
      <c r="AO257" s="10"/>
      <c r="AP257" s="10"/>
      <c r="AQ257" s="10"/>
      <c r="AR257" s="10"/>
      <c r="AS257" s="10"/>
      <c r="AT257" s="10"/>
      <c r="AU257" s="10"/>
      <c r="AV257" s="10"/>
      <c r="BY257" s="452"/>
      <c r="BZ257" s="452"/>
      <c r="CA257" s="452"/>
      <c r="CB257" s="452"/>
      <c r="CC257" s="452"/>
      <c r="CD257" s="452"/>
      <c r="CE257" s="452"/>
      <c r="CF257" s="452"/>
      <c r="CG257" s="452"/>
      <c r="CH257" s="452"/>
      <c r="CI257" s="452"/>
      <c r="CJ257" s="452"/>
      <c r="CK257" s="452"/>
      <c r="CL257" s="452"/>
      <c r="CM257" s="452"/>
      <c r="CN257" s="452"/>
      <c r="CO257" s="452"/>
    </row>
    <row r="258" spans="1:93" s="451" customFormat="1" x14ac:dyDescent="0.2">
      <c r="A258" s="1347"/>
      <c r="B258" s="310" t="s">
        <v>149</v>
      </c>
      <c r="C258" s="422" t="s">
        <v>30</v>
      </c>
      <c r="D258" s="423" t="s">
        <v>48</v>
      </c>
      <c r="E258" s="78" t="s">
        <v>30</v>
      </c>
      <c r="F258" s="444" t="s">
        <v>48</v>
      </c>
      <c r="G258" s="78" t="s">
        <v>30</v>
      </c>
      <c r="H258" s="444" t="s">
        <v>48</v>
      </c>
      <c r="I258" s="78" t="s">
        <v>30</v>
      </c>
      <c r="J258" s="444" t="s">
        <v>48</v>
      </c>
      <c r="K258" s="78" t="s">
        <v>30</v>
      </c>
      <c r="L258" s="444" t="s">
        <v>48</v>
      </c>
      <c r="M258" s="78" t="s">
        <v>30</v>
      </c>
      <c r="N258" s="444" t="s">
        <v>48</v>
      </c>
      <c r="O258" s="519"/>
      <c r="P258" s="3"/>
      <c r="Q258" s="3"/>
      <c r="R258" s="3"/>
      <c r="S258" s="3"/>
      <c r="T258" s="3"/>
      <c r="U258" s="3"/>
      <c r="V258" s="3"/>
      <c r="W258" s="3"/>
      <c r="X258" s="3"/>
      <c r="Y258" s="3"/>
      <c r="Z258" s="3"/>
      <c r="AA258" s="3"/>
      <c r="AB258" s="3"/>
      <c r="AC258" s="3"/>
      <c r="AD258" s="3"/>
      <c r="AE258" s="3"/>
      <c r="AF258" s="3"/>
      <c r="AG258" s="3"/>
      <c r="AH258" s="10"/>
      <c r="AI258" s="3"/>
      <c r="AJ258" s="3"/>
      <c r="AK258" s="3"/>
      <c r="AL258" s="10"/>
      <c r="AM258" s="10"/>
      <c r="AN258" s="10"/>
      <c r="AO258" s="10"/>
      <c r="AP258" s="10"/>
      <c r="AQ258" s="10"/>
      <c r="AR258" s="10"/>
      <c r="AS258" s="10"/>
      <c r="AT258" s="10"/>
      <c r="AU258" s="10"/>
      <c r="AV258" s="10"/>
      <c r="BY258" s="452"/>
      <c r="BZ258" s="452"/>
      <c r="CA258" s="452"/>
      <c r="CB258" s="452"/>
      <c r="CC258" s="452"/>
      <c r="CD258" s="452"/>
      <c r="CE258" s="452"/>
      <c r="CF258" s="452"/>
      <c r="CG258" s="452"/>
      <c r="CH258" s="452"/>
      <c r="CI258" s="452"/>
      <c r="CJ258" s="452"/>
      <c r="CK258" s="452"/>
      <c r="CL258" s="452"/>
      <c r="CM258" s="452"/>
      <c r="CN258" s="452"/>
      <c r="CO258" s="452"/>
    </row>
    <row r="259" spans="1:93" s="451" customFormat="1" x14ac:dyDescent="0.2">
      <c r="A259" s="712" t="s">
        <v>34</v>
      </c>
      <c r="B259" s="713">
        <f>SUM(C259+D259)</f>
        <v>0</v>
      </c>
      <c r="C259" s="714">
        <f>SUM(E259+G259+I259+K259+M259)</f>
        <v>0</v>
      </c>
      <c r="D259" s="715">
        <f>SUM(F259+H259+J259+L259+N259)</f>
        <v>0</v>
      </c>
      <c r="E259" s="82"/>
      <c r="F259" s="184"/>
      <c r="G259" s="82"/>
      <c r="H259" s="184"/>
      <c r="I259" s="82"/>
      <c r="J259" s="586"/>
      <c r="K259" s="82"/>
      <c r="L259" s="586"/>
      <c r="M259" s="87"/>
      <c r="N259" s="586"/>
      <c r="O259" s="519"/>
      <c r="P259" s="3"/>
      <c r="Q259" s="3"/>
      <c r="R259" s="3"/>
      <c r="S259" s="3"/>
      <c r="T259" s="3"/>
      <c r="U259" s="3"/>
      <c r="V259" s="3"/>
      <c r="W259" s="3"/>
      <c r="X259" s="3"/>
      <c r="Y259" s="3"/>
      <c r="Z259" s="3"/>
      <c r="AA259" s="3"/>
      <c r="AB259" s="3"/>
      <c r="AC259" s="3"/>
      <c r="AD259" s="3"/>
      <c r="AE259" s="3"/>
      <c r="AF259" s="3"/>
      <c r="AG259" s="3"/>
      <c r="AH259" s="3"/>
      <c r="AI259" s="3"/>
      <c r="AJ259" s="3"/>
      <c r="AK259" s="3"/>
      <c r="AL259" s="10"/>
      <c r="AM259" s="22"/>
      <c r="AN259" s="10"/>
      <c r="AO259" s="10"/>
      <c r="AP259" s="10"/>
      <c r="AQ259" s="10"/>
      <c r="AR259" s="10"/>
      <c r="AS259" s="10"/>
      <c r="AT259" s="10"/>
      <c r="AU259" s="10"/>
      <c r="AV259" s="10"/>
      <c r="BY259" s="452"/>
      <c r="BZ259" s="452"/>
      <c r="CA259" s="452"/>
      <c r="CB259" s="452"/>
      <c r="CC259" s="452"/>
      <c r="CD259" s="452"/>
      <c r="CE259" s="452"/>
      <c r="CF259" s="452"/>
      <c r="CG259" s="452"/>
      <c r="CH259" s="452"/>
      <c r="CI259" s="452"/>
      <c r="CJ259" s="452"/>
      <c r="CK259" s="452"/>
      <c r="CL259" s="452"/>
      <c r="CM259" s="452"/>
      <c r="CN259" s="452"/>
      <c r="CO259" s="452"/>
    </row>
    <row r="260" spans="1:93" s="451" customFormat="1" x14ac:dyDescent="0.2">
      <c r="A260" s="712" t="s">
        <v>77</v>
      </c>
      <c r="B260" s="716">
        <f>SUM(C260+D260)</f>
        <v>0</v>
      </c>
      <c r="C260" s="714">
        <f>SUM(E260+G260+I260+K260+M260)</f>
        <v>0</v>
      </c>
      <c r="D260" s="715">
        <f>SUM(F260+H260+J260+L260+N260)</f>
        <v>0</v>
      </c>
      <c r="E260" s="37"/>
      <c r="F260" s="175"/>
      <c r="G260" s="37"/>
      <c r="H260" s="474"/>
      <c r="I260" s="37"/>
      <c r="J260" s="175"/>
      <c r="K260" s="37"/>
      <c r="L260" s="175"/>
      <c r="M260" s="717"/>
      <c r="N260" s="474"/>
      <c r="O260" s="519"/>
      <c r="P260" s="3"/>
      <c r="Q260" s="3"/>
      <c r="R260" s="3"/>
      <c r="S260" s="3"/>
      <c r="T260" s="3"/>
      <c r="U260" s="3"/>
      <c r="V260" s="3"/>
      <c r="W260" s="3"/>
      <c r="X260" s="3"/>
      <c r="Y260" s="3"/>
      <c r="Z260" s="3"/>
      <c r="AA260" s="3"/>
      <c r="AB260" s="3"/>
      <c r="AC260" s="3"/>
      <c r="AD260" s="3"/>
      <c r="AE260" s="3"/>
      <c r="AF260" s="3"/>
      <c r="AG260" s="3"/>
      <c r="AH260" s="3"/>
      <c r="AI260" s="3"/>
      <c r="AJ260" s="3"/>
      <c r="AK260" s="3"/>
      <c r="AL260" s="10"/>
      <c r="AM260" s="10"/>
      <c r="AN260" s="10"/>
      <c r="AO260" s="10"/>
      <c r="AP260" s="10"/>
      <c r="AQ260" s="10"/>
      <c r="AR260" s="10"/>
      <c r="AS260" s="10"/>
      <c r="AT260" s="10"/>
      <c r="AU260" s="10"/>
      <c r="AV260" s="10"/>
      <c r="BY260" s="452"/>
      <c r="BZ260" s="452"/>
      <c r="CA260" s="452"/>
      <c r="CB260" s="452"/>
      <c r="CC260" s="452"/>
      <c r="CD260" s="452"/>
      <c r="CE260" s="452"/>
      <c r="CF260" s="452"/>
      <c r="CG260" s="452"/>
      <c r="CH260" s="452"/>
      <c r="CI260" s="452"/>
      <c r="CJ260" s="452"/>
      <c r="CK260" s="452"/>
      <c r="CL260" s="452"/>
      <c r="CM260" s="452"/>
      <c r="CN260" s="452"/>
      <c r="CO260" s="452"/>
    </row>
    <row r="261" spans="1:93" s="451"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10"/>
      <c r="AM261" s="10"/>
      <c r="AN261" s="10"/>
      <c r="AO261" s="10"/>
      <c r="AP261" s="10"/>
      <c r="AQ261" s="10"/>
      <c r="AR261" s="10"/>
      <c r="AS261" s="10"/>
      <c r="AT261" s="10"/>
      <c r="AU261" s="10"/>
      <c r="AV261" s="10"/>
      <c r="BY261" s="452"/>
      <c r="BZ261" s="452"/>
      <c r="CA261" s="452"/>
      <c r="CB261" s="452"/>
      <c r="CC261" s="452"/>
      <c r="CD261" s="452"/>
      <c r="CE261" s="452"/>
      <c r="CF261" s="452"/>
      <c r="CG261" s="452"/>
      <c r="CH261" s="452"/>
      <c r="CI261" s="452"/>
      <c r="CJ261" s="452"/>
      <c r="CK261" s="452"/>
      <c r="CL261" s="452"/>
      <c r="CM261" s="452"/>
      <c r="CN261" s="452"/>
      <c r="CO261" s="452"/>
    </row>
    <row r="262" spans="1:93" s="451" customFormat="1" x14ac:dyDescent="0.2">
      <c r="BY262" s="452"/>
      <c r="BZ262" s="452"/>
      <c r="CA262" s="452"/>
      <c r="CB262" s="452"/>
      <c r="CC262" s="452"/>
      <c r="CD262" s="452"/>
      <c r="CE262" s="452"/>
      <c r="CF262" s="452"/>
      <c r="CG262" s="452"/>
      <c r="CH262" s="452"/>
      <c r="CI262" s="452"/>
      <c r="CJ262" s="452"/>
      <c r="CK262" s="452"/>
      <c r="CL262" s="452"/>
      <c r="CM262" s="452"/>
      <c r="CN262" s="452"/>
      <c r="CO262" s="452"/>
    </row>
    <row r="263" spans="1:93" s="451" customFormat="1" x14ac:dyDescent="0.2">
      <c r="BY263" s="452"/>
      <c r="BZ263" s="452"/>
      <c r="CA263" s="452"/>
      <c r="CB263" s="452"/>
      <c r="CC263" s="452"/>
      <c r="CD263" s="452"/>
      <c r="CE263" s="452"/>
      <c r="CF263" s="452"/>
      <c r="CG263" s="452"/>
      <c r="CH263" s="452"/>
      <c r="CI263" s="452"/>
      <c r="CJ263" s="452"/>
      <c r="CK263" s="452"/>
      <c r="CL263" s="452"/>
      <c r="CM263" s="452"/>
      <c r="CN263" s="452"/>
      <c r="CO263" s="452"/>
    </row>
    <row r="264" spans="1:93" s="451" customFormat="1" x14ac:dyDescent="0.2">
      <c r="BY264" s="452"/>
      <c r="BZ264" s="452"/>
      <c r="CA264" s="452"/>
      <c r="CB264" s="452"/>
      <c r="CC264" s="452"/>
      <c r="CD264" s="452"/>
      <c r="CE264" s="452"/>
      <c r="CF264" s="452"/>
      <c r="CG264" s="452"/>
      <c r="CH264" s="452"/>
      <c r="CI264" s="452"/>
      <c r="CJ264" s="452"/>
      <c r="CK264" s="452"/>
      <c r="CL264" s="452"/>
      <c r="CM264" s="452"/>
      <c r="CN264" s="452"/>
      <c r="CO264" s="452"/>
    </row>
    <row r="265" spans="1:93" s="451" customFormat="1" x14ac:dyDescent="0.2">
      <c r="BY265" s="452"/>
      <c r="BZ265" s="452"/>
      <c r="CA265" s="452"/>
      <c r="CB265" s="452"/>
      <c r="CC265" s="452"/>
      <c r="CD265" s="452"/>
      <c r="CE265" s="452"/>
      <c r="CF265" s="452"/>
      <c r="CG265" s="452"/>
      <c r="CH265" s="452"/>
      <c r="CI265" s="452"/>
      <c r="CJ265" s="452"/>
      <c r="CK265" s="452"/>
      <c r="CL265" s="452"/>
      <c r="CM265" s="452"/>
      <c r="CN265" s="452"/>
      <c r="CO265" s="452"/>
    </row>
    <row r="266" spans="1:93" s="451" customFormat="1" x14ac:dyDescent="0.2">
      <c r="BY266" s="452"/>
      <c r="BZ266" s="452"/>
      <c r="CA266" s="452"/>
      <c r="CB266" s="452"/>
      <c r="CC266" s="452"/>
      <c r="CD266" s="452"/>
      <c r="CE266" s="452"/>
      <c r="CF266" s="452"/>
      <c r="CG266" s="452"/>
      <c r="CH266" s="452"/>
      <c r="CI266" s="452"/>
      <c r="CJ266" s="452"/>
      <c r="CK266" s="452"/>
      <c r="CL266" s="452"/>
      <c r="CM266" s="452"/>
      <c r="CN266" s="452"/>
      <c r="CO266" s="452"/>
    </row>
    <row r="267" spans="1:93" s="451" customFormat="1" x14ac:dyDescent="0.2">
      <c r="BY267" s="452"/>
      <c r="BZ267" s="452"/>
      <c r="CA267" s="452"/>
      <c r="CB267" s="452"/>
      <c r="CC267" s="452"/>
      <c r="CD267" s="452"/>
      <c r="CE267" s="452"/>
      <c r="CF267" s="452"/>
      <c r="CG267" s="452"/>
      <c r="CH267" s="452"/>
      <c r="CI267" s="452"/>
      <c r="CJ267" s="452"/>
      <c r="CK267" s="452"/>
      <c r="CL267" s="452"/>
      <c r="CM267" s="452"/>
      <c r="CN267" s="452"/>
      <c r="CO267" s="452"/>
    </row>
    <row r="268" spans="1:93" s="451" customFormat="1" x14ac:dyDescent="0.2">
      <c r="BY268" s="452"/>
      <c r="BZ268" s="452"/>
      <c r="CA268" s="452"/>
      <c r="CB268" s="452"/>
      <c r="CC268" s="452"/>
      <c r="CD268" s="452"/>
      <c r="CE268" s="452"/>
      <c r="CF268" s="452"/>
      <c r="CG268" s="452"/>
      <c r="CH268" s="452"/>
      <c r="CI268" s="452"/>
      <c r="CJ268" s="452"/>
      <c r="CK268" s="452"/>
      <c r="CL268" s="452"/>
      <c r="CM268" s="452"/>
      <c r="CN268" s="452"/>
      <c r="CO268" s="452"/>
    </row>
    <row r="269" spans="1:93" s="451" customFormat="1" x14ac:dyDescent="0.2">
      <c r="BY269" s="452"/>
      <c r="BZ269" s="452"/>
      <c r="CA269" s="452"/>
      <c r="CB269" s="452"/>
      <c r="CC269" s="452"/>
      <c r="CD269" s="452"/>
      <c r="CE269" s="452"/>
      <c r="CF269" s="452"/>
      <c r="CG269" s="452"/>
      <c r="CH269" s="452"/>
      <c r="CI269" s="452"/>
      <c r="CJ269" s="452"/>
      <c r="CK269" s="452"/>
      <c r="CL269" s="452"/>
      <c r="CM269" s="452"/>
      <c r="CN269" s="452"/>
      <c r="CO269" s="452"/>
    </row>
    <row r="270" spans="1:93" s="451" customFormat="1" x14ac:dyDescent="0.2">
      <c r="BY270" s="452"/>
      <c r="BZ270" s="452"/>
      <c r="CA270" s="452"/>
      <c r="CB270" s="452"/>
      <c r="CC270" s="452"/>
      <c r="CD270" s="452"/>
      <c r="CE270" s="452"/>
      <c r="CF270" s="452"/>
      <c r="CG270" s="452"/>
      <c r="CH270" s="452"/>
      <c r="CI270" s="452"/>
      <c r="CJ270" s="452"/>
      <c r="CK270" s="452"/>
      <c r="CL270" s="452"/>
      <c r="CM270" s="452"/>
      <c r="CN270" s="452"/>
      <c r="CO270" s="452"/>
    </row>
    <row r="271" spans="1:93" s="451" customFormat="1" x14ac:dyDescent="0.2">
      <c r="BY271" s="452"/>
      <c r="BZ271" s="452"/>
      <c r="CA271" s="452"/>
      <c r="CB271" s="452"/>
      <c r="CC271" s="452"/>
      <c r="CD271" s="452"/>
      <c r="CE271" s="452"/>
      <c r="CF271" s="452"/>
      <c r="CG271" s="452"/>
      <c r="CH271" s="452"/>
      <c r="CI271" s="452"/>
      <c r="CJ271" s="452"/>
      <c r="CK271" s="452"/>
      <c r="CL271" s="452"/>
      <c r="CM271" s="452"/>
      <c r="CN271" s="452"/>
      <c r="CO271" s="452"/>
    </row>
    <row r="272" spans="1:93" s="451" customFormat="1" x14ac:dyDescent="0.2">
      <c r="BY272" s="452"/>
      <c r="BZ272" s="452"/>
      <c r="CA272" s="452"/>
      <c r="CB272" s="452"/>
      <c r="CC272" s="452"/>
      <c r="CD272" s="452"/>
      <c r="CE272" s="452"/>
      <c r="CF272" s="452"/>
      <c r="CG272" s="452"/>
      <c r="CH272" s="452"/>
      <c r="CI272" s="452"/>
      <c r="CJ272" s="452"/>
      <c r="CK272" s="452"/>
      <c r="CL272" s="452"/>
      <c r="CM272" s="452"/>
      <c r="CN272" s="452"/>
      <c r="CO272" s="452"/>
    </row>
    <row r="273" spans="1:93" s="451" customFormat="1" x14ac:dyDescent="0.2">
      <c r="BY273" s="452"/>
      <c r="BZ273" s="452"/>
      <c r="CA273" s="452"/>
      <c r="CB273" s="452"/>
      <c r="CC273" s="452"/>
      <c r="CD273" s="452"/>
      <c r="CE273" s="452"/>
      <c r="CF273" s="452"/>
      <c r="CG273" s="452"/>
      <c r="CH273" s="452"/>
      <c r="CI273" s="452"/>
      <c r="CJ273" s="452"/>
      <c r="CK273" s="452"/>
      <c r="CL273" s="452"/>
      <c r="CM273" s="452"/>
      <c r="CN273" s="452"/>
      <c r="CO273" s="452"/>
    </row>
    <row r="274" spans="1:93" s="451" customFormat="1" x14ac:dyDescent="0.2">
      <c r="BY274" s="452"/>
      <c r="BZ274" s="452"/>
      <c r="CA274" s="452"/>
      <c r="CB274" s="452"/>
      <c r="CC274" s="452"/>
      <c r="CD274" s="452"/>
      <c r="CE274" s="452"/>
      <c r="CF274" s="452"/>
      <c r="CG274" s="452"/>
      <c r="CH274" s="452"/>
      <c r="CI274" s="452"/>
      <c r="CJ274" s="452"/>
      <c r="CK274" s="452"/>
      <c r="CL274" s="452"/>
      <c r="CM274" s="452"/>
      <c r="CN274" s="452"/>
      <c r="CO274" s="452"/>
    </row>
    <row r="275" spans="1:93" s="451" customFormat="1" x14ac:dyDescent="0.2">
      <c r="BY275" s="452"/>
      <c r="BZ275" s="452"/>
      <c r="CA275" s="452"/>
      <c r="CB275" s="452"/>
      <c r="CC275" s="452"/>
      <c r="CD275" s="452"/>
      <c r="CE275" s="452"/>
      <c r="CF275" s="452"/>
      <c r="CG275" s="452"/>
      <c r="CH275" s="452"/>
      <c r="CI275" s="452"/>
      <c r="CJ275" s="452"/>
      <c r="CK275" s="452"/>
      <c r="CL275" s="452"/>
      <c r="CM275" s="452"/>
      <c r="CN275" s="452"/>
      <c r="CO275" s="452"/>
    </row>
    <row r="276" spans="1:93" s="451" customFormat="1" x14ac:dyDescent="0.2">
      <c r="BY276" s="452"/>
      <c r="BZ276" s="452"/>
      <c r="CA276" s="452"/>
      <c r="CB276" s="452"/>
      <c r="CC276" s="452"/>
      <c r="CD276" s="452"/>
      <c r="CE276" s="452"/>
      <c r="CF276" s="452"/>
      <c r="CG276" s="452"/>
      <c r="CH276" s="452"/>
      <c r="CI276" s="452"/>
      <c r="CJ276" s="452"/>
      <c r="CK276" s="452"/>
      <c r="CL276" s="452"/>
      <c r="CM276" s="452"/>
      <c r="CN276" s="452"/>
      <c r="CO276" s="452"/>
    </row>
    <row r="277" spans="1:93" s="451" customFormat="1" x14ac:dyDescent="0.2">
      <c r="BY277" s="452"/>
      <c r="BZ277" s="452"/>
      <c r="CA277" s="452"/>
      <c r="CB277" s="452"/>
      <c r="CC277" s="452"/>
      <c r="CD277" s="452"/>
      <c r="CE277" s="452"/>
      <c r="CF277" s="452"/>
      <c r="CG277" s="452"/>
      <c r="CH277" s="452"/>
      <c r="CI277" s="452"/>
      <c r="CJ277" s="452"/>
      <c r="CK277" s="452"/>
      <c r="CL277" s="452"/>
      <c r="CM277" s="452"/>
      <c r="CN277" s="452"/>
      <c r="CO277" s="452"/>
    </row>
    <row r="278" spans="1:93" s="451" customFormat="1" x14ac:dyDescent="0.2">
      <c r="BY278" s="452"/>
      <c r="BZ278" s="452"/>
      <c r="CA278" s="452"/>
      <c r="CB278" s="452"/>
      <c r="CC278" s="452"/>
      <c r="CD278" s="452"/>
      <c r="CE278" s="452"/>
      <c r="CF278" s="452"/>
      <c r="CG278" s="452"/>
      <c r="CH278" s="452"/>
      <c r="CI278" s="452"/>
      <c r="CJ278" s="452"/>
      <c r="CK278" s="452"/>
      <c r="CL278" s="452"/>
      <c r="CM278" s="452"/>
      <c r="CN278" s="452"/>
      <c r="CO278" s="452"/>
    </row>
    <row r="279" spans="1:93" s="451" customFormat="1" x14ac:dyDescent="0.2">
      <c r="BY279" s="452"/>
      <c r="BZ279" s="452"/>
      <c r="CA279" s="452"/>
      <c r="CB279" s="452"/>
      <c r="CC279" s="452"/>
      <c r="CD279" s="452"/>
      <c r="CE279" s="452"/>
      <c r="CF279" s="452"/>
      <c r="CG279" s="452"/>
      <c r="CH279" s="452"/>
      <c r="CI279" s="452"/>
      <c r="CJ279" s="452"/>
      <c r="CK279" s="452"/>
      <c r="CL279" s="452"/>
      <c r="CM279" s="452"/>
      <c r="CN279" s="452"/>
      <c r="CO279" s="452"/>
    </row>
    <row r="280" spans="1:93" s="451" customFormat="1" x14ac:dyDescent="0.2">
      <c r="BY280" s="452"/>
      <c r="BZ280" s="452"/>
      <c r="CA280" s="452"/>
      <c r="CB280" s="452"/>
      <c r="CC280" s="452"/>
      <c r="CD280" s="452"/>
      <c r="CE280" s="452"/>
      <c r="CF280" s="452"/>
      <c r="CG280" s="452"/>
      <c r="CH280" s="452"/>
      <c r="CI280" s="452"/>
      <c r="CJ280" s="452"/>
      <c r="CK280" s="452"/>
      <c r="CL280" s="452"/>
      <c r="CM280" s="452"/>
      <c r="CN280" s="452"/>
      <c r="CO280" s="452"/>
    </row>
    <row r="281" spans="1:93" s="451" customFormat="1" x14ac:dyDescent="0.2">
      <c r="BY281" s="452"/>
      <c r="BZ281" s="452"/>
      <c r="CA281" s="452"/>
      <c r="CB281" s="452"/>
      <c r="CC281" s="452"/>
      <c r="CD281" s="452"/>
      <c r="CE281" s="452"/>
      <c r="CF281" s="452"/>
      <c r="CG281" s="452"/>
      <c r="CH281" s="452"/>
      <c r="CI281" s="452"/>
      <c r="CJ281" s="452"/>
      <c r="CK281" s="452"/>
      <c r="CL281" s="452"/>
      <c r="CM281" s="452"/>
      <c r="CN281" s="452"/>
      <c r="CO281" s="452"/>
    </row>
    <row r="282" spans="1:93" s="451" customFormat="1" x14ac:dyDescent="0.2">
      <c r="BY282" s="452"/>
      <c r="BZ282" s="452"/>
      <c r="CA282" s="452"/>
      <c r="CB282" s="452"/>
      <c r="CC282" s="452"/>
      <c r="CD282" s="452"/>
      <c r="CE282" s="452"/>
      <c r="CF282" s="452"/>
      <c r="CG282" s="452"/>
      <c r="CH282" s="452"/>
      <c r="CI282" s="452"/>
      <c r="CJ282" s="452"/>
      <c r="CK282" s="452"/>
      <c r="CL282" s="452"/>
      <c r="CM282" s="452"/>
      <c r="CN282" s="452"/>
      <c r="CO282" s="452"/>
    </row>
    <row r="283" spans="1:93" s="451" customFormat="1" x14ac:dyDescent="0.2">
      <c r="BY283" s="452"/>
      <c r="BZ283" s="452"/>
      <c r="CA283" s="452"/>
      <c r="CB283" s="452"/>
      <c r="CC283" s="452"/>
      <c r="CD283" s="452"/>
      <c r="CE283" s="452"/>
      <c r="CF283" s="452"/>
      <c r="CG283" s="452"/>
      <c r="CH283" s="452"/>
      <c r="CI283" s="452"/>
      <c r="CJ283" s="452"/>
      <c r="CK283" s="452"/>
      <c r="CL283" s="452"/>
      <c r="CM283" s="452"/>
      <c r="CN283" s="452"/>
      <c r="CO283" s="452"/>
    </row>
    <row r="284" spans="1:93" s="451" customFormat="1" x14ac:dyDescent="0.2">
      <c r="BY284" s="452"/>
      <c r="BZ284" s="452"/>
      <c r="CA284" s="452"/>
      <c r="CB284" s="452"/>
      <c r="CC284" s="452"/>
      <c r="CD284" s="452"/>
      <c r="CE284" s="452"/>
      <c r="CF284" s="452"/>
      <c r="CG284" s="452"/>
      <c r="CH284" s="452"/>
      <c r="CI284" s="452"/>
      <c r="CJ284" s="452"/>
      <c r="CK284" s="452"/>
      <c r="CL284" s="452"/>
      <c r="CM284" s="452"/>
      <c r="CN284" s="452"/>
      <c r="CO284" s="452"/>
    </row>
    <row r="285" spans="1:93" s="451" customFormat="1" x14ac:dyDescent="0.2">
      <c r="BY285" s="452"/>
      <c r="BZ285" s="452"/>
      <c r="CA285" s="452"/>
      <c r="CB285" s="452"/>
      <c r="CC285" s="452"/>
      <c r="CD285" s="452"/>
      <c r="CE285" s="452"/>
      <c r="CF285" s="452"/>
      <c r="CG285" s="452"/>
      <c r="CH285" s="452"/>
      <c r="CI285" s="452"/>
      <c r="CJ285" s="452"/>
      <c r="CK285" s="452"/>
      <c r="CL285" s="452"/>
      <c r="CM285" s="452"/>
      <c r="CN285" s="452"/>
      <c r="CO285" s="452"/>
    </row>
    <row r="286" spans="1:93" s="451" customFormat="1" x14ac:dyDescent="0.2">
      <c r="BY286" s="452"/>
      <c r="BZ286" s="452"/>
      <c r="CA286" s="452"/>
      <c r="CB286" s="452"/>
      <c r="CC286" s="452"/>
      <c r="CD286" s="452"/>
      <c r="CE286" s="452"/>
      <c r="CF286" s="452"/>
      <c r="CG286" s="452"/>
      <c r="CH286" s="452"/>
      <c r="CI286" s="452"/>
      <c r="CJ286" s="452"/>
      <c r="CK286" s="452"/>
      <c r="CL286" s="452"/>
      <c r="CM286" s="452"/>
      <c r="CN286" s="452"/>
      <c r="CO286" s="452"/>
    </row>
    <row r="287" spans="1:93" s="451" customFormat="1" hidden="1" x14ac:dyDescent="0.2">
      <c r="A287" s="721">
        <f>SUM(C11:C16,C20:C30,C34:C44,B47,C50,C55:C59,C64,C69:C74,C79:C84,C89:C93,C100,C105,C106,C119,C126,C127:C130,D136,D138:D166,D170,D172:D200,C204:C205,C210:C213,C218:C236,C241:C247,C252:C254,B259:B260)</f>
        <v>400</v>
      </c>
      <c r="B287" s="722">
        <f>SUM(CG8:CN254)</f>
        <v>0</v>
      </c>
      <c r="BY287" s="452"/>
      <c r="BZ287" s="452"/>
      <c r="CA287" s="452"/>
      <c r="CB287" s="452"/>
      <c r="CC287" s="452"/>
      <c r="CD287" s="452"/>
      <c r="CE287" s="452"/>
      <c r="CF287" s="452"/>
      <c r="CG287" s="452"/>
      <c r="CH287" s="452"/>
      <c r="CI287" s="452"/>
      <c r="CJ287" s="452"/>
      <c r="CK287" s="452"/>
      <c r="CL287" s="452"/>
      <c r="CM287" s="452"/>
      <c r="CN287" s="452"/>
      <c r="CO287" s="452"/>
    </row>
    <row r="288" spans="1:93" s="451" customFormat="1" x14ac:dyDescent="0.2">
      <c r="BY288" s="452"/>
      <c r="BZ288" s="452"/>
      <c r="CA288" s="452"/>
      <c r="CB288" s="452"/>
      <c r="CC288" s="452"/>
      <c r="CD288" s="452"/>
      <c r="CE288" s="452"/>
      <c r="CF288" s="452"/>
      <c r="CG288" s="452"/>
      <c r="CH288" s="452"/>
      <c r="CI288" s="452"/>
      <c r="CJ288" s="452"/>
      <c r="CK288" s="452"/>
      <c r="CL288" s="452"/>
      <c r="CM288" s="452"/>
      <c r="CN288" s="452"/>
      <c r="CO288" s="452"/>
    </row>
    <row r="289" spans="77:93" s="451" customFormat="1" x14ac:dyDescent="0.2">
      <c r="BY289" s="452"/>
      <c r="BZ289" s="452"/>
      <c r="CA289" s="452"/>
      <c r="CB289" s="452"/>
      <c r="CC289" s="452"/>
      <c r="CD289" s="452"/>
      <c r="CE289" s="452"/>
      <c r="CF289" s="452"/>
      <c r="CG289" s="452"/>
      <c r="CH289" s="452"/>
      <c r="CI289" s="452"/>
      <c r="CJ289" s="452"/>
      <c r="CK289" s="452"/>
      <c r="CL289" s="452"/>
      <c r="CM289" s="452"/>
      <c r="CN289" s="452"/>
      <c r="CO289" s="452"/>
    </row>
    <row r="290" spans="77:93" s="451" customFormat="1" x14ac:dyDescent="0.2">
      <c r="BY290" s="452"/>
      <c r="BZ290" s="452"/>
      <c r="CA290" s="452"/>
      <c r="CB290" s="452"/>
      <c r="CC290" s="452"/>
      <c r="CD290" s="452"/>
      <c r="CE290" s="452"/>
      <c r="CF290" s="452"/>
      <c r="CG290" s="452"/>
      <c r="CH290" s="452"/>
      <c r="CI290" s="452"/>
      <c r="CJ290" s="452"/>
      <c r="CK290" s="452"/>
      <c r="CL290" s="452"/>
      <c r="CM290" s="452"/>
      <c r="CN290" s="452"/>
      <c r="CO290" s="452"/>
    </row>
    <row r="291" spans="77:93" s="451" customFormat="1" x14ac:dyDescent="0.2">
      <c r="BY291" s="452"/>
      <c r="BZ291" s="452"/>
      <c r="CA291" s="452"/>
      <c r="CB291" s="452"/>
      <c r="CC291" s="452"/>
      <c r="CD291" s="452"/>
      <c r="CE291" s="452"/>
      <c r="CF291" s="452"/>
      <c r="CG291" s="452"/>
      <c r="CH291" s="452"/>
      <c r="CI291" s="452"/>
      <c r="CJ291" s="452"/>
      <c r="CK291" s="452"/>
      <c r="CL291" s="452"/>
      <c r="CM291" s="452"/>
      <c r="CN291" s="452"/>
      <c r="CO291" s="452"/>
    </row>
    <row r="292" spans="77:93" s="451" customFormat="1" x14ac:dyDescent="0.2">
      <c r="BY292" s="452"/>
      <c r="BZ292" s="452"/>
      <c r="CA292" s="452"/>
      <c r="CB292" s="452"/>
      <c r="CC292" s="452"/>
      <c r="CD292" s="452"/>
      <c r="CE292" s="452"/>
      <c r="CF292" s="452"/>
      <c r="CG292" s="452"/>
      <c r="CH292" s="452"/>
      <c r="CI292" s="452"/>
      <c r="CJ292" s="452"/>
      <c r="CK292" s="452"/>
      <c r="CL292" s="452"/>
      <c r="CM292" s="452"/>
      <c r="CN292" s="452"/>
      <c r="CO292" s="452"/>
    </row>
    <row r="293" spans="77:93" s="451" customFormat="1" x14ac:dyDescent="0.2">
      <c r="BY293" s="452"/>
      <c r="BZ293" s="452"/>
      <c r="CA293" s="452"/>
      <c r="CB293" s="452"/>
      <c r="CC293" s="452"/>
      <c r="CD293" s="452"/>
      <c r="CE293" s="452"/>
      <c r="CF293" s="452"/>
      <c r="CG293" s="452"/>
      <c r="CH293" s="452"/>
      <c r="CI293" s="452"/>
      <c r="CJ293" s="452"/>
      <c r="CK293" s="452"/>
      <c r="CL293" s="452"/>
      <c r="CM293" s="452"/>
      <c r="CN293" s="452"/>
      <c r="CO293" s="452"/>
    </row>
    <row r="294" spans="77:93" s="451" customFormat="1" x14ac:dyDescent="0.2">
      <c r="BY294" s="452"/>
      <c r="BZ294" s="452"/>
      <c r="CA294" s="452"/>
      <c r="CB294" s="452"/>
      <c r="CC294" s="452"/>
      <c r="CD294" s="452"/>
      <c r="CE294" s="452"/>
      <c r="CF294" s="452"/>
      <c r="CG294" s="452"/>
      <c r="CH294" s="452"/>
      <c r="CI294" s="452"/>
      <c r="CJ294" s="452"/>
      <c r="CK294" s="452"/>
      <c r="CL294" s="452"/>
      <c r="CM294" s="452"/>
      <c r="CN294" s="452"/>
      <c r="CO294" s="452"/>
    </row>
    <row r="295" spans="77:93" s="451" customFormat="1" x14ac:dyDescent="0.2">
      <c r="BY295" s="452"/>
      <c r="BZ295" s="452"/>
      <c r="CA295" s="452"/>
      <c r="CB295" s="452"/>
      <c r="CC295" s="452"/>
      <c r="CD295" s="452"/>
      <c r="CE295" s="452"/>
      <c r="CF295" s="452"/>
      <c r="CG295" s="452"/>
      <c r="CH295" s="452"/>
      <c r="CI295" s="452"/>
      <c r="CJ295" s="452"/>
      <c r="CK295" s="452"/>
      <c r="CL295" s="452"/>
      <c r="CM295" s="452"/>
      <c r="CN295" s="452"/>
      <c r="CO295" s="452"/>
    </row>
    <row r="296" spans="77:93" s="451" customFormat="1" x14ac:dyDescent="0.2">
      <c r="BY296" s="452"/>
      <c r="BZ296" s="452"/>
      <c r="CA296" s="452"/>
      <c r="CB296" s="452"/>
      <c r="CC296" s="452"/>
      <c r="CD296" s="452"/>
      <c r="CE296" s="452"/>
      <c r="CF296" s="452"/>
      <c r="CG296" s="452"/>
      <c r="CH296" s="452"/>
      <c r="CI296" s="452"/>
      <c r="CJ296" s="452"/>
      <c r="CK296" s="452"/>
      <c r="CL296" s="452"/>
      <c r="CM296" s="452"/>
      <c r="CN296" s="452"/>
      <c r="CO296" s="452"/>
    </row>
    <row r="297" spans="77:93" s="451" customFormat="1" x14ac:dyDescent="0.2">
      <c r="BY297" s="452"/>
      <c r="BZ297" s="452"/>
      <c r="CA297" s="452"/>
      <c r="CB297" s="452"/>
      <c r="CC297" s="452"/>
      <c r="CD297" s="452"/>
      <c r="CE297" s="452"/>
      <c r="CF297" s="452"/>
      <c r="CG297" s="452"/>
      <c r="CH297" s="452"/>
      <c r="CI297" s="452"/>
      <c r="CJ297" s="452"/>
      <c r="CK297" s="452"/>
      <c r="CL297" s="452"/>
      <c r="CM297" s="452"/>
      <c r="CN297" s="452"/>
      <c r="CO297" s="452"/>
    </row>
    <row r="298" spans="77:93" s="451" customFormat="1" x14ac:dyDescent="0.2">
      <c r="BY298" s="452"/>
      <c r="BZ298" s="452"/>
      <c r="CA298" s="452"/>
      <c r="CB298" s="452"/>
      <c r="CC298" s="452"/>
      <c r="CD298" s="452"/>
      <c r="CE298" s="452"/>
      <c r="CF298" s="452"/>
      <c r="CG298" s="452"/>
      <c r="CH298" s="452"/>
      <c r="CI298" s="452"/>
      <c r="CJ298" s="452"/>
      <c r="CK298" s="452"/>
      <c r="CL298" s="452"/>
      <c r="CM298" s="452"/>
      <c r="CN298" s="452"/>
      <c r="CO298" s="452"/>
    </row>
    <row r="299" spans="77:93" s="451" customFormat="1" x14ac:dyDescent="0.2">
      <c r="BY299" s="452"/>
      <c r="BZ299" s="452"/>
      <c r="CA299" s="452"/>
      <c r="CB299" s="452"/>
      <c r="CC299" s="452"/>
      <c r="CD299" s="452"/>
      <c r="CE299" s="452"/>
      <c r="CF299" s="452"/>
      <c r="CG299" s="452"/>
      <c r="CH299" s="452"/>
      <c r="CI299" s="452"/>
      <c r="CJ299" s="452"/>
      <c r="CK299" s="452"/>
      <c r="CL299" s="452"/>
      <c r="CM299" s="452"/>
      <c r="CN299" s="452"/>
      <c r="CO299" s="452"/>
    </row>
    <row r="300" spans="77:93" s="451" customFormat="1" x14ac:dyDescent="0.2">
      <c r="BY300" s="452"/>
      <c r="BZ300" s="452"/>
      <c r="CA300" s="452"/>
      <c r="CB300" s="452"/>
      <c r="CC300" s="452"/>
      <c r="CD300" s="452"/>
      <c r="CE300" s="452"/>
      <c r="CF300" s="452"/>
      <c r="CG300" s="452"/>
      <c r="CH300" s="452"/>
      <c r="CI300" s="452"/>
      <c r="CJ300" s="452"/>
      <c r="CK300" s="452"/>
      <c r="CL300" s="452"/>
      <c r="CM300" s="452"/>
      <c r="CN300" s="452"/>
      <c r="CO300" s="452"/>
    </row>
    <row r="301" spans="77:93" s="451" customFormat="1" x14ac:dyDescent="0.2">
      <c r="BY301" s="452"/>
      <c r="BZ301" s="452"/>
      <c r="CA301" s="452"/>
      <c r="CB301" s="452"/>
      <c r="CC301" s="452"/>
      <c r="CD301" s="452"/>
      <c r="CE301" s="452"/>
      <c r="CF301" s="452"/>
      <c r="CG301" s="452"/>
      <c r="CH301" s="452"/>
      <c r="CI301" s="452"/>
      <c r="CJ301" s="452"/>
      <c r="CK301" s="452"/>
      <c r="CL301" s="452"/>
      <c r="CM301" s="452"/>
      <c r="CN301" s="452"/>
      <c r="CO301" s="452"/>
    </row>
    <row r="302" spans="77:93" s="451" customFormat="1" x14ac:dyDescent="0.2">
      <c r="BY302" s="452"/>
      <c r="BZ302" s="452"/>
      <c r="CA302" s="452"/>
      <c r="CB302" s="452"/>
      <c r="CC302" s="452"/>
      <c r="CD302" s="452"/>
      <c r="CE302" s="452"/>
      <c r="CF302" s="452"/>
      <c r="CG302" s="452"/>
      <c r="CH302" s="452"/>
      <c r="CI302" s="452"/>
      <c r="CJ302" s="452"/>
      <c r="CK302" s="452"/>
      <c r="CL302" s="452"/>
      <c r="CM302" s="452"/>
      <c r="CN302" s="452"/>
      <c r="CO302" s="452"/>
    </row>
    <row r="303" spans="77:93" s="451" customFormat="1" x14ac:dyDescent="0.2">
      <c r="BY303" s="452"/>
      <c r="BZ303" s="452"/>
      <c r="CA303" s="452"/>
      <c r="CB303" s="452"/>
      <c r="CC303" s="452"/>
      <c r="CD303" s="452"/>
      <c r="CE303" s="452"/>
      <c r="CF303" s="452"/>
      <c r="CG303" s="452"/>
      <c r="CH303" s="452"/>
      <c r="CI303" s="452"/>
      <c r="CJ303" s="452"/>
      <c r="CK303" s="452"/>
      <c r="CL303" s="452"/>
      <c r="CM303" s="452"/>
      <c r="CN303" s="452"/>
      <c r="CO303" s="452"/>
    </row>
    <row r="304" spans="77:93" s="451" customFormat="1" x14ac:dyDescent="0.2">
      <c r="BY304" s="452"/>
      <c r="BZ304" s="452"/>
      <c r="CA304" s="452"/>
      <c r="CB304" s="452"/>
      <c r="CC304" s="452"/>
      <c r="CD304" s="452"/>
      <c r="CE304" s="452"/>
      <c r="CF304" s="452"/>
      <c r="CG304" s="452"/>
      <c r="CH304" s="452"/>
      <c r="CI304" s="452"/>
      <c r="CJ304" s="452"/>
      <c r="CK304" s="452"/>
      <c r="CL304" s="452"/>
      <c r="CM304" s="452"/>
      <c r="CN304" s="452"/>
      <c r="CO304" s="452"/>
    </row>
    <row r="305" spans="77:93" s="451" customFormat="1" x14ac:dyDescent="0.2">
      <c r="BY305" s="452"/>
      <c r="BZ305" s="452"/>
      <c r="CA305" s="452"/>
      <c r="CB305" s="452"/>
      <c r="CC305" s="452"/>
      <c r="CD305" s="452"/>
      <c r="CE305" s="452"/>
      <c r="CF305" s="452"/>
      <c r="CG305" s="452"/>
      <c r="CH305" s="452"/>
      <c r="CI305" s="452"/>
      <c r="CJ305" s="452"/>
      <c r="CK305" s="452"/>
      <c r="CL305" s="452"/>
      <c r="CM305" s="452"/>
      <c r="CN305" s="452"/>
      <c r="CO305" s="452"/>
    </row>
    <row r="306" spans="77:93" s="451" customFormat="1" x14ac:dyDescent="0.2">
      <c r="BY306" s="452"/>
      <c r="BZ306" s="452"/>
      <c r="CA306" s="452"/>
      <c r="CB306" s="452"/>
      <c r="CC306" s="452"/>
      <c r="CD306" s="452"/>
      <c r="CE306" s="452"/>
      <c r="CF306" s="452"/>
      <c r="CG306" s="452"/>
      <c r="CH306" s="452"/>
      <c r="CI306" s="452"/>
      <c r="CJ306" s="452"/>
      <c r="CK306" s="452"/>
      <c r="CL306" s="452"/>
      <c r="CM306" s="452"/>
      <c r="CN306" s="452"/>
      <c r="CO306" s="452"/>
    </row>
    <row r="307" spans="77:93" s="451" customFormat="1" x14ac:dyDescent="0.2">
      <c r="BY307" s="452"/>
      <c r="BZ307" s="452"/>
      <c r="CA307" s="452"/>
      <c r="CB307" s="452"/>
      <c r="CC307" s="452"/>
      <c r="CD307" s="452"/>
      <c r="CE307" s="452"/>
      <c r="CF307" s="452"/>
      <c r="CG307" s="452"/>
      <c r="CH307" s="452"/>
      <c r="CI307" s="452"/>
      <c r="CJ307" s="452"/>
      <c r="CK307" s="452"/>
      <c r="CL307" s="452"/>
      <c r="CM307" s="452"/>
      <c r="CN307" s="452"/>
      <c r="CO307" s="452"/>
    </row>
    <row r="308" spans="77:93" s="451" customFormat="1" x14ac:dyDescent="0.2">
      <c r="BY308" s="452"/>
      <c r="BZ308" s="452"/>
      <c r="CA308" s="452"/>
      <c r="CB308" s="452"/>
      <c r="CC308" s="452"/>
      <c r="CD308" s="452"/>
      <c r="CE308" s="452"/>
      <c r="CF308" s="452"/>
      <c r="CG308" s="452"/>
      <c r="CH308" s="452"/>
      <c r="CI308" s="452"/>
      <c r="CJ308" s="452"/>
      <c r="CK308" s="452"/>
      <c r="CL308" s="452"/>
      <c r="CM308" s="452"/>
      <c r="CN308" s="452"/>
      <c r="CO308" s="452"/>
    </row>
    <row r="309" spans="77:93" s="451" customFormat="1" x14ac:dyDescent="0.2">
      <c r="BY309" s="452"/>
      <c r="BZ309" s="452"/>
      <c r="CA309" s="452"/>
      <c r="CB309" s="452"/>
      <c r="CC309" s="452"/>
      <c r="CD309" s="452"/>
      <c r="CE309" s="452"/>
      <c r="CF309" s="452"/>
      <c r="CG309" s="452"/>
      <c r="CH309" s="452"/>
      <c r="CI309" s="452"/>
      <c r="CJ309" s="452"/>
      <c r="CK309" s="452"/>
      <c r="CL309" s="452"/>
      <c r="CM309" s="452"/>
      <c r="CN309" s="452"/>
      <c r="CO309" s="452"/>
    </row>
    <row r="310" spans="77:93" s="451" customFormat="1" x14ac:dyDescent="0.2">
      <c r="BY310" s="452"/>
      <c r="BZ310" s="452"/>
      <c r="CA310" s="452"/>
      <c r="CB310" s="452"/>
      <c r="CC310" s="452"/>
      <c r="CD310" s="452"/>
      <c r="CE310" s="452"/>
      <c r="CF310" s="452"/>
      <c r="CG310" s="452"/>
      <c r="CH310" s="452"/>
      <c r="CI310" s="452"/>
      <c r="CJ310" s="452"/>
      <c r="CK310" s="452"/>
      <c r="CL310" s="452"/>
      <c r="CM310" s="452"/>
      <c r="CN310" s="452"/>
      <c r="CO310" s="452"/>
    </row>
    <row r="321" spans="77:93" s="451" customFormat="1" x14ac:dyDescent="0.2">
      <c r="BY321" s="452"/>
      <c r="BZ321" s="452"/>
      <c r="CA321" s="452"/>
      <c r="CB321" s="452"/>
      <c r="CC321" s="452"/>
      <c r="CD321" s="452"/>
      <c r="CE321" s="452"/>
      <c r="CF321" s="452"/>
      <c r="CG321" s="452"/>
      <c r="CH321" s="452"/>
      <c r="CI321" s="452"/>
      <c r="CJ321" s="452"/>
      <c r="CK321" s="452"/>
      <c r="CL321" s="452"/>
      <c r="CM321" s="452"/>
      <c r="CN321" s="452"/>
      <c r="CO321" s="452"/>
    </row>
    <row r="322" spans="77:93" s="451" customFormat="1" x14ac:dyDescent="0.2">
      <c r="BY322" s="452"/>
      <c r="BZ322" s="452"/>
      <c r="CA322" s="452"/>
      <c r="CB322" s="452"/>
      <c r="CC322" s="452"/>
      <c r="CD322" s="452"/>
      <c r="CE322" s="452"/>
      <c r="CF322" s="452"/>
      <c r="CG322" s="452"/>
      <c r="CH322" s="452"/>
      <c r="CI322" s="452"/>
      <c r="CJ322" s="452"/>
      <c r="CK322" s="452"/>
      <c r="CL322" s="452"/>
      <c r="CM322" s="452"/>
      <c r="CN322" s="452"/>
      <c r="CO322" s="452"/>
    </row>
    <row r="326" spans="77:93" s="451" customFormat="1" x14ac:dyDescent="0.2">
      <c r="BY326" s="452"/>
      <c r="BZ326" s="452"/>
      <c r="CA326" s="452"/>
      <c r="CB326" s="452"/>
      <c r="CC326" s="452"/>
      <c r="CD326" s="452"/>
      <c r="CE326" s="452"/>
      <c r="CF326" s="452"/>
      <c r="CG326" s="452"/>
      <c r="CH326" s="452"/>
      <c r="CI326" s="452"/>
      <c r="CJ326" s="452"/>
      <c r="CK326" s="452"/>
      <c r="CL326" s="452"/>
      <c r="CM326" s="452"/>
      <c r="CN326" s="452"/>
      <c r="CO326" s="452"/>
    </row>
    <row r="327" spans="77:93" s="451" customFormat="1" x14ac:dyDescent="0.2">
      <c r="BY327" s="452"/>
      <c r="BZ327" s="452"/>
      <c r="CA327" s="452"/>
      <c r="CB327" s="452"/>
      <c r="CC327" s="452"/>
      <c r="CD327" s="452"/>
      <c r="CE327" s="452"/>
      <c r="CF327" s="452"/>
      <c r="CG327" s="452"/>
      <c r="CH327" s="452"/>
      <c r="CI327" s="452"/>
      <c r="CJ327" s="452"/>
      <c r="CK327" s="452"/>
      <c r="CL327" s="452"/>
      <c r="CM327" s="452"/>
      <c r="CN327" s="452"/>
      <c r="CO327" s="452"/>
    </row>
    <row r="328" spans="77:93" s="451" customFormat="1" x14ac:dyDescent="0.2">
      <c r="BY328" s="452"/>
      <c r="BZ328" s="452"/>
      <c r="CA328" s="452"/>
      <c r="CB328" s="452"/>
      <c r="CC328" s="452"/>
      <c r="CD328" s="452"/>
      <c r="CE328" s="452"/>
      <c r="CF328" s="452"/>
      <c r="CG328" s="452"/>
      <c r="CH328" s="452"/>
      <c r="CI328" s="452"/>
      <c r="CJ328" s="452"/>
      <c r="CK328" s="452"/>
      <c r="CL328" s="452"/>
      <c r="CM328" s="452"/>
      <c r="CN328" s="452"/>
      <c r="CO328" s="452"/>
    </row>
    <row r="329" spans="77:93" s="451" customFormat="1" x14ac:dyDescent="0.2">
      <c r="BY329" s="452"/>
      <c r="BZ329" s="452"/>
      <c r="CA329" s="452"/>
      <c r="CB329" s="452"/>
      <c r="CC329" s="452"/>
      <c r="CD329" s="452"/>
      <c r="CE329" s="452"/>
      <c r="CF329" s="452"/>
      <c r="CG329" s="452"/>
      <c r="CH329" s="452"/>
      <c r="CI329" s="452"/>
      <c r="CJ329" s="452"/>
      <c r="CK329" s="452"/>
      <c r="CL329" s="452"/>
      <c r="CM329" s="452"/>
      <c r="CN329" s="452"/>
      <c r="CO329" s="452"/>
    </row>
    <row r="331" spans="77:93" s="451" customFormat="1" x14ac:dyDescent="0.2">
      <c r="BY331" s="452"/>
      <c r="BZ331" s="452"/>
      <c r="CA331" s="452"/>
      <c r="CB331" s="452"/>
      <c r="CC331" s="452"/>
      <c r="CD331" s="452"/>
      <c r="CE331" s="452"/>
      <c r="CF331" s="452"/>
      <c r="CG331" s="452"/>
      <c r="CH331" s="452"/>
      <c r="CI331" s="452"/>
      <c r="CJ331" s="452"/>
      <c r="CK331" s="452"/>
      <c r="CL331" s="452"/>
      <c r="CM331" s="452"/>
      <c r="CN331" s="452"/>
      <c r="CO331" s="452"/>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2:B242"/>
    <mergeCell ref="A243:B243"/>
    <mergeCell ref="A245:A24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244:B244"/>
    <mergeCell ref="AP238:AP240"/>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L239:AM239"/>
    <mergeCell ref="AN239:AO239"/>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AP216:AP217"/>
    <mergeCell ref="AL207:AL209"/>
    <mergeCell ref="A210:A211"/>
    <mergeCell ref="A212:A213"/>
    <mergeCell ref="A215:B217"/>
    <mergeCell ref="C215:E216"/>
    <mergeCell ref="F215:AM215"/>
    <mergeCell ref="T208:U208"/>
    <mergeCell ref="AN215:AP215"/>
    <mergeCell ref="AQ215:AQ217"/>
    <mergeCell ref="P202:Q202"/>
    <mergeCell ref="R202:S202"/>
    <mergeCell ref="T202:U202"/>
    <mergeCell ref="V202:W202"/>
    <mergeCell ref="X202:Y202"/>
    <mergeCell ref="Z202:AA202"/>
    <mergeCell ref="AB202:AC202"/>
    <mergeCell ref="A207:A209"/>
    <mergeCell ref="B207:B209"/>
    <mergeCell ref="F207:AK207"/>
    <mergeCell ref="A199:C199"/>
    <mergeCell ref="A200:C200"/>
    <mergeCell ref="A202:B203"/>
    <mergeCell ref="C202:E202"/>
    <mergeCell ref="F202:G202"/>
    <mergeCell ref="H202:I202"/>
    <mergeCell ref="J202:K202"/>
    <mergeCell ref="L202:M202"/>
    <mergeCell ref="N202:O202"/>
    <mergeCell ref="A191:C191"/>
    <mergeCell ref="A192:A194"/>
    <mergeCell ref="B192:C192"/>
    <mergeCell ref="B193:C193"/>
    <mergeCell ref="B194:C194"/>
    <mergeCell ref="A195:C195"/>
    <mergeCell ref="A196:C196"/>
    <mergeCell ref="A197:C197"/>
    <mergeCell ref="A198:C198"/>
    <mergeCell ref="AS168:AS169"/>
    <mergeCell ref="AT168:AU168"/>
    <mergeCell ref="A170:C170"/>
    <mergeCell ref="A171:C171"/>
    <mergeCell ref="A172:A173"/>
    <mergeCell ref="A174:C174"/>
    <mergeCell ref="A175:C175"/>
    <mergeCell ref="A176:A183"/>
    <mergeCell ref="B182:C182"/>
    <mergeCell ref="B183:C183"/>
    <mergeCell ref="AA168:AB168"/>
    <mergeCell ref="AC168:AD168"/>
    <mergeCell ref="AE168:AF168"/>
    <mergeCell ref="AG168:AH168"/>
    <mergeCell ref="AI168:AJ168"/>
    <mergeCell ref="AK168:AL168"/>
    <mergeCell ref="AM168:AN168"/>
    <mergeCell ref="AO168:AQ168"/>
    <mergeCell ref="AR168:AR169"/>
    <mergeCell ref="I168:J168"/>
    <mergeCell ref="K168:L168"/>
    <mergeCell ref="M168:N168"/>
    <mergeCell ref="O168:P168"/>
    <mergeCell ref="Q168:R168"/>
    <mergeCell ref="S168:T168"/>
    <mergeCell ref="U168:V168"/>
    <mergeCell ref="W168:X168"/>
    <mergeCell ref="Y168:Z168"/>
    <mergeCell ref="AO134:AO135"/>
    <mergeCell ref="AP134:AP135"/>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I134:J134"/>
    <mergeCell ref="K134:L134"/>
    <mergeCell ref="M134:N134"/>
    <mergeCell ref="O134:P134"/>
    <mergeCell ref="Q134:R134"/>
    <mergeCell ref="S134:T134"/>
    <mergeCell ref="U134:V134"/>
    <mergeCell ref="Q108:R108"/>
    <mergeCell ref="S108:T108"/>
    <mergeCell ref="U108:V108"/>
    <mergeCell ref="W108:X108"/>
    <mergeCell ref="Y108:Z108"/>
    <mergeCell ref="A110:A112"/>
    <mergeCell ref="A114:A117"/>
    <mergeCell ref="A119:B119"/>
    <mergeCell ref="A121:B122"/>
    <mergeCell ref="C121:E121"/>
    <mergeCell ref="F121:G121"/>
    <mergeCell ref="H121:I121"/>
    <mergeCell ref="J121:K121"/>
    <mergeCell ref="L121:M121"/>
    <mergeCell ref="N121:O121"/>
    <mergeCell ref="A113:B113"/>
    <mergeCell ref="A108:B109"/>
    <mergeCell ref="C108:E108"/>
    <mergeCell ref="F108:G108"/>
    <mergeCell ref="H108:I108"/>
    <mergeCell ref="J108:K108"/>
    <mergeCell ref="L108:M108"/>
    <mergeCell ref="N108:P108"/>
    <mergeCell ref="A90:B90"/>
    <mergeCell ref="A91:A92"/>
    <mergeCell ref="A93:B93"/>
    <mergeCell ref="A95:B96"/>
    <mergeCell ref="C95:E95"/>
    <mergeCell ref="F95:G95"/>
    <mergeCell ref="H95:I95"/>
    <mergeCell ref="J95:K95"/>
    <mergeCell ref="L95:M95"/>
    <mergeCell ref="A69:B69"/>
    <mergeCell ref="A70:A74"/>
    <mergeCell ref="A76:B78"/>
    <mergeCell ref="C76:E77"/>
    <mergeCell ref="F76:AG76"/>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P67:Q67"/>
    <mergeCell ref="R67:S67"/>
    <mergeCell ref="T67:U67"/>
    <mergeCell ref="V67:W67"/>
    <mergeCell ref="X67:Y67"/>
    <mergeCell ref="Z67:AA67"/>
    <mergeCell ref="AB67:AC67"/>
    <mergeCell ref="AD67:AE67"/>
    <mergeCell ref="AF67:AG67"/>
    <mergeCell ref="C52:E53"/>
    <mergeCell ref="F52:Q52"/>
    <mergeCell ref="R52:V52"/>
    <mergeCell ref="F53:G53"/>
    <mergeCell ref="H53:I53"/>
    <mergeCell ref="J53:K53"/>
    <mergeCell ref="L53:M53"/>
    <mergeCell ref="N53:O53"/>
    <mergeCell ref="P53:Q53"/>
    <mergeCell ref="R53:S53"/>
    <mergeCell ref="T53:T54"/>
    <mergeCell ref="U53:V53"/>
    <mergeCell ref="A219:A227"/>
    <mergeCell ref="A228:A236"/>
    <mergeCell ref="A238:B240"/>
    <mergeCell ref="C238:E239"/>
    <mergeCell ref="F238:AO238"/>
    <mergeCell ref="A241:B241"/>
    <mergeCell ref="A204:A205"/>
    <mergeCell ref="C207:E208"/>
    <mergeCell ref="A218:B218"/>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184:A186"/>
    <mergeCell ref="B184:C184"/>
    <mergeCell ref="B185:C185"/>
    <mergeCell ref="B186:C186"/>
    <mergeCell ref="A187:A190"/>
    <mergeCell ref="B187:C187"/>
    <mergeCell ref="B188:C188"/>
    <mergeCell ref="B176:C176"/>
    <mergeCell ref="B177:C177"/>
    <mergeCell ref="B178:C178"/>
    <mergeCell ref="B179:C179"/>
    <mergeCell ref="B180:C180"/>
    <mergeCell ref="B181:C181"/>
    <mergeCell ref="B189:C189"/>
    <mergeCell ref="B190:C190"/>
    <mergeCell ref="B172:C172"/>
    <mergeCell ref="B173:C173"/>
    <mergeCell ref="A158:A160"/>
    <mergeCell ref="B158:C158"/>
    <mergeCell ref="B159:C159"/>
    <mergeCell ref="B160:C160"/>
    <mergeCell ref="A163:C163"/>
    <mergeCell ref="A164:C164"/>
    <mergeCell ref="A168:C169"/>
    <mergeCell ref="B139:C139"/>
    <mergeCell ref="B142:C142"/>
    <mergeCell ref="B143:C143"/>
    <mergeCell ref="A127:A130"/>
    <mergeCell ref="A118:B118"/>
    <mergeCell ref="D168:F168"/>
    <mergeCell ref="G168:H168"/>
    <mergeCell ref="A157:C157"/>
    <mergeCell ref="B146:C146"/>
    <mergeCell ref="B147:C147"/>
    <mergeCell ref="B148:C148"/>
    <mergeCell ref="A150:A152"/>
    <mergeCell ref="B150:C150"/>
    <mergeCell ref="B151:C151"/>
    <mergeCell ref="B152:C152"/>
    <mergeCell ref="A153:A156"/>
    <mergeCell ref="B153:C153"/>
    <mergeCell ref="B154:C154"/>
    <mergeCell ref="B155:C155"/>
    <mergeCell ref="B156:C156"/>
    <mergeCell ref="A165:C165"/>
    <mergeCell ref="A166:C166"/>
    <mergeCell ref="G134:H134"/>
    <mergeCell ref="A79:B79"/>
    <mergeCell ref="A80:A84"/>
    <mergeCell ref="AD87:AE87"/>
    <mergeCell ref="AF87:AG87"/>
    <mergeCell ref="A66:B68"/>
    <mergeCell ref="C66:E67"/>
    <mergeCell ref="F66:AG66"/>
    <mergeCell ref="F67:G67"/>
    <mergeCell ref="H67:I67"/>
    <mergeCell ref="J67:K67"/>
    <mergeCell ref="L67:M67"/>
    <mergeCell ref="N67:O67"/>
    <mergeCell ref="A86:B88"/>
    <mergeCell ref="C86:E87"/>
    <mergeCell ref="F86:AG86"/>
    <mergeCell ref="F87:G87"/>
    <mergeCell ref="H87:I87"/>
    <mergeCell ref="J87:K87"/>
    <mergeCell ref="L87:M87"/>
    <mergeCell ref="N87:O87"/>
    <mergeCell ref="P87:Q87"/>
    <mergeCell ref="R87:S87"/>
    <mergeCell ref="T87:U87"/>
    <mergeCell ref="V87:W87"/>
    <mergeCell ref="A61:B63"/>
    <mergeCell ref="C61:E62"/>
    <mergeCell ref="F61:O61"/>
    <mergeCell ref="F62:G62"/>
    <mergeCell ref="H62:I62"/>
    <mergeCell ref="J62:K62"/>
    <mergeCell ref="L62:M62"/>
    <mergeCell ref="N62:O62"/>
    <mergeCell ref="A64:B64"/>
    <mergeCell ref="A55:B55"/>
    <mergeCell ref="A56:B56"/>
    <mergeCell ref="A49:B49"/>
    <mergeCell ref="A57:B57"/>
    <mergeCell ref="A58:B58"/>
    <mergeCell ref="A59:B59"/>
    <mergeCell ref="A34:B34"/>
    <mergeCell ref="A35:B35"/>
    <mergeCell ref="A32:B33"/>
    <mergeCell ref="A44:B44"/>
    <mergeCell ref="A50:B50"/>
    <mergeCell ref="A52:B54"/>
    <mergeCell ref="C32:C33"/>
    <mergeCell ref="D32:L32"/>
    <mergeCell ref="A36:B36"/>
    <mergeCell ref="A37:A41"/>
    <mergeCell ref="A42:A43"/>
    <mergeCell ref="A28:B28"/>
    <mergeCell ref="A29:B29"/>
    <mergeCell ref="A25:B25"/>
    <mergeCell ref="A26:B26"/>
    <mergeCell ref="A27:B27"/>
    <mergeCell ref="A30:B30"/>
    <mergeCell ref="A22:B22"/>
    <mergeCell ref="A23:B23"/>
    <mergeCell ref="A24:B24"/>
    <mergeCell ref="A20:B20"/>
    <mergeCell ref="A21:B21"/>
    <mergeCell ref="A18:B19"/>
    <mergeCell ref="C18:C19"/>
    <mergeCell ref="D18:D19"/>
    <mergeCell ref="E18:E19"/>
    <mergeCell ref="F18:F19"/>
    <mergeCell ref="A12:B12"/>
    <mergeCell ref="A13:B13"/>
    <mergeCell ref="A14:B14"/>
    <mergeCell ref="A15:B15"/>
    <mergeCell ref="A6:P6"/>
    <mergeCell ref="A11:B11"/>
    <mergeCell ref="A9:B10"/>
    <mergeCell ref="C9:C10"/>
    <mergeCell ref="D9:L9"/>
    <mergeCell ref="M9:M10"/>
    <mergeCell ref="N9:N10"/>
    <mergeCell ref="O9:O10"/>
    <mergeCell ref="A16:B16"/>
    <mergeCell ref="AH86:AJ86"/>
    <mergeCell ref="AH87:AH88"/>
    <mergeCell ref="AI87:AI88"/>
    <mergeCell ref="AJ87:AJ88"/>
    <mergeCell ref="A123:A126"/>
    <mergeCell ref="A161:C161"/>
    <mergeCell ref="A162:C162"/>
    <mergeCell ref="AD202:AE202"/>
    <mergeCell ref="AF202:AG202"/>
    <mergeCell ref="AH202:AI202"/>
    <mergeCell ref="AJ202:AK202"/>
    <mergeCell ref="A105:B105"/>
    <mergeCell ref="A100:B100"/>
    <mergeCell ref="A97:A99"/>
    <mergeCell ref="A101:A104"/>
    <mergeCell ref="A106:B106"/>
    <mergeCell ref="A89:B89"/>
    <mergeCell ref="X87:Y87"/>
    <mergeCell ref="Z87:AA87"/>
    <mergeCell ref="AB87:AC87"/>
    <mergeCell ref="B144:C144"/>
    <mergeCell ref="B145:C145"/>
    <mergeCell ref="A134:C135"/>
    <mergeCell ref="B138:C138"/>
  </mergeCells>
  <dataValidations count="2">
    <dataValidation allowBlank="1" showInputMessage="1" showErrorMessage="1" errorTitle="ERROR" error="Por favor ingrese solo Números." sqref="A97:A99 A110:A112"/>
    <dataValidation type="whole" allowBlank="1" showInputMessage="1" showErrorMessage="1" errorTitle="ERROR" error="Por favor ingrese solo Números." sqref="A113:A1048576 A1:A96 A100:A109 B1:XFD1048576">
      <formula1>0</formula1>
      <formula2>1000000000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D287"/>
  <sheetViews>
    <sheetView workbookViewId="0">
      <selection activeCell="A24" sqref="A24:B24"/>
    </sheetView>
  </sheetViews>
  <sheetFormatPr baseColWidth="10" defaultRowHeight="14.25" x14ac:dyDescent="0.2"/>
  <cols>
    <col min="1" max="1" width="37.140625" style="451" customWidth="1"/>
    <col min="2" max="2" width="39.42578125" style="451" customWidth="1"/>
    <col min="3" max="4" width="13.5703125" style="451" customWidth="1"/>
    <col min="5" max="17" width="11.42578125" style="451"/>
    <col min="18" max="18" width="12.85546875" style="451" customWidth="1"/>
    <col min="19" max="19" width="11.42578125" style="451"/>
    <col min="20" max="20" width="12.5703125" style="451" customWidth="1"/>
    <col min="21" max="33" width="11.42578125" style="451"/>
    <col min="34" max="34" width="14.140625" style="451" customWidth="1"/>
    <col min="35" max="35" width="18" style="451" customWidth="1"/>
    <col min="36" max="36" width="13" style="451" customWidth="1"/>
    <col min="37" max="41" width="11.42578125" style="451"/>
    <col min="42" max="42" width="12.140625" style="451" customWidth="1"/>
    <col min="43" max="72" width="11.42578125" style="451"/>
    <col min="73" max="73" width="11.42578125" style="451" customWidth="1"/>
    <col min="74" max="76" width="39.5703125" style="451" customWidth="1"/>
    <col min="77" max="78" width="39.5703125" style="452" customWidth="1"/>
    <col min="79" max="79" width="39.5703125" style="452" hidden="1" customWidth="1"/>
    <col min="80" max="81" width="39.5703125" style="452" customWidth="1"/>
    <col min="82" max="93" width="39.5703125" style="452" hidden="1" customWidth="1"/>
    <col min="94" max="107" width="39.5703125" style="451" customWidth="1"/>
    <col min="108" max="16384" width="11.42578125" style="451"/>
  </cols>
  <sheetData>
    <row r="1" spans="1:92" x14ac:dyDescent="0.2">
      <c r="A1" s="450" t="s">
        <v>0</v>
      </c>
    </row>
    <row r="2" spans="1:92" x14ac:dyDescent="0.2">
      <c r="A2" s="450" t="str">
        <f>CONCATENATE("COMUNA: ",[4]NOMBRE!B2," - ","( ",[4]NOMBRE!C2,[4]NOMBRE!D2,[4]NOMBRE!E2,[4]NOMBRE!F2,[4]NOMBRE!G2," )")</f>
        <v>COMUNA: Linares - ( 07401 )</v>
      </c>
    </row>
    <row r="3" spans="1:92" x14ac:dyDescent="0.2">
      <c r="A3" s="450" t="str">
        <f>CONCATENATE("ESTABLECIMIENTO/ESTRATEGIA: ",[4]NOMBRE!B3," - ","( ",[4]NOMBRE!C3,[4]NOMBRE!D3,[4]NOMBRE!E3,[4]NOMBRE!F3,[4]NOMBRE!G3,[4]NOMBRE!H3," )")</f>
        <v>ESTABLECIMIENTO/ESTRATEGIA: Hospital Presidente Carlos Ibáñez del Campo - ( 116108 )</v>
      </c>
    </row>
    <row r="4" spans="1:92" x14ac:dyDescent="0.2">
      <c r="A4" s="450" t="str">
        <f>CONCATENATE("MES: ",[4]NOMBRE!B6," - ","( ",[4]NOMBRE!C6,[4]NOMBRE!D6," )")</f>
        <v>MES: ABRIL - ( 04 )</v>
      </c>
      <c r="AE4" s="453"/>
      <c r="AF4" s="453"/>
      <c r="AG4" s="453"/>
      <c r="AH4" s="453"/>
      <c r="AI4" s="453"/>
      <c r="AJ4" s="453"/>
      <c r="AK4" s="453"/>
      <c r="AL4" s="453"/>
      <c r="AM4" s="453"/>
      <c r="AN4" s="453"/>
      <c r="AO4" s="453"/>
      <c r="AP4" s="453"/>
      <c r="AQ4" s="453"/>
      <c r="AR4" s="453"/>
      <c r="AS4" s="453"/>
      <c r="AT4" s="453"/>
      <c r="AU4" s="453"/>
      <c r="AV4" s="453"/>
      <c r="AW4" s="453"/>
    </row>
    <row r="5" spans="1:92" x14ac:dyDescent="0.2">
      <c r="A5" s="450" t="str">
        <f>CONCATENATE("AÑO: ",[4]NOMBRE!B7)</f>
        <v>AÑO: 2017</v>
      </c>
      <c r="AE5" s="453"/>
      <c r="AF5" s="453"/>
      <c r="AG5" s="453"/>
      <c r="AH5" s="453"/>
      <c r="AI5" s="453"/>
      <c r="AJ5" s="453"/>
      <c r="AK5" s="453"/>
      <c r="AL5" s="453"/>
      <c r="AM5" s="453"/>
      <c r="AN5" s="453"/>
      <c r="AO5" s="453"/>
      <c r="AP5" s="453"/>
      <c r="AQ5" s="453"/>
      <c r="AR5" s="453"/>
      <c r="AS5" s="453"/>
      <c r="AT5" s="453"/>
      <c r="AU5" s="453"/>
      <c r="AV5" s="453"/>
      <c r="AW5" s="453"/>
    </row>
    <row r="6" spans="1:92" ht="15" x14ac:dyDescent="0.2">
      <c r="A6" s="1230" t="s">
        <v>1</v>
      </c>
      <c r="B6" s="1230"/>
      <c r="C6" s="1230"/>
      <c r="D6" s="1230"/>
      <c r="E6" s="1230"/>
      <c r="F6" s="1230"/>
      <c r="G6" s="1230"/>
      <c r="H6" s="1230"/>
      <c r="I6" s="1230"/>
      <c r="J6" s="1230"/>
      <c r="K6" s="1230"/>
      <c r="L6" s="1230"/>
      <c r="M6" s="1230"/>
      <c r="N6" s="1230"/>
      <c r="O6" s="1230"/>
      <c r="P6" s="1230"/>
      <c r="Q6" s="8"/>
      <c r="R6" s="8"/>
      <c r="S6" s="8"/>
      <c r="T6" s="8"/>
      <c r="U6" s="8"/>
      <c r="V6" s="8"/>
      <c r="W6" s="9"/>
      <c r="X6" s="10"/>
      <c r="Y6" s="10"/>
      <c r="Z6" s="10"/>
      <c r="AA6" s="10"/>
      <c r="AB6" s="10"/>
      <c r="AC6" s="10"/>
      <c r="AD6" s="10"/>
      <c r="AE6" s="454"/>
      <c r="AF6" s="454"/>
      <c r="AG6" s="454"/>
      <c r="AH6" s="454"/>
      <c r="AI6" s="454"/>
      <c r="AJ6" s="454"/>
      <c r="AK6" s="454"/>
      <c r="AL6" s="454"/>
      <c r="AM6" s="454"/>
      <c r="AN6" s="454"/>
      <c r="AO6" s="454"/>
      <c r="AP6" s="454"/>
      <c r="AQ6" s="454"/>
      <c r="AR6" s="454"/>
      <c r="AS6" s="454"/>
      <c r="AT6" s="454"/>
      <c r="AU6" s="454"/>
      <c r="AV6" s="454"/>
      <c r="AW6" s="453"/>
    </row>
    <row r="7" spans="1:92" ht="15" x14ac:dyDescent="0.2">
      <c r="A7" s="745"/>
      <c r="B7" s="745"/>
      <c r="C7" s="745"/>
      <c r="D7" s="745"/>
      <c r="E7" s="745"/>
      <c r="F7" s="745"/>
      <c r="G7" s="745"/>
      <c r="H7" s="745"/>
      <c r="I7" s="745"/>
      <c r="J7" s="745"/>
      <c r="K7" s="745"/>
      <c r="L7" s="745"/>
      <c r="M7" s="745"/>
      <c r="N7" s="745"/>
      <c r="O7" s="745"/>
      <c r="P7" s="745"/>
      <c r="Q7" s="8"/>
      <c r="R7" s="8"/>
      <c r="S7" s="8"/>
      <c r="T7" s="8"/>
      <c r="U7" s="8"/>
      <c r="V7" s="8"/>
      <c r="W7" s="9"/>
      <c r="X7" s="10"/>
      <c r="Y7" s="10"/>
      <c r="Z7" s="10"/>
      <c r="AA7" s="10"/>
      <c r="AB7" s="10"/>
      <c r="AC7" s="10"/>
      <c r="AD7" s="10"/>
      <c r="AE7" s="454"/>
      <c r="AF7" s="454"/>
      <c r="AG7" s="454"/>
      <c r="AH7" s="454"/>
      <c r="AI7" s="454"/>
      <c r="AJ7" s="454"/>
      <c r="AK7" s="454"/>
      <c r="AL7" s="454"/>
      <c r="AM7" s="454"/>
      <c r="AN7" s="454"/>
      <c r="AO7" s="454"/>
      <c r="AP7" s="454"/>
      <c r="AQ7" s="454"/>
      <c r="AR7" s="454"/>
      <c r="AS7" s="454"/>
      <c r="AT7" s="454"/>
      <c r="AU7" s="454"/>
      <c r="AV7" s="454"/>
      <c r="AW7" s="453"/>
    </row>
    <row r="8" spans="1:92" x14ac:dyDescent="0.2">
      <c r="A8" s="12" t="s">
        <v>2</v>
      </c>
      <c r="B8" s="13"/>
      <c r="C8" s="13"/>
      <c r="D8" s="14"/>
      <c r="E8" s="15"/>
      <c r="F8" s="3"/>
      <c r="G8" s="3"/>
      <c r="H8" s="3"/>
      <c r="I8" s="2"/>
      <c r="J8" s="16"/>
      <c r="K8" s="16"/>
      <c r="L8" s="16"/>
      <c r="M8" s="16"/>
      <c r="N8" s="16"/>
      <c r="O8" s="16"/>
      <c r="P8" s="16"/>
      <c r="Q8" s="16"/>
      <c r="R8" s="16"/>
      <c r="S8" s="16"/>
      <c r="T8" s="16"/>
      <c r="U8" s="16"/>
      <c r="V8" s="16"/>
      <c r="W8" s="16"/>
      <c r="X8" s="10"/>
      <c r="Y8" s="10"/>
      <c r="Z8" s="10"/>
      <c r="AA8" s="10"/>
      <c r="AB8" s="10"/>
      <c r="AC8" s="10"/>
      <c r="AD8" s="10"/>
      <c r="AE8" s="454"/>
      <c r="AF8" s="454"/>
      <c r="AG8" s="454"/>
      <c r="AH8" s="454"/>
      <c r="AI8" s="454"/>
      <c r="AJ8" s="454"/>
      <c r="AK8" s="454"/>
      <c r="AL8" s="454"/>
      <c r="AM8" s="454"/>
      <c r="AN8" s="454"/>
      <c r="AO8" s="454"/>
      <c r="AP8" s="454"/>
      <c r="AQ8" s="454"/>
      <c r="AR8" s="454"/>
      <c r="AS8" s="454"/>
      <c r="AT8" s="454"/>
      <c r="AU8" s="454"/>
      <c r="AV8" s="454"/>
      <c r="AW8" s="453"/>
      <c r="CG8" s="719"/>
      <c r="CH8" s="719"/>
      <c r="CI8" s="719"/>
      <c r="CJ8" s="719"/>
      <c r="CK8" s="719"/>
      <c r="CL8" s="719"/>
      <c r="CM8" s="719"/>
      <c r="CN8" s="719"/>
    </row>
    <row r="9" spans="1:92" ht="14.25" customHeight="1" x14ac:dyDescent="0.2">
      <c r="A9" s="1233" t="s">
        <v>3</v>
      </c>
      <c r="B9" s="1234"/>
      <c r="C9" s="1237" t="s">
        <v>4</v>
      </c>
      <c r="D9" s="1239" t="s">
        <v>5</v>
      </c>
      <c r="E9" s="1240"/>
      <c r="F9" s="1240"/>
      <c r="G9" s="1240"/>
      <c r="H9" s="1240"/>
      <c r="I9" s="1240"/>
      <c r="J9" s="1240"/>
      <c r="K9" s="1240"/>
      <c r="L9" s="1241"/>
      <c r="M9" s="1242" t="s">
        <v>185</v>
      </c>
      <c r="N9" s="1242" t="s">
        <v>186</v>
      </c>
      <c r="O9" s="1242" t="s">
        <v>187</v>
      </c>
      <c r="P9" s="2"/>
      <c r="Q9" s="2"/>
      <c r="R9" s="2"/>
      <c r="S9" s="2"/>
      <c r="T9" s="2"/>
      <c r="U9" s="2"/>
      <c r="V9" s="10"/>
      <c r="W9" s="10"/>
      <c r="X9" s="10"/>
      <c r="Y9" s="10"/>
      <c r="Z9" s="10"/>
      <c r="AA9" s="10"/>
      <c r="AB9" s="10"/>
      <c r="AC9" s="10"/>
      <c r="AD9" s="10"/>
      <c r="AE9" s="454"/>
      <c r="AF9" s="454"/>
      <c r="AG9" s="454"/>
      <c r="AH9" s="454"/>
      <c r="AI9" s="454"/>
      <c r="AJ9" s="454"/>
      <c r="AK9" s="454"/>
      <c r="AL9" s="454"/>
      <c r="AM9" s="454"/>
      <c r="AN9" s="454"/>
      <c r="AO9" s="455"/>
      <c r="AP9" s="455"/>
      <c r="AQ9" s="455"/>
      <c r="AR9" s="455"/>
      <c r="AS9" s="455"/>
      <c r="AT9" s="455"/>
      <c r="AU9" s="455"/>
      <c r="AV9" s="455"/>
      <c r="AW9" s="453"/>
      <c r="CG9" s="719"/>
      <c r="CH9" s="719"/>
      <c r="CI9" s="719"/>
      <c r="CJ9" s="719"/>
      <c r="CK9" s="719"/>
      <c r="CL9" s="719"/>
      <c r="CM9" s="719"/>
      <c r="CN9" s="719"/>
    </row>
    <row r="10" spans="1:92" ht="21" x14ac:dyDescent="0.2">
      <c r="A10" s="1235"/>
      <c r="B10" s="1236"/>
      <c r="C10" s="1238"/>
      <c r="D10" s="18" t="s">
        <v>6</v>
      </c>
      <c r="E10" s="19" t="s">
        <v>7</v>
      </c>
      <c r="F10" s="19" t="s">
        <v>8</v>
      </c>
      <c r="G10" s="19" t="s">
        <v>9</v>
      </c>
      <c r="H10" s="19" t="s">
        <v>10</v>
      </c>
      <c r="I10" s="19" t="s">
        <v>11</v>
      </c>
      <c r="J10" s="19" t="s">
        <v>12</v>
      </c>
      <c r="K10" s="19" t="s">
        <v>13</v>
      </c>
      <c r="L10" s="20" t="s">
        <v>188</v>
      </c>
      <c r="M10" s="1243"/>
      <c r="N10" s="1243"/>
      <c r="O10" s="1243"/>
      <c r="P10" s="456"/>
      <c r="Q10" s="457"/>
      <c r="R10" s="457"/>
      <c r="S10" s="457"/>
      <c r="T10" s="457"/>
      <c r="U10" s="2"/>
      <c r="V10" s="3"/>
      <c r="W10" s="3"/>
      <c r="X10" s="3"/>
      <c r="Y10" s="3"/>
      <c r="Z10" s="3"/>
      <c r="AA10" s="3"/>
      <c r="AB10" s="3"/>
      <c r="AC10" s="3"/>
      <c r="AD10" s="3"/>
      <c r="AE10" s="458"/>
      <c r="AF10" s="458"/>
      <c r="AG10" s="458"/>
      <c r="AH10" s="458"/>
      <c r="AI10" s="458"/>
      <c r="AJ10" s="458"/>
      <c r="AK10" s="458"/>
      <c r="AL10" s="458"/>
      <c r="AM10" s="458"/>
      <c r="AN10" s="459"/>
      <c r="AO10" s="459"/>
      <c r="AP10" s="459"/>
      <c r="AQ10" s="459"/>
      <c r="AR10" s="459"/>
      <c r="AS10" s="459"/>
      <c r="AT10" s="459"/>
      <c r="AU10" s="459"/>
      <c r="AV10" s="459"/>
      <c r="AW10" s="453"/>
      <c r="CG10" s="719"/>
      <c r="CH10" s="719"/>
      <c r="CI10" s="719"/>
      <c r="CJ10" s="719"/>
      <c r="CK10" s="719"/>
      <c r="CL10" s="719"/>
      <c r="CM10" s="719"/>
      <c r="CN10" s="719"/>
    </row>
    <row r="11" spans="1:92" x14ac:dyDescent="0.2">
      <c r="A11" s="1231" t="s">
        <v>189</v>
      </c>
      <c r="B11" s="1232"/>
      <c r="C11" s="23">
        <f t="shared" ref="C11:C16" si="0">SUM(D11:L11)</f>
        <v>0</v>
      </c>
      <c r="D11" s="24"/>
      <c r="E11" s="461"/>
      <c r="F11" s="461"/>
      <c r="G11" s="461"/>
      <c r="H11" s="461"/>
      <c r="I11" s="461"/>
      <c r="J11" s="461"/>
      <c r="K11" s="461"/>
      <c r="L11" s="462"/>
      <c r="M11" s="462"/>
      <c r="N11" s="462"/>
      <c r="O11" s="462"/>
      <c r="P11" s="463" t="s">
        <v>190</v>
      </c>
      <c r="Q11" s="309"/>
      <c r="R11" s="309"/>
      <c r="S11" s="309"/>
      <c r="T11" s="464"/>
      <c r="U11" s="3"/>
      <c r="V11" s="3"/>
      <c r="W11" s="3"/>
      <c r="X11" s="3"/>
      <c r="Y11" s="3"/>
      <c r="Z11" s="3"/>
      <c r="AA11" s="3"/>
      <c r="AB11" s="3"/>
      <c r="AC11" s="3"/>
      <c r="AD11" s="3"/>
      <c r="AE11" s="458"/>
      <c r="AF11" s="458"/>
      <c r="AG11" s="458"/>
      <c r="AH11" s="458"/>
      <c r="AI11" s="458"/>
      <c r="AJ11" s="465"/>
      <c r="AK11" s="465"/>
      <c r="AL11" s="465"/>
      <c r="AM11" s="465"/>
      <c r="AN11" s="459"/>
      <c r="AO11" s="459"/>
      <c r="AP11" s="459"/>
      <c r="AQ11" s="459"/>
      <c r="AR11" s="459"/>
      <c r="AS11" s="459"/>
      <c r="AT11" s="459"/>
      <c r="AU11" s="459"/>
      <c r="AV11" s="459"/>
      <c r="AW11" s="453"/>
      <c r="CD11" s="452" t="str">
        <f>IF(C11&gt;=[4]A03!C77,"","Total Gestantes ingresadas a control prenatal debe ser MAYOR o IGUAL que el Total de Evaluaciones a Gestantes de REM A03 Sección B2")</f>
        <v/>
      </c>
      <c r="CG11" s="719"/>
      <c r="CH11" s="719">
        <v>0</v>
      </c>
      <c r="CI11" s="719"/>
      <c r="CJ11" s="719">
        <v>0</v>
      </c>
      <c r="CK11" s="719"/>
      <c r="CL11" s="719"/>
      <c r="CM11" s="719"/>
      <c r="CN11" s="719"/>
    </row>
    <row r="12" spans="1:92" x14ac:dyDescent="0.2">
      <c r="A12" s="1256" t="s">
        <v>15</v>
      </c>
      <c r="B12" s="1256"/>
      <c r="C12" s="30">
        <f t="shared" si="0"/>
        <v>0</v>
      </c>
      <c r="D12" s="31"/>
      <c r="E12" s="467"/>
      <c r="F12" s="467"/>
      <c r="G12" s="467"/>
      <c r="H12" s="467"/>
      <c r="I12" s="467"/>
      <c r="J12" s="467"/>
      <c r="K12" s="467"/>
      <c r="L12" s="468"/>
      <c r="M12" s="468"/>
      <c r="N12" s="468"/>
      <c r="O12" s="468"/>
      <c r="P12" s="463" t="s">
        <v>190</v>
      </c>
      <c r="Q12" s="309"/>
      <c r="R12" s="309"/>
      <c r="S12" s="309"/>
      <c r="T12" s="464"/>
      <c r="U12" s="3"/>
      <c r="V12" s="3"/>
      <c r="W12" s="3"/>
      <c r="X12" s="3"/>
      <c r="Y12" s="3"/>
      <c r="Z12" s="3"/>
      <c r="AA12" s="3"/>
      <c r="AB12" s="3"/>
      <c r="AC12" s="3"/>
      <c r="AD12" s="3"/>
      <c r="AE12" s="458"/>
      <c r="AF12" s="458"/>
      <c r="AG12" s="458"/>
      <c r="AH12" s="458"/>
      <c r="AI12" s="458"/>
      <c r="AJ12" s="465"/>
      <c r="AK12" s="465"/>
      <c r="AL12" s="465"/>
      <c r="AM12" s="465"/>
      <c r="AN12" s="458"/>
      <c r="AO12" s="458"/>
      <c r="AP12" s="465"/>
      <c r="AQ12" s="459"/>
      <c r="AR12" s="459"/>
      <c r="AS12" s="459"/>
      <c r="AT12" s="459"/>
      <c r="AU12" s="459"/>
      <c r="AV12" s="459"/>
      <c r="AW12" s="453"/>
      <c r="CD12" s="452" t="str">
        <f>IF(C11&lt;C12," Total Gestantes debe ser Mayor a primigestas","")</f>
        <v/>
      </c>
      <c r="CG12" s="719"/>
      <c r="CH12" s="719">
        <v>0</v>
      </c>
      <c r="CI12" s="719"/>
      <c r="CJ12" s="719">
        <v>0</v>
      </c>
      <c r="CK12" s="719">
        <v>0</v>
      </c>
      <c r="CL12" s="719"/>
      <c r="CM12" s="719"/>
      <c r="CN12" s="719"/>
    </row>
    <row r="13" spans="1:92" x14ac:dyDescent="0.2">
      <c r="A13" s="1257" t="s">
        <v>16</v>
      </c>
      <c r="B13" s="1258"/>
      <c r="C13" s="30">
        <f t="shared" si="0"/>
        <v>0</v>
      </c>
      <c r="D13" s="31"/>
      <c r="E13" s="467"/>
      <c r="F13" s="467"/>
      <c r="G13" s="467"/>
      <c r="H13" s="467"/>
      <c r="I13" s="467"/>
      <c r="J13" s="467"/>
      <c r="K13" s="467"/>
      <c r="L13" s="468"/>
      <c r="M13" s="468"/>
      <c r="N13" s="468"/>
      <c r="O13" s="468"/>
      <c r="P13" s="463" t="s">
        <v>190</v>
      </c>
      <c r="Q13" s="309"/>
      <c r="R13" s="309"/>
      <c r="S13" s="309"/>
      <c r="T13" s="464"/>
      <c r="U13" s="3"/>
      <c r="V13" s="3"/>
      <c r="W13" s="3"/>
      <c r="X13" s="3"/>
      <c r="Y13" s="3"/>
      <c r="Z13" s="3"/>
      <c r="AA13" s="3"/>
      <c r="AB13" s="3"/>
      <c r="AC13" s="3"/>
      <c r="AD13" s="3"/>
      <c r="AE13" s="458"/>
      <c r="AF13" s="458"/>
      <c r="AG13" s="458"/>
      <c r="AH13" s="458"/>
      <c r="AI13" s="458"/>
      <c r="AJ13" s="465"/>
      <c r="AK13" s="465"/>
      <c r="AL13" s="465"/>
      <c r="AM13" s="465"/>
      <c r="AN13" s="458"/>
      <c r="AO13" s="458"/>
      <c r="AP13" s="458"/>
      <c r="AQ13" s="459"/>
      <c r="AR13" s="459"/>
      <c r="AS13" s="459"/>
      <c r="AT13" s="459"/>
      <c r="AU13" s="459"/>
      <c r="AV13" s="459"/>
      <c r="AW13" s="453"/>
      <c r="CD13" s="452" t="str">
        <f>IF(C11&lt;C13,"  Total Gestantes debe ser Mayor que Gestantes Ingresadas Antes De Las 14 Semanas","")</f>
        <v/>
      </c>
      <c r="CG13" s="719"/>
      <c r="CH13" s="719">
        <v>0</v>
      </c>
      <c r="CI13" s="719"/>
      <c r="CJ13" s="719">
        <v>0</v>
      </c>
      <c r="CK13" s="719">
        <v>0</v>
      </c>
      <c r="CL13" s="719"/>
      <c r="CM13" s="719"/>
      <c r="CN13" s="719"/>
    </row>
    <row r="14" spans="1:92" x14ac:dyDescent="0.2">
      <c r="A14" s="1257" t="s">
        <v>17</v>
      </c>
      <c r="B14" s="1258"/>
      <c r="C14" s="30">
        <f t="shared" si="0"/>
        <v>0</v>
      </c>
      <c r="D14" s="31"/>
      <c r="E14" s="467"/>
      <c r="F14" s="467"/>
      <c r="G14" s="467"/>
      <c r="H14" s="467"/>
      <c r="I14" s="467"/>
      <c r="J14" s="467"/>
      <c r="K14" s="467"/>
      <c r="L14" s="468"/>
      <c r="M14" s="468"/>
      <c r="N14" s="468"/>
      <c r="O14" s="468"/>
      <c r="P14" s="463" t="s">
        <v>190</v>
      </c>
      <c r="Q14" s="309"/>
      <c r="R14" s="309"/>
      <c r="S14" s="309"/>
      <c r="T14" s="464"/>
      <c r="U14" s="3"/>
      <c r="V14" s="3"/>
      <c r="W14" s="3"/>
      <c r="X14" s="3"/>
      <c r="Y14" s="3"/>
      <c r="Z14" s="3"/>
      <c r="AA14" s="3"/>
      <c r="AB14" s="3"/>
      <c r="AC14" s="3"/>
      <c r="AD14" s="3"/>
      <c r="AE14" s="458"/>
      <c r="AF14" s="458"/>
      <c r="AG14" s="458"/>
      <c r="AH14" s="458"/>
      <c r="AI14" s="458"/>
      <c r="AJ14" s="458"/>
      <c r="AK14" s="458"/>
      <c r="AL14" s="458"/>
      <c r="AM14" s="458"/>
      <c r="AN14" s="459"/>
      <c r="AO14" s="459"/>
      <c r="AP14" s="459"/>
      <c r="AQ14" s="459"/>
      <c r="AR14" s="459"/>
      <c r="AS14" s="459"/>
      <c r="AT14" s="459"/>
      <c r="AU14" s="459"/>
      <c r="AV14" s="459"/>
      <c r="AW14" s="453"/>
      <c r="CD14" s="452" t="str">
        <f>IF(C11&lt;C14,"  Total Gestantes debe ser Mayor que Gestantes con Eco Antes De Las 20 Semanas","")</f>
        <v/>
      </c>
      <c r="CG14" s="719"/>
      <c r="CH14" s="719">
        <v>0</v>
      </c>
      <c r="CI14" s="719"/>
      <c r="CJ14" s="719">
        <v>0</v>
      </c>
      <c r="CK14" s="719">
        <v>0</v>
      </c>
      <c r="CL14" s="719"/>
      <c r="CM14" s="719"/>
      <c r="CN14" s="719"/>
    </row>
    <row r="15" spans="1:92" x14ac:dyDescent="0.2">
      <c r="A15" s="1259" t="s">
        <v>18</v>
      </c>
      <c r="B15" s="1260"/>
      <c r="C15" s="33">
        <f t="shared" si="0"/>
        <v>0</v>
      </c>
      <c r="D15" s="34"/>
      <c r="E15" s="470"/>
      <c r="F15" s="470"/>
      <c r="G15" s="470"/>
      <c r="H15" s="470"/>
      <c r="I15" s="470"/>
      <c r="J15" s="470"/>
      <c r="K15" s="470"/>
      <c r="L15" s="471"/>
      <c r="M15" s="471"/>
      <c r="N15" s="471"/>
      <c r="O15" s="471"/>
      <c r="P15" s="463" t="s">
        <v>190</v>
      </c>
      <c r="Q15" s="309"/>
      <c r="R15" s="309"/>
      <c r="S15" s="309"/>
      <c r="T15" s="456"/>
      <c r="U15" s="3"/>
      <c r="V15" s="3"/>
      <c r="W15" s="3"/>
      <c r="X15" s="3"/>
      <c r="Y15" s="3"/>
      <c r="Z15" s="3"/>
      <c r="AA15" s="3"/>
      <c r="AB15" s="3"/>
      <c r="AC15" s="3"/>
      <c r="AD15" s="3"/>
      <c r="AE15" s="458"/>
      <c r="AF15" s="458"/>
      <c r="AG15" s="458"/>
      <c r="AH15" s="458"/>
      <c r="AI15" s="458"/>
      <c r="AJ15" s="458"/>
      <c r="AK15" s="458"/>
      <c r="AL15" s="458"/>
      <c r="AM15" s="458"/>
      <c r="AN15" s="459"/>
      <c r="AO15" s="459"/>
      <c r="AP15" s="459"/>
      <c r="AQ15" s="459"/>
      <c r="AR15" s="459"/>
      <c r="AS15" s="459"/>
      <c r="AT15" s="459"/>
      <c r="AU15" s="459"/>
      <c r="AV15" s="459"/>
      <c r="AW15" s="453"/>
      <c r="CD15" s="452" t="str">
        <f>IF(C11&lt;C15," Total Gestantes debe ser Mayor Que  Gestantes Con Embarazo No Planificado","")</f>
        <v/>
      </c>
      <c r="CG15" s="719"/>
      <c r="CH15" s="719">
        <v>0</v>
      </c>
      <c r="CI15" s="719"/>
      <c r="CJ15" s="719">
        <v>0</v>
      </c>
      <c r="CK15" s="719">
        <v>0</v>
      </c>
      <c r="CL15" s="719"/>
      <c r="CM15" s="719"/>
      <c r="CN15" s="719"/>
    </row>
    <row r="16" spans="1:92" x14ac:dyDescent="0.2">
      <c r="A16" s="1244" t="s">
        <v>191</v>
      </c>
      <c r="B16" s="1245"/>
      <c r="C16" s="36">
        <f t="shared" si="0"/>
        <v>0</v>
      </c>
      <c r="D16" s="37"/>
      <c r="E16" s="473"/>
      <c r="F16" s="473"/>
      <c r="G16" s="473"/>
      <c r="H16" s="473"/>
      <c r="I16" s="473"/>
      <c r="J16" s="473"/>
      <c r="K16" s="473"/>
      <c r="L16" s="474"/>
      <c r="M16" s="474"/>
      <c r="N16" s="474"/>
      <c r="O16" s="474"/>
      <c r="P16" s="463" t="s">
        <v>190</v>
      </c>
      <c r="Q16" s="309"/>
      <c r="R16" s="309"/>
      <c r="S16" s="309"/>
      <c r="T16" s="3"/>
      <c r="U16" s="3"/>
      <c r="V16" s="3"/>
      <c r="W16" s="3"/>
      <c r="X16" s="3"/>
      <c r="Y16" s="3"/>
      <c r="Z16" s="3"/>
      <c r="AA16" s="3"/>
      <c r="AB16" s="3"/>
      <c r="AC16" s="3"/>
      <c r="AD16" s="3"/>
      <c r="AE16" s="458"/>
      <c r="AF16" s="458"/>
      <c r="AG16" s="458"/>
      <c r="AH16" s="458"/>
      <c r="AI16" s="458"/>
      <c r="AJ16" s="458"/>
      <c r="AK16" s="458"/>
      <c r="AL16" s="458"/>
      <c r="AM16" s="458"/>
      <c r="AN16" s="459"/>
      <c r="AO16" s="459"/>
      <c r="AP16" s="459"/>
      <c r="AQ16" s="459"/>
      <c r="AR16" s="459"/>
      <c r="AS16" s="459"/>
      <c r="AT16" s="459"/>
      <c r="AU16" s="459"/>
      <c r="AV16" s="459"/>
      <c r="AW16" s="453"/>
      <c r="CG16" s="719"/>
      <c r="CH16" s="719">
        <v>0</v>
      </c>
      <c r="CI16" s="719"/>
      <c r="CJ16" s="719">
        <v>0</v>
      </c>
      <c r="CK16" s="719"/>
      <c r="CL16" s="719"/>
      <c r="CM16" s="719"/>
      <c r="CN16" s="719"/>
    </row>
    <row r="17" spans="1:92" x14ac:dyDescent="0.2">
      <c r="A17" s="41" t="s">
        <v>19</v>
      </c>
      <c r="B17" s="42"/>
      <c r="C17" s="42"/>
      <c r="D17" s="42"/>
      <c r="E17" s="41"/>
      <c r="F17" s="41"/>
      <c r="G17" s="41"/>
      <c r="H17" s="42"/>
      <c r="I17" s="42"/>
      <c r="J17" s="42"/>
      <c r="K17" s="42"/>
      <c r="L17" s="42"/>
      <c r="M17" s="42"/>
      <c r="N17" s="42"/>
      <c r="O17" s="3"/>
      <c r="P17" s="3"/>
      <c r="Q17" s="3"/>
      <c r="R17" s="3"/>
      <c r="S17" s="3"/>
      <c r="T17" s="3"/>
      <c r="U17" s="3"/>
      <c r="V17" s="3"/>
      <c r="W17" s="3"/>
      <c r="X17" s="3"/>
      <c r="Y17" s="3"/>
      <c r="Z17" s="3"/>
      <c r="AA17" s="3"/>
      <c r="AB17" s="3"/>
      <c r="AC17" s="3"/>
      <c r="AD17" s="3"/>
      <c r="AE17" s="458"/>
      <c r="AF17" s="458"/>
      <c r="AG17" s="458"/>
      <c r="AH17" s="458"/>
      <c r="AI17" s="458"/>
      <c r="AJ17" s="458"/>
      <c r="AK17" s="458"/>
      <c r="AL17" s="458"/>
      <c r="AM17" s="458"/>
      <c r="AN17" s="458"/>
      <c r="AO17" s="458"/>
      <c r="AP17" s="458"/>
      <c r="AQ17" s="458"/>
      <c r="AR17" s="458"/>
      <c r="AS17" s="458"/>
      <c r="AT17" s="458"/>
      <c r="AU17" s="458"/>
      <c r="AV17" s="458"/>
      <c r="AW17" s="453"/>
      <c r="CG17" s="719"/>
      <c r="CH17" s="719"/>
      <c r="CI17" s="719"/>
      <c r="CJ17" s="719"/>
      <c r="CK17" s="719"/>
      <c r="CL17" s="719"/>
      <c r="CM17" s="719"/>
      <c r="CN17" s="719"/>
    </row>
    <row r="18" spans="1:92" x14ac:dyDescent="0.2">
      <c r="A18" s="1250" t="s">
        <v>20</v>
      </c>
      <c r="B18" s="1251"/>
      <c r="C18" s="1254" t="s">
        <v>21</v>
      </c>
      <c r="D18" s="1242" t="s">
        <v>192</v>
      </c>
      <c r="E18" s="1242" t="s">
        <v>193</v>
      </c>
      <c r="F18" s="1242" t="s">
        <v>187</v>
      </c>
      <c r="G18" s="3"/>
      <c r="H18" s="3"/>
      <c r="I18" s="3"/>
      <c r="J18" s="3"/>
      <c r="K18" s="3"/>
      <c r="L18" s="3"/>
      <c r="M18" s="3"/>
      <c r="N18" s="3"/>
      <c r="O18" s="3"/>
      <c r="P18" s="3"/>
      <c r="Q18" s="3"/>
      <c r="R18" s="3"/>
      <c r="S18" s="3"/>
      <c r="T18" s="3"/>
      <c r="U18" s="3"/>
      <c r="V18" s="3"/>
      <c r="W18" s="3"/>
      <c r="X18" s="3"/>
      <c r="Y18" s="3"/>
      <c r="Z18" s="3"/>
      <c r="AA18" s="3"/>
      <c r="AB18" s="3"/>
      <c r="AC18" s="3"/>
      <c r="AD18" s="3"/>
      <c r="AE18" s="458"/>
      <c r="AF18" s="459"/>
      <c r="AG18" s="459"/>
      <c r="AH18" s="459"/>
      <c r="AI18" s="459"/>
      <c r="AJ18" s="459"/>
      <c r="AK18" s="459"/>
      <c r="AL18" s="459"/>
      <c r="AM18" s="459"/>
      <c r="AN18" s="459"/>
      <c r="AO18" s="459"/>
      <c r="AP18" s="459"/>
      <c r="AQ18" s="459"/>
      <c r="AR18" s="459"/>
      <c r="AS18" s="459"/>
      <c r="AT18" s="459"/>
      <c r="AU18" s="459"/>
      <c r="AV18" s="459"/>
      <c r="AW18" s="453"/>
      <c r="CG18" s="719"/>
      <c r="CH18" s="719"/>
      <c r="CI18" s="719"/>
      <c r="CJ18" s="719"/>
      <c r="CK18" s="719"/>
      <c r="CL18" s="719"/>
      <c r="CM18" s="719"/>
      <c r="CN18" s="719"/>
    </row>
    <row r="19" spans="1:92" ht="18.75" customHeight="1" x14ac:dyDescent="0.2">
      <c r="A19" s="1252"/>
      <c r="B19" s="1253"/>
      <c r="C19" s="1255"/>
      <c r="D19" s="1243"/>
      <c r="E19" s="1243"/>
      <c r="F19" s="1243"/>
      <c r="G19" s="3"/>
      <c r="H19" s="3"/>
      <c r="I19" s="3"/>
      <c r="J19" s="3"/>
      <c r="K19" s="3"/>
      <c r="L19" s="3"/>
      <c r="M19" s="3"/>
      <c r="N19" s="3"/>
      <c r="O19" s="3"/>
      <c r="P19" s="3"/>
      <c r="Q19" s="3"/>
      <c r="R19" s="3"/>
      <c r="S19" s="3"/>
      <c r="T19" s="3"/>
      <c r="U19" s="3"/>
      <c r="V19" s="3"/>
      <c r="W19" s="3"/>
      <c r="X19" s="3"/>
      <c r="Y19" s="3"/>
      <c r="Z19" s="3"/>
      <c r="AA19" s="3"/>
      <c r="AB19" s="3"/>
      <c r="AC19" s="3"/>
      <c r="AD19" s="3"/>
      <c r="AE19" s="458"/>
      <c r="AF19" s="459"/>
      <c r="AG19" s="459"/>
      <c r="AH19" s="459"/>
      <c r="AI19" s="459"/>
      <c r="AJ19" s="459"/>
      <c r="AK19" s="459"/>
      <c r="AL19" s="459"/>
      <c r="AM19" s="459"/>
      <c r="AN19" s="459"/>
      <c r="AO19" s="459"/>
      <c r="AP19" s="459"/>
      <c r="AQ19" s="459"/>
      <c r="AR19" s="459"/>
      <c r="AS19" s="459"/>
      <c r="AT19" s="459"/>
      <c r="AU19" s="459"/>
      <c r="AV19" s="459"/>
      <c r="AW19" s="453"/>
      <c r="CG19" s="719"/>
      <c r="CH19" s="719"/>
      <c r="CI19" s="719"/>
      <c r="CJ19" s="719"/>
      <c r="CK19" s="719"/>
      <c r="CL19" s="719"/>
      <c r="CM19" s="719"/>
      <c r="CN19" s="719"/>
    </row>
    <row r="20" spans="1:92" x14ac:dyDescent="0.2">
      <c r="A20" s="1246" t="s">
        <v>22</v>
      </c>
      <c r="B20" s="1247"/>
      <c r="C20" s="38">
        <v>67</v>
      </c>
      <c r="D20" s="38">
        <v>0</v>
      </c>
      <c r="E20" s="38">
        <v>0</v>
      </c>
      <c r="F20" s="38">
        <v>0</v>
      </c>
      <c r="G20" s="475" t="s">
        <v>194</v>
      </c>
      <c r="H20" s="476"/>
      <c r="I20" s="476"/>
      <c r="J20" s="476"/>
      <c r="K20" s="3"/>
      <c r="L20" s="3"/>
      <c r="M20" s="3"/>
      <c r="N20" s="3"/>
      <c r="O20" s="3"/>
      <c r="P20" s="3"/>
      <c r="Q20" s="3"/>
      <c r="R20" s="3"/>
      <c r="S20" s="3"/>
      <c r="T20" s="3"/>
      <c r="U20" s="3"/>
      <c r="V20" s="3"/>
      <c r="W20" s="3"/>
      <c r="X20" s="3"/>
      <c r="Y20" s="3"/>
      <c r="Z20" s="3"/>
      <c r="AA20" s="3"/>
      <c r="AB20" s="3"/>
      <c r="AC20" s="3"/>
      <c r="AD20" s="3"/>
      <c r="AE20" s="458"/>
      <c r="AF20" s="459"/>
      <c r="AG20" s="459"/>
      <c r="AH20" s="459"/>
      <c r="AI20" s="459"/>
      <c r="AJ20" s="459"/>
      <c r="AK20" s="459"/>
      <c r="AL20" s="459"/>
      <c r="AM20" s="459"/>
      <c r="AN20" s="459"/>
      <c r="AO20" s="459"/>
      <c r="AP20" s="459"/>
      <c r="AQ20" s="459"/>
      <c r="AR20" s="459"/>
      <c r="AS20" s="459"/>
      <c r="AT20" s="459"/>
      <c r="AU20" s="459"/>
      <c r="AV20" s="459"/>
      <c r="AW20" s="453"/>
      <c r="CD20" s="452" t="str">
        <f>IF(AND(SUM(C21:C30)&lt;&gt;0,C20=0),"Debe ingresar el total de gestantes Ingresadas a ARO","")</f>
        <v/>
      </c>
      <c r="CG20" s="719">
        <v>0</v>
      </c>
      <c r="CH20" s="719"/>
      <c r="CI20" s="719">
        <v>0</v>
      </c>
      <c r="CJ20" s="719"/>
      <c r="CK20" s="719"/>
      <c r="CL20" s="719"/>
      <c r="CM20" s="719"/>
      <c r="CN20" s="719"/>
    </row>
    <row r="21" spans="1:92" x14ac:dyDescent="0.2">
      <c r="A21" s="1248" t="s">
        <v>195</v>
      </c>
      <c r="B21" s="1249"/>
      <c r="C21" s="60"/>
      <c r="D21" s="60"/>
      <c r="E21" s="60"/>
      <c r="F21" s="60"/>
      <c r="G21" s="475" t="s">
        <v>194</v>
      </c>
      <c r="H21" s="476"/>
      <c r="I21" s="476"/>
      <c r="J21" s="476"/>
      <c r="K21" s="3"/>
      <c r="L21" s="3"/>
      <c r="M21" s="3"/>
      <c r="N21" s="3"/>
      <c r="O21" s="3"/>
      <c r="P21" s="3"/>
      <c r="Q21" s="3"/>
      <c r="R21" s="3"/>
      <c r="S21" s="3"/>
      <c r="T21" s="3"/>
      <c r="U21" s="3"/>
      <c r="V21" s="3"/>
      <c r="W21" s="3"/>
      <c r="X21" s="3"/>
      <c r="Y21" s="3"/>
      <c r="Z21" s="3"/>
      <c r="AA21" s="3"/>
      <c r="AB21" s="3"/>
      <c r="AC21" s="3"/>
      <c r="AD21" s="3"/>
      <c r="AE21" s="458"/>
      <c r="AF21" s="459"/>
      <c r="AG21" s="459"/>
      <c r="AH21" s="459"/>
      <c r="AI21" s="459"/>
      <c r="AJ21" s="459"/>
      <c r="AK21" s="459"/>
      <c r="AL21" s="459"/>
      <c r="AM21" s="459"/>
      <c r="AN21" s="459"/>
      <c r="AO21" s="459"/>
      <c r="AP21" s="459"/>
      <c r="AQ21" s="459"/>
      <c r="AR21" s="459"/>
      <c r="AS21" s="459"/>
      <c r="AT21" s="459"/>
      <c r="AU21" s="459"/>
      <c r="AV21" s="459"/>
      <c r="AW21" s="453"/>
      <c r="CG21" s="719">
        <v>0</v>
      </c>
      <c r="CH21" s="719"/>
      <c r="CI21" s="719">
        <v>0</v>
      </c>
      <c r="CJ21" s="719"/>
      <c r="CK21" s="719"/>
      <c r="CL21" s="719"/>
      <c r="CM21" s="719"/>
      <c r="CN21" s="719"/>
    </row>
    <row r="22" spans="1:92" ht="14.25" customHeight="1" x14ac:dyDescent="0.2">
      <c r="A22" s="1257" t="s">
        <v>196</v>
      </c>
      <c r="B22" s="1258"/>
      <c r="C22" s="32">
        <v>1</v>
      </c>
      <c r="D22" s="32">
        <v>0</v>
      </c>
      <c r="E22" s="32">
        <v>0</v>
      </c>
      <c r="F22" s="32">
        <v>0</v>
      </c>
      <c r="G22" s="475" t="s">
        <v>194</v>
      </c>
      <c r="H22" s="476"/>
      <c r="I22" s="476"/>
      <c r="J22" s="476"/>
      <c r="K22" s="3"/>
      <c r="L22" s="3"/>
      <c r="M22" s="3"/>
      <c r="N22" s="3"/>
      <c r="O22" s="3"/>
      <c r="P22" s="3"/>
      <c r="Q22" s="3"/>
      <c r="R22" s="3"/>
      <c r="S22" s="3"/>
      <c r="T22" s="3"/>
      <c r="U22" s="3"/>
      <c r="V22" s="3"/>
      <c r="W22" s="3"/>
      <c r="X22" s="3"/>
      <c r="Y22" s="3"/>
      <c r="Z22" s="3"/>
      <c r="AA22" s="3"/>
      <c r="AB22" s="3"/>
      <c r="AC22" s="3"/>
      <c r="AD22" s="3"/>
      <c r="AE22" s="458"/>
      <c r="AF22" s="459"/>
      <c r="AG22" s="459"/>
      <c r="AH22" s="459"/>
      <c r="AI22" s="459"/>
      <c r="AJ22" s="459"/>
      <c r="AK22" s="459"/>
      <c r="AL22" s="459"/>
      <c r="AM22" s="459"/>
      <c r="AN22" s="459"/>
      <c r="AO22" s="459"/>
      <c r="AP22" s="459"/>
      <c r="AQ22" s="459"/>
      <c r="AR22" s="459"/>
      <c r="AS22" s="459"/>
      <c r="AT22" s="459"/>
      <c r="AU22" s="459"/>
      <c r="AV22" s="459"/>
      <c r="AW22" s="453"/>
      <c r="CG22" s="719">
        <v>0</v>
      </c>
      <c r="CH22" s="719"/>
      <c r="CI22" s="719">
        <v>0</v>
      </c>
      <c r="CJ22" s="719"/>
      <c r="CK22" s="719"/>
      <c r="CL22" s="719"/>
      <c r="CM22" s="719"/>
      <c r="CN22" s="719"/>
    </row>
    <row r="23" spans="1:92" ht="14.25" customHeight="1" x14ac:dyDescent="0.2">
      <c r="A23" s="1257" t="s">
        <v>197</v>
      </c>
      <c r="B23" s="1258"/>
      <c r="C23" s="32">
        <v>9</v>
      </c>
      <c r="D23" s="32">
        <v>0</v>
      </c>
      <c r="E23" s="32">
        <v>0</v>
      </c>
      <c r="F23" s="32">
        <v>0</v>
      </c>
      <c r="G23" s="475" t="s">
        <v>194</v>
      </c>
      <c r="H23" s="476"/>
      <c r="I23" s="476"/>
      <c r="J23" s="476"/>
      <c r="K23" s="3"/>
      <c r="L23" s="3"/>
      <c r="M23" s="3"/>
      <c r="N23" s="3"/>
      <c r="O23" s="3"/>
      <c r="P23" s="3"/>
      <c r="Q23" s="3"/>
      <c r="R23" s="3"/>
      <c r="S23" s="3"/>
      <c r="T23" s="3"/>
      <c r="U23" s="3"/>
      <c r="V23" s="3"/>
      <c r="W23" s="3"/>
      <c r="X23" s="3"/>
      <c r="Y23" s="3"/>
      <c r="Z23" s="3"/>
      <c r="AA23" s="3"/>
      <c r="AB23" s="3"/>
      <c r="AC23" s="3"/>
      <c r="AD23" s="3"/>
      <c r="AE23" s="458"/>
      <c r="AF23" s="459"/>
      <c r="AG23" s="459"/>
      <c r="AH23" s="459"/>
      <c r="AI23" s="459"/>
      <c r="AJ23" s="459"/>
      <c r="AK23" s="459"/>
      <c r="AL23" s="459"/>
      <c r="AM23" s="459"/>
      <c r="AN23" s="459"/>
      <c r="AO23" s="459"/>
      <c r="AP23" s="459"/>
      <c r="AQ23" s="459"/>
      <c r="AR23" s="459"/>
      <c r="AS23" s="459"/>
      <c r="AT23" s="459"/>
      <c r="AU23" s="459"/>
      <c r="AV23" s="459"/>
      <c r="AW23" s="453"/>
      <c r="CG23" s="719">
        <v>0</v>
      </c>
      <c r="CH23" s="719"/>
      <c r="CI23" s="719">
        <v>0</v>
      </c>
      <c r="CJ23" s="719"/>
      <c r="CK23" s="719"/>
      <c r="CL23" s="719"/>
      <c r="CM23" s="719"/>
      <c r="CN23" s="719"/>
    </row>
    <row r="24" spans="1:92" ht="14.25" customHeight="1" x14ac:dyDescent="0.2">
      <c r="A24" s="1261" t="s">
        <v>198</v>
      </c>
      <c r="B24" s="1262"/>
      <c r="C24" s="32">
        <v>1</v>
      </c>
      <c r="D24" s="32">
        <v>0</v>
      </c>
      <c r="E24" s="32">
        <v>0</v>
      </c>
      <c r="F24" s="32">
        <v>0</v>
      </c>
      <c r="G24" s="475" t="s">
        <v>194</v>
      </c>
      <c r="H24" s="476"/>
      <c r="I24" s="476"/>
      <c r="J24" s="476"/>
      <c r="K24" s="3"/>
      <c r="L24" s="3"/>
      <c r="M24" s="3"/>
      <c r="N24" s="3"/>
      <c r="O24" s="3"/>
      <c r="P24" s="3"/>
      <c r="Q24" s="3"/>
      <c r="R24" s="3"/>
      <c r="S24" s="3"/>
      <c r="T24" s="3"/>
      <c r="U24" s="3"/>
      <c r="V24" s="3"/>
      <c r="W24" s="3"/>
      <c r="X24" s="3"/>
      <c r="Y24" s="3"/>
      <c r="Z24" s="3"/>
      <c r="AA24" s="3"/>
      <c r="AB24" s="3"/>
      <c r="AC24" s="3"/>
      <c r="AD24" s="3"/>
      <c r="AE24" s="458"/>
      <c r="AF24" s="459"/>
      <c r="AG24" s="459"/>
      <c r="AH24" s="459"/>
      <c r="AI24" s="459"/>
      <c r="AJ24" s="459"/>
      <c r="AK24" s="459"/>
      <c r="AL24" s="459"/>
      <c r="AM24" s="459"/>
      <c r="AN24" s="459"/>
      <c r="AO24" s="459"/>
      <c r="AP24" s="459"/>
      <c r="AQ24" s="459"/>
      <c r="AR24" s="459"/>
      <c r="AS24" s="459"/>
      <c r="AT24" s="459"/>
      <c r="AU24" s="459"/>
      <c r="AV24" s="459"/>
      <c r="AW24" s="453"/>
      <c r="CG24" s="719">
        <v>0</v>
      </c>
      <c r="CH24" s="719"/>
      <c r="CI24" s="719">
        <v>0</v>
      </c>
      <c r="CJ24" s="719"/>
      <c r="CK24" s="719"/>
      <c r="CL24" s="719"/>
      <c r="CM24" s="719"/>
      <c r="CN24" s="719"/>
    </row>
    <row r="25" spans="1:92" x14ac:dyDescent="0.2">
      <c r="A25" s="1261" t="s">
        <v>23</v>
      </c>
      <c r="B25" s="1262"/>
      <c r="C25" s="32">
        <v>1</v>
      </c>
      <c r="D25" s="32">
        <v>0</v>
      </c>
      <c r="E25" s="32">
        <v>0</v>
      </c>
      <c r="F25" s="32">
        <v>0</v>
      </c>
      <c r="G25" s="475" t="s">
        <v>194</v>
      </c>
      <c r="H25" s="476"/>
      <c r="I25" s="476"/>
      <c r="J25" s="476"/>
      <c r="K25" s="3"/>
      <c r="L25" s="3"/>
      <c r="M25" s="3"/>
      <c r="N25" s="3"/>
      <c r="O25" s="3"/>
      <c r="P25" s="3"/>
      <c r="Q25" s="3"/>
      <c r="R25" s="3"/>
      <c r="S25" s="3"/>
      <c r="T25" s="3"/>
      <c r="U25" s="3"/>
      <c r="V25" s="3"/>
      <c r="W25" s="3"/>
      <c r="X25" s="3"/>
      <c r="Y25" s="3"/>
      <c r="Z25" s="3"/>
      <c r="AA25" s="3"/>
      <c r="AB25" s="3"/>
      <c r="AC25" s="3"/>
      <c r="AD25" s="3"/>
      <c r="AE25" s="458"/>
      <c r="AF25" s="459"/>
      <c r="AG25" s="459"/>
      <c r="AH25" s="459"/>
      <c r="AI25" s="459"/>
      <c r="AJ25" s="459"/>
      <c r="AK25" s="459"/>
      <c r="AL25" s="459"/>
      <c r="AM25" s="459"/>
      <c r="AN25" s="459"/>
      <c r="AO25" s="459"/>
      <c r="AP25" s="459"/>
      <c r="AQ25" s="459"/>
      <c r="AR25" s="459"/>
      <c r="AS25" s="459"/>
      <c r="AT25" s="459"/>
      <c r="AU25" s="459"/>
      <c r="AV25" s="459"/>
      <c r="AW25" s="453"/>
      <c r="CG25" s="719">
        <v>0</v>
      </c>
      <c r="CH25" s="719"/>
      <c r="CI25" s="719">
        <v>0</v>
      </c>
      <c r="CJ25" s="719"/>
      <c r="CK25" s="719"/>
      <c r="CL25" s="719"/>
      <c r="CM25" s="719"/>
      <c r="CN25" s="719"/>
    </row>
    <row r="26" spans="1:92" x14ac:dyDescent="0.2">
      <c r="A26" s="1261" t="s">
        <v>24</v>
      </c>
      <c r="B26" s="1262"/>
      <c r="C26" s="32"/>
      <c r="D26" s="32"/>
      <c r="E26" s="32"/>
      <c r="F26" s="32"/>
      <c r="G26" s="475" t="s">
        <v>194</v>
      </c>
      <c r="H26" s="476"/>
      <c r="I26" s="476"/>
      <c r="J26" s="476"/>
      <c r="K26" s="3"/>
      <c r="L26" s="3"/>
      <c r="M26" s="3"/>
      <c r="N26" s="3"/>
      <c r="O26" s="3"/>
      <c r="P26" s="3"/>
      <c r="Q26" s="3"/>
      <c r="R26" s="3"/>
      <c r="S26" s="3"/>
      <c r="T26" s="3"/>
      <c r="U26" s="3"/>
      <c r="V26" s="3"/>
      <c r="W26" s="3"/>
      <c r="X26" s="3"/>
      <c r="Y26" s="3"/>
      <c r="Z26" s="3"/>
      <c r="AA26" s="3"/>
      <c r="AB26" s="3"/>
      <c r="AC26" s="3"/>
      <c r="AD26" s="3"/>
      <c r="AE26" s="458"/>
      <c r="AF26" s="459"/>
      <c r="AG26" s="459"/>
      <c r="AH26" s="459"/>
      <c r="AI26" s="459"/>
      <c r="AJ26" s="459"/>
      <c r="AK26" s="459"/>
      <c r="AL26" s="459"/>
      <c r="AM26" s="459"/>
      <c r="AN26" s="459"/>
      <c r="AO26" s="459"/>
      <c r="AP26" s="459"/>
      <c r="AQ26" s="459"/>
      <c r="AR26" s="459"/>
      <c r="AS26" s="459"/>
      <c r="AT26" s="459"/>
      <c r="AU26" s="459"/>
      <c r="AV26" s="459"/>
      <c r="AW26" s="453"/>
      <c r="CG26" s="719">
        <v>0</v>
      </c>
      <c r="CH26" s="719"/>
      <c r="CI26" s="719">
        <v>0</v>
      </c>
      <c r="CJ26" s="719"/>
      <c r="CK26" s="719"/>
      <c r="CL26" s="719"/>
      <c r="CM26" s="719"/>
      <c r="CN26" s="719"/>
    </row>
    <row r="27" spans="1:92" x14ac:dyDescent="0.2">
      <c r="A27" s="1261" t="s">
        <v>199</v>
      </c>
      <c r="B27" s="1262"/>
      <c r="C27" s="32">
        <v>12</v>
      </c>
      <c r="D27" s="32">
        <v>0</v>
      </c>
      <c r="E27" s="32">
        <v>0</v>
      </c>
      <c r="F27" s="32">
        <v>0</v>
      </c>
      <c r="G27" s="475" t="s">
        <v>194</v>
      </c>
      <c r="H27" s="476"/>
      <c r="I27" s="476"/>
      <c r="J27" s="476"/>
      <c r="K27" s="3"/>
      <c r="L27" s="3"/>
      <c r="M27" s="3"/>
      <c r="N27" s="3"/>
      <c r="O27" s="3"/>
      <c r="P27" s="3"/>
      <c r="Q27" s="3"/>
      <c r="R27" s="3"/>
      <c r="S27" s="3"/>
      <c r="T27" s="3"/>
      <c r="U27" s="3"/>
      <c r="V27" s="3"/>
      <c r="W27" s="3"/>
      <c r="X27" s="3"/>
      <c r="Y27" s="3"/>
      <c r="Z27" s="3"/>
      <c r="AA27" s="3"/>
      <c r="AB27" s="3"/>
      <c r="AC27" s="3"/>
      <c r="AD27" s="3"/>
      <c r="AE27" s="458"/>
      <c r="AF27" s="459"/>
      <c r="AG27" s="459"/>
      <c r="AH27" s="459"/>
      <c r="AI27" s="459"/>
      <c r="AJ27" s="459"/>
      <c r="AK27" s="459"/>
      <c r="AL27" s="459"/>
      <c r="AM27" s="459"/>
      <c r="AN27" s="459"/>
      <c r="AO27" s="459"/>
      <c r="AP27" s="459"/>
      <c r="AQ27" s="459"/>
      <c r="AR27" s="459"/>
      <c r="AS27" s="459"/>
      <c r="AT27" s="459"/>
      <c r="AU27" s="459"/>
      <c r="AV27" s="459"/>
      <c r="AW27" s="453"/>
      <c r="CG27" s="719">
        <v>0</v>
      </c>
      <c r="CH27" s="719"/>
      <c r="CI27" s="719">
        <v>0</v>
      </c>
      <c r="CJ27" s="719"/>
      <c r="CK27" s="719"/>
      <c r="CL27" s="719"/>
      <c r="CM27" s="719"/>
      <c r="CN27" s="719"/>
    </row>
    <row r="28" spans="1:92" x14ac:dyDescent="0.2">
      <c r="A28" s="1261" t="s">
        <v>200</v>
      </c>
      <c r="B28" s="1262"/>
      <c r="C28" s="32">
        <v>9</v>
      </c>
      <c r="D28" s="32">
        <v>0</v>
      </c>
      <c r="E28" s="32">
        <v>0</v>
      </c>
      <c r="F28" s="32">
        <v>0</v>
      </c>
      <c r="G28" s="475" t="s">
        <v>194</v>
      </c>
      <c r="H28" s="476"/>
      <c r="I28" s="476"/>
      <c r="J28" s="476"/>
      <c r="K28" s="3"/>
      <c r="L28" s="3"/>
      <c r="M28" s="3"/>
      <c r="N28" s="3"/>
      <c r="O28" s="3"/>
      <c r="P28" s="3"/>
      <c r="Q28" s="3"/>
      <c r="R28" s="3"/>
      <c r="S28" s="3"/>
      <c r="T28" s="3"/>
      <c r="U28" s="3"/>
      <c r="V28" s="3"/>
      <c r="W28" s="3"/>
      <c r="X28" s="3"/>
      <c r="Y28" s="3"/>
      <c r="Z28" s="3"/>
      <c r="AA28" s="3"/>
      <c r="AB28" s="3"/>
      <c r="AC28" s="3"/>
      <c r="AD28" s="3"/>
      <c r="AE28" s="458"/>
      <c r="AF28" s="459"/>
      <c r="AG28" s="459"/>
      <c r="AH28" s="459"/>
      <c r="AI28" s="459"/>
      <c r="AJ28" s="459"/>
      <c r="AK28" s="459"/>
      <c r="AL28" s="459"/>
      <c r="AM28" s="459"/>
      <c r="AN28" s="459"/>
      <c r="AO28" s="459"/>
      <c r="AP28" s="459"/>
      <c r="AQ28" s="459"/>
      <c r="AR28" s="459"/>
      <c r="AS28" s="459"/>
      <c r="AT28" s="459"/>
      <c r="AU28" s="459"/>
      <c r="AV28" s="459"/>
      <c r="AW28" s="453"/>
      <c r="CG28" s="719">
        <v>0</v>
      </c>
      <c r="CH28" s="719"/>
      <c r="CI28" s="719">
        <v>0</v>
      </c>
      <c r="CJ28" s="719"/>
      <c r="CK28" s="719"/>
      <c r="CL28" s="719"/>
      <c r="CM28" s="719"/>
      <c r="CN28" s="719"/>
    </row>
    <row r="29" spans="1:92" x14ac:dyDescent="0.2">
      <c r="A29" s="1263" t="s">
        <v>201</v>
      </c>
      <c r="B29" s="1264"/>
      <c r="C29" s="32">
        <v>1</v>
      </c>
      <c r="D29" s="32">
        <v>0</v>
      </c>
      <c r="E29" s="32">
        <v>0</v>
      </c>
      <c r="F29" s="32">
        <v>0</v>
      </c>
      <c r="G29" s="475" t="s">
        <v>194</v>
      </c>
      <c r="H29" s="476"/>
      <c r="I29" s="476"/>
      <c r="J29" s="476"/>
      <c r="K29" s="3"/>
      <c r="L29" s="3"/>
      <c r="M29" s="3"/>
      <c r="N29" s="3"/>
      <c r="O29" s="3"/>
      <c r="P29" s="3"/>
      <c r="Q29" s="3"/>
      <c r="R29" s="3"/>
      <c r="S29" s="3"/>
      <c r="T29" s="3"/>
      <c r="U29" s="3"/>
      <c r="V29" s="3"/>
      <c r="W29" s="3"/>
      <c r="X29" s="3"/>
      <c r="Y29" s="3"/>
      <c r="Z29" s="3"/>
      <c r="AA29" s="3"/>
      <c r="AB29" s="3"/>
      <c r="AC29" s="3"/>
      <c r="AD29" s="3"/>
      <c r="AE29" s="458"/>
      <c r="AF29" s="459"/>
      <c r="AG29" s="459"/>
      <c r="AH29" s="459"/>
      <c r="AI29" s="459"/>
      <c r="AJ29" s="459"/>
      <c r="AK29" s="459"/>
      <c r="AL29" s="459"/>
      <c r="AM29" s="459"/>
      <c r="AN29" s="459"/>
      <c r="AO29" s="459"/>
      <c r="AP29" s="459"/>
      <c r="AQ29" s="459"/>
      <c r="AR29" s="459"/>
      <c r="AS29" s="459"/>
      <c r="AT29" s="459"/>
      <c r="AU29" s="459"/>
      <c r="AV29" s="459"/>
      <c r="AW29" s="453"/>
      <c r="CG29" s="719">
        <v>0</v>
      </c>
      <c r="CH29" s="719"/>
      <c r="CI29" s="719">
        <v>0</v>
      </c>
      <c r="CJ29" s="719"/>
      <c r="CK29" s="719"/>
      <c r="CL29" s="719"/>
      <c r="CM29" s="719"/>
      <c r="CN29" s="719"/>
    </row>
    <row r="30" spans="1:92" ht="14.25" customHeight="1" x14ac:dyDescent="0.2">
      <c r="A30" s="1265" t="s">
        <v>202</v>
      </c>
      <c r="B30" s="1266"/>
      <c r="C30" s="44">
        <v>33</v>
      </c>
      <c r="D30" s="44">
        <v>0</v>
      </c>
      <c r="E30" s="44">
        <v>0</v>
      </c>
      <c r="F30" s="44">
        <v>0</v>
      </c>
      <c r="G30" s="475" t="s">
        <v>194</v>
      </c>
      <c r="H30" s="476"/>
      <c r="I30" s="476"/>
      <c r="J30" s="476"/>
      <c r="K30" s="3"/>
      <c r="L30" s="3"/>
      <c r="M30" s="3"/>
      <c r="N30" s="3"/>
      <c r="O30" s="3"/>
      <c r="P30" s="3"/>
      <c r="Q30" s="3"/>
      <c r="R30" s="3"/>
      <c r="S30" s="3"/>
      <c r="T30" s="10"/>
      <c r="U30" s="10"/>
      <c r="V30" s="10"/>
      <c r="W30" s="10"/>
      <c r="X30" s="10"/>
      <c r="Y30" s="10"/>
      <c r="Z30" s="10"/>
      <c r="AA30" s="10"/>
      <c r="AB30" s="10"/>
      <c r="AC30" s="10"/>
      <c r="AD30" s="10"/>
      <c r="AE30" s="454"/>
      <c r="AF30" s="454"/>
      <c r="AG30" s="454"/>
      <c r="AH30" s="477"/>
      <c r="AI30" s="454"/>
      <c r="AJ30" s="454"/>
      <c r="AK30" s="454"/>
      <c r="AL30" s="454"/>
      <c r="AM30" s="454"/>
      <c r="AN30" s="454"/>
      <c r="AO30" s="454"/>
      <c r="AP30" s="454"/>
      <c r="AQ30" s="454"/>
      <c r="AR30" s="454"/>
      <c r="AS30" s="454"/>
      <c r="AT30" s="454"/>
      <c r="AU30" s="454"/>
      <c r="AV30" s="454"/>
      <c r="AW30" s="478"/>
      <c r="CG30" s="719">
        <v>0</v>
      </c>
      <c r="CH30" s="719"/>
      <c r="CI30" s="719">
        <v>0</v>
      </c>
      <c r="CJ30" s="719"/>
      <c r="CK30" s="719"/>
      <c r="CL30" s="719"/>
      <c r="CM30" s="719"/>
      <c r="CN30" s="719"/>
    </row>
    <row r="31" spans="1:92" x14ac:dyDescent="0.2">
      <c r="A31" s="12" t="s">
        <v>25</v>
      </c>
      <c r="B31" s="45"/>
      <c r="C31" s="46"/>
      <c r="D31" s="47"/>
      <c r="E31" s="48"/>
      <c r="F31" s="49"/>
      <c r="G31" s="2"/>
      <c r="H31" s="2"/>
      <c r="I31" s="2"/>
      <c r="J31" s="2"/>
      <c r="K31" s="2"/>
      <c r="L31" s="2"/>
      <c r="M31" s="2"/>
      <c r="N31" s="2"/>
      <c r="O31" s="2"/>
      <c r="P31" s="2"/>
      <c r="Q31" s="10"/>
      <c r="R31" s="10"/>
      <c r="S31" s="10"/>
      <c r="T31" s="10"/>
      <c r="U31" s="10"/>
      <c r="V31" s="10"/>
      <c r="W31" s="10"/>
      <c r="X31" s="10"/>
      <c r="Y31" s="10"/>
      <c r="Z31" s="10"/>
      <c r="AA31" s="10"/>
      <c r="AB31" s="10"/>
      <c r="AC31" s="10"/>
      <c r="AD31" s="10"/>
      <c r="AE31" s="454"/>
      <c r="AF31" s="454"/>
      <c r="AG31" s="454"/>
      <c r="AH31" s="477"/>
      <c r="AI31" s="454"/>
      <c r="AJ31" s="454"/>
      <c r="AK31" s="454"/>
      <c r="AL31" s="454"/>
      <c r="AM31" s="454"/>
      <c r="AN31" s="454"/>
      <c r="AO31" s="454"/>
      <c r="AP31" s="454"/>
      <c r="AQ31" s="454"/>
      <c r="AR31" s="454"/>
      <c r="AS31" s="454"/>
      <c r="AT31" s="454"/>
      <c r="AU31" s="454"/>
      <c r="AV31" s="454"/>
      <c r="AW31" s="478"/>
      <c r="CG31" s="719"/>
      <c r="CH31" s="719"/>
      <c r="CI31" s="719"/>
      <c r="CJ31" s="719"/>
      <c r="CK31" s="719"/>
      <c r="CL31" s="719"/>
      <c r="CM31" s="719"/>
      <c r="CN31" s="719"/>
    </row>
    <row r="32" spans="1:92" x14ac:dyDescent="0.2">
      <c r="A32" s="1233" t="s">
        <v>26</v>
      </c>
      <c r="B32" s="1234"/>
      <c r="C32" s="1237" t="s">
        <v>4</v>
      </c>
      <c r="D32" s="1239" t="s">
        <v>5</v>
      </c>
      <c r="E32" s="1240"/>
      <c r="F32" s="1240"/>
      <c r="G32" s="1240"/>
      <c r="H32" s="1240"/>
      <c r="I32" s="1240"/>
      <c r="J32" s="1240"/>
      <c r="K32" s="1240"/>
      <c r="L32" s="1241"/>
      <c r="M32" s="2"/>
      <c r="N32" s="2"/>
      <c r="O32" s="2"/>
      <c r="P32" s="2"/>
      <c r="Q32" s="2"/>
      <c r="R32" s="10"/>
      <c r="S32" s="10"/>
      <c r="T32" s="10"/>
      <c r="U32" s="10"/>
      <c r="V32" s="10"/>
      <c r="W32" s="10"/>
      <c r="X32" s="10"/>
      <c r="Y32" s="10"/>
      <c r="Z32" s="10"/>
      <c r="AA32" s="10"/>
      <c r="AB32" s="10"/>
      <c r="AC32" s="10"/>
      <c r="AD32" s="10"/>
      <c r="AE32" s="454"/>
      <c r="AF32" s="454"/>
      <c r="AG32" s="454"/>
      <c r="AH32" s="477"/>
      <c r="AI32" s="454"/>
      <c r="AJ32" s="454"/>
      <c r="AK32" s="455"/>
      <c r="AL32" s="455"/>
      <c r="AM32" s="455"/>
      <c r="AN32" s="455"/>
      <c r="AO32" s="455"/>
      <c r="AP32" s="455"/>
      <c r="AQ32" s="455"/>
      <c r="AR32" s="455"/>
      <c r="AS32" s="455"/>
      <c r="AT32" s="455"/>
      <c r="AU32" s="455"/>
      <c r="AV32" s="455"/>
      <c r="AW32" s="478"/>
      <c r="CG32" s="719"/>
      <c r="CH32" s="719"/>
      <c r="CI32" s="719"/>
      <c r="CJ32" s="719"/>
      <c r="CK32" s="719"/>
      <c r="CL32" s="719"/>
      <c r="CM32" s="719"/>
      <c r="CN32" s="719"/>
    </row>
    <row r="33" spans="1:92" ht="21" x14ac:dyDescent="0.2">
      <c r="A33" s="1235"/>
      <c r="B33" s="1236"/>
      <c r="C33" s="1238"/>
      <c r="D33" s="741" t="s">
        <v>6</v>
      </c>
      <c r="E33" s="739" t="s">
        <v>7</v>
      </c>
      <c r="F33" s="739" t="s">
        <v>8</v>
      </c>
      <c r="G33" s="739" t="s">
        <v>9</v>
      </c>
      <c r="H33" s="739" t="s">
        <v>10</v>
      </c>
      <c r="I33" s="739" t="s">
        <v>11</v>
      </c>
      <c r="J33" s="739" t="s">
        <v>12</v>
      </c>
      <c r="K33" s="739" t="s">
        <v>13</v>
      </c>
      <c r="L33" s="739" t="s">
        <v>188</v>
      </c>
      <c r="M33" s="479"/>
      <c r="N33" s="480"/>
      <c r="O33" s="456"/>
      <c r="P33" s="457"/>
      <c r="Q33" s="481"/>
      <c r="R33" s="481"/>
      <c r="S33" s="457"/>
      <c r="T33" s="480"/>
      <c r="U33" s="456"/>
      <c r="V33" s="2"/>
      <c r="W33" s="2"/>
      <c r="X33" s="3"/>
      <c r="Y33" s="3"/>
      <c r="Z33" s="3"/>
      <c r="AA33" s="3"/>
      <c r="AB33" s="3"/>
      <c r="AC33" s="3"/>
      <c r="AD33" s="3"/>
      <c r="AE33" s="458"/>
      <c r="AF33" s="458"/>
      <c r="AG33" s="458"/>
      <c r="AH33" s="482"/>
      <c r="AI33" s="458"/>
      <c r="AJ33" s="458"/>
      <c r="AK33" s="458"/>
      <c r="AL33" s="458"/>
      <c r="AM33" s="458"/>
      <c r="AN33" s="458"/>
      <c r="AO33" s="458"/>
      <c r="AP33" s="459"/>
      <c r="AQ33" s="459"/>
      <c r="AR33" s="459"/>
      <c r="AS33" s="459"/>
      <c r="AT33" s="459"/>
      <c r="AU33" s="459"/>
      <c r="AV33" s="459"/>
      <c r="AW33" s="478"/>
      <c r="CG33" s="719"/>
      <c r="CH33" s="719"/>
      <c r="CI33" s="719"/>
      <c r="CJ33" s="719"/>
      <c r="CK33" s="719"/>
      <c r="CL33" s="719"/>
      <c r="CM33" s="719"/>
      <c r="CN33" s="719"/>
    </row>
    <row r="34" spans="1:92" x14ac:dyDescent="0.2">
      <c r="A34" s="1273" t="s">
        <v>27</v>
      </c>
      <c r="B34" s="1273"/>
      <c r="C34" s="50">
        <f t="shared" ref="C34:C44" si="1">SUM(D34:L34)</f>
        <v>0</v>
      </c>
      <c r="D34" s="50">
        <f t="shared" ref="D34:L34" si="2">SUM(D35:D43)</f>
        <v>0</v>
      </c>
      <c r="E34" s="50">
        <f t="shared" si="2"/>
        <v>0</v>
      </c>
      <c r="F34" s="50">
        <f t="shared" si="2"/>
        <v>0</v>
      </c>
      <c r="G34" s="50">
        <f t="shared" si="2"/>
        <v>0</v>
      </c>
      <c r="H34" s="50">
        <f t="shared" si="2"/>
        <v>0</v>
      </c>
      <c r="I34" s="50">
        <f t="shared" si="2"/>
        <v>0</v>
      </c>
      <c r="J34" s="50">
        <f t="shared" si="2"/>
        <v>0</v>
      </c>
      <c r="K34" s="50">
        <f t="shared" si="2"/>
        <v>0</v>
      </c>
      <c r="L34" s="50">
        <f t="shared" si="2"/>
        <v>0</v>
      </c>
      <c r="M34" s="484"/>
      <c r="N34" s="485"/>
      <c r="O34" s="485"/>
      <c r="P34" s="486"/>
      <c r="Q34" s="487"/>
      <c r="R34" s="487"/>
      <c r="S34" s="486"/>
      <c r="T34" s="488"/>
      <c r="U34" s="488"/>
      <c r="V34" s="2"/>
      <c r="W34" s="2"/>
      <c r="X34" s="3"/>
      <c r="Y34" s="3"/>
      <c r="Z34" s="3"/>
      <c r="AA34" s="3"/>
      <c r="AB34" s="3"/>
      <c r="AC34" s="3"/>
      <c r="AD34" s="3"/>
      <c r="AE34" s="3"/>
      <c r="AF34" s="3"/>
      <c r="AG34" s="3"/>
      <c r="AH34" s="3"/>
      <c r="AI34" s="458"/>
      <c r="AJ34" s="458"/>
      <c r="AK34" s="458"/>
      <c r="AL34" s="458"/>
      <c r="AM34" s="458"/>
      <c r="AN34" s="458"/>
      <c r="AO34" s="458"/>
      <c r="AP34" s="459"/>
      <c r="AQ34" s="459"/>
      <c r="AR34" s="459"/>
      <c r="AS34" s="459"/>
      <c r="AT34" s="459"/>
      <c r="AU34" s="459"/>
      <c r="AV34" s="459"/>
      <c r="CG34" s="719"/>
      <c r="CH34" s="719"/>
      <c r="CI34" s="719"/>
      <c r="CJ34" s="719"/>
      <c r="CK34" s="719"/>
      <c r="CL34" s="719"/>
      <c r="CM34" s="719"/>
      <c r="CN34" s="719"/>
    </row>
    <row r="35" spans="1:92" x14ac:dyDescent="0.2">
      <c r="A35" s="1274" t="s">
        <v>203</v>
      </c>
      <c r="B35" s="1275"/>
      <c r="C35" s="52">
        <f t="shared" si="1"/>
        <v>0</v>
      </c>
      <c r="D35" s="25"/>
      <c r="E35" s="25"/>
      <c r="F35" s="25"/>
      <c r="G35" s="25"/>
      <c r="H35" s="25"/>
      <c r="I35" s="25"/>
      <c r="J35" s="25"/>
      <c r="K35" s="25"/>
      <c r="L35" s="25"/>
      <c r="M35" s="490"/>
      <c r="N35" s="491"/>
      <c r="O35" s="491"/>
      <c r="P35" s="491"/>
      <c r="Q35" s="491"/>
      <c r="R35" s="491"/>
      <c r="S35" s="491"/>
      <c r="T35" s="3"/>
      <c r="U35" s="3"/>
      <c r="V35" s="3"/>
      <c r="W35" s="3"/>
      <c r="X35" s="3"/>
      <c r="Y35" s="3"/>
      <c r="Z35" s="3"/>
      <c r="AA35" s="3"/>
      <c r="AB35" s="3"/>
      <c r="AC35" s="3"/>
      <c r="AD35" s="3"/>
      <c r="AE35" s="3"/>
      <c r="AF35" s="3"/>
      <c r="AG35" s="3"/>
      <c r="AH35" s="3"/>
      <c r="AI35" s="458"/>
      <c r="AJ35" s="459"/>
      <c r="AK35" s="459"/>
      <c r="AL35" s="459"/>
      <c r="AM35" s="459"/>
      <c r="AN35" s="459"/>
      <c r="AO35" s="459"/>
      <c r="AP35" s="459"/>
      <c r="AQ35" s="459"/>
      <c r="AR35" s="459"/>
      <c r="AS35" s="459"/>
      <c r="AT35" s="459"/>
      <c r="AU35" s="459"/>
      <c r="AV35" s="459"/>
      <c r="CG35" s="719"/>
      <c r="CH35" s="719"/>
      <c r="CI35" s="719"/>
      <c r="CJ35" s="719"/>
      <c r="CK35" s="719"/>
      <c r="CL35" s="719"/>
      <c r="CM35" s="719"/>
      <c r="CN35" s="719"/>
    </row>
    <row r="36" spans="1:92" x14ac:dyDescent="0.2">
      <c r="A36" s="1276" t="s">
        <v>204</v>
      </c>
      <c r="B36" s="1277"/>
      <c r="C36" s="53">
        <f t="shared" si="1"/>
        <v>0</v>
      </c>
      <c r="D36" s="44"/>
      <c r="E36" s="44"/>
      <c r="F36" s="44"/>
      <c r="G36" s="44"/>
      <c r="H36" s="44"/>
      <c r="I36" s="44"/>
      <c r="J36" s="44"/>
      <c r="K36" s="44"/>
      <c r="L36" s="44"/>
      <c r="M36" s="493"/>
      <c r="N36" s="746"/>
      <c r="O36" s="746"/>
      <c r="P36" s="746"/>
      <c r="Q36" s="746"/>
      <c r="R36" s="746"/>
      <c r="S36" s="746"/>
      <c r="T36" s="3"/>
      <c r="U36" s="3"/>
      <c r="V36" s="3"/>
      <c r="W36" s="3"/>
      <c r="X36" s="3"/>
      <c r="Y36" s="3"/>
      <c r="Z36" s="3"/>
      <c r="AA36" s="3"/>
      <c r="AB36" s="3"/>
      <c r="AC36" s="3"/>
      <c r="AD36" s="3"/>
      <c r="AE36" s="3"/>
      <c r="AF36" s="3"/>
      <c r="AG36" s="3"/>
      <c r="AH36" s="3"/>
      <c r="AI36" s="458"/>
      <c r="AJ36" s="459"/>
      <c r="AK36" s="459"/>
      <c r="AL36" s="459"/>
      <c r="AM36" s="459"/>
      <c r="AN36" s="459"/>
      <c r="AO36" s="459"/>
      <c r="AP36" s="459"/>
      <c r="AQ36" s="459"/>
      <c r="AR36" s="459"/>
      <c r="AS36" s="459"/>
      <c r="AT36" s="459"/>
      <c r="AU36" s="459"/>
      <c r="AV36" s="459"/>
      <c r="CG36" s="719"/>
      <c r="CH36" s="719"/>
      <c r="CI36" s="719"/>
      <c r="CJ36" s="719"/>
      <c r="CK36" s="719"/>
      <c r="CL36" s="719"/>
      <c r="CM36" s="719"/>
      <c r="CN36" s="719"/>
    </row>
    <row r="37" spans="1:92" x14ac:dyDescent="0.2">
      <c r="A37" s="1278" t="s">
        <v>28</v>
      </c>
      <c r="B37" s="54" t="s">
        <v>205</v>
      </c>
      <c r="C37" s="52">
        <f t="shared" si="1"/>
        <v>0</v>
      </c>
      <c r="D37" s="25"/>
      <c r="E37" s="25"/>
      <c r="F37" s="25"/>
      <c r="G37" s="25"/>
      <c r="H37" s="25"/>
      <c r="I37" s="25"/>
      <c r="J37" s="25"/>
      <c r="K37" s="25"/>
      <c r="L37" s="25"/>
      <c r="M37" s="490"/>
      <c r="N37" s="491"/>
      <c r="O37" s="491"/>
      <c r="P37" s="491"/>
      <c r="Q37" s="491"/>
      <c r="R37" s="491"/>
      <c r="S37" s="491"/>
      <c r="T37" s="3"/>
      <c r="U37" s="3"/>
      <c r="V37" s="3"/>
      <c r="W37" s="3"/>
      <c r="X37" s="3"/>
      <c r="Y37" s="3"/>
      <c r="Z37" s="3"/>
      <c r="AA37" s="3"/>
      <c r="AB37" s="3"/>
      <c r="AC37" s="3"/>
      <c r="AD37" s="3"/>
      <c r="AE37" s="3"/>
      <c r="AF37" s="3"/>
      <c r="AG37" s="3"/>
      <c r="AH37" s="3"/>
      <c r="AI37" s="458"/>
      <c r="AJ37" s="459"/>
      <c r="AK37" s="459"/>
      <c r="AL37" s="459"/>
      <c r="AM37" s="459"/>
      <c r="AN37" s="459"/>
      <c r="AO37" s="459"/>
      <c r="AP37" s="459"/>
      <c r="AQ37" s="459"/>
      <c r="AR37" s="459"/>
      <c r="AS37" s="459"/>
      <c r="AT37" s="459"/>
      <c r="AU37" s="459"/>
      <c r="AV37" s="459"/>
      <c r="CG37" s="719"/>
      <c r="CH37" s="719"/>
      <c r="CI37" s="719"/>
      <c r="CJ37" s="719"/>
      <c r="CK37" s="719"/>
      <c r="CL37" s="719"/>
      <c r="CM37" s="719"/>
      <c r="CN37" s="719"/>
    </row>
    <row r="38" spans="1:92" x14ac:dyDescent="0.2">
      <c r="A38" s="1279"/>
      <c r="B38" s="55" t="s">
        <v>206</v>
      </c>
      <c r="C38" s="56">
        <f t="shared" si="1"/>
        <v>0</v>
      </c>
      <c r="D38" s="32"/>
      <c r="E38" s="32"/>
      <c r="F38" s="32"/>
      <c r="G38" s="32"/>
      <c r="H38" s="32"/>
      <c r="I38" s="32"/>
      <c r="J38" s="32"/>
      <c r="K38" s="32"/>
      <c r="L38" s="32"/>
      <c r="M38" s="490"/>
      <c r="N38" s="491"/>
      <c r="O38" s="491"/>
      <c r="P38" s="491"/>
      <c r="Q38" s="491"/>
      <c r="R38" s="491"/>
      <c r="S38" s="491"/>
      <c r="T38" s="3"/>
      <c r="U38" s="3"/>
      <c r="V38" s="3"/>
      <c r="W38" s="3"/>
      <c r="X38" s="3"/>
      <c r="Y38" s="3"/>
      <c r="Z38" s="3"/>
      <c r="AA38" s="3"/>
      <c r="AB38" s="3"/>
      <c r="AC38" s="3"/>
      <c r="AD38" s="3"/>
      <c r="AE38" s="3"/>
      <c r="AF38" s="3"/>
      <c r="AG38" s="3"/>
      <c r="AH38" s="3"/>
      <c r="AI38" s="458"/>
      <c r="AJ38" s="459"/>
      <c r="AK38" s="459"/>
      <c r="AL38" s="459"/>
      <c r="AM38" s="459"/>
      <c r="AN38" s="459"/>
      <c r="AO38" s="459"/>
      <c r="AP38" s="459"/>
      <c r="AQ38" s="459"/>
      <c r="AR38" s="459"/>
      <c r="AS38" s="459"/>
      <c r="AT38" s="459"/>
      <c r="AU38" s="459"/>
      <c r="AV38" s="459"/>
      <c r="CG38" s="719"/>
      <c r="CH38" s="719"/>
      <c r="CI38" s="719"/>
      <c r="CJ38" s="719"/>
      <c r="CK38" s="719"/>
      <c r="CL38" s="719"/>
      <c r="CM38" s="719"/>
      <c r="CN38" s="719"/>
    </row>
    <row r="39" spans="1:92" x14ac:dyDescent="0.2">
      <c r="A39" s="1279"/>
      <c r="B39" s="55" t="s">
        <v>207</v>
      </c>
      <c r="C39" s="56">
        <f t="shared" si="1"/>
        <v>0</v>
      </c>
      <c r="D39" s="32"/>
      <c r="E39" s="32"/>
      <c r="F39" s="32"/>
      <c r="G39" s="32"/>
      <c r="H39" s="32"/>
      <c r="I39" s="32"/>
      <c r="J39" s="32"/>
      <c r="K39" s="32"/>
      <c r="L39" s="32"/>
      <c r="M39" s="490"/>
      <c r="N39" s="491"/>
      <c r="O39" s="491"/>
      <c r="P39" s="491"/>
      <c r="Q39" s="491"/>
      <c r="R39" s="491"/>
      <c r="S39" s="491"/>
      <c r="T39" s="3"/>
      <c r="U39" s="3"/>
      <c r="V39" s="3"/>
      <c r="W39" s="3"/>
      <c r="X39" s="3"/>
      <c r="Y39" s="3"/>
      <c r="Z39" s="3"/>
      <c r="AA39" s="3"/>
      <c r="AB39" s="3"/>
      <c r="AC39" s="3"/>
      <c r="AD39" s="3"/>
      <c r="AE39" s="3"/>
      <c r="AF39" s="3"/>
      <c r="AG39" s="3"/>
      <c r="AH39" s="3"/>
      <c r="AI39" s="458"/>
      <c r="AJ39" s="459"/>
      <c r="AK39" s="459"/>
      <c r="AL39" s="459"/>
      <c r="AM39" s="459"/>
      <c r="AN39" s="459"/>
      <c r="AO39" s="459"/>
      <c r="AP39" s="459"/>
      <c r="AQ39" s="459"/>
      <c r="AR39" s="459"/>
      <c r="AS39" s="459"/>
      <c r="AT39" s="459"/>
      <c r="AU39" s="459"/>
      <c r="AV39" s="459"/>
      <c r="CG39" s="719"/>
      <c r="CH39" s="719"/>
      <c r="CI39" s="719"/>
      <c r="CJ39" s="719"/>
      <c r="CK39" s="719"/>
      <c r="CL39" s="719"/>
      <c r="CM39" s="719"/>
      <c r="CN39" s="719"/>
    </row>
    <row r="40" spans="1:92" x14ac:dyDescent="0.2">
      <c r="A40" s="1279"/>
      <c r="B40" s="55" t="s">
        <v>208</v>
      </c>
      <c r="C40" s="56">
        <f t="shared" si="1"/>
        <v>0</v>
      </c>
      <c r="D40" s="32"/>
      <c r="E40" s="32"/>
      <c r="F40" s="32"/>
      <c r="G40" s="32"/>
      <c r="H40" s="32"/>
      <c r="I40" s="32"/>
      <c r="J40" s="32"/>
      <c r="K40" s="32"/>
      <c r="L40" s="32"/>
      <c r="M40" s="490"/>
      <c r="N40" s="491"/>
      <c r="O40" s="491"/>
      <c r="P40" s="491"/>
      <c r="Q40" s="491"/>
      <c r="R40" s="491"/>
      <c r="S40" s="491"/>
      <c r="T40" s="3"/>
      <c r="U40" s="3"/>
      <c r="V40" s="3"/>
      <c r="W40" s="3"/>
      <c r="X40" s="3"/>
      <c r="Y40" s="3"/>
      <c r="Z40" s="3"/>
      <c r="AA40" s="3"/>
      <c r="AB40" s="3"/>
      <c r="AC40" s="3"/>
      <c r="AD40" s="3"/>
      <c r="AE40" s="3"/>
      <c r="AF40" s="3"/>
      <c r="AG40" s="3"/>
      <c r="AH40" s="3"/>
      <c r="AI40" s="458"/>
      <c r="AJ40" s="459"/>
      <c r="AK40" s="459"/>
      <c r="AL40" s="459"/>
      <c r="AM40" s="459"/>
      <c r="AN40" s="459"/>
      <c r="AO40" s="459"/>
      <c r="AP40" s="459"/>
      <c r="AQ40" s="459"/>
      <c r="AR40" s="459"/>
      <c r="AS40" s="459"/>
      <c r="AT40" s="459"/>
      <c r="AU40" s="459"/>
      <c r="AV40" s="459"/>
      <c r="CG40" s="719"/>
      <c r="CH40" s="719"/>
      <c r="CI40" s="719"/>
      <c r="CJ40" s="719"/>
      <c r="CK40" s="719"/>
      <c r="CL40" s="719"/>
      <c r="CM40" s="719"/>
      <c r="CN40" s="719"/>
    </row>
    <row r="41" spans="1:92" x14ac:dyDescent="0.2">
      <c r="A41" s="1280"/>
      <c r="B41" s="57" t="s">
        <v>209</v>
      </c>
      <c r="C41" s="53">
        <f t="shared" si="1"/>
        <v>0</v>
      </c>
      <c r="D41" s="44"/>
      <c r="E41" s="44"/>
      <c r="F41" s="44"/>
      <c r="G41" s="44"/>
      <c r="H41" s="44"/>
      <c r="I41" s="44"/>
      <c r="J41" s="44"/>
      <c r="K41" s="44"/>
      <c r="L41" s="44"/>
      <c r="M41" s="490"/>
      <c r="N41" s="491"/>
      <c r="O41" s="491"/>
      <c r="P41" s="491"/>
      <c r="Q41" s="491"/>
      <c r="R41" s="491"/>
      <c r="S41" s="491"/>
      <c r="T41" s="3"/>
      <c r="U41" s="3"/>
      <c r="V41" s="3"/>
      <c r="W41" s="3"/>
      <c r="X41" s="3"/>
      <c r="Y41" s="3"/>
      <c r="Z41" s="3"/>
      <c r="AA41" s="3"/>
      <c r="AB41" s="3"/>
      <c r="AC41" s="3"/>
      <c r="AD41" s="3"/>
      <c r="AE41" s="3"/>
      <c r="AF41" s="3"/>
      <c r="AG41" s="3"/>
      <c r="AH41" s="3"/>
      <c r="AI41" s="458"/>
      <c r="AJ41" s="459"/>
      <c r="AK41" s="459"/>
      <c r="AL41" s="459"/>
      <c r="AM41" s="459"/>
      <c r="AN41" s="459"/>
      <c r="AO41" s="459"/>
      <c r="AP41" s="459"/>
      <c r="AQ41" s="459"/>
      <c r="AR41" s="459"/>
      <c r="AS41" s="459"/>
      <c r="AT41" s="459"/>
      <c r="AU41" s="459"/>
      <c r="AV41" s="459"/>
      <c r="CG41" s="719"/>
      <c r="CH41" s="719"/>
      <c r="CI41" s="719"/>
      <c r="CJ41" s="719"/>
      <c r="CK41" s="719"/>
      <c r="CL41" s="719"/>
      <c r="CM41" s="719"/>
      <c r="CN41" s="719"/>
    </row>
    <row r="42" spans="1:92" x14ac:dyDescent="0.2">
      <c r="A42" s="1281" t="s">
        <v>29</v>
      </c>
      <c r="B42" s="58" t="s">
        <v>210</v>
      </c>
      <c r="C42" s="59">
        <f t="shared" si="1"/>
        <v>0</v>
      </c>
      <c r="D42" s="60"/>
      <c r="E42" s="60"/>
      <c r="F42" s="60"/>
      <c r="G42" s="60"/>
      <c r="H42" s="60"/>
      <c r="I42" s="60"/>
      <c r="J42" s="60"/>
      <c r="K42" s="60"/>
      <c r="L42" s="60"/>
      <c r="M42" s="490"/>
      <c r="N42" s="491"/>
      <c r="O42" s="491"/>
      <c r="P42" s="491"/>
      <c r="Q42" s="491"/>
      <c r="R42" s="491"/>
      <c r="S42" s="491"/>
      <c r="T42" s="3"/>
      <c r="U42" s="3"/>
      <c r="V42" s="3"/>
      <c r="W42" s="3"/>
      <c r="X42" s="3"/>
      <c r="Y42" s="3"/>
      <c r="Z42" s="3"/>
      <c r="AA42" s="3"/>
      <c r="AB42" s="3"/>
      <c r="AC42" s="3"/>
      <c r="AD42" s="3"/>
      <c r="AE42" s="3"/>
      <c r="AF42" s="3"/>
      <c r="AG42" s="3"/>
      <c r="AH42" s="3"/>
      <c r="AI42" s="458"/>
      <c r="AJ42" s="459"/>
      <c r="AK42" s="459"/>
      <c r="AL42" s="459"/>
      <c r="AM42" s="459"/>
      <c r="AN42" s="459"/>
      <c r="AO42" s="459"/>
      <c r="AP42" s="459"/>
      <c r="AQ42" s="459"/>
      <c r="AR42" s="459"/>
      <c r="AS42" s="459"/>
      <c r="AT42" s="459"/>
      <c r="AU42" s="459"/>
      <c r="AV42" s="459"/>
      <c r="CG42" s="719"/>
      <c r="CH42" s="719"/>
      <c r="CI42" s="719"/>
      <c r="CJ42" s="719"/>
      <c r="CK42" s="719"/>
      <c r="CL42" s="719"/>
      <c r="CM42" s="719"/>
      <c r="CN42" s="719"/>
    </row>
    <row r="43" spans="1:92" ht="15" thickBot="1" x14ac:dyDescent="0.25">
      <c r="A43" s="1282"/>
      <c r="B43" s="61" t="s">
        <v>211</v>
      </c>
      <c r="C43" s="62">
        <f t="shared" si="1"/>
        <v>0</v>
      </c>
      <c r="D43" s="35"/>
      <c r="E43" s="35"/>
      <c r="F43" s="35"/>
      <c r="G43" s="35"/>
      <c r="H43" s="35"/>
      <c r="I43" s="35"/>
      <c r="J43" s="35"/>
      <c r="K43" s="35"/>
      <c r="L43" s="35"/>
      <c r="M43" s="490"/>
      <c r="N43" s="491"/>
      <c r="O43" s="491"/>
      <c r="P43" s="491"/>
      <c r="Q43" s="491"/>
      <c r="R43" s="491"/>
      <c r="S43" s="491"/>
      <c r="T43" s="3"/>
      <c r="U43" s="3"/>
      <c r="V43" s="3"/>
      <c r="W43" s="3"/>
      <c r="X43" s="3"/>
      <c r="Y43" s="3"/>
      <c r="Z43" s="3"/>
      <c r="AA43" s="3"/>
      <c r="AB43" s="3"/>
      <c r="AC43" s="3"/>
      <c r="AD43" s="3"/>
      <c r="AE43" s="3"/>
      <c r="AF43" s="3"/>
      <c r="AG43" s="3"/>
      <c r="AH43" s="3"/>
      <c r="AI43" s="458"/>
      <c r="AJ43" s="459"/>
      <c r="AK43" s="459"/>
      <c r="AL43" s="459"/>
      <c r="AM43" s="459"/>
      <c r="AN43" s="459"/>
      <c r="AO43" s="459"/>
      <c r="AP43" s="459"/>
      <c r="AQ43" s="459"/>
      <c r="AR43" s="459"/>
      <c r="AS43" s="459"/>
      <c r="AT43" s="459"/>
      <c r="AU43" s="459"/>
      <c r="AV43" s="459"/>
      <c r="CG43" s="719"/>
      <c r="CH43" s="719"/>
      <c r="CI43" s="719"/>
      <c r="CJ43" s="719"/>
      <c r="CK43" s="719"/>
      <c r="CL43" s="719"/>
      <c r="CM43" s="719"/>
      <c r="CN43" s="719"/>
    </row>
    <row r="44" spans="1:92" ht="15" thickTop="1" x14ac:dyDescent="0.2">
      <c r="A44" s="1405" t="s">
        <v>212</v>
      </c>
      <c r="B44" s="1406"/>
      <c r="C44" s="63">
        <f t="shared" si="1"/>
        <v>0</v>
      </c>
      <c r="D44" s="64"/>
      <c r="E44" s="64"/>
      <c r="F44" s="64"/>
      <c r="G44" s="64"/>
      <c r="H44" s="64"/>
      <c r="I44" s="64"/>
      <c r="J44" s="64"/>
      <c r="K44" s="64"/>
      <c r="L44" s="64"/>
      <c r="M44" s="490"/>
      <c r="N44" s="491"/>
      <c r="O44" s="491"/>
      <c r="P44" s="491"/>
      <c r="Q44" s="491"/>
      <c r="R44" s="491"/>
      <c r="S44" s="491"/>
      <c r="T44" s="3"/>
      <c r="U44" s="3"/>
      <c r="V44" s="3"/>
      <c r="W44" s="3"/>
      <c r="X44" s="3"/>
      <c r="Y44" s="3"/>
      <c r="Z44" s="3"/>
      <c r="AA44" s="3"/>
      <c r="AB44" s="3"/>
      <c r="AC44" s="3"/>
      <c r="AD44" s="3"/>
      <c r="AE44" s="3"/>
      <c r="AF44" s="3"/>
      <c r="AG44" s="3"/>
      <c r="AH44" s="3"/>
      <c r="AI44" s="458"/>
      <c r="AJ44" s="459"/>
      <c r="AK44" s="459"/>
      <c r="AL44" s="459"/>
      <c r="AM44" s="459"/>
      <c r="AN44" s="459"/>
      <c r="AO44" s="459"/>
      <c r="AP44" s="459"/>
      <c r="AQ44" s="459"/>
      <c r="AR44" s="459"/>
      <c r="AS44" s="459"/>
      <c r="AT44" s="459"/>
      <c r="AU44" s="459"/>
      <c r="AV44" s="459"/>
      <c r="CG44" s="719"/>
      <c r="CH44" s="719"/>
      <c r="CI44" s="719"/>
      <c r="CJ44" s="719"/>
      <c r="CK44" s="719"/>
      <c r="CL44" s="719"/>
      <c r="CM44" s="719"/>
      <c r="CN44" s="719"/>
    </row>
    <row r="45" spans="1:92" x14ac:dyDescent="0.2">
      <c r="A45" s="65" t="s">
        <v>31</v>
      </c>
      <c r="B45" s="39"/>
      <c r="C45" s="39"/>
      <c r="D45" s="39"/>
      <c r="E45" s="39"/>
      <c r="F45" s="39"/>
      <c r="G45" s="39"/>
      <c r="H45" s="16"/>
      <c r="I45" s="39"/>
      <c r="J45" s="39"/>
      <c r="K45" s="39"/>
      <c r="L45" s="39"/>
      <c r="M45" s="39"/>
      <c r="N45" s="39"/>
      <c r="O45" s="39"/>
      <c r="P45" s="39"/>
      <c r="Q45" s="39"/>
      <c r="R45" s="39"/>
      <c r="S45" s="2"/>
      <c r="T45" s="2"/>
      <c r="U45" s="39"/>
      <c r="V45" s="39"/>
      <c r="W45" s="39"/>
      <c r="X45" s="10"/>
      <c r="Y45" s="10"/>
      <c r="Z45" s="10"/>
      <c r="AA45" s="10"/>
      <c r="AB45" s="10"/>
      <c r="AC45" s="10"/>
      <c r="AD45" s="10"/>
      <c r="AE45" s="10"/>
      <c r="AF45" s="10"/>
      <c r="AG45" s="10"/>
      <c r="AH45" s="10"/>
      <c r="AI45" s="454"/>
      <c r="AJ45" s="454"/>
      <c r="AK45" s="454"/>
      <c r="AL45" s="454"/>
      <c r="AM45" s="454"/>
      <c r="AN45" s="454"/>
      <c r="AO45" s="454"/>
      <c r="AP45" s="454"/>
      <c r="AQ45" s="454"/>
      <c r="AR45" s="454"/>
      <c r="AS45" s="454"/>
      <c r="AT45" s="454"/>
      <c r="AU45" s="454"/>
      <c r="AV45" s="454"/>
      <c r="CG45" s="719"/>
      <c r="CH45" s="719"/>
      <c r="CI45" s="719"/>
      <c r="CJ45" s="719"/>
      <c r="CK45" s="719"/>
      <c r="CL45" s="719"/>
      <c r="CM45" s="719"/>
      <c r="CN45" s="719"/>
    </row>
    <row r="46" spans="1:92" x14ac:dyDescent="0.2">
      <c r="A46" s="730" t="s">
        <v>32</v>
      </c>
      <c r="B46" s="741" t="s">
        <v>33</v>
      </c>
      <c r="C46" s="66"/>
      <c r="D46" s="66"/>
      <c r="E46" s="66"/>
      <c r="F46" s="66"/>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454"/>
      <c r="AJ46" s="454"/>
      <c r="AK46" s="454"/>
      <c r="AL46" s="454"/>
      <c r="AM46" s="454"/>
      <c r="AN46" s="454"/>
      <c r="AO46" s="454"/>
      <c r="AP46" s="454"/>
      <c r="AQ46" s="454"/>
      <c r="AR46" s="454"/>
      <c r="AS46" s="454"/>
      <c r="AT46" s="454"/>
      <c r="AU46" s="454"/>
      <c r="AV46" s="454"/>
      <c r="CG46" s="719"/>
      <c r="CH46" s="719"/>
      <c r="CI46" s="719"/>
      <c r="CJ46" s="719"/>
      <c r="CK46" s="719"/>
      <c r="CL46" s="719"/>
      <c r="CM46" s="719"/>
      <c r="CN46" s="719"/>
    </row>
    <row r="47" spans="1:92" x14ac:dyDescent="0.2">
      <c r="A47" s="67" t="s">
        <v>34</v>
      </c>
      <c r="B47" s="38"/>
      <c r="C47" s="498"/>
      <c r="D47" s="3"/>
      <c r="E47" s="3"/>
      <c r="F47" s="3"/>
      <c r="G47" s="3"/>
      <c r="H47" s="3"/>
      <c r="I47" s="3"/>
      <c r="J47" s="3"/>
      <c r="K47" s="3"/>
      <c r="L47" s="3"/>
      <c r="M47" s="3"/>
      <c r="N47" s="3"/>
      <c r="O47" s="3"/>
      <c r="P47" s="3"/>
      <c r="Q47" s="3"/>
      <c r="R47" s="3"/>
      <c r="S47" s="2"/>
      <c r="T47" s="2"/>
      <c r="U47" s="3"/>
      <c r="V47" s="3"/>
      <c r="W47" s="3"/>
      <c r="X47" s="10"/>
      <c r="Y47" s="10"/>
      <c r="Z47" s="10"/>
      <c r="AA47" s="10"/>
      <c r="AB47" s="10"/>
      <c r="AC47" s="10"/>
      <c r="AD47" s="10"/>
      <c r="AE47" s="10"/>
      <c r="AF47" s="10"/>
      <c r="AG47" s="10"/>
      <c r="AH47" s="10"/>
      <c r="AI47" s="454"/>
      <c r="AJ47" s="454"/>
      <c r="AK47" s="454"/>
      <c r="AL47" s="454"/>
      <c r="AM47" s="454"/>
      <c r="AN47" s="454"/>
      <c r="AO47" s="499"/>
      <c r="AP47" s="499"/>
      <c r="AQ47" s="499"/>
      <c r="AR47" s="499"/>
      <c r="AS47" s="499"/>
      <c r="AT47" s="499"/>
      <c r="AU47" s="499"/>
      <c r="AV47" s="499"/>
      <c r="CG47" s="719"/>
      <c r="CH47" s="719"/>
      <c r="CI47" s="719"/>
      <c r="CJ47" s="719"/>
      <c r="CK47" s="719"/>
      <c r="CL47" s="719"/>
      <c r="CM47" s="719"/>
      <c r="CN47" s="719"/>
    </row>
    <row r="48" spans="1:92" x14ac:dyDescent="0.2">
      <c r="A48" s="69" t="s">
        <v>35</v>
      </c>
      <c r="B48" s="70"/>
      <c r="C48" s="71"/>
      <c r="D48" s="71"/>
      <c r="E48" s="71"/>
      <c r="F48" s="16"/>
      <c r="G48" s="39"/>
      <c r="H48" s="39"/>
      <c r="I48" s="16"/>
      <c r="J48" s="16"/>
      <c r="K48" s="16"/>
      <c r="L48" s="16"/>
      <c r="M48" s="16"/>
      <c r="N48" s="16"/>
      <c r="O48" s="16"/>
      <c r="P48" s="16"/>
      <c r="Q48" s="16"/>
      <c r="R48" s="16"/>
      <c r="S48" s="16"/>
      <c r="T48" s="16"/>
      <c r="U48" s="16"/>
      <c r="V48" s="16"/>
      <c r="W48" s="16"/>
      <c r="X48" s="10"/>
      <c r="Y48" s="10"/>
      <c r="Z48" s="10"/>
      <c r="AA48" s="10"/>
      <c r="AB48" s="10"/>
      <c r="AC48" s="10"/>
      <c r="AD48" s="10"/>
      <c r="AE48" s="10"/>
      <c r="AF48" s="10"/>
      <c r="AG48" s="10"/>
      <c r="AH48" s="10"/>
      <c r="AI48" s="10"/>
      <c r="AJ48" s="10"/>
      <c r="AK48" s="10"/>
      <c r="AL48" s="10"/>
      <c r="AM48" s="10"/>
      <c r="AN48" s="10"/>
      <c r="AO48" s="454"/>
      <c r="AP48" s="454"/>
      <c r="AQ48" s="454"/>
      <c r="AR48" s="454"/>
      <c r="AS48" s="454"/>
      <c r="AT48" s="454"/>
      <c r="AU48" s="454"/>
      <c r="AV48" s="454"/>
      <c r="AW48" s="453"/>
      <c r="CG48" s="719"/>
      <c r="CH48" s="719"/>
      <c r="CI48" s="719"/>
      <c r="CJ48" s="719"/>
      <c r="CK48" s="719"/>
      <c r="CL48" s="719"/>
      <c r="CM48" s="719"/>
      <c r="CN48" s="719"/>
    </row>
    <row r="49" spans="1:92" x14ac:dyDescent="0.2">
      <c r="A49" s="1271" t="s">
        <v>36</v>
      </c>
      <c r="B49" s="1272"/>
      <c r="C49" s="741" t="s">
        <v>33</v>
      </c>
      <c r="D49" s="18" t="s">
        <v>37</v>
      </c>
      <c r="E49" s="72" t="s">
        <v>38</v>
      </c>
      <c r="F49" s="15"/>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L49" s="3"/>
      <c r="AM49" s="3"/>
      <c r="AN49" s="3"/>
      <c r="AO49" s="458"/>
      <c r="AP49" s="458"/>
      <c r="AQ49" s="458"/>
      <c r="AR49" s="458"/>
      <c r="AS49" s="458"/>
      <c r="AT49" s="458"/>
      <c r="AU49" s="458"/>
      <c r="AV49" s="458"/>
      <c r="AW49" s="453"/>
      <c r="CG49" s="719"/>
      <c r="CH49" s="719"/>
      <c r="CI49" s="719"/>
      <c r="CJ49" s="719"/>
      <c r="CK49" s="719"/>
      <c r="CL49" s="719"/>
      <c r="CM49" s="719"/>
      <c r="CN49" s="719"/>
    </row>
    <row r="50" spans="1:92" x14ac:dyDescent="0.2">
      <c r="A50" s="1283" t="s">
        <v>39</v>
      </c>
      <c r="B50" s="1284"/>
      <c r="C50" s="50">
        <f>SUM(D50:E50)</f>
        <v>0</v>
      </c>
      <c r="D50" s="37"/>
      <c r="E50" s="38"/>
      <c r="F50" s="500"/>
      <c r="G50" s="2"/>
      <c r="H50" s="3"/>
      <c r="I50" s="2"/>
      <c r="J50" s="2"/>
      <c r="K50" s="2"/>
      <c r="L50" s="2"/>
      <c r="M50" s="2"/>
      <c r="N50" s="2"/>
      <c r="O50" s="2"/>
      <c r="P50" s="2"/>
      <c r="Q50" s="2"/>
      <c r="R50" s="2"/>
      <c r="S50" s="2"/>
      <c r="T50" s="2"/>
      <c r="U50" s="2"/>
      <c r="V50" s="2"/>
      <c r="W50" s="2"/>
      <c r="X50" s="3"/>
      <c r="Y50" s="3"/>
      <c r="Z50" s="3"/>
      <c r="AA50" s="3"/>
      <c r="AB50" s="3"/>
      <c r="AC50" s="3"/>
      <c r="AD50" s="3"/>
      <c r="AE50" s="3"/>
      <c r="AF50" s="3"/>
      <c r="AG50" s="3"/>
      <c r="AH50" s="3"/>
      <c r="AI50" s="3"/>
      <c r="AJ50" s="3"/>
      <c r="AK50" s="3"/>
      <c r="AL50" s="22"/>
      <c r="AM50" s="22"/>
      <c r="AN50" s="22"/>
      <c r="AO50" s="465"/>
      <c r="AP50" s="465"/>
      <c r="AQ50" s="458"/>
      <c r="AR50" s="458"/>
      <c r="AS50" s="458"/>
      <c r="AT50" s="458"/>
      <c r="AU50" s="458"/>
      <c r="AV50" s="458"/>
      <c r="AW50" s="453"/>
      <c r="CA50" s="452" t="str">
        <f>IF(AND(([4]A01!$C18+[4]A01!$C19+[4]A01!$C20+[4]A01!$C21+[4]A01!$F31+[4]A01!$F32+[4]A01!$F33)&lt;&gt;0,D50=0,E50=""),"Observacion : En A01 existen contoles no ingresados, Revisar","")</f>
        <v/>
      </c>
      <c r="CG50" s="719"/>
      <c r="CH50" s="719"/>
      <c r="CI50" s="719"/>
      <c r="CJ50" s="719"/>
      <c r="CK50" s="719"/>
      <c r="CL50" s="719"/>
      <c r="CM50" s="719"/>
      <c r="CN50" s="719"/>
    </row>
    <row r="51" spans="1:92" x14ac:dyDescent="0.2">
      <c r="A51" s="69" t="s">
        <v>213</v>
      </c>
      <c r="B51" s="71"/>
      <c r="C51" s="71"/>
      <c r="D51" s="71"/>
      <c r="E51" s="71"/>
      <c r="F51" s="16"/>
      <c r="G51" s="40"/>
      <c r="H51" s="39"/>
      <c r="I51" s="16"/>
      <c r="J51" s="16"/>
      <c r="K51" s="16"/>
      <c r="L51" s="16"/>
      <c r="M51" s="16"/>
      <c r="N51" s="16"/>
      <c r="O51" s="16"/>
      <c r="P51" s="16"/>
      <c r="Q51" s="16"/>
      <c r="R51" s="16"/>
      <c r="S51" s="16"/>
      <c r="T51" s="16"/>
      <c r="U51" s="16"/>
      <c r="V51" s="16"/>
      <c r="W51" s="16"/>
      <c r="X51" s="10"/>
      <c r="Y51" s="10"/>
      <c r="Z51" s="10"/>
      <c r="AA51" s="10"/>
      <c r="AB51" s="10"/>
      <c r="AC51" s="10"/>
      <c r="AD51" s="10"/>
      <c r="AE51" s="10"/>
      <c r="AF51" s="10"/>
      <c r="AG51" s="10"/>
      <c r="AH51" s="10"/>
      <c r="AI51" s="10"/>
      <c r="AJ51" s="10"/>
      <c r="AK51" s="10"/>
      <c r="AL51" s="10"/>
      <c r="AM51" s="10"/>
      <c r="AN51" s="10"/>
      <c r="AO51" s="454"/>
      <c r="AP51" s="454"/>
      <c r="AQ51" s="454"/>
      <c r="AR51" s="454"/>
      <c r="AS51" s="454"/>
      <c r="AT51" s="454"/>
      <c r="AU51" s="454"/>
      <c r="AV51" s="454"/>
      <c r="AW51" s="453"/>
      <c r="CG51" s="719"/>
      <c r="CH51" s="719"/>
      <c r="CI51" s="719"/>
      <c r="CJ51" s="719"/>
      <c r="CK51" s="719"/>
      <c r="CL51" s="719"/>
      <c r="CM51" s="719"/>
      <c r="CN51" s="719"/>
    </row>
    <row r="52" spans="1:92" ht="14.25" customHeight="1" x14ac:dyDescent="0.2">
      <c r="A52" s="1373" t="s">
        <v>40</v>
      </c>
      <c r="B52" s="1374"/>
      <c r="C52" s="1250" t="s">
        <v>41</v>
      </c>
      <c r="D52" s="1285"/>
      <c r="E52" s="1251"/>
      <c r="F52" s="1303" t="s">
        <v>34</v>
      </c>
      <c r="G52" s="1303"/>
      <c r="H52" s="1303"/>
      <c r="I52" s="1303"/>
      <c r="J52" s="1303"/>
      <c r="K52" s="1303"/>
      <c r="L52" s="1303"/>
      <c r="M52" s="1303"/>
      <c r="N52" s="1303"/>
      <c r="O52" s="1303"/>
      <c r="P52" s="1303"/>
      <c r="Q52" s="1304"/>
      <c r="R52" s="1409" t="s">
        <v>214</v>
      </c>
      <c r="S52" s="1410"/>
      <c r="T52" s="1410"/>
      <c r="U52" s="1410"/>
      <c r="V52" s="1411"/>
      <c r="W52" s="74"/>
      <c r="X52" s="74"/>
      <c r="Y52" s="74"/>
      <c r="Z52" s="74"/>
      <c r="AA52" s="74"/>
      <c r="AB52" s="74"/>
      <c r="AC52" s="74"/>
      <c r="AD52" s="74"/>
      <c r="AE52" s="74"/>
      <c r="AF52" s="74"/>
      <c r="AG52" s="74"/>
      <c r="AH52" s="74"/>
      <c r="AI52" s="74"/>
      <c r="AJ52" s="74"/>
      <c r="AK52" s="74"/>
      <c r="AL52" s="74"/>
      <c r="AM52" s="74"/>
      <c r="AN52" s="74"/>
      <c r="AO52" s="501"/>
      <c r="AP52" s="501"/>
      <c r="AQ52" s="501"/>
      <c r="AR52" s="502"/>
      <c r="AS52" s="502"/>
      <c r="AT52" s="502"/>
      <c r="AU52" s="502"/>
      <c r="AV52" s="502"/>
      <c r="AW52" s="453"/>
      <c r="CG52" s="719"/>
      <c r="CH52" s="719"/>
      <c r="CI52" s="719"/>
      <c r="CJ52" s="719"/>
      <c r="CK52" s="719"/>
      <c r="CL52" s="719"/>
      <c r="CM52" s="719"/>
      <c r="CN52" s="719"/>
    </row>
    <row r="53" spans="1:92" ht="22.5" customHeight="1" x14ac:dyDescent="0.2">
      <c r="A53" s="1407"/>
      <c r="B53" s="1408"/>
      <c r="C53" s="1252"/>
      <c r="D53" s="1287"/>
      <c r="E53" s="1253"/>
      <c r="F53" s="1302" t="s">
        <v>42</v>
      </c>
      <c r="G53" s="1304"/>
      <c r="H53" s="1302" t="s">
        <v>43</v>
      </c>
      <c r="I53" s="1304"/>
      <c r="J53" s="1302" t="s">
        <v>44</v>
      </c>
      <c r="K53" s="1304"/>
      <c r="L53" s="1302" t="s">
        <v>45</v>
      </c>
      <c r="M53" s="1304"/>
      <c r="N53" s="1302" t="s">
        <v>46</v>
      </c>
      <c r="O53" s="1304"/>
      <c r="P53" s="1302" t="s">
        <v>47</v>
      </c>
      <c r="Q53" s="1304"/>
      <c r="R53" s="1302" t="s">
        <v>53</v>
      </c>
      <c r="S53" s="1304"/>
      <c r="T53" s="1412" t="s">
        <v>215</v>
      </c>
      <c r="U53" s="1302" t="s">
        <v>54</v>
      </c>
      <c r="V53" s="1304"/>
      <c r="W53" s="74"/>
      <c r="X53" s="74"/>
      <c r="Y53" s="74"/>
      <c r="Z53" s="74"/>
      <c r="AA53" s="74"/>
      <c r="AB53" s="74"/>
      <c r="AC53" s="74"/>
      <c r="AD53" s="74"/>
      <c r="AE53" s="74"/>
      <c r="AF53" s="74"/>
      <c r="AG53" s="74"/>
      <c r="AH53" s="74"/>
      <c r="AI53" s="74"/>
      <c r="AJ53" s="74"/>
      <c r="AK53" s="74"/>
      <c r="AL53" s="74"/>
      <c r="AM53" s="74"/>
      <c r="AN53" s="74"/>
      <c r="AO53" s="501"/>
      <c r="AP53" s="501"/>
      <c r="AQ53" s="501"/>
      <c r="AR53" s="502"/>
      <c r="AS53" s="502"/>
      <c r="AT53" s="502"/>
      <c r="AU53" s="502"/>
      <c r="AV53" s="502"/>
      <c r="AW53" s="453"/>
      <c r="CG53" s="719"/>
      <c r="CH53" s="719"/>
      <c r="CI53" s="719"/>
      <c r="CJ53" s="719"/>
      <c r="CK53" s="719"/>
      <c r="CL53" s="719"/>
      <c r="CM53" s="719"/>
      <c r="CN53" s="719"/>
    </row>
    <row r="54" spans="1:92" ht="31.5" x14ac:dyDescent="0.2">
      <c r="A54" s="1375"/>
      <c r="B54" s="1376"/>
      <c r="C54" s="736" t="s">
        <v>149</v>
      </c>
      <c r="D54" s="747" t="s">
        <v>30</v>
      </c>
      <c r="E54" s="729" t="s">
        <v>48</v>
      </c>
      <c r="F54" s="503" t="s">
        <v>30</v>
      </c>
      <c r="G54" s="726" t="s">
        <v>48</v>
      </c>
      <c r="H54" s="503" t="s">
        <v>30</v>
      </c>
      <c r="I54" s="726" t="s">
        <v>48</v>
      </c>
      <c r="J54" s="503" t="s">
        <v>30</v>
      </c>
      <c r="K54" s="726" t="s">
        <v>48</v>
      </c>
      <c r="L54" s="503" t="s">
        <v>30</v>
      </c>
      <c r="M54" s="726" t="s">
        <v>48</v>
      </c>
      <c r="N54" s="503" t="s">
        <v>30</v>
      </c>
      <c r="O54" s="726" t="s">
        <v>48</v>
      </c>
      <c r="P54" s="503" t="s">
        <v>30</v>
      </c>
      <c r="Q54" s="726" t="s">
        <v>48</v>
      </c>
      <c r="R54" s="747" t="s">
        <v>216</v>
      </c>
      <c r="S54" s="747" t="s">
        <v>217</v>
      </c>
      <c r="T54" s="1413"/>
      <c r="U54" s="725" t="s">
        <v>218</v>
      </c>
      <c r="V54" s="747" t="s">
        <v>219</v>
      </c>
      <c r="W54" s="74"/>
      <c r="X54" s="74"/>
      <c r="Y54" s="74"/>
      <c r="Z54" s="74"/>
      <c r="AA54" s="74"/>
      <c r="AB54" s="74"/>
      <c r="AC54" s="74"/>
      <c r="AD54" s="74"/>
      <c r="AE54" s="74"/>
      <c r="AF54" s="74"/>
      <c r="AG54" s="74"/>
      <c r="AH54" s="74"/>
      <c r="AI54" s="74"/>
      <c r="AJ54" s="74"/>
      <c r="AK54" s="74"/>
      <c r="AL54" s="74"/>
      <c r="AM54" s="74"/>
      <c r="AN54" s="74"/>
      <c r="AO54" s="501"/>
      <c r="AP54" s="501"/>
      <c r="AQ54" s="501"/>
      <c r="AR54" s="502"/>
      <c r="AS54" s="502"/>
      <c r="AT54" s="502"/>
      <c r="AU54" s="502"/>
      <c r="AV54" s="502"/>
      <c r="AW54" s="453"/>
      <c r="CG54" s="719"/>
      <c r="CH54" s="719"/>
      <c r="CI54" s="719"/>
      <c r="CJ54" s="719"/>
      <c r="CK54" s="719"/>
      <c r="CL54" s="719"/>
      <c r="CM54" s="719"/>
      <c r="CN54" s="719"/>
    </row>
    <row r="55" spans="1:92" x14ac:dyDescent="0.2">
      <c r="A55" s="1267" t="s">
        <v>49</v>
      </c>
      <c r="B55" s="1268"/>
      <c r="C55" s="52">
        <f>SUM(D55:E55)</f>
        <v>0</v>
      </c>
      <c r="D55" s="52">
        <f t="shared" ref="D55:E59" si="3">SUM(F55+H55+J55+L55+N55+P55)</f>
        <v>0</v>
      </c>
      <c r="E55" s="52">
        <f t="shared" si="3"/>
        <v>0</v>
      </c>
      <c r="F55" s="24"/>
      <c r="G55" s="183"/>
      <c r="H55" s="24"/>
      <c r="I55" s="183"/>
      <c r="J55" s="24"/>
      <c r="K55" s="183"/>
      <c r="L55" s="24"/>
      <c r="M55" s="183"/>
      <c r="N55" s="24"/>
      <c r="O55" s="183"/>
      <c r="P55" s="24"/>
      <c r="Q55" s="183"/>
      <c r="R55" s="24"/>
      <c r="S55" s="24"/>
      <c r="T55" s="85"/>
      <c r="U55" s="85"/>
      <c r="V55" s="25"/>
      <c r="W55" s="504"/>
      <c r="X55" s="74"/>
      <c r="Y55" s="74"/>
      <c r="Z55" s="74"/>
      <c r="AA55" s="74"/>
      <c r="AB55" s="74"/>
      <c r="AC55" s="74"/>
      <c r="AD55" s="3"/>
      <c r="AE55" s="3"/>
      <c r="AF55" s="3"/>
      <c r="AG55" s="3"/>
      <c r="AH55" s="74"/>
      <c r="AI55" s="74"/>
      <c r="AJ55" s="3"/>
      <c r="AK55" s="74"/>
      <c r="AL55" s="74"/>
      <c r="AM55" s="74"/>
      <c r="AN55" s="74"/>
      <c r="AO55" s="501"/>
      <c r="AP55" s="501"/>
      <c r="AQ55" s="501"/>
      <c r="AR55" s="502"/>
      <c r="AS55" s="502"/>
      <c r="AT55" s="502"/>
      <c r="AU55" s="502"/>
      <c r="AV55" s="502"/>
      <c r="AW55" s="453"/>
      <c r="CG55" s="719"/>
      <c r="CH55" s="719"/>
      <c r="CI55" s="719"/>
      <c r="CJ55" s="719"/>
      <c r="CK55" s="719"/>
      <c r="CL55" s="719"/>
      <c r="CM55" s="719"/>
      <c r="CN55" s="719"/>
    </row>
    <row r="56" spans="1:92" x14ac:dyDescent="0.2">
      <c r="A56" s="1269" t="s">
        <v>50</v>
      </c>
      <c r="B56" s="1270"/>
      <c r="C56" s="56">
        <f>SUM(D56:E56)</f>
        <v>0</v>
      </c>
      <c r="D56" s="56">
        <f t="shared" si="3"/>
        <v>0</v>
      </c>
      <c r="E56" s="56">
        <f t="shared" si="3"/>
        <v>0</v>
      </c>
      <c r="F56" s="31"/>
      <c r="G56" s="178"/>
      <c r="H56" s="31"/>
      <c r="I56" s="178"/>
      <c r="J56" s="31"/>
      <c r="K56" s="178"/>
      <c r="L56" s="31"/>
      <c r="M56" s="178"/>
      <c r="N56" s="31"/>
      <c r="O56" s="178"/>
      <c r="P56" s="31"/>
      <c r="Q56" s="178"/>
      <c r="R56" s="31"/>
      <c r="S56" s="31"/>
      <c r="T56" s="86"/>
      <c r="U56" s="86"/>
      <c r="V56" s="32"/>
      <c r="W56" s="504"/>
      <c r="X56" s="74"/>
      <c r="Y56" s="74"/>
      <c r="Z56" s="74"/>
      <c r="AA56" s="74"/>
      <c r="AB56" s="74"/>
      <c r="AC56" s="74"/>
      <c r="AD56" s="3"/>
      <c r="AE56" s="3"/>
      <c r="AF56" s="3"/>
      <c r="AG56" s="3"/>
      <c r="AH56" s="74"/>
      <c r="AI56" s="74"/>
      <c r="AJ56" s="3"/>
      <c r="AK56" s="74"/>
      <c r="AL56" s="74"/>
      <c r="AM56" s="74"/>
      <c r="AN56" s="74"/>
      <c r="AO56" s="501"/>
      <c r="AP56" s="501"/>
      <c r="AQ56" s="501"/>
      <c r="AR56" s="502"/>
      <c r="AS56" s="502"/>
      <c r="AT56" s="502"/>
      <c r="AU56" s="502"/>
      <c r="AV56" s="502"/>
      <c r="AW56" s="453"/>
      <c r="CG56" s="719"/>
      <c r="CH56" s="719"/>
      <c r="CI56" s="719"/>
      <c r="CJ56" s="719"/>
      <c r="CK56" s="719"/>
      <c r="CL56" s="719"/>
      <c r="CM56" s="719"/>
      <c r="CN56" s="719"/>
    </row>
    <row r="57" spans="1:92" x14ac:dyDescent="0.2">
      <c r="A57" s="1269" t="s">
        <v>51</v>
      </c>
      <c r="B57" s="1270"/>
      <c r="C57" s="56">
        <f>SUM(D57:E57)</f>
        <v>0</v>
      </c>
      <c r="D57" s="56">
        <f t="shared" si="3"/>
        <v>0</v>
      </c>
      <c r="E57" s="56">
        <f t="shared" si="3"/>
        <v>0</v>
      </c>
      <c r="F57" s="31"/>
      <c r="G57" s="178"/>
      <c r="H57" s="31"/>
      <c r="I57" s="178"/>
      <c r="J57" s="31"/>
      <c r="K57" s="178"/>
      <c r="L57" s="31"/>
      <c r="M57" s="178"/>
      <c r="N57" s="31"/>
      <c r="O57" s="178"/>
      <c r="P57" s="31"/>
      <c r="Q57" s="178"/>
      <c r="R57" s="31"/>
      <c r="S57" s="31"/>
      <c r="T57" s="86"/>
      <c r="U57" s="86"/>
      <c r="V57" s="32"/>
      <c r="W57" s="504"/>
      <c r="X57" s="74"/>
      <c r="Y57" s="74"/>
      <c r="Z57" s="74"/>
      <c r="AA57" s="74"/>
      <c r="AB57" s="74"/>
      <c r="AC57" s="74"/>
      <c r="AD57" s="3"/>
      <c r="AE57" s="3"/>
      <c r="AF57" s="3"/>
      <c r="AG57" s="3"/>
      <c r="AH57" s="74"/>
      <c r="AI57" s="74"/>
      <c r="AJ57" s="3"/>
      <c r="AK57" s="74"/>
      <c r="AL57" s="74"/>
      <c r="AM57" s="74"/>
      <c r="AN57" s="74"/>
      <c r="AO57" s="501"/>
      <c r="AP57" s="501"/>
      <c r="AQ57" s="501"/>
      <c r="AR57" s="502"/>
      <c r="AS57" s="502"/>
      <c r="AT57" s="502"/>
      <c r="AU57" s="502"/>
      <c r="AV57" s="502"/>
      <c r="AW57" s="453"/>
      <c r="CG57" s="719"/>
      <c r="CH57" s="719"/>
      <c r="CI57" s="719"/>
      <c r="CJ57" s="719"/>
      <c r="CK57" s="719"/>
      <c r="CL57" s="719"/>
      <c r="CM57" s="719"/>
      <c r="CN57" s="719"/>
    </row>
    <row r="58" spans="1:92" ht="15" customHeight="1" x14ac:dyDescent="0.2">
      <c r="A58" s="1290" t="s">
        <v>220</v>
      </c>
      <c r="B58" s="1291"/>
      <c r="C58" s="755">
        <f>SUM(D58:E58)</f>
        <v>0</v>
      </c>
      <c r="D58" s="755">
        <f t="shared" si="3"/>
        <v>0</v>
      </c>
      <c r="E58" s="755">
        <f t="shared" si="3"/>
        <v>0</v>
      </c>
      <c r="F58" s="34"/>
      <c r="G58" s="179"/>
      <c r="H58" s="34"/>
      <c r="I58" s="179"/>
      <c r="J58" s="34"/>
      <c r="K58" s="179"/>
      <c r="L58" s="34"/>
      <c r="M58" s="179"/>
      <c r="N58" s="34"/>
      <c r="O58" s="179"/>
      <c r="P58" s="34"/>
      <c r="Q58" s="179"/>
      <c r="R58" s="34"/>
      <c r="S58" s="34"/>
      <c r="T58" s="159"/>
      <c r="U58" s="148"/>
      <c r="V58" s="147"/>
      <c r="W58" s="504"/>
      <c r="X58" s="74"/>
      <c r="Y58" s="74"/>
      <c r="Z58" s="74"/>
      <c r="AA58" s="74"/>
      <c r="AB58" s="74"/>
      <c r="AC58" s="74"/>
      <c r="AD58" s="3"/>
      <c r="AE58" s="3"/>
      <c r="AF58" s="3"/>
      <c r="AG58" s="3"/>
      <c r="AH58" s="74"/>
      <c r="AI58" s="74"/>
      <c r="AJ58" s="3"/>
      <c r="AK58" s="74"/>
      <c r="AL58" s="74"/>
      <c r="AM58" s="74"/>
      <c r="AN58" s="74"/>
      <c r="AO58" s="501"/>
      <c r="AP58" s="501"/>
      <c r="AQ58" s="501"/>
      <c r="AR58" s="502"/>
      <c r="AS58" s="502"/>
      <c r="AT58" s="502"/>
      <c r="AU58" s="502"/>
      <c r="AV58" s="502"/>
      <c r="AW58" s="453"/>
      <c r="CG58" s="719"/>
      <c r="CH58" s="719"/>
      <c r="CI58" s="719"/>
      <c r="CJ58" s="719"/>
      <c r="CK58" s="719"/>
      <c r="CL58" s="719"/>
      <c r="CM58" s="719"/>
      <c r="CN58" s="719"/>
    </row>
    <row r="59" spans="1:92" x14ac:dyDescent="0.2">
      <c r="A59" s="1292" t="s">
        <v>52</v>
      </c>
      <c r="B59" s="1293"/>
      <c r="C59" s="108">
        <f>SUM(D59:E59)</f>
        <v>0</v>
      </c>
      <c r="D59" s="108">
        <f t="shared" si="3"/>
        <v>0</v>
      </c>
      <c r="E59" s="108">
        <f t="shared" si="3"/>
        <v>0</v>
      </c>
      <c r="F59" s="82"/>
      <c r="G59" s="184"/>
      <c r="H59" s="82"/>
      <c r="I59" s="184"/>
      <c r="J59" s="82"/>
      <c r="K59" s="184"/>
      <c r="L59" s="82"/>
      <c r="M59" s="184"/>
      <c r="N59" s="82"/>
      <c r="O59" s="184"/>
      <c r="P59" s="82"/>
      <c r="Q59" s="184"/>
      <c r="R59" s="82"/>
      <c r="S59" s="82"/>
      <c r="T59" s="87"/>
      <c r="U59" s="88"/>
      <c r="V59" s="88"/>
      <c r="W59" s="504"/>
      <c r="X59" s="74"/>
      <c r="Y59" s="74"/>
      <c r="Z59" s="74"/>
      <c r="AA59" s="74"/>
      <c r="AB59" s="74"/>
      <c r="AC59" s="74"/>
      <c r="AD59" s="3"/>
      <c r="AE59" s="3"/>
      <c r="AF59" s="3"/>
      <c r="AG59" s="3"/>
      <c r="AH59" s="74"/>
      <c r="AI59" s="74"/>
      <c r="AJ59" s="3"/>
      <c r="AK59" s="74"/>
      <c r="AL59" s="74"/>
      <c r="AM59" s="74"/>
      <c r="AN59" s="74"/>
      <c r="AO59" s="501"/>
      <c r="AP59" s="501"/>
      <c r="AQ59" s="501"/>
      <c r="AR59" s="502"/>
      <c r="AS59" s="502"/>
      <c r="AT59" s="502"/>
      <c r="AU59" s="502"/>
      <c r="AV59" s="502"/>
      <c r="AW59" s="453"/>
      <c r="CG59" s="719"/>
      <c r="CH59" s="719"/>
      <c r="CI59" s="719"/>
      <c r="CJ59" s="719"/>
      <c r="CK59" s="719"/>
      <c r="CL59" s="719"/>
      <c r="CM59" s="719"/>
      <c r="CN59" s="719"/>
    </row>
    <row r="60" spans="1:92" x14ac:dyDescent="0.2">
      <c r="A60" s="507" t="s">
        <v>221</v>
      </c>
      <c r="B60" s="74"/>
      <c r="C60" s="74"/>
      <c r="D60" s="74"/>
      <c r="E60" s="74"/>
      <c r="F60" s="74"/>
      <c r="G60" s="3"/>
      <c r="H60" s="3"/>
      <c r="I60" s="3"/>
      <c r="J60" s="3"/>
      <c r="K60" s="74"/>
      <c r="L60" s="74"/>
      <c r="M60" s="3"/>
      <c r="N60" s="74"/>
      <c r="O60" s="74"/>
      <c r="P60" s="74"/>
      <c r="Q60" s="74"/>
      <c r="R60" s="508"/>
      <c r="S60" s="508"/>
      <c r="T60" s="508"/>
      <c r="U60" s="509"/>
      <c r="V60" s="509"/>
      <c r="W60" s="509"/>
      <c r="X60" s="509"/>
      <c r="Y60" s="509"/>
      <c r="Z60" s="453"/>
      <c r="CG60" s="719"/>
      <c r="CH60" s="719"/>
      <c r="CI60" s="719"/>
      <c r="CJ60" s="719"/>
      <c r="CK60" s="719"/>
      <c r="CL60" s="719"/>
      <c r="CM60" s="719"/>
      <c r="CN60" s="719"/>
    </row>
    <row r="61" spans="1:92" ht="15" customHeight="1" x14ac:dyDescent="0.2">
      <c r="A61" s="1233" t="s">
        <v>222</v>
      </c>
      <c r="B61" s="1234"/>
      <c r="C61" s="1296" t="s">
        <v>33</v>
      </c>
      <c r="D61" s="1297"/>
      <c r="E61" s="1298"/>
      <c r="F61" s="1302" t="s">
        <v>223</v>
      </c>
      <c r="G61" s="1303"/>
      <c r="H61" s="1303"/>
      <c r="I61" s="1303"/>
      <c r="J61" s="1303"/>
      <c r="K61" s="1303"/>
      <c r="L61" s="1303"/>
      <c r="M61" s="1303"/>
      <c r="N61" s="1303"/>
      <c r="O61" s="1303"/>
      <c r="P61" s="510"/>
      <c r="Q61" s="74"/>
      <c r="R61" s="508"/>
      <c r="S61" s="508"/>
      <c r="T61" s="508"/>
      <c r="U61" s="509"/>
      <c r="V61" s="509"/>
      <c r="W61" s="509"/>
      <c r="X61" s="509"/>
      <c r="Y61" s="509"/>
      <c r="Z61" s="453"/>
      <c r="CG61" s="719"/>
      <c r="CH61" s="719"/>
      <c r="CI61" s="719"/>
      <c r="CJ61" s="719"/>
      <c r="CK61" s="719"/>
      <c r="CL61" s="719"/>
      <c r="CM61" s="719"/>
      <c r="CN61" s="719"/>
    </row>
    <row r="62" spans="1:92" x14ac:dyDescent="0.2">
      <c r="A62" s="1294"/>
      <c r="B62" s="1295"/>
      <c r="C62" s="1299"/>
      <c r="D62" s="1300"/>
      <c r="E62" s="1301"/>
      <c r="F62" s="1288" t="s">
        <v>224</v>
      </c>
      <c r="G62" s="1289"/>
      <c r="H62" s="1288" t="s">
        <v>225</v>
      </c>
      <c r="I62" s="1289"/>
      <c r="J62" s="1288" t="s">
        <v>226</v>
      </c>
      <c r="K62" s="1289"/>
      <c r="L62" s="1288" t="s">
        <v>227</v>
      </c>
      <c r="M62" s="1289"/>
      <c r="N62" s="1271" t="s">
        <v>8</v>
      </c>
      <c r="O62" s="1272"/>
      <c r="P62" s="74"/>
      <c r="Q62" s="74"/>
      <c r="R62" s="508"/>
      <c r="S62" s="508"/>
      <c r="T62" s="508"/>
      <c r="U62" s="509"/>
      <c r="V62" s="509"/>
      <c r="W62" s="509"/>
      <c r="X62" s="509"/>
      <c r="Y62" s="509"/>
      <c r="Z62" s="453"/>
      <c r="CG62" s="719"/>
      <c r="CH62" s="719"/>
      <c r="CI62" s="719"/>
      <c r="CJ62" s="719"/>
      <c r="CK62" s="719"/>
      <c r="CL62" s="719"/>
      <c r="CM62" s="719"/>
      <c r="CN62" s="719"/>
    </row>
    <row r="63" spans="1:92" x14ac:dyDescent="0.2">
      <c r="A63" s="1235"/>
      <c r="B63" s="1236"/>
      <c r="C63" s="732" t="s">
        <v>149</v>
      </c>
      <c r="D63" s="747" t="s">
        <v>30</v>
      </c>
      <c r="E63" s="747" t="s">
        <v>48</v>
      </c>
      <c r="F63" s="747" t="s">
        <v>30</v>
      </c>
      <c r="G63" s="747" t="s">
        <v>48</v>
      </c>
      <c r="H63" s="747" t="s">
        <v>30</v>
      </c>
      <c r="I63" s="747" t="s">
        <v>48</v>
      </c>
      <c r="J63" s="747" t="s">
        <v>30</v>
      </c>
      <c r="K63" s="747" t="s">
        <v>48</v>
      </c>
      <c r="L63" s="747" t="s">
        <v>30</v>
      </c>
      <c r="M63" s="747" t="s">
        <v>48</v>
      </c>
      <c r="N63" s="747" t="s">
        <v>30</v>
      </c>
      <c r="O63" s="747" t="s">
        <v>48</v>
      </c>
      <c r="P63" s="511"/>
      <c r="Q63" s="74"/>
      <c r="R63" s="508"/>
      <c r="S63" s="508"/>
      <c r="T63" s="508"/>
      <c r="U63" s="509"/>
      <c r="V63" s="509"/>
      <c r="W63" s="509"/>
      <c r="X63" s="509"/>
      <c r="Y63" s="509"/>
      <c r="Z63" s="453"/>
      <c r="CG63" s="719"/>
      <c r="CH63" s="719"/>
      <c r="CI63" s="719"/>
      <c r="CJ63" s="719"/>
      <c r="CK63" s="719"/>
      <c r="CL63" s="719"/>
      <c r="CM63" s="719"/>
      <c r="CN63" s="719"/>
    </row>
    <row r="64" spans="1:92" ht="15" customHeight="1" x14ac:dyDescent="0.2">
      <c r="A64" s="1302" t="s">
        <v>34</v>
      </c>
      <c r="B64" s="1304"/>
      <c r="C64" s="756">
        <f>SUM(D64:E64)</f>
        <v>0</v>
      </c>
      <c r="D64" s="757">
        <f>SUM(F64+H64+J64+L64+N64)</f>
        <v>0</v>
      </c>
      <c r="E64" s="758">
        <f>SUM(G64+I64+K64+M64+O64)</f>
        <v>0</v>
      </c>
      <c r="F64" s="37"/>
      <c r="G64" s="175"/>
      <c r="H64" s="37"/>
      <c r="I64" s="175"/>
      <c r="J64" s="37"/>
      <c r="K64" s="474"/>
      <c r="L64" s="37"/>
      <c r="M64" s="474"/>
      <c r="N64" s="37"/>
      <c r="O64" s="474"/>
      <c r="P64" s="511"/>
      <c r="Q64" s="74"/>
      <c r="R64" s="508"/>
      <c r="S64" s="508"/>
      <c r="T64" s="508"/>
      <c r="U64" s="509"/>
      <c r="V64" s="509"/>
      <c r="W64" s="509"/>
      <c r="X64" s="509"/>
      <c r="Y64" s="509"/>
      <c r="Z64" s="453"/>
      <c r="CG64" s="719"/>
      <c r="CH64" s="719"/>
      <c r="CI64" s="719"/>
      <c r="CJ64" s="719"/>
      <c r="CK64" s="719"/>
      <c r="CL64" s="719"/>
      <c r="CM64" s="719"/>
      <c r="CN64" s="719"/>
    </row>
    <row r="65" spans="1:92" x14ac:dyDescent="0.2">
      <c r="A65" s="65" t="s">
        <v>56</v>
      </c>
      <c r="B65" s="515"/>
      <c r="C65" s="65"/>
      <c r="D65" s="65"/>
      <c r="E65" s="65"/>
      <c r="F65" s="65"/>
      <c r="G65" s="65"/>
      <c r="H65" s="90"/>
      <c r="I65" s="91"/>
      <c r="J65" s="91"/>
      <c r="K65" s="92"/>
      <c r="L65" s="92"/>
      <c r="M65" s="92"/>
      <c r="N65" s="92"/>
      <c r="O65" s="92"/>
      <c r="P65" s="91"/>
      <c r="Q65" s="91"/>
      <c r="R65" s="91"/>
      <c r="S65" s="91"/>
      <c r="T65" s="74"/>
      <c r="U65" s="74"/>
      <c r="V65" s="74"/>
      <c r="W65" s="74"/>
      <c r="X65" s="3"/>
      <c r="Y65" s="3"/>
      <c r="Z65" s="3"/>
      <c r="AA65" s="3"/>
      <c r="AB65" s="74"/>
      <c r="AC65" s="74"/>
      <c r="AD65" s="3"/>
      <c r="AE65" s="74"/>
      <c r="AF65" s="74"/>
      <c r="AG65" s="74"/>
      <c r="AH65" s="43"/>
      <c r="AI65" s="74"/>
      <c r="AJ65" s="74"/>
      <c r="AK65" s="74"/>
      <c r="AL65" s="75"/>
      <c r="AM65" s="516"/>
      <c r="AN65" s="517"/>
      <c r="AO65" s="509"/>
      <c r="AP65" s="509"/>
      <c r="AQ65" s="509"/>
      <c r="AR65" s="509"/>
      <c r="AS65" s="509"/>
      <c r="AT65" s="509"/>
      <c r="AU65" s="509"/>
      <c r="AV65" s="509"/>
      <c r="AW65" s="453"/>
      <c r="CG65" s="719"/>
      <c r="CH65" s="719"/>
      <c r="CI65" s="719"/>
      <c r="CJ65" s="719"/>
      <c r="CK65" s="719"/>
      <c r="CL65" s="719"/>
      <c r="CM65" s="719"/>
      <c r="CN65" s="719"/>
    </row>
    <row r="66" spans="1:92" ht="14.25" customHeight="1" x14ac:dyDescent="0.2">
      <c r="A66" s="1250" t="s">
        <v>32</v>
      </c>
      <c r="B66" s="1251"/>
      <c r="C66" s="1250" t="s">
        <v>33</v>
      </c>
      <c r="D66" s="1285"/>
      <c r="E66" s="1251"/>
      <c r="F66" s="1305" t="s">
        <v>34</v>
      </c>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7"/>
      <c r="AH66" s="518"/>
      <c r="AI66" s="3"/>
      <c r="AJ66" s="3"/>
      <c r="AK66" s="3"/>
      <c r="AL66" s="458"/>
      <c r="AM66" s="458"/>
      <c r="AN66" s="458"/>
      <c r="AO66" s="458"/>
      <c r="AP66" s="458"/>
      <c r="AQ66" s="458"/>
      <c r="AR66" s="458"/>
      <c r="AS66" s="458"/>
      <c r="AT66" s="458"/>
      <c r="AU66" s="478"/>
      <c r="CG66" s="719"/>
      <c r="CH66" s="719"/>
      <c r="CI66" s="719"/>
      <c r="CJ66" s="719"/>
      <c r="CK66" s="719"/>
      <c r="CL66" s="719"/>
      <c r="CM66" s="719"/>
      <c r="CN66" s="719"/>
    </row>
    <row r="67" spans="1:92" x14ac:dyDescent="0.2">
      <c r="A67" s="1308"/>
      <c r="B67" s="1309"/>
      <c r="C67" s="1308"/>
      <c r="D67" s="1286"/>
      <c r="E67" s="1309"/>
      <c r="F67" s="1273" t="s">
        <v>57</v>
      </c>
      <c r="G67" s="1273"/>
      <c r="H67" s="1273" t="s">
        <v>58</v>
      </c>
      <c r="I67" s="1273"/>
      <c r="J67" s="1273" t="s">
        <v>59</v>
      </c>
      <c r="K67" s="1273"/>
      <c r="L67" s="1273" t="s">
        <v>60</v>
      </c>
      <c r="M67" s="1273"/>
      <c r="N67" s="1273" t="s">
        <v>61</v>
      </c>
      <c r="O67" s="1273"/>
      <c r="P67" s="1273" t="s">
        <v>62</v>
      </c>
      <c r="Q67" s="1273"/>
      <c r="R67" s="1273" t="s">
        <v>63</v>
      </c>
      <c r="S67" s="1273"/>
      <c r="T67" s="1273" t="s">
        <v>64</v>
      </c>
      <c r="U67" s="1273"/>
      <c r="V67" s="1273" t="s">
        <v>65</v>
      </c>
      <c r="W67" s="1273"/>
      <c r="X67" s="1273" t="s">
        <v>66</v>
      </c>
      <c r="Y67" s="1273"/>
      <c r="Z67" s="1288" t="s">
        <v>67</v>
      </c>
      <c r="AA67" s="1289"/>
      <c r="AB67" s="1288" t="s">
        <v>68</v>
      </c>
      <c r="AC67" s="1289"/>
      <c r="AD67" s="1288" t="s">
        <v>69</v>
      </c>
      <c r="AE67" s="1289"/>
      <c r="AF67" s="1288" t="s">
        <v>70</v>
      </c>
      <c r="AG67" s="1289"/>
      <c r="AH67" s="3"/>
      <c r="AI67" s="3"/>
      <c r="AJ67" s="3"/>
      <c r="AK67" s="3"/>
      <c r="AL67" s="458"/>
      <c r="AM67" s="458"/>
      <c r="AN67" s="458"/>
      <c r="AO67" s="458"/>
      <c r="AP67" s="458"/>
      <c r="AQ67" s="458"/>
      <c r="AR67" s="458"/>
      <c r="AS67" s="458"/>
      <c r="AT67" s="458"/>
      <c r="AU67" s="478"/>
      <c r="CG67" s="719"/>
      <c r="CH67" s="719"/>
      <c r="CI67" s="719"/>
      <c r="CJ67" s="719"/>
      <c r="CK67" s="719"/>
      <c r="CL67" s="719"/>
      <c r="CM67" s="719"/>
      <c r="CN67" s="719"/>
    </row>
    <row r="68" spans="1:92" x14ac:dyDescent="0.2">
      <c r="A68" s="1299"/>
      <c r="B68" s="1301"/>
      <c r="C68" s="741" t="s">
        <v>149</v>
      </c>
      <c r="D68" s="741" t="s">
        <v>30</v>
      </c>
      <c r="E68" s="734" t="s">
        <v>48</v>
      </c>
      <c r="F68" s="96" t="s">
        <v>30</v>
      </c>
      <c r="G68" s="97" t="s">
        <v>48</v>
      </c>
      <c r="H68" s="96" t="s">
        <v>30</v>
      </c>
      <c r="I68" s="97" t="s">
        <v>48</v>
      </c>
      <c r="J68" s="96" t="s">
        <v>30</v>
      </c>
      <c r="K68" s="97" t="s">
        <v>48</v>
      </c>
      <c r="L68" s="96" t="s">
        <v>30</v>
      </c>
      <c r="M68" s="97" t="s">
        <v>48</v>
      </c>
      <c r="N68" s="96" t="s">
        <v>30</v>
      </c>
      <c r="O68" s="97" t="s">
        <v>48</v>
      </c>
      <c r="P68" s="96" t="s">
        <v>30</v>
      </c>
      <c r="Q68" s="97" t="s">
        <v>48</v>
      </c>
      <c r="R68" s="96" t="s">
        <v>30</v>
      </c>
      <c r="S68" s="97" t="s">
        <v>48</v>
      </c>
      <c r="T68" s="96" t="s">
        <v>30</v>
      </c>
      <c r="U68" s="97" t="s">
        <v>48</v>
      </c>
      <c r="V68" s="96" t="s">
        <v>30</v>
      </c>
      <c r="W68" s="97" t="s">
        <v>48</v>
      </c>
      <c r="X68" s="96" t="s">
        <v>30</v>
      </c>
      <c r="Y68" s="97" t="s">
        <v>48</v>
      </c>
      <c r="Z68" s="96" t="s">
        <v>30</v>
      </c>
      <c r="AA68" s="97" t="s">
        <v>48</v>
      </c>
      <c r="AB68" s="96" t="s">
        <v>30</v>
      </c>
      <c r="AC68" s="97" t="s">
        <v>48</v>
      </c>
      <c r="AD68" s="96" t="s">
        <v>30</v>
      </c>
      <c r="AE68" s="97" t="s">
        <v>48</v>
      </c>
      <c r="AF68" s="96" t="s">
        <v>30</v>
      </c>
      <c r="AG68" s="97" t="s">
        <v>48</v>
      </c>
      <c r="AH68" s="519"/>
      <c r="AI68" s="3"/>
      <c r="AJ68" s="3"/>
      <c r="AK68" s="3"/>
      <c r="AL68" s="458"/>
      <c r="AM68" s="458"/>
      <c r="AN68" s="458"/>
      <c r="AO68" s="458"/>
      <c r="AP68" s="458"/>
      <c r="AQ68" s="458"/>
      <c r="AR68" s="458"/>
      <c r="AS68" s="458"/>
      <c r="AT68" s="458"/>
      <c r="AU68" s="478"/>
      <c r="CG68" s="719"/>
      <c r="CH68" s="719"/>
      <c r="CI68" s="719"/>
      <c r="CJ68" s="719"/>
      <c r="CK68" s="719"/>
      <c r="CL68" s="719"/>
      <c r="CM68" s="719"/>
      <c r="CN68" s="719"/>
    </row>
    <row r="69" spans="1:92" x14ac:dyDescent="0.2">
      <c r="A69" s="1283" t="s">
        <v>71</v>
      </c>
      <c r="B69" s="1284"/>
      <c r="C69" s="50">
        <f t="shared" ref="C69:C74" si="4">SUM(D69:E69)</f>
        <v>0</v>
      </c>
      <c r="D69" s="50">
        <f t="shared" ref="D69:E74" si="5">SUM(F69+H69+J69+L69+N69+P69+R69+T69+V69+X69+Z69+AB69+AD69+AF69)</f>
        <v>0</v>
      </c>
      <c r="E69" s="100">
        <f t="shared" si="5"/>
        <v>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521"/>
      <c r="AI69" s="93"/>
      <c r="AJ69" s="3"/>
      <c r="AK69" s="22"/>
      <c r="AL69" s="465"/>
      <c r="AM69" s="465"/>
      <c r="AN69" s="465"/>
      <c r="AO69" s="465"/>
      <c r="AP69" s="465"/>
      <c r="AQ69" s="465"/>
      <c r="AR69" s="465"/>
      <c r="AS69" s="465"/>
      <c r="AT69" s="465"/>
      <c r="AU69" s="478"/>
      <c r="CG69" s="719"/>
      <c r="CH69" s="719"/>
      <c r="CI69" s="719"/>
      <c r="CJ69" s="719"/>
      <c r="CK69" s="719"/>
      <c r="CL69" s="719"/>
      <c r="CM69" s="719"/>
      <c r="CN69" s="719"/>
    </row>
    <row r="70" spans="1:92" x14ac:dyDescent="0.2">
      <c r="A70" s="1285" t="s">
        <v>72</v>
      </c>
      <c r="B70" s="742" t="s">
        <v>73</v>
      </c>
      <c r="C70" s="52">
        <f t="shared" si="4"/>
        <v>0</v>
      </c>
      <c r="D70" s="52">
        <f t="shared" si="5"/>
        <v>0</v>
      </c>
      <c r="E70" s="52">
        <f t="shared" si="5"/>
        <v>0</v>
      </c>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521"/>
      <c r="AI70" s="3"/>
      <c r="AJ70" s="22"/>
      <c r="AK70" s="522"/>
      <c r="AL70" s="465"/>
      <c r="AM70" s="465"/>
      <c r="AN70" s="465"/>
      <c r="AO70" s="465"/>
      <c r="AP70" s="465"/>
      <c r="AQ70" s="465"/>
      <c r="AR70" s="465"/>
      <c r="AS70" s="465"/>
      <c r="AT70" s="465"/>
      <c r="AU70" s="478"/>
      <c r="CG70" s="719"/>
      <c r="CH70" s="719"/>
      <c r="CI70" s="719"/>
      <c r="CJ70" s="719"/>
      <c r="CK70" s="719"/>
      <c r="CL70" s="719"/>
      <c r="CM70" s="719"/>
      <c r="CN70" s="719"/>
    </row>
    <row r="71" spans="1:92" x14ac:dyDescent="0.2">
      <c r="A71" s="1286"/>
      <c r="B71" s="744" t="s">
        <v>74</v>
      </c>
      <c r="C71" s="56">
        <f t="shared" si="4"/>
        <v>9</v>
      </c>
      <c r="D71" s="56">
        <f t="shared" si="5"/>
        <v>3</v>
      </c>
      <c r="E71" s="56">
        <f t="shared" si="5"/>
        <v>6</v>
      </c>
      <c r="F71" s="32"/>
      <c r="G71" s="32">
        <v>1</v>
      </c>
      <c r="H71" s="32"/>
      <c r="I71" s="32"/>
      <c r="J71" s="32"/>
      <c r="K71" s="32"/>
      <c r="L71" s="32"/>
      <c r="M71" s="32">
        <v>1</v>
      </c>
      <c r="N71" s="32"/>
      <c r="O71" s="32"/>
      <c r="P71" s="32"/>
      <c r="Q71" s="32"/>
      <c r="R71" s="32"/>
      <c r="S71" s="32">
        <v>1</v>
      </c>
      <c r="T71" s="32"/>
      <c r="U71" s="32">
        <v>1</v>
      </c>
      <c r="V71" s="32">
        <v>1</v>
      </c>
      <c r="W71" s="32">
        <v>1</v>
      </c>
      <c r="X71" s="32">
        <v>1</v>
      </c>
      <c r="Y71" s="32"/>
      <c r="Z71" s="32">
        <v>1</v>
      </c>
      <c r="AA71" s="32">
        <v>1</v>
      </c>
      <c r="AB71" s="32"/>
      <c r="AC71" s="32"/>
      <c r="AD71" s="32"/>
      <c r="AE71" s="32"/>
      <c r="AF71" s="32"/>
      <c r="AG71" s="32"/>
      <c r="AH71" s="523"/>
      <c r="AI71" s="3"/>
      <c r="AJ71" s="524"/>
      <c r="AK71" s="465"/>
      <c r="AL71" s="465"/>
      <c r="AM71" s="465"/>
      <c r="AN71" s="465"/>
      <c r="AO71" s="465"/>
      <c r="AP71" s="465"/>
      <c r="AQ71" s="465"/>
      <c r="AR71" s="465"/>
      <c r="AS71" s="465"/>
      <c r="AT71" s="465"/>
      <c r="AU71" s="478"/>
      <c r="CG71" s="719"/>
      <c r="CH71" s="719"/>
      <c r="CI71" s="719"/>
      <c r="CJ71" s="719"/>
      <c r="CK71" s="719"/>
      <c r="CL71" s="719"/>
      <c r="CM71" s="719"/>
      <c r="CN71" s="719"/>
    </row>
    <row r="72" spans="1:92" x14ac:dyDescent="0.2">
      <c r="A72" s="1286"/>
      <c r="B72" s="744" t="s">
        <v>228</v>
      </c>
      <c r="C72" s="56">
        <f t="shared" si="4"/>
        <v>0</v>
      </c>
      <c r="D72" s="56">
        <f t="shared" si="5"/>
        <v>0</v>
      </c>
      <c r="E72" s="56">
        <f t="shared" si="5"/>
        <v>0</v>
      </c>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521"/>
      <c r="AI72" s="3"/>
      <c r="AJ72" s="525"/>
      <c r="AK72" s="22"/>
      <c r="AL72" s="465"/>
      <c r="AM72" s="465"/>
      <c r="AN72" s="465"/>
      <c r="AO72" s="465"/>
      <c r="AP72" s="465"/>
      <c r="AQ72" s="465"/>
      <c r="AR72" s="465"/>
      <c r="AS72" s="465"/>
      <c r="AT72" s="465"/>
      <c r="AU72" s="478"/>
      <c r="CG72" s="719"/>
      <c r="CH72" s="719"/>
      <c r="CI72" s="719"/>
      <c r="CJ72" s="719"/>
      <c r="CK72" s="719"/>
      <c r="CL72" s="719"/>
      <c r="CM72" s="719"/>
      <c r="CN72" s="719"/>
    </row>
    <row r="73" spans="1:92" ht="26.25" customHeight="1" x14ac:dyDescent="0.2">
      <c r="A73" s="1286"/>
      <c r="B73" s="102" t="s">
        <v>229</v>
      </c>
      <c r="C73" s="56">
        <f t="shared" si="4"/>
        <v>0</v>
      </c>
      <c r="D73" s="56">
        <f t="shared" si="5"/>
        <v>0</v>
      </c>
      <c r="E73" s="56">
        <f t="shared" si="5"/>
        <v>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521"/>
      <c r="AI73" s="3"/>
      <c r="AJ73" s="526"/>
      <c r="AK73" s="522"/>
      <c r="AL73" s="465"/>
      <c r="AM73" s="465"/>
      <c r="AN73" s="465"/>
      <c r="AO73" s="465"/>
      <c r="AP73" s="465"/>
      <c r="AQ73" s="465"/>
      <c r="AR73" s="465"/>
      <c r="AS73" s="465"/>
      <c r="AT73" s="465"/>
      <c r="AU73" s="478"/>
      <c r="CG73" s="719"/>
      <c r="CH73" s="719"/>
      <c r="CI73" s="719"/>
      <c r="CJ73" s="719"/>
      <c r="CK73" s="719"/>
      <c r="CL73" s="719"/>
      <c r="CM73" s="719"/>
      <c r="CN73" s="719"/>
    </row>
    <row r="74" spans="1:92" x14ac:dyDescent="0.2">
      <c r="A74" s="1287"/>
      <c r="B74" s="750" t="s">
        <v>75</v>
      </c>
      <c r="C74" s="53">
        <f t="shared" si="4"/>
        <v>0</v>
      </c>
      <c r="D74" s="53">
        <f t="shared" si="5"/>
        <v>0</v>
      </c>
      <c r="E74" s="53">
        <f t="shared" si="5"/>
        <v>0</v>
      </c>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521"/>
      <c r="AI74" s="3"/>
      <c r="AJ74" s="525"/>
      <c r="AK74" s="525"/>
      <c r="AL74" s="465"/>
      <c r="AM74" s="465"/>
      <c r="AN74" s="465"/>
      <c r="AO74" s="465"/>
      <c r="AP74" s="465"/>
      <c r="AQ74" s="465"/>
      <c r="AR74" s="465"/>
      <c r="AS74" s="465"/>
      <c r="AT74" s="465"/>
      <c r="AU74" s="478"/>
      <c r="CG74" s="719"/>
      <c r="CH74" s="719"/>
      <c r="CI74" s="719"/>
      <c r="CJ74" s="719"/>
      <c r="CK74" s="719"/>
      <c r="CL74" s="719"/>
      <c r="CM74" s="719"/>
      <c r="CN74" s="719"/>
    </row>
    <row r="75" spans="1:92" x14ac:dyDescent="0.2">
      <c r="A75" s="65" t="s">
        <v>76</v>
      </c>
      <c r="B75" s="65"/>
      <c r="C75" s="65"/>
      <c r="D75" s="65"/>
      <c r="E75" s="65"/>
      <c r="F75" s="103"/>
      <c r="G75" s="65"/>
      <c r="H75" s="90"/>
      <c r="I75" s="91"/>
      <c r="J75" s="90"/>
      <c r="K75" s="91"/>
      <c r="L75" s="90"/>
      <c r="M75" s="91"/>
      <c r="N75" s="90"/>
      <c r="O75" s="91"/>
      <c r="P75" s="90"/>
      <c r="Q75" s="91"/>
      <c r="R75" s="90"/>
      <c r="S75" s="91"/>
      <c r="T75" s="90"/>
      <c r="U75" s="91"/>
      <c r="V75" s="91"/>
      <c r="W75" s="92"/>
      <c r="X75" s="92"/>
      <c r="Y75" s="92"/>
      <c r="Z75" s="92"/>
      <c r="AA75" s="92"/>
      <c r="AB75" s="91"/>
      <c r="AC75" s="91"/>
      <c r="AD75" s="91"/>
      <c r="AE75" s="91"/>
      <c r="AF75" s="91"/>
      <c r="AG75" s="91"/>
      <c r="AH75" s="93"/>
      <c r="AI75" s="93"/>
      <c r="AJ75" s="10"/>
      <c r="AK75" s="244"/>
      <c r="AL75" s="10"/>
      <c r="AM75" s="10"/>
      <c r="AN75" s="454"/>
      <c r="AO75" s="454"/>
      <c r="AP75" s="454"/>
      <c r="AQ75" s="454"/>
      <c r="AR75" s="454"/>
      <c r="AS75" s="454"/>
      <c r="AT75" s="454"/>
      <c r="AU75" s="454"/>
      <c r="AV75" s="454"/>
      <c r="AW75" s="478"/>
      <c r="CG75" s="719"/>
      <c r="CH75" s="719"/>
      <c r="CI75" s="719"/>
      <c r="CJ75" s="719"/>
      <c r="CK75" s="719"/>
      <c r="CL75" s="719"/>
      <c r="CM75" s="719"/>
      <c r="CN75" s="719"/>
    </row>
    <row r="76" spans="1:92" ht="14.25" customHeight="1" x14ac:dyDescent="0.2">
      <c r="A76" s="1250" t="s">
        <v>32</v>
      </c>
      <c r="B76" s="1251"/>
      <c r="C76" s="1242" t="s">
        <v>33</v>
      </c>
      <c r="D76" s="1242"/>
      <c r="E76" s="1242"/>
      <c r="F76" s="1381" t="s">
        <v>77</v>
      </c>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62" t="s">
        <v>230</v>
      </c>
      <c r="AI76" s="1362"/>
      <c r="AJ76" s="1362"/>
      <c r="AK76" s="527"/>
      <c r="AL76" s="465"/>
      <c r="AM76" s="465"/>
      <c r="AN76" s="465"/>
      <c r="AO76" s="465"/>
      <c r="AP76" s="465"/>
      <c r="AQ76" s="465"/>
      <c r="AR76" s="465"/>
      <c r="AS76" s="465"/>
      <c r="AT76" s="465"/>
      <c r="AU76" s="478"/>
      <c r="CG76" s="719"/>
      <c r="CH76" s="719"/>
      <c r="CI76" s="719"/>
      <c r="CJ76" s="719"/>
      <c r="CK76" s="719"/>
      <c r="CL76" s="719"/>
      <c r="CM76" s="719"/>
      <c r="CN76" s="719"/>
    </row>
    <row r="77" spans="1:92" ht="14.25" customHeight="1" x14ac:dyDescent="0.2">
      <c r="A77" s="1308"/>
      <c r="B77" s="1309"/>
      <c r="C77" s="1414"/>
      <c r="D77" s="1414"/>
      <c r="E77" s="1414"/>
      <c r="F77" s="1273" t="s">
        <v>57</v>
      </c>
      <c r="G77" s="1273"/>
      <c r="H77" s="1273" t="s">
        <v>58</v>
      </c>
      <c r="I77" s="1273"/>
      <c r="J77" s="1415" t="s">
        <v>59</v>
      </c>
      <c r="K77" s="1415"/>
      <c r="L77" s="1415" t="s">
        <v>60</v>
      </c>
      <c r="M77" s="1415"/>
      <c r="N77" s="1415" t="s">
        <v>61</v>
      </c>
      <c r="O77" s="1415"/>
      <c r="P77" s="1415" t="s">
        <v>62</v>
      </c>
      <c r="Q77" s="1415"/>
      <c r="R77" s="1273" t="s">
        <v>63</v>
      </c>
      <c r="S77" s="1273"/>
      <c r="T77" s="1415" t="s">
        <v>64</v>
      </c>
      <c r="U77" s="1415"/>
      <c r="V77" s="1415" t="s">
        <v>65</v>
      </c>
      <c r="W77" s="1415"/>
      <c r="X77" s="1415" t="s">
        <v>66</v>
      </c>
      <c r="Y77" s="1415"/>
      <c r="Z77" s="1415" t="s">
        <v>67</v>
      </c>
      <c r="AA77" s="1415"/>
      <c r="AB77" s="1415" t="s">
        <v>68</v>
      </c>
      <c r="AC77" s="1415"/>
      <c r="AD77" s="1415" t="s">
        <v>69</v>
      </c>
      <c r="AE77" s="1415"/>
      <c r="AF77" s="1415" t="s">
        <v>70</v>
      </c>
      <c r="AG77" s="1415"/>
      <c r="AH77" s="1237" t="s">
        <v>231</v>
      </c>
      <c r="AI77" s="1237" t="s">
        <v>232</v>
      </c>
      <c r="AJ77" s="1237" t="s">
        <v>233</v>
      </c>
      <c r="AK77" s="528"/>
      <c r="AL77" s="465"/>
      <c r="AM77" s="465"/>
      <c r="AN77" s="465"/>
      <c r="AO77" s="465"/>
      <c r="AP77" s="465"/>
      <c r="AQ77" s="465"/>
      <c r="AR77" s="465"/>
      <c r="AS77" s="465"/>
      <c r="AT77" s="465"/>
      <c r="AU77" s="478"/>
      <c r="CG77" s="719"/>
      <c r="CH77" s="719"/>
      <c r="CI77" s="719"/>
      <c r="CJ77" s="719"/>
      <c r="CK77" s="719"/>
      <c r="CL77" s="719"/>
      <c r="CM77" s="719"/>
      <c r="CN77" s="719"/>
    </row>
    <row r="78" spans="1:92" x14ac:dyDescent="0.2">
      <c r="A78" s="1299"/>
      <c r="B78" s="1301"/>
      <c r="C78" s="741" t="s">
        <v>149</v>
      </c>
      <c r="D78" s="741" t="s">
        <v>30</v>
      </c>
      <c r="E78" s="741" t="s">
        <v>48</v>
      </c>
      <c r="F78" s="731" t="s">
        <v>30</v>
      </c>
      <c r="G78" s="731" t="s">
        <v>48</v>
      </c>
      <c r="H78" s="731" t="s">
        <v>30</v>
      </c>
      <c r="I78" s="731" t="s">
        <v>48</v>
      </c>
      <c r="J78" s="731" t="s">
        <v>30</v>
      </c>
      <c r="K78" s="731" t="s">
        <v>48</v>
      </c>
      <c r="L78" s="731" t="s">
        <v>30</v>
      </c>
      <c r="M78" s="731" t="s">
        <v>48</v>
      </c>
      <c r="N78" s="731" t="s">
        <v>30</v>
      </c>
      <c r="O78" s="731" t="s">
        <v>48</v>
      </c>
      <c r="P78" s="731" t="s">
        <v>30</v>
      </c>
      <c r="Q78" s="731" t="s">
        <v>48</v>
      </c>
      <c r="R78" s="731" t="s">
        <v>30</v>
      </c>
      <c r="S78" s="731" t="s">
        <v>48</v>
      </c>
      <c r="T78" s="731" t="s">
        <v>30</v>
      </c>
      <c r="U78" s="731" t="s">
        <v>48</v>
      </c>
      <c r="V78" s="731" t="s">
        <v>30</v>
      </c>
      <c r="W78" s="731" t="s">
        <v>48</v>
      </c>
      <c r="X78" s="731" t="s">
        <v>30</v>
      </c>
      <c r="Y78" s="731" t="s">
        <v>48</v>
      </c>
      <c r="Z78" s="731" t="s">
        <v>30</v>
      </c>
      <c r="AA78" s="731" t="s">
        <v>48</v>
      </c>
      <c r="AB78" s="731" t="s">
        <v>30</v>
      </c>
      <c r="AC78" s="731" t="s">
        <v>48</v>
      </c>
      <c r="AD78" s="731" t="s">
        <v>30</v>
      </c>
      <c r="AE78" s="731" t="s">
        <v>48</v>
      </c>
      <c r="AF78" s="731" t="s">
        <v>30</v>
      </c>
      <c r="AG78" s="731" t="s">
        <v>48</v>
      </c>
      <c r="AH78" s="1238"/>
      <c r="AI78" s="1238"/>
      <c r="AJ78" s="1238"/>
      <c r="AK78" s="529"/>
      <c r="AL78" s="465"/>
      <c r="AM78" s="465"/>
      <c r="AN78" s="465"/>
      <c r="AO78" s="465"/>
      <c r="AP78" s="465"/>
      <c r="AQ78" s="465"/>
      <c r="AR78" s="465"/>
      <c r="AS78" s="465"/>
      <c r="AT78" s="465"/>
      <c r="AU78" s="478"/>
      <c r="CG78" s="719"/>
      <c r="CH78" s="719"/>
      <c r="CI78" s="719"/>
      <c r="CJ78" s="719"/>
      <c r="CK78" s="719"/>
      <c r="CL78" s="719"/>
      <c r="CM78" s="719"/>
      <c r="CN78" s="719"/>
    </row>
    <row r="79" spans="1:92" x14ac:dyDescent="0.2">
      <c r="A79" s="1283" t="s">
        <v>80</v>
      </c>
      <c r="B79" s="1284"/>
      <c r="C79" s="50">
        <f t="shared" ref="C79:C84" si="6">SUM(D79:E79)</f>
        <v>0</v>
      </c>
      <c r="D79" s="50">
        <f t="shared" ref="D79:E84" si="7">SUM(F79+H79+J79+L79+N79+P79+R79+T79+V79+X79+Z79+AB79+AD79+AF79)</f>
        <v>0</v>
      </c>
      <c r="E79" s="50">
        <f t="shared" si="7"/>
        <v>0</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530"/>
      <c r="AL79" s="465"/>
      <c r="AM79" s="465"/>
      <c r="AN79" s="465"/>
      <c r="AO79" s="465"/>
      <c r="AP79" s="465"/>
      <c r="AQ79" s="465"/>
      <c r="AR79" s="465"/>
      <c r="AS79" s="465"/>
      <c r="AT79" s="465"/>
      <c r="CG79" s="719">
        <v>0</v>
      </c>
      <c r="CH79" s="719"/>
      <c r="CI79" s="719"/>
      <c r="CJ79" s="719"/>
      <c r="CK79" s="719"/>
      <c r="CL79" s="719"/>
      <c r="CM79" s="719"/>
      <c r="CN79" s="719"/>
    </row>
    <row r="80" spans="1:92" x14ac:dyDescent="0.2">
      <c r="A80" s="1285" t="s">
        <v>72</v>
      </c>
      <c r="B80" s="742" t="s">
        <v>73</v>
      </c>
      <c r="C80" s="52">
        <f t="shared" si="6"/>
        <v>0</v>
      </c>
      <c r="D80" s="52">
        <f t="shared" si="7"/>
        <v>0</v>
      </c>
      <c r="E80" s="52">
        <f t="shared" si="7"/>
        <v>0</v>
      </c>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531"/>
      <c r="AL80" s="465"/>
      <c r="AM80" s="465"/>
      <c r="AN80" s="465"/>
      <c r="AO80" s="465"/>
      <c r="AP80" s="465"/>
      <c r="AQ80" s="465"/>
      <c r="AR80" s="465"/>
      <c r="AS80" s="465"/>
      <c r="AT80" s="465"/>
      <c r="CG80" s="719">
        <v>0</v>
      </c>
      <c r="CH80" s="719"/>
      <c r="CI80" s="719"/>
      <c r="CJ80" s="719"/>
      <c r="CK80" s="719"/>
      <c r="CL80" s="719"/>
      <c r="CM80" s="719"/>
      <c r="CN80" s="719"/>
    </row>
    <row r="81" spans="1:92" x14ac:dyDescent="0.2">
      <c r="A81" s="1286"/>
      <c r="B81" s="744" t="s">
        <v>74</v>
      </c>
      <c r="C81" s="56">
        <f t="shared" si="6"/>
        <v>0</v>
      </c>
      <c r="D81" s="56">
        <f t="shared" si="7"/>
        <v>0</v>
      </c>
      <c r="E81" s="56">
        <f t="shared" si="7"/>
        <v>0</v>
      </c>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532"/>
      <c r="AL81" s="465"/>
      <c r="AM81" s="465"/>
      <c r="AN81" s="465"/>
      <c r="AO81" s="465"/>
      <c r="AP81" s="465"/>
      <c r="AQ81" s="465"/>
      <c r="AR81" s="465"/>
      <c r="AS81" s="465"/>
      <c r="AT81" s="465"/>
      <c r="CG81" s="719">
        <v>0</v>
      </c>
      <c r="CH81" s="719"/>
      <c r="CI81" s="719"/>
      <c r="CJ81" s="719"/>
      <c r="CK81" s="719"/>
      <c r="CL81" s="719"/>
      <c r="CM81" s="719"/>
      <c r="CN81" s="719"/>
    </row>
    <row r="82" spans="1:92" x14ac:dyDescent="0.2">
      <c r="A82" s="1286"/>
      <c r="B82" s="744" t="s">
        <v>228</v>
      </c>
      <c r="C82" s="56">
        <f t="shared" si="6"/>
        <v>0</v>
      </c>
      <c r="D82" s="56">
        <f t="shared" si="7"/>
        <v>0</v>
      </c>
      <c r="E82" s="56">
        <f t="shared" si="7"/>
        <v>0</v>
      </c>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532"/>
      <c r="AL82" s="465"/>
      <c r="AM82" s="465"/>
      <c r="AN82" s="465"/>
      <c r="AO82" s="465"/>
      <c r="AP82" s="465"/>
      <c r="AQ82" s="465"/>
      <c r="AR82" s="465"/>
      <c r="AS82" s="465"/>
      <c r="AT82" s="465"/>
      <c r="CG82" s="719">
        <v>0</v>
      </c>
      <c r="CH82" s="719"/>
      <c r="CI82" s="719"/>
      <c r="CJ82" s="719"/>
      <c r="CK82" s="719"/>
      <c r="CL82" s="719"/>
      <c r="CM82" s="719"/>
      <c r="CN82" s="719"/>
    </row>
    <row r="83" spans="1:92" ht="30" customHeight="1" x14ac:dyDescent="0.2">
      <c r="A83" s="1286"/>
      <c r="B83" s="102" t="s">
        <v>229</v>
      </c>
      <c r="C83" s="56">
        <f t="shared" si="6"/>
        <v>0</v>
      </c>
      <c r="D83" s="56">
        <f t="shared" si="7"/>
        <v>0</v>
      </c>
      <c r="E83" s="56">
        <f t="shared" si="7"/>
        <v>0</v>
      </c>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530"/>
      <c r="AL83" s="465"/>
      <c r="AM83" s="465"/>
      <c r="AN83" s="465"/>
      <c r="AO83" s="465"/>
      <c r="AP83" s="465"/>
      <c r="AQ83" s="465"/>
      <c r="AR83" s="465"/>
      <c r="AS83" s="465"/>
      <c r="AT83" s="465"/>
      <c r="CG83" s="719">
        <v>0</v>
      </c>
      <c r="CH83" s="719"/>
      <c r="CI83" s="719"/>
      <c r="CJ83" s="719"/>
      <c r="CK83" s="719"/>
      <c r="CL83" s="719"/>
      <c r="CM83" s="719"/>
      <c r="CN83" s="719"/>
    </row>
    <row r="84" spans="1:92" x14ac:dyDescent="0.2">
      <c r="A84" s="1287"/>
      <c r="B84" s="750" t="s">
        <v>75</v>
      </c>
      <c r="C84" s="53">
        <f t="shared" si="6"/>
        <v>0</v>
      </c>
      <c r="D84" s="53">
        <f t="shared" si="7"/>
        <v>0</v>
      </c>
      <c r="E84" s="53">
        <f t="shared" si="7"/>
        <v>0</v>
      </c>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531"/>
      <c r="AL84" s="465"/>
      <c r="AM84" s="465"/>
      <c r="AN84" s="465"/>
      <c r="AO84" s="465"/>
      <c r="AP84" s="465"/>
      <c r="AQ84" s="465"/>
      <c r="AR84" s="465"/>
      <c r="AS84" s="465"/>
      <c r="AT84" s="465"/>
      <c r="CG84" s="719">
        <v>0</v>
      </c>
      <c r="CH84" s="719"/>
      <c r="CI84" s="719"/>
      <c r="CJ84" s="719"/>
      <c r="CK84" s="719"/>
      <c r="CL84" s="719"/>
      <c r="CM84" s="719"/>
      <c r="CN84" s="719"/>
    </row>
    <row r="85" spans="1:92" x14ac:dyDescent="0.2">
      <c r="A85" s="65" t="s">
        <v>81</v>
      </c>
      <c r="B85" s="65"/>
      <c r="C85" s="65"/>
      <c r="D85" s="65"/>
      <c r="E85" s="65"/>
      <c r="F85" s="65"/>
      <c r="G85" s="65"/>
      <c r="H85" s="90"/>
      <c r="I85" s="91"/>
      <c r="J85" s="91"/>
      <c r="K85" s="92"/>
      <c r="L85" s="105"/>
      <c r="M85" s="105"/>
      <c r="N85" s="105"/>
      <c r="O85" s="105"/>
      <c r="P85" s="105"/>
      <c r="Q85" s="105"/>
      <c r="R85" s="105"/>
      <c r="S85" s="105"/>
      <c r="T85" s="105"/>
      <c r="U85" s="105"/>
      <c r="V85" s="105"/>
      <c r="W85" s="93"/>
      <c r="X85" s="10"/>
      <c r="Y85" s="10"/>
      <c r="Z85" s="10"/>
      <c r="AA85" s="10"/>
      <c r="AB85" s="10"/>
      <c r="AC85" s="10"/>
      <c r="AD85" s="10"/>
      <c r="AE85" s="10"/>
      <c r="AF85" s="10"/>
      <c r="AG85" s="10"/>
      <c r="AH85" s="10"/>
      <c r="AI85" s="10"/>
      <c r="AJ85" s="10"/>
      <c r="AK85" s="10"/>
      <c r="AL85" s="10"/>
      <c r="AM85" s="10"/>
      <c r="AN85" s="454"/>
      <c r="AO85" s="454"/>
      <c r="AP85" s="454"/>
      <c r="AQ85" s="454"/>
      <c r="AR85" s="454"/>
      <c r="AS85" s="454"/>
      <c r="AT85" s="454"/>
      <c r="AU85" s="499"/>
      <c r="AV85" s="499"/>
      <c r="CG85" s="719"/>
      <c r="CH85" s="719"/>
      <c r="CI85" s="719"/>
      <c r="CJ85" s="719"/>
      <c r="CK85" s="719"/>
      <c r="CL85" s="719"/>
      <c r="CM85" s="719"/>
      <c r="CN85" s="719"/>
    </row>
    <row r="86" spans="1:92" ht="14.25" customHeight="1" x14ac:dyDescent="0.2">
      <c r="A86" s="1285" t="s">
        <v>32</v>
      </c>
      <c r="B86" s="1285"/>
      <c r="C86" s="1250" t="s">
        <v>33</v>
      </c>
      <c r="D86" s="1285"/>
      <c r="E86" s="1251"/>
      <c r="F86" s="1305" t="s">
        <v>34</v>
      </c>
      <c r="G86" s="1306"/>
      <c r="H86" s="1306"/>
      <c r="I86" s="1306"/>
      <c r="J86" s="1306"/>
      <c r="K86" s="1306"/>
      <c r="L86" s="1306"/>
      <c r="M86" s="1306"/>
      <c r="N86" s="1306"/>
      <c r="O86" s="1306"/>
      <c r="P86" s="1306"/>
      <c r="Q86" s="1306"/>
      <c r="R86" s="1306"/>
      <c r="S86" s="1306"/>
      <c r="T86" s="1306"/>
      <c r="U86" s="1306"/>
      <c r="V86" s="1306"/>
      <c r="W86" s="1306"/>
      <c r="X86" s="1306"/>
      <c r="Y86" s="1306"/>
      <c r="Z86" s="1306"/>
      <c r="AA86" s="1306"/>
      <c r="AB86" s="1306"/>
      <c r="AC86" s="1306"/>
      <c r="AD86" s="1306"/>
      <c r="AE86" s="1306"/>
      <c r="AF86" s="1306"/>
      <c r="AG86" s="1307"/>
      <c r="AH86" s="1362" t="s">
        <v>230</v>
      </c>
      <c r="AI86" s="1362"/>
      <c r="AJ86" s="1362"/>
      <c r="AK86" s="10"/>
      <c r="AL86" s="454"/>
      <c r="AM86" s="454"/>
      <c r="AN86" s="454"/>
      <c r="AO86" s="454"/>
      <c r="AP86" s="454"/>
      <c r="AQ86" s="454"/>
      <c r="AR86" s="477"/>
      <c r="AS86" s="454"/>
      <c r="AT86" s="533"/>
      <c r="AU86" s="453"/>
      <c r="CG86" s="719"/>
      <c r="CH86" s="719"/>
      <c r="CI86" s="719"/>
      <c r="CJ86" s="719"/>
      <c r="CK86" s="719"/>
      <c r="CL86" s="719"/>
      <c r="CM86" s="719"/>
      <c r="CN86" s="719"/>
    </row>
    <row r="87" spans="1:92" ht="14.25" customHeight="1" x14ac:dyDescent="0.2">
      <c r="A87" s="1286"/>
      <c r="B87" s="1286"/>
      <c r="C87" s="1308"/>
      <c r="D87" s="1286"/>
      <c r="E87" s="1309"/>
      <c r="F87" s="1358" t="s">
        <v>82</v>
      </c>
      <c r="G87" s="1363"/>
      <c r="H87" s="1358" t="s">
        <v>58</v>
      </c>
      <c r="I87" s="1363"/>
      <c r="J87" s="1358" t="s">
        <v>59</v>
      </c>
      <c r="K87" s="1363"/>
      <c r="L87" s="1358" t="s">
        <v>60</v>
      </c>
      <c r="M87" s="1363"/>
      <c r="N87" s="1358" t="s">
        <v>61</v>
      </c>
      <c r="O87" s="1363"/>
      <c r="P87" s="1358" t="s">
        <v>62</v>
      </c>
      <c r="Q87" s="1363"/>
      <c r="R87" s="1358" t="s">
        <v>63</v>
      </c>
      <c r="S87" s="1363"/>
      <c r="T87" s="1358" t="s">
        <v>64</v>
      </c>
      <c r="U87" s="1363"/>
      <c r="V87" s="1358" t="s">
        <v>65</v>
      </c>
      <c r="W87" s="1363"/>
      <c r="X87" s="1358" t="s">
        <v>66</v>
      </c>
      <c r="Y87" s="1363"/>
      <c r="Z87" s="1288" t="s">
        <v>67</v>
      </c>
      <c r="AA87" s="1289"/>
      <c r="AB87" s="1288" t="s">
        <v>68</v>
      </c>
      <c r="AC87" s="1289"/>
      <c r="AD87" s="1288" t="s">
        <v>69</v>
      </c>
      <c r="AE87" s="1289"/>
      <c r="AF87" s="1288" t="s">
        <v>70</v>
      </c>
      <c r="AG87" s="1289"/>
      <c r="AH87" s="1237" t="s">
        <v>234</v>
      </c>
      <c r="AI87" s="1237" t="s">
        <v>235</v>
      </c>
      <c r="AJ87" s="1237" t="s">
        <v>233</v>
      </c>
      <c r="AK87" s="519"/>
      <c r="AL87" s="458"/>
      <c r="AM87" s="458"/>
      <c r="AN87" s="458"/>
      <c r="AO87" s="458"/>
      <c r="AP87" s="458"/>
      <c r="AQ87" s="458"/>
      <c r="AR87" s="482"/>
      <c r="AS87" s="458"/>
      <c r="AT87" s="465"/>
      <c r="AU87" s="453"/>
      <c r="CG87" s="719"/>
      <c r="CH87" s="719"/>
      <c r="CI87" s="719"/>
      <c r="CJ87" s="719"/>
      <c r="CK87" s="719"/>
      <c r="CL87" s="719"/>
      <c r="CM87" s="719"/>
      <c r="CN87" s="719"/>
    </row>
    <row r="88" spans="1:92" x14ac:dyDescent="0.2">
      <c r="A88" s="1287"/>
      <c r="B88" s="1287"/>
      <c r="C88" s="741" t="s">
        <v>149</v>
      </c>
      <c r="D88" s="741" t="s">
        <v>30</v>
      </c>
      <c r="E88" s="741" t="s">
        <v>48</v>
      </c>
      <c r="F88" s="731" t="s">
        <v>30</v>
      </c>
      <c r="G88" s="731" t="s">
        <v>48</v>
      </c>
      <c r="H88" s="731" t="s">
        <v>30</v>
      </c>
      <c r="I88" s="731" t="s">
        <v>48</v>
      </c>
      <c r="J88" s="731" t="s">
        <v>30</v>
      </c>
      <c r="K88" s="731" t="s">
        <v>48</v>
      </c>
      <c r="L88" s="731" t="s">
        <v>30</v>
      </c>
      <c r="M88" s="731" t="s">
        <v>48</v>
      </c>
      <c r="N88" s="731" t="s">
        <v>30</v>
      </c>
      <c r="O88" s="731" t="s">
        <v>48</v>
      </c>
      <c r="P88" s="731" t="s">
        <v>30</v>
      </c>
      <c r="Q88" s="731" t="s">
        <v>48</v>
      </c>
      <c r="R88" s="731" t="s">
        <v>30</v>
      </c>
      <c r="S88" s="731" t="s">
        <v>48</v>
      </c>
      <c r="T88" s="731" t="s">
        <v>30</v>
      </c>
      <c r="U88" s="731" t="s">
        <v>48</v>
      </c>
      <c r="V88" s="731" t="s">
        <v>30</v>
      </c>
      <c r="W88" s="731" t="s">
        <v>48</v>
      </c>
      <c r="X88" s="731" t="s">
        <v>30</v>
      </c>
      <c r="Y88" s="731" t="s">
        <v>48</v>
      </c>
      <c r="Z88" s="731" t="s">
        <v>30</v>
      </c>
      <c r="AA88" s="731" t="s">
        <v>48</v>
      </c>
      <c r="AB88" s="731" t="s">
        <v>30</v>
      </c>
      <c r="AC88" s="731" t="s">
        <v>48</v>
      </c>
      <c r="AD88" s="731" t="s">
        <v>30</v>
      </c>
      <c r="AE88" s="731" t="s">
        <v>48</v>
      </c>
      <c r="AF88" s="731" t="s">
        <v>30</v>
      </c>
      <c r="AG88" s="731" t="s">
        <v>48</v>
      </c>
      <c r="AH88" s="1238"/>
      <c r="AI88" s="1238"/>
      <c r="AJ88" s="1238"/>
      <c r="AK88" s="519"/>
      <c r="AL88" s="3"/>
      <c r="AM88" s="3"/>
      <c r="AN88" s="3"/>
      <c r="AO88" s="3"/>
      <c r="AP88" s="3"/>
      <c r="AQ88" s="3"/>
      <c r="AR88" s="3"/>
      <c r="AS88" s="458"/>
      <c r="AT88" s="465"/>
      <c r="AU88" s="453"/>
      <c r="CG88" s="719"/>
      <c r="CH88" s="719"/>
      <c r="CI88" s="719"/>
      <c r="CJ88" s="719"/>
      <c r="CK88" s="719"/>
      <c r="CL88" s="719"/>
      <c r="CM88" s="719"/>
      <c r="CN88" s="719"/>
    </row>
    <row r="89" spans="1:92" x14ac:dyDescent="0.2">
      <c r="A89" s="1365" t="s">
        <v>83</v>
      </c>
      <c r="B89" s="1366"/>
      <c r="C89" s="52">
        <f>SUM(D89:E89)</f>
        <v>0</v>
      </c>
      <c r="D89" s="52">
        <f t="shared" ref="D89:E92" si="8">SUM(F89+H89+J89+L89+N89+P89+R89+T89+V89+X89+Z89+AB89+AD89+AF89)</f>
        <v>0</v>
      </c>
      <c r="E89" s="52">
        <f t="shared" si="8"/>
        <v>0</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519"/>
      <c r="AL89" s="3"/>
      <c r="AM89" s="3"/>
      <c r="AN89" s="3"/>
      <c r="AO89" s="3"/>
      <c r="AP89" s="3"/>
      <c r="AQ89" s="3"/>
      <c r="AR89" s="3"/>
      <c r="AS89" s="458"/>
      <c r="AT89" s="465"/>
      <c r="AU89" s="453"/>
      <c r="CG89" s="719"/>
      <c r="CH89" s="719"/>
      <c r="CI89" s="719"/>
      <c r="CJ89" s="719"/>
      <c r="CK89" s="719"/>
      <c r="CL89" s="719"/>
      <c r="CM89" s="719"/>
      <c r="CN89" s="719"/>
    </row>
    <row r="90" spans="1:92" x14ac:dyDescent="0.2">
      <c r="A90" s="1367" t="s">
        <v>84</v>
      </c>
      <c r="B90" s="1368"/>
      <c r="C90" s="62">
        <f>SUM(D90:E90)</f>
        <v>0</v>
      </c>
      <c r="D90" s="62">
        <f t="shared" si="8"/>
        <v>0</v>
      </c>
      <c r="E90" s="62">
        <f t="shared" si="8"/>
        <v>0</v>
      </c>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519"/>
      <c r="AL90" s="3"/>
      <c r="AM90" s="3"/>
      <c r="AN90" s="3"/>
      <c r="AO90" s="3"/>
      <c r="AP90" s="3"/>
      <c r="AQ90" s="3"/>
      <c r="AR90" s="3"/>
      <c r="AS90" s="458"/>
      <c r="AT90" s="465"/>
      <c r="AU90" s="453"/>
      <c r="CG90" s="719"/>
      <c r="CH90" s="719"/>
      <c r="CI90" s="719"/>
      <c r="CJ90" s="719"/>
      <c r="CK90" s="719"/>
      <c r="CL90" s="719"/>
      <c r="CM90" s="719"/>
      <c r="CN90" s="719"/>
    </row>
    <row r="91" spans="1:92" x14ac:dyDescent="0.2">
      <c r="A91" s="1369" t="s">
        <v>236</v>
      </c>
      <c r="B91" s="106" t="s">
        <v>85</v>
      </c>
      <c r="C91" s="52">
        <f>SUM(D91:E91)</f>
        <v>0</v>
      </c>
      <c r="D91" s="52">
        <f t="shared" si="8"/>
        <v>0</v>
      </c>
      <c r="E91" s="52">
        <f t="shared" si="8"/>
        <v>0</v>
      </c>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519"/>
      <c r="AL91" s="3"/>
      <c r="AM91" s="3"/>
      <c r="AN91" s="3"/>
      <c r="AO91" s="3"/>
      <c r="AP91" s="3"/>
      <c r="AQ91" s="3"/>
      <c r="AR91" s="3"/>
      <c r="AS91" s="458"/>
      <c r="AT91" s="465"/>
      <c r="AU91" s="453"/>
      <c r="CG91" s="719"/>
      <c r="CH91" s="719"/>
      <c r="CI91" s="719"/>
      <c r="CJ91" s="719"/>
      <c r="CK91" s="719"/>
      <c r="CL91" s="719"/>
      <c r="CM91" s="719"/>
      <c r="CN91" s="719"/>
    </row>
    <row r="92" spans="1:92" x14ac:dyDescent="0.2">
      <c r="A92" s="1370"/>
      <c r="B92" s="107" t="s">
        <v>86</v>
      </c>
      <c r="C92" s="53">
        <f>SUM(D92:E92)</f>
        <v>0</v>
      </c>
      <c r="D92" s="53">
        <f t="shared" si="8"/>
        <v>0</v>
      </c>
      <c r="E92" s="53">
        <f t="shared" si="8"/>
        <v>0</v>
      </c>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519"/>
      <c r="AL92" s="3"/>
      <c r="AM92" s="3"/>
      <c r="AN92" s="3"/>
      <c r="AO92" s="3"/>
      <c r="AP92" s="3"/>
      <c r="AQ92" s="3"/>
      <c r="AR92" s="3"/>
      <c r="AS92" s="534"/>
      <c r="AT92" s="522"/>
      <c r="AU92" s="453"/>
      <c r="CG92" s="719"/>
      <c r="CH92" s="719"/>
      <c r="CI92" s="719"/>
      <c r="CJ92" s="719"/>
      <c r="CK92" s="719"/>
      <c r="CL92" s="719"/>
      <c r="CM92" s="719"/>
      <c r="CN92" s="719"/>
    </row>
    <row r="93" spans="1:92" x14ac:dyDescent="0.2">
      <c r="A93" s="1371" t="s">
        <v>87</v>
      </c>
      <c r="B93" s="1372"/>
      <c r="C93" s="108">
        <f>SUM(D93:E93)</f>
        <v>0</v>
      </c>
      <c r="D93" s="108">
        <f>SUM(F93+H93+J93+L93+N93+P93+R93+T93+V89+X93+Z93+AB93+AD93+AF93)</f>
        <v>0</v>
      </c>
      <c r="E93" s="108">
        <f>SUM(G93+I93+K93+M93+O93+Q93+S93+U93+W93+Y93+AA93+AC93+AE93+AG93)</f>
        <v>0</v>
      </c>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535"/>
      <c r="AL93" s="534"/>
      <c r="AM93" s="458"/>
      <c r="AN93" s="458"/>
      <c r="AO93" s="458"/>
      <c r="AP93" s="459"/>
      <c r="AQ93" s="459"/>
      <c r="AR93" s="458"/>
      <c r="AS93" s="458"/>
      <c r="AT93" s="458"/>
      <c r="AU93" s="478"/>
      <c r="CA93" s="452" t="str">
        <f>IF(C93&gt;C91+C92,"Los Ingresos de pacientes dependientes severos con escaras DEBEN estar incluidos en los Ingresos de pacientes dependientes severos Oncológicos o No Oncológicos","")</f>
        <v/>
      </c>
      <c r="CG93" s="719"/>
      <c r="CH93" s="719"/>
      <c r="CI93" s="719"/>
      <c r="CJ93" s="719"/>
      <c r="CK93" s="719"/>
      <c r="CL93" s="719"/>
      <c r="CM93" s="719"/>
      <c r="CN93" s="719"/>
    </row>
    <row r="94" spans="1:92" x14ac:dyDescent="0.2">
      <c r="A94" s="69" t="s">
        <v>237</v>
      </c>
      <c r="B94" s="69"/>
      <c r="C94" s="69"/>
      <c r="D94" s="69"/>
      <c r="E94" s="69"/>
      <c r="F94" s="65"/>
      <c r="G94" s="65"/>
      <c r="H94" s="90"/>
      <c r="I94" s="91"/>
      <c r="J94" s="91"/>
      <c r="K94" s="91"/>
      <c r="L94" s="91"/>
      <c r="M94" s="91"/>
      <c r="N94" s="91"/>
      <c r="O94" s="91"/>
      <c r="P94" s="91"/>
      <c r="Q94" s="91"/>
      <c r="R94" s="91"/>
      <c r="S94" s="91"/>
      <c r="T94" s="91"/>
      <c r="U94" s="91"/>
      <c r="V94" s="91"/>
      <c r="W94" s="91"/>
      <c r="X94" s="10"/>
      <c r="Y94" s="10"/>
      <c r="Z94" s="10"/>
      <c r="AA94" s="10"/>
      <c r="AB94" s="10"/>
      <c r="AC94" s="10"/>
      <c r="AD94" s="10"/>
      <c r="AE94" s="10"/>
      <c r="AF94" s="10"/>
      <c r="AG94" s="10"/>
      <c r="AH94" s="10"/>
      <c r="AI94" s="10"/>
      <c r="AJ94" s="10"/>
      <c r="AK94" s="10"/>
      <c r="AL94" s="536"/>
      <c r="AM94" s="17"/>
      <c r="AN94" s="533"/>
      <c r="AO94" s="533"/>
      <c r="AP94" s="533"/>
      <c r="AQ94" s="533"/>
      <c r="AR94" s="533"/>
      <c r="AS94" s="533"/>
      <c r="AT94" s="533"/>
      <c r="AU94" s="533"/>
      <c r="AV94" s="533"/>
      <c r="AW94" s="478"/>
      <c r="CG94" s="719"/>
      <c r="CH94" s="719"/>
      <c r="CI94" s="719"/>
      <c r="CJ94" s="719"/>
      <c r="CK94" s="719"/>
      <c r="CL94" s="719"/>
      <c r="CM94" s="719"/>
      <c r="CN94" s="719"/>
    </row>
    <row r="95" spans="1:92" ht="14.25" customHeight="1" x14ac:dyDescent="0.2">
      <c r="A95" s="1373" t="s">
        <v>3</v>
      </c>
      <c r="B95" s="1374"/>
      <c r="C95" s="1288" t="s">
        <v>33</v>
      </c>
      <c r="D95" s="1361"/>
      <c r="E95" s="1289"/>
      <c r="F95" s="1288" t="s">
        <v>67</v>
      </c>
      <c r="G95" s="1289"/>
      <c r="H95" s="1288" t="s">
        <v>68</v>
      </c>
      <c r="I95" s="1289"/>
      <c r="J95" s="1288" t="s">
        <v>69</v>
      </c>
      <c r="K95" s="1289"/>
      <c r="L95" s="1288" t="s">
        <v>70</v>
      </c>
      <c r="M95" s="1289"/>
      <c r="N95" s="537"/>
      <c r="O95" s="538"/>
      <c r="P95" s="243"/>
      <c r="Q95" s="539"/>
      <c r="R95" s="539"/>
      <c r="S95" s="540"/>
      <c r="T95" s="465"/>
      <c r="U95" s="522"/>
      <c r="V95" s="465"/>
      <c r="W95" s="465"/>
      <c r="X95" s="465"/>
      <c r="Y95" s="465"/>
      <c r="Z95" s="533"/>
      <c r="AA95" s="533"/>
      <c r="AB95" s="453"/>
      <c r="AC95" s="453"/>
      <c r="AD95" s="478"/>
      <c r="CG95" s="719"/>
      <c r="CH95" s="719"/>
      <c r="CI95" s="719"/>
      <c r="CJ95" s="719"/>
      <c r="CK95" s="719"/>
      <c r="CL95" s="719"/>
      <c r="CM95" s="719"/>
      <c r="CN95" s="719"/>
    </row>
    <row r="96" spans="1:92" x14ac:dyDescent="0.2">
      <c r="A96" s="1375"/>
      <c r="B96" s="1376"/>
      <c r="C96" s="741" t="s">
        <v>149</v>
      </c>
      <c r="D96" s="741" t="s">
        <v>30</v>
      </c>
      <c r="E96" s="741" t="s">
        <v>48</v>
      </c>
      <c r="F96" s="741" t="s">
        <v>30</v>
      </c>
      <c r="G96" s="741" t="s">
        <v>48</v>
      </c>
      <c r="H96" s="741" t="s">
        <v>30</v>
      </c>
      <c r="I96" s="741" t="s">
        <v>48</v>
      </c>
      <c r="J96" s="741" t="s">
        <v>30</v>
      </c>
      <c r="K96" s="741" t="s">
        <v>48</v>
      </c>
      <c r="L96" s="741" t="s">
        <v>30</v>
      </c>
      <c r="M96" s="741" t="s">
        <v>48</v>
      </c>
      <c r="N96" s="529"/>
      <c r="O96" s="465"/>
      <c r="P96" s="465"/>
      <c r="Q96" s="465"/>
      <c r="R96" s="465"/>
      <c r="S96" s="465"/>
      <c r="T96" s="465"/>
      <c r="U96" s="465"/>
      <c r="V96" s="541"/>
      <c r="W96" s="465"/>
      <c r="X96" s="465"/>
      <c r="Y96" s="465"/>
      <c r="Z96" s="533"/>
      <c r="AA96" s="533"/>
      <c r="AB96" s="453"/>
      <c r="AC96" s="453"/>
      <c r="AD96" s="478"/>
      <c r="CG96" s="719"/>
      <c r="CH96" s="719"/>
      <c r="CI96" s="719"/>
      <c r="CJ96" s="719"/>
      <c r="CK96" s="719"/>
      <c r="CL96" s="719"/>
      <c r="CM96" s="719"/>
      <c r="CN96" s="719"/>
    </row>
    <row r="97" spans="1:92" x14ac:dyDescent="0.2">
      <c r="A97" s="1330" t="s">
        <v>282</v>
      </c>
      <c r="B97" s="542" t="s">
        <v>88</v>
      </c>
      <c r="C97" s="52">
        <f>SUM(D97:E97)</f>
        <v>0</v>
      </c>
      <c r="D97" s="52">
        <f t="shared" ref="D97:E99" si="9">SUM(F97+H97+J97+L97)</f>
        <v>0</v>
      </c>
      <c r="E97" s="52">
        <f t="shared" si="9"/>
        <v>0</v>
      </c>
      <c r="F97" s="60"/>
      <c r="G97" s="60"/>
      <c r="H97" s="60"/>
      <c r="I97" s="60"/>
      <c r="J97" s="60"/>
      <c r="K97" s="60"/>
      <c r="L97" s="60"/>
      <c r="M97" s="60"/>
      <c r="N97" s="529"/>
      <c r="O97" s="465"/>
      <c r="P97" s="465"/>
      <c r="Q97" s="465"/>
      <c r="R97" s="465"/>
      <c r="S97" s="465"/>
      <c r="T97" s="465"/>
      <c r="U97" s="465"/>
      <c r="V97" s="541"/>
      <c r="W97" s="465"/>
      <c r="X97" s="465"/>
      <c r="Y97" s="465"/>
      <c r="Z97" s="533"/>
      <c r="AA97" s="533"/>
      <c r="AB97" s="453"/>
      <c r="AC97" s="453"/>
      <c r="CG97" s="719"/>
      <c r="CH97" s="719"/>
      <c r="CI97" s="719"/>
      <c r="CJ97" s="719"/>
      <c r="CK97" s="719"/>
      <c r="CL97" s="719"/>
      <c r="CM97" s="719"/>
      <c r="CN97" s="719"/>
    </row>
    <row r="98" spans="1:92" x14ac:dyDescent="0.2">
      <c r="A98" s="1331"/>
      <c r="B98" s="751" t="s">
        <v>89</v>
      </c>
      <c r="C98" s="56">
        <f>SUM(D98:E98)</f>
        <v>0</v>
      </c>
      <c r="D98" s="56">
        <f t="shared" si="9"/>
        <v>0</v>
      </c>
      <c r="E98" s="56">
        <f t="shared" si="9"/>
        <v>0</v>
      </c>
      <c r="F98" s="60"/>
      <c r="G98" s="60"/>
      <c r="H98" s="60"/>
      <c r="I98" s="60"/>
      <c r="J98" s="60"/>
      <c r="K98" s="60"/>
      <c r="L98" s="60"/>
      <c r="M98" s="60"/>
      <c r="N98" s="529"/>
      <c r="O98" s="465"/>
      <c r="P98" s="465"/>
      <c r="Q98" s="465"/>
      <c r="R98" s="465"/>
      <c r="S98" s="465"/>
      <c r="T98" s="465"/>
      <c r="U98" s="465"/>
      <c r="V98" s="541"/>
      <c r="W98" s="465"/>
      <c r="X98" s="465"/>
      <c r="Y98" s="465"/>
      <c r="Z98" s="533"/>
      <c r="AA98" s="533"/>
      <c r="AB98" s="453"/>
      <c r="AC98" s="453"/>
      <c r="CG98" s="719"/>
      <c r="CH98" s="719"/>
      <c r="CI98" s="719"/>
      <c r="CJ98" s="719"/>
      <c r="CK98" s="719"/>
      <c r="CL98" s="719"/>
      <c r="CM98" s="719"/>
      <c r="CN98" s="719"/>
    </row>
    <row r="99" spans="1:92" x14ac:dyDescent="0.2">
      <c r="A99" s="1332"/>
      <c r="B99" s="749" t="s">
        <v>90</v>
      </c>
      <c r="C99" s="62">
        <f>SUM(D99:E99)</f>
        <v>0</v>
      </c>
      <c r="D99" s="62">
        <f t="shared" si="9"/>
        <v>0</v>
      </c>
      <c r="E99" s="62">
        <f t="shared" si="9"/>
        <v>0</v>
      </c>
      <c r="F99" s="60"/>
      <c r="G99" s="60"/>
      <c r="H99" s="60"/>
      <c r="I99" s="60"/>
      <c r="J99" s="60"/>
      <c r="K99" s="60"/>
      <c r="L99" s="60"/>
      <c r="M99" s="60"/>
      <c r="N99" s="529"/>
      <c r="O99" s="465"/>
      <c r="P99" s="465"/>
      <c r="Q99" s="465"/>
      <c r="R99" s="465"/>
      <c r="S99" s="465"/>
      <c r="T99" s="465"/>
      <c r="U99" s="465"/>
      <c r="V99" s="541"/>
      <c r="W99" s="465"/>
      <c r="X99" s="465"/>
      <c r="Y99" s="465"/>
      <c r="Z99" s="533"/>
      <c r="AA99" s="533"/>
      <c r="AB99" s="453"/>
      <c r="AC99" s="453"/>
      <c r="CG99" s="719"/>
      <c r="CH99" s="719"/>
      <c r="CI99" s="719"/>
      <c r="CJ99" s="719"/>
      <c r="CK99" s="719"/>
      <c r="CL99" s="719"/>
      <c r="CM99" s="719"/>
      <c r="CN99" s="719"/>
    </row>
    <row r="100" spans="1:92" x14ac:dyDescent="0.2">
      <c r="A100" s="1310" t="s">
        <v>91</v>
      </c>
      <c r="B100" s="1310"/>
      <c r="C100" s="50">
        <f t="shared" ref="C100:M100" si="10">SUM(C97:C99)</f>
        <v>0</v>
      </c>
      <c r="D100" s="50">
        <f t="shared" si="10"/>
        <v>0</v>
      </c>
      <c r="E100" s="50">
        <f t="shared" si="10"/>
        <v>0</v>
      </c>
      <c r="F100" s="50">
        <f t="shared" si="10"/>
        <v>0</v>
      </c>
      <c r="G100" s="50">
        <f t="shared" si="10"/>
        <v>0</v>
      </c>
      <c r="H100" s="50">
        <f t="shared" si="10"/>
        <v>0</v>
      </c>
      <c r="I100" s="50">
        <f t="shared" si="10"/>
        <v>0</v>
      </c>
      <c r="J100" s="50">
        <f t="shared" si="10"/>
        <v>0</v>
      </c>
      <c r="K100" s="50">
        <f t="shared" si="10"/>
        <v>0</v>
      </c>
      <c r="L100" s="50">
        <f t="shared" si="10"/>
        <v>0</v>
      </c>
      <c r="M100" s="50">
        <f t="shared" si="10"/>
        <v>0</v>
      </c>
      <c r="N100" s="529"/>
      <c r="O100" s="465"/>
      <c r="P100" s="465"/>
      <c r="Q100" s="465"/>
      <c r="R100" s="465"/>
      <c r="S100" s="465"/>
      <c r="T100" s="465"/>
      <c r="U100" s="465"/>
      <c r="V100" s="541"/>
      <c r="W100" s="465"/>
      <c r="X100" s="465"/>
      <c r="Y100" s="465"/>
      <c r="Z100" s="533"/>
      <c r="AA100" s="533"/>
      <c r="AB100" s="453"/>
      <c r="AC100" s="453"/>
      <c r="CG100" s="719"/>
      <c r="CH100" s="719"/>
      <c r="CI100" s="719"/>
      <c r="CJ100" s="719"/>
      <c r="CK100" s="719"/>
      <c r="CL100" s="719"/>
      <c r="CM100" s="719"/>
      <c r="CN100" s="719"/>
    </row>
    <row r="101" spans="1:92" x14ac:dyDescent="0.2">
      <c r="A101" s="1311" t="s">
        <v>239</v>
      </c>
      <c r="B101" s="752" t="s">
        <v>92</v>
      </c>
      <c r="C101" s="59">
        <f>SUM(D101:E101)</f>
        <v>0</v>
      </c>
      <c r="D101" s="59">
        <f t="shared" ref="D101:E104" si="11">SUM(F101+H101+J101+L101)</f>
        <v>0</v>
      </c>
      <c r="E101" s="59">
        <f t="shared" si="11"/>
        <v>0</v>
      </c>
      <c r="F101" s="60"/>
      <c r="G101" s="60"/>
      <c r="H101" s="60"/>
      <c r="I101" s="60"/>
      <c r="J101" s="60"/>
      <c r="K101" s="60"/>
      <c r="L101" s="60"/>
      <c r="M101" s="60"/>
      <c r="N101" s="529"/>
      <c r="O101" s="465"/>
      <c r="P101" s="465"/>
      <c r="Q101" s="465"/>
      <c r="R101" s="465"/>
      <c r="S101" s="465"/>
      <c r="T101" s="465"/>
      <c r="U101" s="465"/>
      <c r="V101" s="541"/>
      <c r="W101" s="465"/>
      <c r="X101" s="533"/>
      <c r="Y101" s="533"/>
      <c r="Z101" s="533"/>
      <c r="AA101" s="533"/>
      <c r="AB101" s="453"/>
      <c r="AC101" s="453"/>
      <c r="CG101" s="719"/>
      <c r="CH101" s="719"/>
      <c r="CI101" s="719"/>
      <c r="CJ101" s="719"/>
      <c r="CK101" s="719"/>
      <c r="CL101" s="719"/>
      <c r="CM101" s="719"/>
      <c r="CN101" s="719"/>
    </row>
    <row r="102" spans="1:92" x14ac:dyDescent="0.2">
      <c r="A102" s="1312"/>
      <c r="B102" s="751" t="s">
        <v>93</v>
      </c>
      <c r="C102" s="56">
        <f>SUM(D102:E102)</f>
        <v>0</v>
      </c>
      <c r="D102" s="56">
        <f t="shared" si="11"/>
        <v>0</v>
      </c>
      <c r="E102" s="56">
        <f t="shared" si="11"/>
        <v>0</v>
      </c>
      <c r="F102" s="32"/>
      <c r="G102" s="32"/>
      <c r="H102" s="32"/>
      <c r="I102" s="32"/>
      <c r="J102" s="32"/>
      <c r="K102" s="32"/>
      <c r="L102" s="32"/>
      <c r="M102" s="32"/>
      <c r="N102" s="543"/>
      <c r="O102" s="2"/>
      <c r="P102" s="2"/>
      <c r="Q102" s="2"/>
      <c r="R102" s="2"/>
      <c r="S102" s="3"/>
      <c r="T102" s="3"/>
      <c r="U102" s="541"/>
      <c r="V102" s="465"/>
      <c r="W102" s="465"/>
      <c r="X102" s="465"/>
      <c r="Y102" s="465"/>
      <c r="Z102" s="465"/>
      <c r="AA102" s="465"/>
      <c r="AB102" s="465"/>
      <c r="AC102" s="465"/>
      <c r="AD102" s="465"/>
      <c r="AE102" s="465"/>
      <c r="AF102" s="465"/>
      <c r="AG102" s="465"/>
      <c r="AH102" s="541"/>
      <c r="AI102" s="465"/>
      <c r="AJ102" s="533"/>
      <c r="AK102" s="533"/>
      <c r="AL102" s="533"/>
      <c r="AM102" s="533"/>
      <c r="AN102" s="453"/>
      <c r="AO102" s="453"/>
      <c r="CG102" s="719"/>
      <c r="CH102" s="719"/>
      <c r="CI102" s="719"/>
      <c r="CJ102" s="719"/>
      <c r="CK102" s="719"/>
      <c r="CL102" s="719"/>
      <c r="CM102" s="719"/>
      <c r="CN102" s="719"/>
    </row>
    <row r="103" spans="1:92" x14ac:dyDescent="0.2">
      <c r="A103" s="1312"/>
      <c r="B103" s="751" t="s">
        <v>94</v>
      </c>
      <c r="C103" s="56">
        <f>SUM(D103:E103)</f>
        <v>0</v>
      </c>
      <c r="D103" s="56">
        <f t="shared" si="11"/>
        <v>0</v>
      </c>
      <c r="E103" s="56">
        <f t="shared" si="11"/>
        <v>0</v>
      </c>
      <c r="F103" s="32"/>
      <c r="G103" s="32"/>
      <c r="H103" s="32"/>
      <c r="I103" s="32"/>
      <c r="J103" s="32"/>
      <c r="K103" s="32"/>
      <c r="L103" s="32"/>
      <c r="M103" s="32"/>
      <c r="N103" s="543"/>
      <c r="O103" s="2"/>
      <c r="P103" s="2"/>
      <c r="Q103" s="2"/>
      <c r="R103" s="2"/>
      <c r="S103" s="3"/>
      <c r="T103" s="3"/>
      <c r="U103" s="541"/>
      <c r="V103" s="465"/>
      <c r="W103" s="465"/>
      <c r="X103" s="465"/>
      <c r="Y103" s="465"/>
      <c r="Z103" s="465"/>
      <c r="AA103" s="465"/>
      <c r="AB103" s="465"/>
      <c r="AC103" s="465"/>
      <c r="AD103" s="465"/>
      <c r="AE103" s="465"/>
      <c r="AF103" s="465"/>
      <c r="AG103" s="465"/>
      <c r="AH103" s="541"/>
      <c r="AI103" s="465"/>
      <c r="AJ103" s="533"/>
      <c r="AK103" s="533"/>
      <c r="AL103" s="533"/>
      <c r="AM103" s="533"/>
      <c r="AN103" s="453"/>
      <c r="AO103" s="453"/>
      <c r="CG103" s="719"/>
      <c r="CH103" s="719"/>
      <c r="CI103" s="719"/>
      <c r="CJ103" s="719"/>
      <c r="CK103" s="719"/>
      <c r="CL103" s="719"/>
      <c r="CM103" s="719"/>
      <c r="CN103" s="719"/>
    </row>
    <row r="104" spans="1:92" x14ac:dyDescent="0.2">
      <c r="A104" s="1313"/>
      <c r="B104" s="544" t="s">
        <v>95</v>
      </c>
      <c r="C104" s="62">
        <f>SUM(D104:E104)</f>
        <v>0</v>
      </c>
      <c r="D104" s="62">
        <f t="shared" si="11"/>
        <v>0</v>
      </c>
      <c r="E104" s="62">
        <f t="shared" si="11"/>
        <v>0</v>
      </c>
      <c r="F104" s="35"/>
      <c r="G104" s="35"/>
      <c r="H104" s="35"/>
      <c r="I104" s="35"/>
      <c r="J104" s="35"/>
      <c r="K104" s="35"/>
      <c r="L104" s="35"/>
      <c r="M104" s="35"/>
      <c r="N104" s="543"/>
      <c r="O104" s="2"/>
      <c r="P104" s="2"/>
      <c r="Q104" s="2"/>
      <c r="R104" s="2"/>
      <c r="S104" s="3"/>
      <c r="T104" s="3"/>
      <c r="U104" s="22"/>
      <c r="V104" s="465"/>
      <c r="W104" s="465"/>
      <c r="X104" s="465"/>
      <c r="Y104" s="465"/>
      <c r="Z104" s="465"/>
      <c r="AA104" s="465"/>
      <c r="AB104" s="465"/>
      <c r="AC104" s="465"/>
      <c r="AD104" s="465"/>
      <c r="AE104" s="465"/>
      <c r="AF104" s="465"/>
      <c r="AG104" s="465"/>
      <c r="AH104" s="541"/>
      <c r="AI104" s="465"/>
      <c r="AJ104" s="533"/>
      <c r="AK104" s="533"/>
      <c r="AL104" s="533"/>
      <c r="AM104" s="533"/>
      <c r="AN104" s="453"/>
      <c r="AO104" s="453"/>
      <c r="CG104" s="719"/>
      <c r="CH104" s="719"/>
      <c r="CI104" s="719"/>
      <c r="CJ104" s="719"/>
      <c r="CK104" s="719"/>
      <c r="CL104" s="719"/>
      <c r="CM104" s="719"/>
      <c r="CN104" s="719"/>
    </row>
    <row r="105" spans="1:92" x14ac:dyDescent="0.2">
      <c r="A105" s="1310" t="s">
        <v>91</v>
      </c>
      <c r="B105" s="1310"/>
      <c r="C105" s="50">
        <f t="shared" ref="C105:M105" si="12">SUM(C101:C104)</f>
        <v>0</v>
      </c>
      <c r="D105" s="50">
        <f t="shared" si="12"/>
        <v>0</v>
      </c>
      <c r="E105" s="50">
        <f t="shared" si="12"/>
        <v>0</v>
      </c>
      <c r="F105" s="50">
        <f t="shared" si="12"/>
        <v>0</v>
      </c>
      <c r="G105" s="50">
        <f t="shared" si="12"/>
        <v>0</v>
      </c>
      <c r="H105" s="50">
        <f t="shared" si="12"/>
        <v>0</v>
      </c>
      <c r="I105" s="50">
        <f t="shared" si="12"/>
        <v>0</v>
      </c>
      <c r="J105" s="50">
        <f t="shared" si="12"/>
        <v>0</v>
      </c>
      <c r="K105" s="50">
        <f t="shared" si="12"/>
        <v>0</v>
      </c>
      <c r="L105" s="50">
        <f t="shared" si="12"/>
        <v>0</v>
      </c>
      <c r="M105" s="50">
        <f t="shared" si="12"/>
        <v>0</v>
      </c>
      <c r="N105" s="543"/>
      <c r="O105" s="2"/>
      <c r="P105" s="2"/>
      <c r="Q105" s="2"/>
      <c r="R105" s="2"/>
      <c r="S105" s="3"/>
      <c r="T105" s="3"/>
      <c r="U105" s="525"/>
      <c r="V105" s="465"/>
      <c r="W105" s="465"/>
      <c r="X105" s="465"/>
      <c r="Y105" s="465"/>
      <c r="Z105" s="465"/>
      <c r="AA105" s="465"/>
      <c r="AB105" s="465"/>
      <c r="AC105" s="465"/>
      <c r="AD105" s="465"/>
      <c r="AE105" s="465"/>
      <c r="AF105" s="465"/>
      <c r="AG105" s="465"/>
      <c r="AH105" s="541"/>
      <c r="AI105" s="465"/>
      <c r="AJ105" s="533"/>
      <c r="AK105" s="533"/>
      <c r="AL105" s="533"/>
      <c r="AM105" s="533"/>
      <c r="AN105" s="453"/>
      <c r="AO105" s="453"/>
      <c r="CG105" s="719"/>
      <c r="CH105" s="719"/>
      <c r="CI105" s="719"/>
      <c r="CJ105" s="719"/>
      <c r="CK105" s="719"/>
      <c r="CL105" s="719"/>
      <c r="CM105" s="719"/>
      <c r="CN105" s="719"/>
    </row>
    <row r="106" spans="1:92" x14ac:dyDescent="0.2">
      <c r="A106" s="1314" t="s">
        <v>96</v>
      </c>
      <c r="B106" s="1314"/>
      <c r="C106" s="108">
        <f t="shared" ref="C106:M106" si="13">SUM(C100+C105)</f>
        <v>0</v>
      </c>
      <c r="D106" s="108">
        <f t="shared" si="13"/>
        <v>0</v>
      </c>
      <c r="E106" s="108">
        <f t="shared" si="13"/>
        <v>0</v>
      </c>
      <c r="F106" s="108">
        <f t="shared" si="13"/>
        <v>0</v>
      </c>
      <c r="G106" s="108">
        <f t="shared" si="13"/>
        <v>0</v>
      </c>
      <c r="H106" s="108">
        <f t="shared" si="13"/>
        <v>0</v>
      </c>
      <c r="I106" s="108">
        <f t="shared" si="13"/>
        <v>0</v>
      </c>
      <c r="J106" s="108">
        <f t="shared" si="13"/>
        <v>0</v>
      </c>
      <c r="K106" s="108">
        <f t="shared" si="13"/>
        <v>0</v>
      </c>
      <c r="L106" s="108">
        <f t="shared" si="13"/>
        <v>0</v>
      </c>
      <c r="M106" s="108">
        <f t="shared" si="13"/>
        <v>0</v>
      </c>
      <c r="N106" s="452"/>
      <c r="O106" s="2"/>
      <c r="P106" s="2"/>
      <c r="Q106" s="2"/>
      <c r="R106" s="2"/>
      <c r="S106" s="3"/>
      <c r="T106" s="3"/>
      <c r="U106" s="525"/>
      <c r="V106" s="465"/>
      <c r="W106" s="465"/>
      <c r="X106" s="465"/>
      <c r="Y106" s="465"/>
      <c r="Z106" s="465"/>
      <c r="AA106" s="465"/>
      <c r="AB106" s="465"/>
      <c r="AC106" s="465"/>
      <c r="AD106" s="465"/>
      <c r="AE106" s="465"/>
      <c r="AF106" s="465"/>
      <c r="AG106" s="465"/>
      <c r="AH106" s="541"/>
      <c r="AI106" s="465"/>
      <c r="AJ106" s="533"/>
      <c r="AK106" s="533"/>
      <c r="AL106" s="533"/>
      <c r="AM106" s="533"/>
      <c r="AN106" s="453"/>
      <c r="AO106" s="453"/>
      <c r="CG106" s="719"/>
      <c r="CH106" s="719"/>
      <c r="CI106" s="719"/>
      <c r="CJ106" s="719"/>
      <c r="CK106" s="719"/>
      <c r="CL106" s="719"/>
      <c r="CM106" s="719"/>
      <c r="CN106" s="719"/>
    </row>
    <row r="107" spans="1:92" x14ac:dyDescent="0.2">
      <c r="A107" s="69" t="s">
        <v>240</v>
      </c>
      <c r="B107" s="69"/>
      <c r="C107" s="69"/>
      <c r="D107" s="17"/>
      <c r="E107" s="116"/>
      <c r="F107" s="116"/>
      <c r="G107" s="117"/>
      <c r="H107" s="117"/>
      <c r="I107" s="90"/>
      <c r="J107" s="91"/>
      <c r="K107" s="91"/>
      <c r="L107" s="91"/>
      <c r="M107" s="91"/>
      <c r="N107" s="91"/>
      <c r="O107" s="91"/>
      <c r="P107" s="91"/>
      <c r="Q107" s="91"/>
      <c r="R107" s="91"/>
      <c r="S107" s="10"/>
      <c r="T107" s="545"/>
      <c r="U107" s="10"/>
      <c r="V107" s="10"/>
      <c r="W107" s="10"/>
      <c r="X107" s="454"/>
      <c r="Y107" s="454"/>
      <c r="Z107" s="454"/>
      <c r="AA107" s="454"/>
      <c r="AB107" s="454"/>
      <c r="AC107" s="454"/>
      <c r="AD107" s="454"/>
      <c r="AE107" s="454"/>
      <c r="AF107" s="454"/>
      <c r="AG107" s="533"/>
      <c r="AH107" s="533"/>
      <c r="AI107" s="533"/>
      <c r="AJ107" s="546"/>
      <c r="AK107" s="533"/>
      <c r="AL107" s="533"/>
      <c r="AM107" s="533"/>
      <c r="AN107" s="533"/>
      <c r="AO107" s="533"/>
      <c r="AP107" s="533"/>
      <c r="AQ107" s="533"/>
      <c r="CG107" s="719"/>
      <c r="CH107" s="719"/>
      <c r="CI107" s="719"/>
      <c r="CJ107" s="719"/>
      <c r="CK107" s="719"/>
      <c r="CL107" s="719"/>
      <c r="CM107" s="719"/>
      <c r="CN107" s="719"/>
    </row>
    <row r="108" spans="1:92" ht="14.25" customHeight="1" x14ac:dyDescent="0.2">
      <c r="A108" s="1373" t="s">
        <v>3</v>
      </c>
      <c r="B108" s="1374"/>
      <c r="C108" s="1288" t="s">
        <v>33</v>
      </c>
      <c r="D108" s="1361"/>
      <c r="E108" s="1289"/>
      <c r="F108" s="1288" t="s">
        <v>67</v>
      </c>
      <c r="G108" s="1289"/>
      <c r="H108" s="1288" t="s">
        <v>68</v>
      </c>
      <c r="I108" s="1289"/>
      <c r="J108" s="1288" t="s">
        <v>69</v>
      </c>
      <c r="K108" s="1289"/>
      <c r="L108" s="1288" t="s">
        <v>70</v>
      </c>
      <c r="M108" s="1361"/>
      <c r="N108" s="1364" t="s">
        <v>230</v>
      </c>
      <c r="O108" s="1361"/>
      <c r="P108" s="1289"/>
      <c r="Q108" s="1416"/>
      <c r="R108" s="1417"/>
      <c r="S108" s="1418"/>
      <c r="T108" s="1418"/>
      <c r="U108" s="1418"/>
      <c r="V108" s="1418"/>
      <c r="W108" s="1418"/>
      <c r="X108" s="1418"/>
      <c r="Y108" s="1418"/>
      <c r="Z108" s="1418"/>
      <c r="AA108" s="541"/>
      <c r="AB108" s="465"/>
      <c r="AC108" s="465"/>
      <c r="AD108" s="465"/>
      <c r="AE108" s="533"/>
      <c r="AF108" s="533"/>
      <c r="AG108" s="533"/>
      <c r="AH108" s="533"/>
      <c r="AI108" s="458"/>
      <c r="AJ108" s="458"/>
      <c r="AK108" s="458"/>
      <c r="AL108" s="458"/>
      <c r="AM108" s="547"/>
      <c r="AN108" s="459"/>
      <c r="AO108" s="459"/>
      <c r="AP108" s="459"/>
      <c r="AQ108" s="459"/>
      <c r="AR108" s="459"/>
      <c r="AS108" s="459"/>
      <c r="AT108" s="459"/>
      <c r="CG108" s="719"/>
      <c r="CH108" s="719"/>
      <c r="CI108" s="719"/>
      <c r="CJ108" s="719"/>
      <c r="CK108" s="719"/>
      <c r="CL108" s="719"/>
      <c r="CM108" s="719"/>
      <c r="CN108" s="719"/>
    </row>
    <row r="109" spans="1:92" ht="21" x14ac:dyDescent="0.2">
      <c r="A109" s="1375"/>
      <c r="B109" s="1376"/>
      <c r="C109" s="741" t="s">
        <v>149</v>
      </c>
      <c r="D109" s="741" t="s">
        <v>30</v>
      </c>
      <c r="E109" s="741" t="s">
        <v>48</v>
      </c>
      <c r="F109" s="741" t="s">
        <v>30</v>
      </c>
      <c r="G109" s="741" t="s">
        <v>48</v>
      </c>
      <c r="H109" s="741" t="s">
        <v>30</v>
      </c>
      <c r="I109" s="741" t="s">
        <v>48</v>
      </c>
      <c r="J109" s="741" t="s">
        <v>30</v>
      </c>
      <c r="K109" s="741" t="s">
        <v>48</v>
      </c>
      <c r="L109" s="741" t="s">
        <v>30</v>
      </c>
      <c r="M109" s="733" t="s">
        <v>48</v>
      </c>
      <c r="N109" s="548" t="s">
        <v>231</v>
      </c>
      <c r="O109" s="730" t="s">
        <v>232</v>
      </c>
      <c r="P109" s="738" t="s">
        <v>233</v>
      </c>
      <c r="Q109" s="549"/>
      <c r="R109" s="740"/>
      <c r="S109" s="740"/>
      <c r="T109" s="740"/>
      <c r="U109" s="740"/>
      <c r="V109" s="740"/>
      <c r="W109" s="740"/>
      <c r="X109" s="740"/>
      <c r="Y109" s="740"/>
      <c r="Z109" s="740"/>
      <c r="AA109" s="541"/>
      <c r="AB109" s="465"/>
      <c r="AC109" s="465"/>
      <c r="AD109" s="465"/>
      <c r="AE109" s="533"/>
      <c r="AF109" s="533"/>
      <c r="AG109" s="533"/>
      <c r="AH109" s="533"/>
      <c r="AI109" s="458"/>
      <c r="AJ109" s="458"/>
      <c r="AK109" s="458"/>
      <c r="AL109" s="458"/>
      <c r="AM109" s="547"/>
      <c r="AN109" s="459"/>
      <c r="AO109" s="459"/>
      <c r="AP109" s="459"/>
      <c r="AQ109" s="459"/>
      <c r="AR109" s="459"/>
      <c r="AS109" s="459"/>
      <c r="AT109" s="459"/>
      <c r="CG109" s="719"/>
      <c r="CH109" s="719"/>
      <c r="CI109" s="719"/>
      <c r="CJ109" s="719"/>
      <c r="CK109" s="719"/>
      <c r="CL109" s="719"/>
      <c r="CM109" s="719"/>
      <c r="CN109" s="719"/>
    </row>
    <row r="110" spans="1:92" x14ac:dyDescent="0.2">
      <c r="A110" s="1330" t="s">
        <v>282</v>
      </c>
      <c r="B110" s="542" t="s">
        <v>88</v>
      </c>
      <c r="C110" s="759">
        <f>SUM(D110:E110)</f>
        <v>0</v>
      </c>
      <c r="D110" s="119">
        <f t="shared" ref="D110:E112" si="14">SUM(F110+H110+J110+L110)</f>
        <v>0</v>
      </c>
      <c r="E110" s="119">
        <f t="shared" si="14"/>
        <v>0</v>
      </c>
      <c r="F110" s="25"/>
      <c r="G110" s="25"/>
      <c r="H110" s="25"/>
      <c r="I110" s="25"/>
      <c r="J110" s="25"/>
      <c r="K110" s="25"/>
      <c r="L110" s="25"/>
      <c r="M110" s="85"/>
      <c r="N110" s="161"/>
      <c r="O110" s="85"/>
      <c r="P110" s="25"/>
      <c r="Q110" s="553"/>
      <c r="R110" s="554"/>
      <c r="S110" s="554"/>
      <c r="T110" s="554"/>
      <c r="U110" s="554"/>
      <c r="V110" s="554"/>
      <c r="W110" s="554"/>
      <c r="X110" s="554"/>
      <c r="Y110" s="554"/>
      <c r="Z110" s="554"/>
      <c r="AA110" s="541"/>
      <c r="AB110" s="465"/>
      <c r="AC110" s="465"/>
      <c r="AD110" s="465"/>
      <c r="AE110" s="533"/>
      <c r="AF110" s="533"/>
      <c r="AG110" s="533"/>
      <c r="AH110" s="533"/>
      <c r="AI110" s="458"/>
      <c r="AJ110" s="458"/>
      <c r="AK110" s="458"/>
      <c r="AL110" s="458"/>
      <c r="AM110" s="458"/>
      <c r="AN110" s="459"/>
      <c r="AO110" s="459"/>
      <c r="AP110" s="465"/>
      <c r="AQ110" s="459"/>
      <c r="AR110" s="459"/>
      <c r="AS110" s="459"/>
      <c r="AT110" s="459"/>
      <c r="CG110" s="719"/>
      <c r="CH110" s="719"/>
      <c r="CI110" s="719"/>
      <c r="CJ110" s="719"/>
      <c r="CK110" s="719"/>
      <c r="CL110" s="719"/>
      <c r="CM110" s="719"/>
      <c r="CN110" s="719"/>
    </row>
    <row r="111" spans="1:92" x14ac:dyDescent="0.2">
      <c r="A111" s="1331"/>
      <c r="B111" s="751" t="s">
        <v>89</v>
      </c>
      <c r="C111" s="122">
        <f>SUM(D111:E111)</f>
        <v>0</v>
      </c>
      <c r="D111" s="122">
        <f t="shared" si="14"/>
        <v>0</v>
      </c>
      <c r="E111" s="122">
        <f t="shared" si="14"/>
        <v>0</v>
      </c>
      <c r="F111" s="32"/>
      <c r="G111" s="32"/>
      <c r="H111" s="32"/>
      <c r="I111" s="32"/>
      <c r="J111" s="32"/>
      <c r="K111" s="32"/>
      <c r="L111" s="32"/>
      <c r="M111" s="86"/>
      <c r="N111" s="129"/>
      <c r="O111" s="86"/>
      <c r="P111" s="32"/>
      <c r="Q111" s="553"/>
      <c r="R111" s="556"/>
      <c r="S111" s="554"/>
      <c r="T111" s="554"/>
      <c r="U111" s="554"/>
      <c r="V111" s="554"/>
      <c r="W111" s="554"/>
      <c r="X111" s="554"/>
      <c r="Y111" s="554"/>
      <c r="Z111" s="557"/>
      <c r="AA111" s="525"/>
      <c r="AB111" s="522"/>
      <c r="AC111" s="522"/>
      <c r="AD111" s="522"/>
      <c r="AE111" s="558"/>
      <c r="AF111" s="558"/>
      <c r="AG111" s="558"/>
      <c r="AH111" s="558"/>
      <c r="AI111" s="534"/>
      <c r="AJ111" s="534"/>
      <c r="AK111" s="534"/>
      <c r="AL111" s="534"/>
      <c r="AM111" s="458"/>
      <c r="AN111" s="459"/>
      <c r="AO111" s="459"/>
      <c r="AP111" s="465"/>
      <c r="AQ111" s="459"/>
      <c r="AR111" s="459"/>
      <c r="AS111" s="459"/>
      <c r="AT111" s="459"/>
      <c r="CG111" s="719"/>
      <c r="CH111" s="719"/>
      <c r="CI111" s="719"/>
      <c r="CJ111" s="719"/>
      <c r="CK111" s="719"/>
      <c r="CL111" s="719"/>
      <c r="CM111" s="719"/>
      <c r="CN111" s="719"/>
    </row>
    <row r="112" spans="1:92" x14ac:dyDescent="0.2">
      <c r="A112" s="1332"/>
      <c r="B112" s="749" t="s">
        <v>90</v>
      </c>
      <c r="C112" s="124">
        <f>SUM(D112:E112)</f>
        <v>0</v>
      </c>
      <c r="D112" s="124">
        <f t="shared" si="14"/>
        <v>0</v>
      </c>
      <c r="E112" s="124">
        <f t="shared" si="14"/>
        <v>0</v>
      </c>
      <c r="F112" s="35"/>
      <c r="G112" s="35"/>
      <c r="H112" s="35"/>
      <c r="I112" s="35"/>
      <c r="J112" s="35"/>
      <c r="K112" s="35"/>
      <c r="L112" s="35"/>
      <c r="M112" s="159"/>
      <c r="N112" s="130"/>
      <c r="O112" s="159"/>
      <c r="P112" s="35"/>
      <c r="Q112" s="553"/>
      <c r="R112" s="556"/>
      <c r="S112" s="554"/>
      <c r="T112" s="554"/>
      <c r="U112" s="554"/>
      <c r="V112" s="554"/>
      <c r="W112" s="554"/>
      <c r="X112" s="554"/>
      <c r="Y112" s="560"/>
      <c r="Z112" s="554"/>
      <c r="AA112" s="465"/>
      <c r="AB112" s="465"/>
      <c r="AC112" s="465"/>
      <c r="AD112" s="465"/>
      <c r="AE112" s="533"/>
      <c r="AF112" s="533"/>
      <c r="AG112" s="533"/>
      <c r="AH112" s="533"/>
      <c r="AI112" s="458"/>
      <c r="AJ112" s="458"/>
      <c r="AK112" s="458"/>
      <c r="AL112" s="458"/>
      <c r="AM112" s="458"/>
      <c r="AN112" s="459"/>
      <c r="AO112" s="459"/>
      <c r="AP112" s="465"/>
      <c r="AQ112" s="459"/>
      <c r="AR112" s="459"/>
      <c r="AS112" s="459"/>
      <c r="AT112" s="459"/>
      <c r="CG112" s="719"/>
      <c r="CH112" s="719"/>
      <c r="CI112" s="719"/>
      <c r="CJ112" s="719"/>
      <c r="CK112" s="719"/>
      <c r="CL112" s="719"/>
      <c r="CM112" s="719"/>
      <c r="CN112" s="719"/>
    </row>
    <row r="113" spans="1:5464" x14ac:dyDescent="0.2">
      <c r="A113" s="1310" t="s">
        <v>91</v>
      </c>
      <c r="B113" s="1310"/>
      <c r="C113" s="125">
        <f t="shared" ref="C113:P113" si="15">SUM(C110:C112)</f>
        <v>0</v>
      </c>
      <c r="D113" s="125">
        <f t="shared" si="15"/>
        <v>0</v>
      </c>
      <c r="E113" s="125">
        <f t="shared" si="15"/>
        <v>0</v>
      </c>
      <c r="F113" s="125">
        <f t="shared" si="15"/>
        <v>0</v>
      </c>
      <c r="G113" s="125">
        <f t="shared" si="15"/>
        <v>0</v>
      </c>
      <c r="H113" s="125">
        <f t="shared" si="15"/>
        <v>0</v>
      </c>
      <c r="I113" s="125">
        <f t="shared" si="15"/>
        <v>0</v>
      </c>
      <c r="J113" s="125">
        <f t="shared" si="15"/>
        <v>0</v>
      </c>
      <c r="K113" s="125">
        <f t="shared" si="15"/>
        <v>0</v>
      </c>
      <c r="L113" s="125">
        <f t="shared" si="15"/>
        <v>0</v>
      </c>
      <c r="M113" s="260">
        <f t="shared" si="15"/>
        <v>0</v>
      </c>
      <c r="N113" s="131">
        <f t="shared" si="15"/>
        <v>0</v>
      </c>
      <c r="O113" s="260">
        <f t="shared" si="15"/>
        <v>0</v>
      </c>
      <c r="P113" s="125">
        <f t="shared" si="15"/>
        <v>0</v>
      </c>
      <c r="Q113" s="553"/>
      <c r="R113" s="556"/>
      <c r="S113" s="556"/>
      <c r="T113" s="556"/>
      <c r="U113" s="556"/>
      <c r="V113" s="556"/>
      <c r="W113" s="556"/>
      <c r="X113" s="556"/>
      <c r="Y113" s="564"/>
      <c r="Z113" s="556"/>
      <c r="AA113" s="465"/>
      <c r="AB113" s="465"/>
      <c r="AC113" s="465"/>
      <c r="AD113" s="465"/>
      <c r="AE113" s="533"/>
      <c r="AF113" s="533"/>
      <c r="AG113" s="533"/>
      <c r="AH113" s="533"/>
      <c r="AI113" s="458"/>
      <c r="AJ113" s="458"/>
      <c r="AK113" s="458"/>
      <c r="AL113" s="458"/>
      <c r="AM113" s="458"/>
      <c r="AN113" s="459"/>
      <c r="AO113" s="459"/>
      <c r="AP113" s="465"/>
      <c r="AQ113" s="459"/>
      <c r="AR113" s="459"/>
      <c r="AS113" s="459"/>
      <c r="AT113" s="459"/>
      <c r="CG113" s="719">
        <v>0</v>
      </c>
      <c r="CH113" s="719"/>
      <c r="CI113" s="719"/>
      <c r="CJ113" s="719"/>
      <c r="CK113" s="719"/>
      <c r="CL113" s="719"/>
      <c r="CM113" s="719"/>
      <c r="CN113" s="719"/>
    </row>
    <row r="114" spans="1:5464" x14ac:dyDescent="0.2">
      <c r="A114" s="1311" t="s">
        <v>239</v>
      </c>
      <c r="B114" s="752" t="s">
        <v>92</v>
      </c>
      <c r="C114" s="126">
        <f>SUM(D114:E114)</f>
        <v>0</v>
      </c>
      <c r="D114" s="126">
        <f t="shared" ref="D114:E117" si="16">SUM(F114+H114+J114+L114)</f>
        <v>0</v>
      </c>
      <c r="E114" s="126">
        <f t="shared" si="16"/>
        <v>0</v>
      </c>
      <c r="F114" s="60"/>
      <c r="G114" s="60"/>
      <c r="H114" s="60"/>
      <c r="I114" s="60"/>
      <c r="J114" s="60"/>
      <c r="K114" s="60"/>
      <c r="L114" s="60"/>
      <c r="M114" s="114"/>
      <c r="N114" s="128"/>
      <c r="O114" s="114"/>
      <c r="P114" s="60"/>
      <c r="Q114" s="566"/>
      <c r="R114" s="458"/>
      <c r="S114" s="458"/>
      <c r="T114" s="458"/>
      <c r="U114" s="458"/>
      <c r="V114" s="458"/>
      <c r="W114" s="458"/>
      <c r="X114" s="458"/>
      <c r="Y114" s="482"/>
      <c r="Z114" s="458"/>
      <c r="AA114" s="458"/>
      <c r="AB114" s="465"/>
      <c r="AC114" s="465"/>
      <c r="AD114" s="465"/>
      <c r="AE114" s="465"/>
      <c r="AF114" s="465"/>
      <c r="AG114" s="465"/>
      <c r="AH114" s="465"/>
      <c r="AI114" s="465"/>
      <c r="AJ114" s="465"/>
      <c r="AK114" s="465"/>
      <c r="AL114" s="465"/>
      <c r="AM114" s="465"/>
      <c r="AN114" s="465"/>
      <c r="AO114" s="533"/>
      <c r="AP114" s="533"/>
      <c r="AQ114" s="533"/>
      <c r="AR114" s="533"/>
      <c r="AS114" s="458"/>
      <c r="AT114" s="458"/>
      <c r="CG114" s="719"/>
      <c r="CH114" s="719"/>
      <c r="CI114" s="719"/>
      <c r="CJ114" s="719"/>
      <c r="CK114" s="719"/>
      <c r="CL114" s="719"/>
      <c r="CM114" s="719"/>
      <c r="CN114" s="719"/>
    </row>
    <row r="115" spans="1:5464" x14ac:dyDescent="0.2">
      <c r="A115" s="1312"/>
      <c r="B115" s="751" t="s">
        <v>93</v>
      </c>
      <c r="C115" s="122">
        <f>SUM(D115:E115)</f>
        <v>0</v>
      </c>
      <c r="D115" s="122">
        <f t="shared" si="16"/>
        <v>0</v>
      </c>
      <c r="E115" s="122">
        <f t="shared" si="16"/>
        <v>0</v>
      </c>
      <c r="F115" s="32"/>
      <c r="G115" s="32"/>
      <c r="H115" s="32"/>
      <c r="I115" s="32"/>
      <c r="J115" s="32"/>
      <c r="K115" s="32"/>
      <c r="L115" s="32"/>
      <c r="M115" s="86"/>
      <c r="N115" s="129"/>
      <c r="O115" s="86"/>
      <c r="P115" s="32"/>
      <c r="Q115" s="535"/>
      <c r="R115" s="3"/>
      <c r="S115" s="3"/>
      <c r="T115" s="3"/>
      <c r="U115" s="3"/>
      <c r="V115" s="3"/>
      <c r="W115" s="3"/>
      <c r="X115" s="3"/>
      <c r="Y115" s="3"/>
      <c r="Z115" s="458"/>
      <c r="AA115" s="458"/>
      <c r="AB115" s="465"/>
      <c r="AC115" s="465"/>
      <c r="AD115" s="465"/>
      <c r="AE115" s="465"/>
      <c r="AF115" s="465"/>
      <c r="AG115" s="465"/>
      <c r="AH115" s="465"/>
      <c r="AI115" s="465"/>
      <c r="AJ115" s="465"/>
      <c r="AK115" s="465"/>
      <c r="AL115" s="465"/>
      <c r="AM115" s="465"/>
      <c r="AN115" s="465"/>
      <c r="AO115" s="533"/>
      <c r="AP115" s="533"/>
      <c r="AQ115" s="533"/>
      <c r="AR115" s="533"/>
      <c r="AS115" s="458"/>
      <c r="AT115" s="458"/>
      <c r="CG115" s="719"/>
      <c r="CH115" s="719"/>
      <c r="CI115" s="719"/>
      <c r="CJ115" s="719"/>
      <c r="CK115" s="719"/>
      <c r="CL115" s="719"/>
      <c r="CM115" s="719"/>
      <c r="CN115" s="719"/>
    </row>
    <row r="116" spans="1:5464" x14ac:dyDescent="0.2">
      <c r="A116" s="1312"/>
      <c r="B116" s="751" t="s">
        <v>94</v>
      </c>
      <c r="C116" s="122">
        <f>SUM(D116:E116)</f>
        <v>0</v>
      </c>
      <c r="D116" s="122">
        <f t="shared" si="16"/>
        <v>0</v>
      </c>
      <c r="E116" s="122">
        <f t="shared" si="16"/>
        <v>0</v>
      </c>
      <c r="F116" s="32"/>
      <c r="G116" s="32"/>
      <c r="H116" s="32"/>
      <c r="I116" s="32"/>
      <c r="J116" s="32"/>
      <c r="K116" s="32"/>
      <c r="L116" s="32"/>
      <c r="M116" s="86"/>
      <c r="N116" s="129"/>
      <c r="O116" s="86"/>
      <c r="P116" s="32"/>
      <c r="Q116" s="535"/>
      <c r="R116" s="3"/>
      <c r="S116" s="3"/>
      <c r="T116" s="3"/>
      <c r="U116" s="3"/>
      <c r="V116" s="3"/>
      <c r="W116" s="3"/>
      <c r="X116" s="3"/>
      <c r="Y116" s="3"/>
      <c r="Z116" s="458"/>
      <c r="AA116" s="458"/>
      <c r="AB116" s="465"/>
      <c r="AC116" s="465"/>
      <c r="AD116" s="465"/>
      <c r="AE116" s="465"/>
      <c r="AF116" s="465"/>
      <c r="AG116" s="465"/>
      <c r="AH116" s="465"/>
      <c r="AI116" s="465"/>
      <c r="AJ116" s="465"/>
      <c r="AK116" s="465"/>
      <c r="AL116" s="465"/>
      <c r="AM116" s="465"/>
      <c r="AN116" s="465"/>
      <c r="AO116" s="533"/>
      <c r="AP116" s="533"/>
      <c r="AQ116" s="533"/>
      <c r="AR116" s="533"/>
      <c r="AS116" s="458"/>
      <c r="AT116" s="458"/>
      <c r="CG116" s="719"/>
      <c r="CH116" s="719"/>
      <c r="CI116" s="719"/>
      <c r="CJ116" s="719"/>
      <c r="CK116" s="719"/>
      <c r="CL116" s="719"/>
      <c r="CM116" s="719"/>
      <c r="CN116" s="719"/>
    </row>
    <row r="117" spans="1:5464" x14ac:dyDescent="0.2">
      <c r="A117" s="1313"/>
      <c r="B117" s="544" t="s">
        <v>95</v>
      </c>
      <c r="C117" s="124">
        <f>SUM(D117:E117)</f>
        <v>0</v>
      </c>
      <c r="D117" s="124">
        <f t="shared" si="16"/>
        <v>0</v>
      </c>
      <c r="E117" s="124">
        <f t="shared" si="16"/>
        <v>0</v>
      </c>
      <c r="F117" s="35"/>
      <c r="G117" s="35"/>
      <c r="H117" s="35"/>
      <c r="I117" s="35"/>
      <c r="J117" s="35"/>
      <c r="K117" s="35"/>
      <c r="L117" s="35"/>
      <c r="M117" s="159"/>
      <c r="N117" s="130"/>
      <c r="O117" s="159"/>
      <c r="P117" s="35"/>
      <c r="Q117" s="535"/>
      <c r="R117" s="3"/>
      <c r="S117" s="3"/>
      <c r="T117" s="3"/>
      <c r="U117" s="3"/>
      <c r="V117" s="3"/>
      <c r="W117" s="3"/>
      <c r="X117" s="3"/>
      <c r="Y117" s="3"/>
      <c r="Z117" s="458"/>
      <c r="AA117" s="458"/>
      <c r="AB117" s="465"/>
      <c r="AC117" s="465"/>
      <c r="AD117" s="465"/>
      <c r="AE117" s="465"/>
      <c r="AF117" s="465"/>
      <c r="AG117" s="465"/>
      <c r="AH117" s="465"/>
      <c r="AI117" s="465"/>
      <c r="AJ117" s="465"/>
      <c r="AK117" s="465"/>
      <c r="AL117" s="465"/>
      <c r="AM117" s="465"/>
      <c r="AN117" s="465"/>
      <c r="AO117" s="533"/>
      <c r="AP117" s="533"/>
      <c r="AQ117" s="533"/>
      <c r="AR117" s="533"/>
      <c r="AS117" s="458"/>
      <c r="AT117" s="458"/>
      <c r="CG117" s="719"/>
      <c r="CH117" s="719"/>
      <c r="CI117" s="719"/>
      <c r="CJ117" s="719"/>
      <c r="CK117" s="719"/>
      <c r="CL117" s="719"/>
      <c r="CM117" s="719"/>
      <c r="CN117" s="719"/>
    </row>
    <row r="118" spans="1:5464" x14ac:dyDescent="0.2">
      <c r="A118" s="1310" t="s">
        <v>91</v>
      </c>
      <c r="B118" s="1310"/>
      <c r="C118" s="125">
        <f t="shared" ref="C118:P118" si="17">SUM(C114:C117)</f>
        <v>0</v>
      </c>
      <c r="D118" s="125">
        <f t="shared" si="17"/>
        <v>0</v>
      </c>
      <c r="E118" s="125">
        <f t="shared" si="17"/>
        <v>0</v>
      </c>
      <c r="F118" s="125">
        <f t="shared" si="17"/>
        <v>0</v>
      </c>
      <c r="G118" s="125">
        <f t="shared" si="17"/>
        <v>0</v>
      </c>
      <c r="H118" s="125">
        <f t="shared" si="17"/>
        <v>0</v>
      </c>
      <c r="I118" s="125">
        <f t="shared" si="17"/>
        <v>0</v>
      </c>
      <c r="J118" s="125">
        <f t="shared" si="17"/>
        <v>0</v>
      </c>
      <c r="K118" s="125">
        <f t="shared" si="17"/>
        <v>0</v>
      </c>
      <c r="L118" s="125">
        <f t="shared" si="17"/>
        <v>0</v>
      </c>
      <c r="M118" s="260">
        <f t="shared" si="17"/>
        <v>0</v>
      </c>
      <c r="N118" s="131">
        <f t="shared" si="17"/>
        <v>0</v>
      </c>
      <c r="O118" s="260">
        <f t="shared" si="17"/>
        <v>0</v>
      </c>
      <c r="P118" s="125">
        <f t="shared" si="17"/>
        <v>0</v>
      </c>
      <c r="Q118" s="535"/>
      <c r="R118" s="3"/>
      <c r="S118" s="3"/>
      <c r="T118" s="3"/>
      <c r="U118" s="3"/>
      <c r="V118" s="3"/>
      <c r="W118" s="3"/>
      <c r="X118" s="3"/>
      <c r="Y118" s="3"/>
      <c r="Z118" s="458"/>
      <c r="AA118" s="458"/>
      <c r="AB118" s="465"/>
      <c r="AC118" s="465"/>
      <c r="AD118" s="465"/>
      <c r="AE118" s="465"/>
      <c r="AF118" s="465"/>
      <c r="AG118" s="465"/>
      <c r="AH118" s="465"/>
      <c r="AI118" s="465"/>
      <c r="AJ118" s="465"/>
      <c r="AK118" s="465"/>
      <c r="AL118" s="465"/>
      <c r="AM118" s="465"/>
      <c r="AN118" s="465"/>
      <c r="AO118" s="533"/>
      <c r="AP118" s="533"/>
      <c r="AQ118" s="533"/>
      <c r="AR118" s="533"/>
      <c r="AS118" s="458"/>
      <c r="AT118" s="458"/>
      <c r="CG118" s="719">
        <v>0</v>
      </c>
      <c r="CH118" s="719"/>
      <c r="CI118" s="719"/>
      <c r="CJ118" s="719"/>
      <c r="CK118" s="719"/>
      <c r="CL118" s="719"/>
      <c r="CM118" s="719"/>
      <c r="CN118" s="719"/>
    </row>
    <row r="119" spans="1:5464" x14ac:dyDescent="0.2">
      <c r="A119" s="1314" t="s">
        <v>96</v>
      </c>
      <c r="B119" s="1314"/>
      <c r="C119" s="132">
        <f t="shared" ref="C119:P119" si="18">SUM(C113+C118)</f>
        <v>0</v>
      </c>
      <c r="D119" s="132">
        <f t="shared" si="18"/>
        <v>0</v>
      </c>
      <c r="E119" s="132">
        <f t="shared" si="18"/>
        <v>0</v>
      </c>
      <c r="F119" s="132">
        <f t="shared" si="18"/>
        <v>0</v>
      </c>
      <c r="G119" s="132">
        <f t="shared" si="18"/>
        <v>0</v>
      </c>
      <c r="H119" s="132">
        <f t="shared" si="18"/>
        <v>0</v>
      </c>
      <c r="I119" s="132">
        <f t="shared" si="18"/>
        <v>0</v>
      </c>
      <c r="J119" s="132">
        <f t="shared" si="18"/>
        <v>0</v>
      </c>
      <c r="K119" s="132">
        <f t="shared" si="18"/>
        <v>0</v>
      </c>
      <c r="L119" s="132">
        <f t="shared" si="18"/>
        <v>0</v>
      </c>
      <c r="M119" s="261">
        <f t="shared" si="18"/>
        <v>0</v>
      </c>
      <c r="N119" s="133">
        <f t="shared" si="18"/>
        <v>0</v>
      </c>
      <c r="O119" s="261">
        <f t="shared" si="18"/>
        <v>0</v>
      </c>
      <c r="P119" s="132">
        <f t="shared" si="18"/>
        <v>0</v>
      </c>
      <c r="Q119" s="535"/>
      <c r="R119" s="3"/>
      <c r="S119" s="3"/>
      <c r="T119" s="3"/>
      <c r="U119" s="3"/>
      <c r="V119" s="3"/>
      <c r="W119" s="3"/>
      <c r="X119" s="3"/>
      <c r="Y119" s="3"/>
      <c r="Z119" s="458"/>
      <c r="AA119" s="458"/>
      <c r="AB119" s="465"/>
      <c r="AC119" s="465"/>
      <c r="AD119" s="465"/>
      <c r="AE119" s="465"/>
      <c r="AF119" s="465"/>
      <c r="AG119" s="465"/>
      <c r="AH119" s="465"/>
      <c r="AI119" s="465"/>
      <c r="AJ119" s="465"/>
      <c r="AK119" s="465"/>
      <c r="AL119" s="465"/>
      <c r="AM119" s="465"/>
      <c r="AN119" s="465"/>
      <c r="AO119" s="465"/>
      <c r="AP119" s="465"/>
      <c r="AQ119" s="459"/>
      <c r="AR119" s="459"/>
      <c r="AS119" s="459"/>
      <c r="AT119" s="459"/>
      <c r="CG119" s="719"/>
      <c r="CH119" s="719"/>
      <c r="CI119" s="719"/>
      <c r="CJ119" s="719"/>
      <c r="CK119" s="719"/>
      <c r="CL119" s="719"/>
      <c r="CM119" s="719"/>
      <c r="CN119" s="719"/>
    </row>
    <row r="120" spans="1:5464" x14ac:dyDescent="0.2">
      <c r="A120" s="69" t="s">
        <v>241</v>
      </c>
      <c r="B120" s="69"/>
      <c r="C120" s="69"/>
      <c r="D120" s="17"/>
      <c r="E120" s="116"/>
      <c r="F120" s="116"/>
      <c r="G120" s="117"/>
      <c r="H120" s="117"/>
      <c r="I120" s="90"/>
      <c r="J120" s="91"/>
      <c r="K120" s="91"/>
      <c r="L120" s="91"/>
      <c r="M120" s="91"/>
      <c r="N120" s="134"/>
      <c r="O120" s="26"/>
      <c r="P120" s="3"/>
      <c r="Q120" s="3"/>
      <c r="R120" s="3"/>
      <c r="S120" s="3"/>
      <c r="T120" s="3"/>
      <c r="U120" s="3"/>
      <c r="V120" s="3"/>
      <c r="W120" s="3"/>
      <c r="X120" s="3"/>
      <c r="Y120" s="3"/>
      <c r="Z120" s="3"/>
      <c r="AA120" s="3"/>
      <c r="AB120" s="458"/>
      <c r="AC120" s="458"/>
      <c r="AD120" s="465"/>
      <c r="AE120" s="465"/>
      <c r="AF120" s="465"/>
      <c r="AG120" s="465"/>
      <c r="AH120" s="465"/>
      <c r="AI120" s="465"/>
      <c r="AJ120" s="465"/>
      <c r="AK120" s="465"/>
      <c r="AL120" s="465"/>
      <c r="AM120" s="465"/>
      <c r="AN120" s="465"/>
      <c r="AO120" s="465"/>
      <c r="AP120" s="465"/>
      <c r="AQ120" s="465"/>
      <c r="AR120" s="465"/>
      <c r="AS120" s="459"/>
      <c r="AT120" s="459"/>
      <c r="AU120" s="459"/>
      <c r="AV120" s="459"/>
      <c r="CG120" s="719"/>
      <c r="CH120" s="719"/>
      <c r="CI120" s="719"/>
      <c r="CJ120" s="719"/>
      <c r="CK120" s="719"/>
      <c r="CL120" s="719"/>
      <c r="CM120" s="719"/>
      <c r="CN120" s="719"/>
    </row>
    <row r="121" spans="1:5464" ht="14.25" customHeight="1" x14ac:dyDescent="0.2">
      <c r="A121" s="1373" t="s">
        <v>3</v>
      </c>
      <c r="B121" s="1374"/>
      <c r="C121" s="1361" t="s">
        <v>33</v>
      </c>
      <c r="D121" s="1361"/>
      <c r="E121" s="1289"/>
      <c r="F121" s="1288" t="s">
        <v>66</v>
      </c>
      <c r="G121" s="1289"/>
      <c r="H121" s="1288" t="s">
        <v>67</v>
      </c>
      <c r="I121" s="1289"/>
      <c r="J121" s="1288" t="s">
        <v>68</v>
      </c>
      <c r="K121" s="1289"/>
      <c r="L121" s="1288" t="s">
        <v>69</v>
      </c>
      <c r="M121" s="1289"/>
      <c r="N121" s="1288" t="s">
        <v>70</v>
      </c>
      <c r="O121" s="1289"/>
      <c r="P121" s="3"/>
      <c r="Q121" s="3"/>
      <c r="R121" s="3"/>
      <c r="S121" s="3"/>
      <c r="T121" s="3"/>
      <c r="U121" s="3"/>
      <c r="V121" s="3"/>
      <c r="W121" s="458"/>
      <c r="X121" s="458"/>
      <c r="Y121" s="465"/>
      <c r="Z121" s="465"/>
      <c r="AA121" s="465"/>
      <c r="AB121" s="465"/>
      <c r="AC121" s="465"/>
      <c r="AD121" s="465"/>
      <c r="AE121" s="465"/>
      <c r="AF121" s="465"/>
      <c r="AG121" s="465"/>
      <c r="AH121" s="465"/>
      <c r="AI121" s="465"/>
      <c r="AJ121" s="465"/>
      <c r="AK121" s="465"/>
      <c r="AL121" s="465"/>
      <c r="AM121" s="465"/>
      <c r="AN121" s="459"/>
      <c r="AO121" s="459"/>
      <c r="AP121" s="459"/>
      <c r="AQ121" s="459"/>
      <c r="CG121" s="719"/>
      <c r="CH121" s="719"/>
      <c r="CI121" s="719"/>
      <c r="CJ121" s="719"/>
      <c r="CK121" s="719"/>
      <c r="CL121" s="719"/>
      <c r="CM121" s="719"/>
      <c r="CN121" s="719"/>
    </row>
    <row r="122" spans="1:5464" ht="19.5" customHeight="1" x14ac:dyDescent="0.2">
      <c r="A122" s="1375"/>
      <c r="B122" s="1376"/>
      <c r="C122" s="741" t="s">
        <v>149</v>
      </c>
      <c r="D122" s="741" t="s">
        <v>30</v>
      </c>
      <c r="E122" s="734" t="s">
        <v>48</v>
      </c>
      <c r="F122" s="18" t="s">
        <v>30</v>
      </c>
      <c r="G122" s="734" t="s">
        <v>48</v>
      </c>
      <c r="H122" s="18" t="s">
        <v>30</v>
      </c>
      <c r="I122" s="734" t="s">
        <v>48</v>
      </c>
      <c r="J122" s="18" t="s">
        <v>30</v>
      </c>
      <c r="K122" s="734" t="s">
        <v>48</v>
      </c>
      <c r="L122" s="18" t="s">
        <v>30</v>
      </c>
      <c r="M122" s="734" t="s">
        <v>48</v>
      </c>
      <c r="N122" s="570" t="s">
        <v>30</v>
      </c>
      <c r="O122" s="72" t="s">
        <v>48</v>
      </c>
      <c r="P122" s="519"/>
      <c r="Q122" s="3"/>
      <c r="R122" s="3"/>
      <c r="S122" s="3"/>
      <c r="T122" s="3"/>
      <c r="U122" s="3"/>
      <c r="V122" s="3"/>
      <c r="W122" s="458"/>
      <c r="X122" s="458"/>
      <c r="Y122" s="465"/>
      <c r="Z122" s="465"/>
      <c r="AA122" s="465"/>
      <c r="AB122" s="465"/>
      <c r="AC122" s="465"/>
      <c r="AD122" s="465"/>
      <c r="AE122" s="465"/>
      <c r="AF122" s="465"/>
      <c r="AG122" s="465"/>
      <c r="AH122" s="465"/>
      <c r="AI122" s="465"/>
      <c r="AJ122" s="465"/>
      <c r="AK122" s="465"/>
      <c r="AL122" s="465"/>
      <c r="AM122" s="465"/>
      <c r="AN122" s="459"/>
      <c r="AO122" s="459"/>
      <c r="AP122" s="459"/>
      <c r="AQ122" s="459"/>
      <c r="CG122" s="719"/>
      <c r="CH122" s="719"/>
      <c r="CI122" s="719"/>
      <c r="CJ122" s="719"/>
      <c r="CK122" s="719"/>
      <c r="CL122" s="719"/>
      <c r="CM122" s="719"/>
      <c r="CN122" s="719"/>
    </row>
    <row r="123" spans="1:5464" x14ac:dyDescent="0.2">
      <c r="A123" s="1234" t="s">
        <v>242</v>
      </c>
      <c r="B123" s="571" t="s">
        <v>88</v>
      </c>
      <c r="C123" s="760">
        <f>SUM(D123+E123)</f>
        <v>0</v>
      </c>
      <c r="D123" s="760">
        <f>SUM(F123+H123+J123+L123+N123)</f>
        <v>0</v>
      </c>
      <c r="E123" s="761">
        <f>SUM(G123+I123+K123+M123+O123)</f>
        <v>0</v>
      </c>
      <c r="F123" s="24"/>
      <c r="G123" s="183"/>
      <c r="H123" s="24"/>
      <c r="I123" s="181"/>
      <c r="J123" s="233"/>
      <c r="K123" s="181"/>
      <c r="L123" s="233"/>
      <c r="M123" s="181"/>
      <c r="N123" s="574"/>
      <c r="O123" s="462"/>
      <c r="P123" s="519"/>
      <c r="Q123" s="3"/>
      <c r="R123" s="3"/>
      <c r="S123" s="3"/>
      <c r="T123" s="3"/>
      <c r="U123" s="3"/>
      <c r="V123" s="3"/>
      <c r="W123" s="458"/>
      <c r="X123" s="458"/>
      <c r="Y123" s="465"/>
      <c r="Z123" s="465"/>
      <c r="AA123" s="465"/>
      <c r="AB123" s="465"/>
      <c r="AC123" s="465"/>
      <c r="AD123" s="465"/>
      <c r="AE123" s="465"/>
      <c r="AF123" s="465"/>
      <c r="AG123" s="465"/>
      <c r="AH123" s="465"/>
      <c r="AI123" s="465"/>
      <c r="AJ123" s="465"/>
      <c r="AK123" s="465"/>
      <c r="AL123" s="465"/>
      <c r="AM123" s="465"/>
      <c r="AN123" s="459"/>
      <c r="AO123" s="459"/>
      <c r="AP123" s="459"/>
      <c r="AQ123" s="459"/>
      <c r="CG123" s="719"/>
      <c r="CH123" s="719"/>
      <c r="CI123" s="719"/>
      <c r="CJ123" s="719"/>
      <c r="CK123" s="719"/>
      <c r="CL123" s="719"/>
      <c r="CM123" s="719"/>
      <c r="CN123" s="719"/>
    </row>
    <row r="124" spans="1:5464" x14ac:dyDescent="0.2">
      <c r="A124" s="1295"/>
      <c r="B124" s="575" t="s">
        <v>89</v>
      </c>
      <c r="C124" s="762">
        <f>SUM(D124+E124)</f>
        <v>0</v>
      </c>
      <c r="D124" s="762">
        <f>SUM(H124+J124+L124+N124)</f>
        <v>0</v>
      </c>
      <c r="E124" s="763">
        <f>SUM(I124+K124+M124+O124)</f>
        <v>0</v>
      </c>
      <c r="F124" s="578"/>
      <c r="G124" s="182"/>
      <c r="H124" s="233"/>
      <c r="I124" s="181"/>
      <c r="J124" s="233"/>
      <c r="K124" s="181"/>
      <c r="L124" s="233"/>
      <c r="M124" s="181"/>
      <c r="N124" s="574"/>
      <c r="O124" s="579"/>
      <c r="P124" s="519"/>
      <c r="Q124" s="3"/>
      <c r="R124" s="3"/>
      <c r="S124" s="3"/>
      <c r="T124" s="3"/>
      <c r="U124" s="3"/>
      <c r="V124" s="3"/>
      <c r="W124" s="458"/>
      <c r="X124" s="458"/>
      <c r="Y124" s="465"/>
      <c r="Z124" s="465"/>
      <c r="AA124" s="465"/>
      <c r="AB124" s="465"/>
      <c r="AC124" s="465"/>
      <c r="AD124" s="465"/>
      <c r="AE124" s="465"/>
      <c r="AF124" s="465"/>
      <c r="AG124" s="465"/>
      <c r="AH124" s="465"/>
      <c r="AI124" s="465"/>
      <c r="AJ124" s="465"/>
      <c r="AK124" s="465"/>
      <c r="AL124" s="465"/>
      <c r="AM124" s="465"/>
      <c r="AN124" s="459"/>
      <c r="AO124" s="459"/>
      <c r="AP124" s="459"/>
      <c r="AQ124" s="580"/>
      <c r="AR124" s="453"/>
      <c r="AS124" s="453"/>
      <c r="AT124" s="453"/>
      <c r="AU124" s="453"/>
      <c r="AV124" s="453"/>
      <c r="AW124" s="453"/>
      <c r="AX124" s="453"/>
      <c r="AY124" s="453"/>
      <c r="AZ124" s="453"/>
      <c r="BA124" s="453"/>
      <c r="BB124" s="453"/>
      <c r="BC124" s="453"/>
      <c r="CG124" s="719"/>
      <c r="CH124" s="719"/>
      <c r="CI124" s="719"/>
      <c r="CJ124" s="719"/>
      <c r="CK124" s="719"/>
      <c r="CL124" s="719"/>
      <c r="CM124" s="719"/>
      <c r="CN124" s="719"/>
    </row>
    <row r="125" spans="1:5464" x14ac:dyDescent="0.2">
      <c r="A125" s="1295"/>
      <c r="B125" s="581" t="s">
        <v>90</v>
      </c>
      <c r="C125" s="764">
        <f>SUM(D125+E125)</f>
        <v>0</v>
      </c>
      <c r="D125" s="764">
        <f>SUM(H125+J125+L125+N125)</f>
        <v>0</v>
      </c>
      <c r="E125" s="765">
        <f>SUM(I125+K125+M125+O125)</f>
        <v>0</v>
      </c>
      <c r="F125" s="584"/>
      <c r="G125" s="185"/>
      <c r="H125" s="82"/>
      <c r="I125" s="184"/>
      <c r="J125" s="82"/>
      <c r="K125" s="184"/>
      <c r="L125" s="82"/>
      <c r="M125" s="184"/>
      <c r="N125" s="585"/>
      <c r="O125" s="586"/>
      <c r="P125" s="519"/>
      <c r="Q125" s="3"/>
      <c r="R125" s="3"/>
      <c r="S125" s="3"/>
      <c r="T125" s="3"/>
      <c r="U125" s="3"/>
      <c r="V125" s="3"/>
      <c r="W125" s="458"/>
      <c r="X125" s="458"/>
      <c r="Y125" s="465"/>
      <c r="Z125" s="465"/>
      <c r="AA125" s="465"/>
      <c r="AB125" s="465"/>
      <c r="AC125" s="465"/>
      <c r="AD125" s="465"/>
      <c r="AE125" s="465"/>
      <c r="AF125" s="465"/>
      <c r="AG125" s="465"/>
      <c r="AH125" s="465"/>
      <c r="AI125" s="465"/>
      <c r="AJ125" s="465"/>
      <c r="AK125" s="465"/>
      <c r="AL125" s="465"/>
      <c r="AM125" s="465"/>
      <c r="AN125" s="459"/>
      <c r="AO125" s="459"/>
      <c r="AP125" s="459"/>
      <c r="AQ125" s="587"/>
      <c r="AR125" s="453"/>
      <c r="AS125" s="453"/>
      <c r="AT125" s="453"/>
      <c r="AU125" s="453"/>
      <c r="AV125" s="453"/>
      <c r="AW125" s="453"/>
      <c r="AX125" s="453"/>
      <c r="AY125" s="453"/>
      <c r="AZ125" s="453"/>
      <c r="BA125" s="453"/>
      <c r="BB125" s="453"/>
      <c r="BC125" s="453"/>
      <c r="CG125" s="719"/>
      <c r="CH125" s="719"/>
      <c r="CI125" s="719"/>
      <c r="CJ125" s="719"/>
      <c r="CK125" s="719"/>
      <c r="CL125" s="719"/>
      <c r="CM125" s="719"/>
      <c r="CN125" s="719"/>
    </row>
    <row r="126" spans="1:5464" s="599" customFormat="1" ht="15" thickBot="1" x14ac:dyDescent="0.25">
      <c r="A126" s="1328"/>
      <c r="B126" s="588" t="s">
        <v>243</v>
      </c>
      <c r="C126" s="766">
        <f t="shared" ref="C126:O126" si="19">SUM(C123:C125)</f>
        <v>0</v>
      </c>
      <c r="D126" s="766">
        <f t="shared" si="19"/>
        <v>0</v>
      </c>
      <c r="E126" s="767">
        <f t="shared" si="19"/>
        <v>0</v>
      </c>
      <c r="F126" s="768">
        <f t="shared" si="19"/>
        <v>0</v>
      </c>
      <c r="G126" s="769">
        <f t="shared" si="19"/>
        <v>0</v>
      </c>
      <c r="H126" s="768">
        <f t="shared" si="19"/>
        <v>0</v>
      </c>
      <c r="I126" s="769">
        <f t="shared" si="19"/>
        <v>0</v>
      </c>
      <c r="J126" s="768">
        <f t="shared" si="19"/>
        <v>0</v>
      </c>
      <c r="K126" s="769">
        <f t="shared" si="19"/>
        <v>0</v>
      </c>
      <c r="L126" s="768">
        <f t="shared" si="19"/>
        <v>0</v>
      </c>
      <c r="M126" s="769">
        <f t="shared" si="19"/>
        <v>0</v>
      </c>
      <c r="N126" s="770">
        <f t="shared" si="19"/>
        <v>0</v>
      </c>
      <c r="O126" s="771">
        <f t="shared" si="19"/>
        <v>0</v>
      </c>
      <c r="P126" s="595"/>
      <c r="Q126" s="459"/>
      <c r="R126" s="459"/>
      <c r="S126" s="459"/>
      <c r="T126" s="459"/>
      <c r="U126" s="459"/>
      <c r="V126" s="459"/>
      <c r="W126" s="459"/>
      <c r="X126" s="459"/>
      <c r="Y126" s="459"/>
      <c r="Z126" s="459"/>
      <c r="AA126" s="459"/>
      <c r="AB126" s="459"/>
      <c r="AC126" s="459"/>
      <c r="AD126" s="459"/>
      <c r="AE126" s="459"/>
      <c r="AF126" s="459"/>
      <c r="AG126" s="459"/>
      <c r="AH126" s="459"/>
      <c r="AI126" s="596"/>
      <c r="AJ126" s="597"/>
      <c r="AK126" s="597"/>
      <c r="AL126" s="597"/>
      <c r="AM126" s="597"/>
      <c r="AN126" s="597"/>
      <c r="AO126" s="597"/>
      <c r="AP126" s="597"/>
      <c r="AQ126" s="597"/>
      <c r="AR126" s="597"/>
      <c r="AS126" s="597"/>
      <c r="AT126" s="597"/>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7"/>
      <c r="BQ126" s="597"/>
      <c r="BR126" s="597"/>
      <c r="BS126" s="597"/>
      <c r="BT126" s="597"/>
      <c r="BU126" s="597"/>
      <c r="BV126" s="597"/>
      <c r="BW126" s="597"/>
      <c r="BX126" s="597"/>
      <c r="BY126" s="598"/>
      <c r="BZ126" s="598"/>
      <c r="CA126" s="598"/>
      <c r="CB126" s="598"/>
      <c r="CC126" s="598"/>
      <c r="CD126" s="598"/>
      <c r="CE126" s="598"/>
      <c r="CF126" s="598"/>
      <c r="CG126" s="720"/>
      <c r="CH126" s="720"/>
      <c r="CI126" s="720"/>
      <c r="CJ126" s="720"/>
      <c r="CK126" s="720"/>
      <c r="CL126" s="720"/>
      <c r="CM126" s="720"/>
      <c r="CN126" s="720"/>
      <c r="CO126" s="598"/>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7"/>
      <c r="DL126" s="597"/>
      <c r="DM126" s="597"/>
      <c r="DN126" s="597"/>
      <c r="DO126" s="597"/>
      <c r="DP126" s="597"/>
      <c r="DQ126" s="597"/>
      <c r="DR126" s="597"/>
      <c r="DS126" s="597"/>
      <c r="DT126" s="597"/>
      <c r="DU126" s="597"/>
      <c r="DV126" s="597"/>
      <c r="DW126" s="597"/>
      <c r="DX126" s="597"/>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7"/>
      <c r="EU126" s="597"/>
      <c r="EV126" s="597"/>
      <c r="EW126" s="597"/>
      <c r="EX126" s="597"/>
      <c r="EY126" s="597"/>
      <c r="EZ126" s="597"/>
      <c r="FA126" s="597"/>
      <c r="FB126" s="597"/>
      <c r="FC126" s="597"/>
      <c r="FD126" s="597"/>
      <c r="FE126" s="597"/>
      <c r="FF126" s="597"/>
      <c r="FG126" s="597"/>
      <c r="FH126" s="597"/>
      <c r="FI126" s="597"/>
      <c r="FJ126" s="597"/>
      <c r="FK126" s="597"/>
      <c r="FL126" s="597"/>
      <c r="FM126" s="597"/>
      <c r="FN126" s="597"/>
      <c r="FO126" s="597"/>
      <c r="FP126" s="597"/>
      <c r="FQ126" s="597"/>
      <c r="FR126" s="597"/>
      <c r="FS126" s="597"/>
      <c r="FT126" s="597"/>
      <c r="FU126" s="597"/>
      <c r="FV126" s="597"/>
      <c r="FW126" s="597"/>
      <c r="FX126" s="597"/>
      <c r="FY126" s="597"/>
      <c r="FZ126" s="597"/>
      <c r="GA126" s="597"/>
      <c r="GB126" s="597"/>
      <c r="GC126" s="597"/>
      <c r="GD126" s="597"/>
      <c r="GE126" s="597"/>
      <c r="GF126" s="597"/>
      <c r="GG126" s="597"/>
      <c r="GH126" s="597"/>
      <c r="GI126" s="597"/>
      <c r="GJ126" s="597"/>
      <c r="GK126" s="597"/>
      <c r="GL126" s="597"/>
      <c r="GM126" s="597"/>
      <c r="GN126" s="597"/>
      <c r="GO126" s="597"/>
      <c r="GP126" s="597"/>
      <c r="GQ126" s="597"/>
      <c r="GR126" s="597"/>
      <c r="GS126" s="597"/>
      <c r="GT126" s="597"/>
      <c r="GU126" s="597"/>
      <c r="GV126" s="597"/>
      <c r="GW126" s="597"/>
      <c r="GX126" s="597"/>
      <c r="GY126" s="597"/>
      <c r="GZ126" s="597"/>
      <c r="HA126" s="597"/>
      <c r="HB126" s="597"/>
      <c r="HC126" s="597"/>
      <c r="HD126" s="597"/>
      <c r="HE126" s="597"/>
      <c r="HF126" s="597"/>
      <c r="HG126" s="597"/>
      <c r="HH126" s="597"/>
      <c r="HI126" s="597"/>
      <c r="HJ126" s="597"/>
      <c r="HK126" s="597"/>
      <c r="HL126" s="597"/>
      <c r="HM126" s="597"/>
      <c r="HN126" s="597"/>
      <c r="HO126" s="597"/>
      <c r="HP126" s="597"/>
      <c r="HQ126" s="597"/>
      <c r="HR126" s="597"/>
      <c r="HS126" s="597"/>
      <c r="HT126" s="597"/>
      <c r="HU126" s="597"/>
      <c r="HV126" s="597"/>
      <c r="HW126" s="597"/>
      <c r="HX126" s="597"/>
      <c r="HY126" s="597"/>
      <c r="HZ126" s="597"/>
      <c r="IA126" s="597"/>
      <c r="IB126" s="597"/>
      <c r="IC126" s="597"/>
      <c r="ID126" s="597"/>
      <c r="IE126" s="597"/>
      <c r="IF126" s="597"/>
      <c r="IG126" s="597"/>
      <c r="IH126" s="597"/>
      <c r="II126" s="597"/>
      <c r="IJ126" s="597"/>
      <c r="IK126" s="597"/>
      <c r="IL126" s="597"/>
      <c r="IM126" s="597"/>
      <c r="IN126" s="597"/>
      <c r="IO126" s="597"/>
      <c r="IP126" s="597"/>
      <c r="IQ126" s="597"/>
      <c r="IR126" s="597"/>
      <c r="IS126" s="597"/>
      <c r="IT126" s="597"/>
      <c r="IU126" s="597"/>
      <c r="IV126" s="597"/>
      <c r="IW126" s="597"/>
      <c r="IX126" s="597"/>
      <c r="IY126" s="597"/>
      <c r="IZ126" s="597"/>
      <c r="JA126" s="597"/>
      <c r="JB126" s="597"/>
      <c r="JC126" s="597"/>
      <c r="JD126" s="597"/>
      <c r="JE126" s="597"/>
      <c r="JF126" s="597"/>
      <c r="JG126" s="597"/>
      <c r="JH126" s="597"/>
      <c r="JI126" s="597"/>
      <c r="JJ126" s="597"/>
      <c r="JK126" s="597"/>
      <c r="JL126" s="597"/>
      <c r="JM126" s="597"/>
      <c r="JN126" s="597"/>
      <c r="JO126" s="597"/>
      <c r="JP126" s="597"/>
      <c r="JQ126" s="597"/>
      <c r="JR126" s="597"/>
      <c r="JS126" s="597"/>
      <c r="JT126" s="597"/>
      <c r="JU126" s="597"/>
      <c r="JV126" s="597"/>
      <c r="JW126" s="597"/>
      <c r="JX126" s="597"/>
      <c r="JY126" s="597"/>
      <c r="JZ126" s="597"/>
      <c r="KA126" s="597"/>
      <c r="KB126" s="597"/>
      <c r="KC126" s="597"/>
      <c r="KD126" s="597"/>
      <c r="KE126" s="597"/>
      <c r="KF126" s="597"/>
      <c r="KG126" s="597"/>
      <c r="KH126" s="597"/>
      <c r="KI126" s="597"/>
      <c r="KJ126" s="597"/>
      <c r="KK126" s="597"/>
      <c r="KL126" s="597"/>
      <c r="KM126" s="597"/>
      <c r="KN126" s="597"/>
      <c r="KO126" s="597"/>
      <c r="KP126" s="597"/>
      <c r="KQ126" s="597"/>
      <c r="KR126" s="597"/>
      <c r="KS126" s="597"/>
      <c r="KT126" s="597"/>
      <c r="KU126" s="597"/>
      <c r="KV126" s="597"/>
      <c r="KW126" s="597"/>
      <c r="KX126" s="597"/>
      <c r="KY126" s="597"/>
      <c r="KZ126" s="597"/>
      <c r="LA126" s="597"/>
      <c r="LB126" s="597"/>
      <c r="LC126" s="597"/>
      <c r="LD126" s="597"/>
      <c r="LE126" s="597"/>
      <c r="LF126" s="597"/>
      <c r="LG126" s="597"/>
      <c r="LH126" s="597"/>
      <c r="LI126" s="597"/>
      <c r="LJ126" s="597"/>
      <c r="LK126" s="597"/>
      <c r="LL126" s="597"/>
      <c r="LM126" s="597"/>
      <c r="LN126" s="597"/>
      <c r="LO126" s="597"/>
      <c r="LP126" s="597"/>
      <c r="LQ126" s="597"/>
      <c r="LR126" s="597"/>
      <c r="LS126" s="597"/>
      <c r="LT126" s="597"/>
      <c r="LU126" s="597"/>
      <c r="LV126" s="597"/>
      <c r="LW126" s="597"/>
      <c r="LX126" s="597"/>
      <c r="LY126" s="597"/>
      <c r="LZ126" s="597"/>
      <c r="MA126" s="597"/>
      <c r="MB126" s="597"/>
      <c r="MC126" s="597"/>
      <c r="MD126" s="597"/>
      <c r="ME126" s="597"/>
      <c r="MF126" s="597"/>
      <c r="MG126" s="597"/>
      <c r="MH126" s="597"/>
      <c r="MI126" s="597"/>
      <c r="MJ126" s="597"/>
      <c r="MK126" s="597"/>
      <c r="ML126" s="597"/>
      <c r="MM126" s="597"/>
      <c r="MN126" s="597"/>
      <c r="MO126" s="597"/>
      <c r="MP126" s="597"/>
      <c r="MQ126" s="597"/>
      <c r="MR126" s="597"/>
      <c r="MS126" s="597"/>
      <c r="MT126" s="597"/>
      <c r="MU126" s="597"/>
      <c r="MV126" s="597"/>
      <c r="MW126" s="597"/>
      <c r="MX126" s="597"/>
      <c r="MY126" s="597"/>
      <c r="MZ126" s="597"/>
      <c r="NA126" s="597"/>
      <c r="NB126" s="597"/>
      <c r="NC126" s="597"/>
      <c r="ND126" s="597"/>
      <c r="NE126" s="597"/>
      <c r="NF126" s="597"/>
      <c r="NG126" s="597"/>
      <c r="NH126" s="597"/>
      <c r="NI126" s="597"/>
      <c r="NJ126" s="597"/>
      <c r="NK126" s="597"/>
      <c r="NL126" s="597"/>
      <c r="NM126" s="597"/>
      <c r="NN126" s="597"/>
      <c r="NO126" s="597"/>
      <c r="NP126" s="597"/>
      <c r="NQ126" s="597"/>
      <c r="NR126" s="597"/>
      <c r="NS126" s="597"/>
      <c r="NT126" s="597"/>
      <c r="NU126" s="597"/>
      <c r="NV126" s="597"/>
      <c r="NW126" s="597"/>
      <c r="NX126" s="597"/>
      <c r="NY126" s="597"/>
      <c r="NZ126" s="597"/>
      <c r="OA126" s="597"/>
      <c r="OB126" s="597"/>
      <c r="OC126" s="597"/>
      <c r="OD126" s="597"/>
      <c r="OE126" s="597"/>
      <c r="OF126" s="597"/>
      <c r="OG126" s="597"/>
      <c r="OH126" s="597"/>
      <c r="OI126" s="597"/>
      <c r="OJ126" s="597"/>
      <c r="OK126" s="597"/>
      <c r="OL126" s="597"/>
      <c r="OM126" s="597"/>
      <c r="ON126" s="597"/>
      <c r="OO126" s="597"/>
      <c r="OP126" s="597"/>
      <c r="OQ126" s="597"/>
      <c r="OR126" s="597"/>
      <c r="OS126" s="597"/>
      <c r="OT126" s="597"/>
      <c r="OU126" s="597"/>
      <c r="OV126" s="597"/>
      <c r="OW126" s="597"/>
      <c r="OX126" s="597"/>
      <c r="OY126" s="597"/>
      <c r="OZ126" s="597"/>
      <c r="PA126" s="597"/>
      <c r="PB126" s="597"/>
      <c r="PC126" s="597"/>
      <c r="PD126" s="597"/>
      <c r="PE126" s="597"/>
      <c r="PF126" s="597"/>
      <c r="PG126" s="597"/>
      <c r="PH126" s="597"/>
      <c r="PI126" s="597"/>
      <c r="PJ126" s="597"/>
      <c r="PK126" s="597"/>
      <c r="PL126" s="597"/>
      <c r="PM126" s="597"/>
      <c r="PN126" s="597"/>
      <c r="PO126" s="597"/>
      <c r="PP126" s="597"/>
      <c r="PQ126" s="597"/>
      <c r="PR126" s="597"/>
      <c r="PS126" s="597"/>
      <c r="PT126" s="597"/>
      <c r="PU126" s="597"/>
      <c r="PV126" s="597"/>
      <c r="PW126" s="597"/>
      <c r="PX126" s="597"/>
      <c r="PY126" s="597"/>
      <c r="PZ126" s="597"/>
      <c r="QA126" s="597"/>
      <c r="QB126" s="597"/>
      <c r="QC126" s="597"/>
      <c r="QD126" s="597"/>
      <c r="QE126" s="597"/>
      <c r="QF126" s="597"/>
      <c r="QG126" s="597"/>
      <c r="QH126" s="597"/>
      <c r="QI126" s="597"/>
      <c r="QJ126" s="597"/>
      <c r="QK126" s="597"/>
      <c r="QL126" s="597"/>
      <c r="QM126" s="597"/>
      <c r="QN126" s="597"/>
      <c r="QO126" s="597"/>
      <c r="QP126" s="597"/>
      <c r="QQ126" s="597"/>
      <c r="QR126" s="597"/>
      <c r="QS126" s="597"/>
      <c r="QT126" s="597"/>
      <c r="QU126" s="597"/>
      <c r="QV126" s="597"/>
      <c r="QW126" s="597"/>
      <c r="QX126" s="597"/>
      <c r="QY126" s="597"/>
      <c r="QZ126" s="597"/>
      <c r="RA126" s="597"/>
      <c r="RB126" s="597"/>
      <c r="RC126" s="597"/>
      <c r="RD126" s="597"/>
      <c r="RE126" s="597"/>
      <c r="RF126" s="597"/>
      <c r="RG126" s="597"/>
      <c r="RH126" s="597"/>
      <c r="RI126" s="597"/>
      <c r="RJ126" s="597"/>
      <c r="RK126" s="597"/>
      <c r="RL126" s="597"/>
      <c r="RM126" s="597"/>
      <c r="RN126" s="597"/>
      <c r="RO126" s="597"/>
      <c r="RP126" s="597"/>
      <c r="RQ126" s="597"/>
      <c r="RR126" s="597"/>
      <c r="RS126" s="597"/>
      <c r="RT126" s="597"/>
      <c r="RU126" s="597"/>
      <c r="RV126" s="597"/>
      <c r="RW126" s="597"/>
      <c r="RX126" s="597"/>
      <c r="RY126" s="597"/>
      <c r="RZ126" s="597"/>
      <c r="SA126" s="597"/>
      <c r="SB126" s="597"/>
      <c r="SC126" s="597"/>
      <c r="SD126" s="597"/>
      <c r="SE126" s="597"/>
      <c r="SF126" s="597"/>
      <c r="SG126" s="597"/>
      <c r="SH126" s="597"/>
      <c r="SI126" s="597"/>
      <c r="SJ126" s="597"/>
      <c r="SK126" s="597"/>
      <c r="SL126" s="597"/>
      <c r="SM126" s="597"/>
      <c r="SN126" s="597"/>
      <c r="SO126" s="597"/>
      <c r="SP126" s="597"/>
      <c r="SQ126" s="597"/>
      <c r="SR126" s="597"/>
      <c r="SS126" s="597"/>
      <c r="ST126" s="597"/>
      <c r="SU126" s="597"/>
      <c r="SV126" s="597"/>
      <c r="SW126" s="597"/>
      <c r="SX126" s="597"/>
      <c r="SY126" s="597"/>
      <c r="SZ126" s="597"/>
      <c r="TA126" s="597"/>
      <c r="TB126" s="597"/>
      <c r="TC126" s="597"/>
      <c r="TD126" s="597"/>
      <c r="TE126" s="597"/>
      <c r="TF126" s="597"/>
      <c r="TG126" s="597"/>
      <c r="TH126" s="597"/>
      <c r="TI126" s="597"/>
      <c r="TJ126" s="597"/>
      <c r="TK126" s="597"/>
      <c r="TL126" s="597"/>
      <c r="TM126" s="597"/>
      <c r="TN126" s="597"/>
      <c r="TO126" s="597"/>
      <c r="TP126" s="597"/>
      <c r="TQ126" s="597"/>
      <c r="TR126" s="597"/>
      <c r="TS126" s="597"/>
      <c r="TT126" s="597"/>
      <c r="TU126" s="597"/>
      <c r="TV126" s="597"/>
      <c r="TW126" s="597"/>
      <c r="TX126" s="597"/>
      <c r="TY126" s="597"/>
      <c r="TZ126" s="597"/>
      <c r="UA126" s="597"/>
      <c r="UB126" s="597"/>
      <c r="UC126" s="597"/>
      <c r="UD126" s="597"/>
      <c r="UE126" s="597"/>
      <c r="UF126" s="597"/>
      <c r="UG126" s="597"/>
      <c r="UH126" s="597"/>
      <c r="UI126" s="597"/>
      <c r="UJ126" s="597"/>
      <c r="UK126" s="597"/>
      <c r="UL126" s="597"/>
      <c r="UM126" s="597"/>
      <c r="UN126" s="597"/>
      <c r="UO126" s="597"/>
      <c r="UP126" s="597"/>
      <c r="UQ126" s="597"/>
      <c r="UR126" s="597"/>
      <c r="US126" s="597"/>
      <c r="UT126" s="597"/>
      <c r="UU126" s="597"/>
      <c r="UV126" s="597"/>
      <c r="UW126" s="597"/>
      <c r="UX126" s="597"/>
      <c r="UY126" s="597"/>
      <c r="UZ126" s="597"/>
      <c r="VA126" s="597"/>
      <c r="VB126" s="597"/>
      <c r="VC126" s="597"/>
      <c r="VD126" s="597"/>
      <c r="VE126" s="597"/>
      <c r="VF126" s="597"/>
      <c r="VG126" s="597"/>
      <c r="VH126" s="597"/>
      <c r="VI126" s="597"/>
      <c r="VJ126" s="597"/>
      <c r="VK126" s="597"/>
      <c r="VL126" s="597"/>
      <c r="VM126" s="597"/>
      <c r="VN126" s="597"/>
      <c r="VO126" s="597"/>
      <c r="VP126" s="597"/>
      <c r="VQ126" s="597"/>
      <c r="VR126" s="597"/>
      <c r="VS126" s="597"/>
      <c r="VT126" s="597"/>
      <c r="VU126" s="597"/>
      <c r="VV126" s="597"/>
      <c r="VW126" s="597"/>
      <c r="VX126" s="597"/>
      <c r="VY126" s="597"/>
      <c r="VZ126" s="597"/>
      <c r="WA126" s="597"/>
      <c r="WB126" s="597"/>
      <c r="WC126" s="597"/>
      <c r="WD126" s="597"/>
      <c r="WE126" s="597"/>
      <c r="WF126" s="597"/>
      <c r="WG126" s="597"/>
      <c r="WH126" s="597"/>
      <c r="WI126" s="597"/>
      <c r="WJ126" s="597"/>
      <c r="WK126" s="597"/>
      <c r="WL126" s="597"/>
      <c r="WM126" s="597"/>
      <c r="WN126" s="597"/>
      <c r="WO126" s="597"/>
      <c r="WP126" s="597"/>
      <c r="WQ126" s="597"/>
      <c r="WR126" s="597"/>
      <c r="WS126" s="597"/>
      <c r="WT126" s="597"/>
      <c r="WU126" s="597"/>
      <c r="WV126" s="597"/>
      <c r="WW126" s="597"/>
      <c r="WX126" s="597"/>
      <c r="WY126" s="597"/>
      <c r="WZ126" s="597"/>
      <c r="XA126" s="597"/>
      <c r="XB126" s="597"/>
      <c r="XC126" s="597"/>
      <c r="XD126" s="597"/>
      <c r="XE126" s="597"/>
      <c r="XF126" s="597"/>
      <c r="XG126" s="597"/>
      <c r="XH126" s="597"/>
      <c r="XI126" s="597"/>
      <c r="XJ126" s="597"/>
      <c r="XK126" s="597"/>
      <c r="XL126" s="597"/>
      <c r="XM126" s="597"/>
      <c r="XN126" s="597"/>
      <c r="XO126" s="597"/>
      <c r="XP126" s="597"/>
      <c r="XQ126" s="597"/>
      <c r="XR126" s="597"/>
      <c r="XS126" s="597"/>
      <c r="XT126" s="597"/>
      <c r="XU126" s="597"/>
      <c r="XV126" s="597"/>
      <c r="XW126" s="597"/>
      <c r="XX126" s="597"/>
      <c r="XY126" s="597"/>
      <c r="XZ126" s="597"/>
      <c r="YA126" s="597"/>
      <c r="YB126" s="597"/>
      <c r="YC126" s="597"/>
      <c r="YD126" s="597"/>
      <c r="YE126" s="597"/>
      <c r="YF126" s="597"/>
      <c r="YG126" s="597"/>
      <c r="YH126" s="597"/>
      <c r="YI126" s="597"/>
      <c r="YJ126" s="597"/>
      <c r="YK126" s="597"/>
      <c r="YL126" s="597"/>
      <c r="YM126" s="597"/>
      <c r="YN126" s="597"/>
      <c r="YO126" s="597"/>
      <c r="YP126" s="597"/>
      <c r="YQ126" s="597"/>
      <c r="YR126" s="597"/>
      <c r="YS126" s="597"/>
      <c r="YT126" s="597"/>
      <c r="YU126" s="597"/>
      <c r="YV126" s="597"/>
      <c r="YW126" s="597"/>
      <c r="YX126" s="597"/>
      <c r="YY126" s="597"/>
      <c r="YZ126" s="597"/>
      <c r="ZA126" s="597"/>
      <c r="ZB126" s="597"/>
      <c r="ZC126" s="597"/>
      <c r="ZD126" s="597"/>
      <c r="ZE126" s="597"/>
      <c r="ZF126" s="597"/>
      <c r="ZG126" s="597"/>
      <c r="ZH126" s="597"/>
      <c r="ZI126" s="597"/>
      <c r="ZJ126" s="597"/>
      <c r="ZK126" s="597"/>
      <c r="ZL126" s="597"/>
      <c r="ZM126" s="597"/>
      <c r="ZN126" s="597"/>
      <c r="ZO126" s="597"/>
      <c r="ZP126" s="597"/>
      <c r="ZQ126" s="597"/>
      <c r="ZR126" s="597"/>
      <c r="ZS126" s="597"/>
      <c r="ZT126" s="597"/>
      <c r="ZU126" s="597"/>
      <c r="ZV126" s="597"/>
      <c r="ZW126" s="597"/>
      <c r="ZX126" s="597"/>
      <c r="ZY126" s="597"/>
      <c r="ZZ126" s="597"/>
      <c r="AAA126" s="597"/>
      <c r="AAB126" s="597"/>
      <c r="AAC126" s="597"/>
      <c r="AAD126" s="597"/>
      <c r="AAE126" s="597"/>
      <c r="AAF126" s="597"/>
      <c r="AAG126" s="597"/>
      <c r="AAH126" s="597"/>
      <c r="AAI126" s="597"/>
      <c r="AAJ126" s="597"/>
      <c r="AAK126" s="597"/>
      <c r="AAL126" s="597"/>
      <c r="AAM126" s="597"/>
      <c r="AAN126" s="597"/>
      <c r="AAO126" s="597"/>
      <c r="AAP126" s="597"/>
      <c r="AAQ126" s="597"/>
      <c r="AAR126" s="597"/>
      <c r="AAS126" s="597"/>
      <c r="AAT126" s="597"/>
      <c r="AAU126" s="597"/>
      <c r="AAV126" s="597"/>
      <c r="AAW126" s="597"/>
      <c r="AAX126" s="597"/>
      <c r="AAY126" s="597"/>
      <c r="AAZ126" s="597"/>
      <c r="ABA126" s="597"/>
      <c r="ABB126" s="597"/>
      <c r="ABC126" s="597"/>
      <c r="ABD126" s="597"/>
      <c r="ABE126" s="597"/>
      <c r="ABF126" s="597"/>
      <c r="ABG126" s="597"/>
      <c r="ABH126" s="597"/>
      <c r="ABI126" s="597"/>
      <c r="ABJ126" s="597"/>
      <c r="ABK126" s="597"/>
      <c r="ABL126" s="597"/>
      <c r="ABM126" s="597"/>
      <c r="ABN126" s="597"/>
      <c r="ABO126" s="597"/>
      <c r="ABP126" s="597"/>
      <c r="ABQ126" s="597"/>
      <c r="ABR126" s="597"/>
      <c r="ABS126" s="597"/>
      <c r="ABT126" s="597"/>
      <c r="ABU126" s="597"/>
      <c r="ABV126" s="597"/>
      <c r="ABW126" s="597"/>
      <c r="ABX126" s="597"/>
      <c r="ABY126" s="597"/>
      <c r="ABZ126" s="597"/>
      <c r="ACA126" s="597"/>
      <c r="ACB126" s="597"/>
      <c r="ACC126" s="597"/>
      <c r="ACD126" s="597"/>
      <c r="ACE126" s="597"/>
      <c r="ACF126" s="597"/>
      <c r="ACG126" s="597"/>
      <c r="ACH126" s="597"/>
      <c r="ACI126" s="597"/>
      <c r="ACJ126" s="597"/>
      <c r="ACK126" s="597"/>
      <c r="ACL126" s="597"/>
      <c r="ACM126" s="597"/>
      <c r="ACN126" s="597"/>
      <c r="ACO126" s="597"/>
      <c r="ACP126" s="597"/>
      <c r="ACQ126" s="597"/>
      <c r="ACR126" s="597"/>
      <c r="ACS126" s="597"/>
      <c r="ACT126" s="597"/>
      <c r="ACU126" s="597"/>
      <c r="ACV126" s="597"/>
      <c r="ACW126" s="597"/>
      <c r="ACX126" s="597"/>
      <c r="ACY126" s="597"/>
      <c r="ACZ126" s="597"/>
      <c r="ADA126" s="597"/>
      <c r="ADB126" s="597"/>
      <c r="ADC126" s="597"/>
      <c r="ADD126" s="597"/>
      <c r="ADE126" s="597"/>
      <c r="ADF126" s="597"/>
      <c r="ADG126" s="597"/>
      <c r="ADH126" s="597"/>
      <c r="ADI126" s="597"/>
      <c r="ADJ126" s="597"/>
      <c r="ADK126" s="597"/>
      <c r="ADL126" s="597"/>
      <c r="ADM126" s="597"/>
      <c r="ADN126" s="597"/>
      <c r="ADO126" s="597"/>
      <c r="ADP126" s="597"/>
      <c r="ADQ126" s="597"/>
      <c r="ADR126" s="597"/>
      <c r="ADS126" s="597"/>
      <c r="ADT126" s="597"/>
      <c r="ADU126" s="597"/>
      <c r="ADV126" s="597"/>
      <c r="ADW126" s="597"/>
      <c r="ADX126" s="597"/>
      <c r="ADY126" s="597"/>
      <c r="ADZ126" s="597"/>
      <c r="AEA126" s="597"/>
      <c r="AEB126" s="597"/>
      <c r="AEC126" s="597"/>
      <c r="AED126" s="597"/>
      <c r="AEE126" s="597"/>
      <c r="AEF126" s="597"/>
      <c r="AEG126" s="597"/>
      <c r="AEH126" s="597"/>
      <c r="AEI126" s="597"/>
      <c r="AEJ126" s="597"/>
      <c r="AEK126" s="597"/>
      <c r="AEL126" s="597"/>
      <c r="AEM126" s="597"/>
      <c r="AEN126" s="597"/>
      <c r="AEO126" s="597"/>
      <c r="AEP126" s="597"/>
      <c r="AEQ126" s="597"/>
      <c r="AER126" s="597"/>
      <c r="AES126" s="597"/>
      <c r="AET126" s="597"/>
      <c r="AEU126" s="597"/>
      <c r="AEV126" s="597"/>
      <c r="AEW126" s="597"/>
      <c r="AEX126" s="597"/>
      <c r="AEY126" s="597"/>
      <c r="AEZ126" s="597"/>
      <c r="AFA126" s="597"/>
      <c r="AFB126" s="597"/>
      <c r="AFC126" s="597"/>
      <c r="AFD126" s="597"/>
      <c r="AFE126" s="597"/>
      <c r="AFF126" s="597"/>
      <c r="AFG126" s="597"/>
      <c r="AFH126" s="597"/>
      <c r="AFI126" s="597"/>
      <c r="AFJ126" s="597"/>
      <c r="AFK126" s="597"/>
      <c r="AFL126" s="597"/>
      <c r="AFM126" s="597"/>
      <c r="AFN126" s="597"/>
      <c r="AFO126" s="597"/>
      <c r="AFP126" s="597"/>
      <c r="AFQ126" s="597"/>
      <c r="AFR126" s="597"/>
      <c r="AFS126" s="597"/>
      <c r="AFT126" s="597"/>
      <c r="AFU126" s="597"/>
      <c r="AFV126" s="597"/>
      <c r="AFW126" s="597"/>
      <c r="AFX126" s="597"/>
      <c r="AFY126" s="597"/>
      <c r="AFZ126" s="597"/>
      <c r="AGA126" s="597"/>
      <c r="AGB126" s="597"/>
      <c r="AGC126" s="597"/>
      <c r="AGD126" s="597"/>
      <c r="AGE126" s="597"/>
      <c r="AGF126" s="597"/>
      <c r="AGG126" s="597"/>
      <c r="AGH126" s="597"/>
      <c r="AGI126" s="597"/>
      <c r="AGJ126" s="597"/>
      <c r="AGK126" s="597"/>
      <c r="AGL126" s="597"/>
      <c r="AGM126" s="597"/>
      <c r="AGN126" s="597"/>
      <c r="AGO126" s="597"/>
      <c r="AGP126" s="597"/>
      <c r="AGQ126" s="597"/>
      <c r="AGR126" s="597"/>
      <c r="AGS126" s="597"/>
      <c r="AGT126" s="597"/>
      <c r="AGU126" s="597"/>
      <c r="AGV126" s="597"/>
      <c r="AGW126" s="597"/>
      <c r="AGX126" s="597"/>
      <c r="AGY126" s="597"/>
      <c r="AGZ126" s="597"/>
      <c r="AHA126" s="597"/>
      <c r="AHB126" s="597"/>
      <c r="AHC126" s="597"/>
      <c r="AHD126" s="597"/>
      <c r="AHE126" s="597"/>
      <c r="AHF126" s="597"/>
      <c r="AHG126" s="597"/>
      <c r="AHH126" s="597"/>
      <c r="AHI126" s="597"/>
      <c r="AHJ126" s="597"/>
      <c r="AHK126" s="597"/>
      <c r="AHL126" s="597"/>
      <c r="AHM126" s="597"/>
      <c r="AHN126" s="597"/>
      <c r="AHO126" s="597"/>
      <c r="AHP126" s="597"/>
      <c r="AHQ126" s="597"/>
      <c r="AHR126" s="597"/>
      <c r="AHS126" s="597"/>
      <c r="AHT126" s="597"/>
      <c r="AHU126" s="597"/>
      <c r="AHV126" s="597"/>
      <c r="AHW126" s="597"/>
      <c r="AHX126" s="597"/>
      <c r="AHY126" s="597"/>
      <c r="AHZ126" s="597"/>
      <c r="AIA126" s="597"/>
      <c r="AIB126" s="597"/>
      <c r="AIC126" s="597"/>
      <c r="AID126" s="597"/>
      <c r="AIE126" s="597"/>
      <c r="AIF126" s="597"/>
      <c r="AIG126" s="597"/>
      <c r="AIH126" s="597"/>
      <c r="AII126" s="597"/>
      <c r="AIJ126" s="597"/>
      <c r="AIK126" s="597"/>
      <c r="AIL126" s="597"/>
      <c r="AIM126" s="597"/>
      <c r="AIN126" s="597"/>
      <c r="AIO126" s="597"/>
      <c r="AIP126" s="597"/>
      <c r="AIQ126" s="597"/>
      <c r="AIR126" s="597"/>
      <c r="AIS126" s="597"/>
      <c r="AIT126" s="597"/>
      <c r="AIU126" s="597"/>
      <c r="AIV126" s="597"/>
      <c r="AIW126" s="597"/>
      <c r="AIX126" s="597"/>
      <c r="AIY126" s="597"/>
      <c r="AIZ126" s="597"/>
      <c r="AJA126" s="597"/>
      <c r="AJB126" s="597"/>
      <c r="AJC126" s="597"/>
      <c r="AJD126" s="597"/>
      <c r="AJE126" s="597"/>
      <c r="AJF126" s="597"/>
      <c r="AJG126" s="597"/>
      <c r="AJH126" s="597"/>
      <c r="AJI126" s="597"/>
      <c r="AJJ126" s="597"/>
      <c r="AJK126" s="597"/>
      <c r="AJL126" s="597"/>
      <c r="AJM126" s="597"/>
      <c r="AJN126" s="597"/>
      <c r="AJO126" s="597"/>
      <c r="AJP126" s="597"/>
      <c r="AJQ126" s="597"/>
      <c r="AJR126" s="597"/>
      <c r="AJS126" s="597"/>
      <c r="AJT126" s="597"/>
      <c r="AJU126" s="597"/>
      <c r="AJV126" s="597"/>
      <c r="AJW126" s="597"/>
      <c r="AJX126" s="597"/>
      <c r="AJY126" s="597"/>
      <c r="AJZ126" s="597"/>
      <c r="AKA126" s="597"/>
      <c r="AKB126" s="597"/>
      <c r="AKC126" s="597"/>
      <c r="AKD126" s="597"/>
      <c r="AKE126" s="597"/>
      <c r="AKF126" s="597"/>
      <c r="AKG126" s="597"/>
      <c r="AKH126" s="597"/>
      <c r="AKI126" s="597"/>
      <c r="AKJ126" s="597"/>
      <c r="AKK126" s="597"/>
      <c r="AKL126" s="597"/>
      <c r="AKM126" s="597"/>
      <c r="AKN126" s="597"/>
      <c r="AKO126" s="597"/>
      <c r="AKP126" s="597"/>
      <c r="AKQ126" s="597"/>
      <c r="AKR126" s="597"/>
      <c r="AKS126" s="597"/>
      <c r="AKT126" s="597"/>
      <c r="AKU126" s="597"/>
      <c r="AKV126" s="597"/>
      <c r="AKW126" s="597"/>
      <c r="AKX126" s="597"/>
      <c r="AKY126" s="597"/>
      <c r="AKZ126" s="597"/>
      <c r="ALA126" s="597"/>
      <c r="ALB126" s="597"/>
      <c r="ALC126" s="597"/>
      <c r="ALD126" s="597"/>
      <c r="ALE126" s="597"/>
      <c r="ALF126" s="597"/>
      <c r="ALG126" s="597"/>
      <c r="ALH126" s="597"/>
      <c r="ALI126" s="597"/>
      <c r="ALJ126" s="597"/>
      <c r="ALK126" s="597"/>
      <c r="ALL126" s="597"/>
      <c r="ALM126" s="597"/>
      <c r="ALN126" s="597"/>
      <c r="ALO126" s="597"/>
      <c r="ALP126" s="597"/>
      <c r="ALQ126" s="597"/>
      <c r="ALR126" s="597"/>
      <c r="ALS126" s="597"/>
      <c r="ALT126" s="597"/>
      <c r="ALU126" s="597"/>
      <c r="ALV126" s="597"/>
      <c r="ALW126" s="597"/>
      <c r="ALX126" s="597"/>
      <c r="ALY126" s="597"/>
      <c r="ALZ126" s="597"/>
      <c r="AMA126" s="597"/>
      <c r="AMB126" s="597"/>
      <c r="AMC126" s="597"/>
      <c r="AMD126" s="597"/>
      <c r="AME126" s="597"/>
      <c r="AMF126" s="597"/>
      <c r="AMG126" s="597"/>
      <c r="AMH126" s="597"/>
      <c r="AMI126" s="597"/>
      <c r="AMJ126" s="597"/>
      <c r="AMK126" s="597"/>
      <c r="AML126" s="597"/>
      <c r="AMM126" s="597"/>
      <c r="AMN126" s="597"/>
      <c r="AMO126" s="597"/>
      <c r="AMP126" s="597"/>
      <c r="AMQ126" s="597"/>
      <c r="AMR126" s="597"/>
      <c r="AMS126" s="597"/>
      <c r="AMT126" s="597"/>
      <c r="AMU126" s="597"/>
      <c r="AMV126" s="597"/>
      <c r="AMW126" s="597"/>
      <c r="AMX126" s="597"/>
      <c r="AMY126" s="597"/>
      <c r="AMZ126" s="597"/>
      <c r="ANA126" s="597"/>
      <c r="ANB126" s="597"/>
      <c r="ANC126" s="597"/>
      <c r="AND126" s="597"/>
      <c r="ANE126" s="597"/>
      <c r="ANF126" s="597"/>
      <c r="ANG126" s="597"/>
      <c r="ANH126" s="597"/>
      <c r="ANI126" s="597"/>
      <c r="ANJ126" s="597"/>
      <c r="ANK126" s="597"/>
      <c r="ANL126" s="597"/>
      <c r="ANM126" s="597"/>
      <c r="ANN126" s="597"/>
      <c r="ANO126" s="597"/>
      <c r="ANP126" s="597"/>
      <c r="ANQ126" s="597"/>
      <c r="ANR126" s="597"/>
      <c r="ANS126" s="597"/>
      <c r="ANT126" s="597"/>
      <c r="ANU126" s="597"/>
      <c r="ANV126" s="597"/>
      <c r="ANW126" s="597"/>
      <c r="ANX126" s="597"/>
      <c r="ANY126" s="597"/>
      <c r="ANZ126" s="597"/>
      <c r="AOA126" s="597"/>
      <c r="AOB126" s="597"/>
      <c r="AOC126" s="597"/>
      <c r="AOD126" s="597"/>
      <c r="AOE126" s="597"/>
      <c r="AOF126" s="597"/>
      <c r="AOG126" s="597"/>
      <c r="AOH126" s="597"/>
      <c r="AOI126" s="597"/>
      <c r="AOJ126" s="597"/>
      <c r="AOK126" s="597"/>
      <c r="AOL126" s="597"/>
      <c r="AOM126" s="597"/>
      <c r="AON126" s="597"/>
      <c r="AOO126" s="597"/>
      <c r="AOP126" s="597"/>
      <c r="AOQ126" s="597"/>
      <c r="AOR126" s="597"/>
      <c r="AOS126" s="597"/>
      <c r="AOT126" s="597"/>
      <c r="AOU126" s="597"/>
      <c r="AOV126" s="597"/>
      <c r="AOW126" s="597"/>
      <c r="AOX126" s="597"/>
      <c r="AOY126" s="597"/>
      <c r="AOZ126" s="597"/>
      <c r="APA126" s="597"/>
      <c r="APB126" s="597"/>
      <c r="APC126" s="597"/>
      <c r="APD126" s="597"/>
      <c r="APE126" s="597"/>
      <c r="APF126" s="597"/>
      <c r="APG126" s="597"/>
      <c r="APH126" s="597"/>
      <c r="API126" s="597"/>
      <c r="APJ126" s="597"/>
      <c r="APK126" s="597"/>
      <c r="APL126" s="597"/>
      <c r="APM126" s="597"/>
      <c r="APN126" s="597"/>
      <c r="APO126" s="597"/>
      <c r="APP126" s="597"/>
      <c r="APQ126" s="597"/>
      <c r="APR126" s="597"/>
      <c r="APS126" s="597"/>
      <c r="APT126" s="597"/>
      <c r="APU126" s="597"/>
      <c r="APV126" s="597"/>
      <c r="APW126" s="597"/>
      <c r="APX126" s="597"/>
      <c r="APY126" s="597"/>
      <c r="APZ126" s="597"/>
      <c r="AQA126" s="597"/>
      <c r="AQB126" s="597"/>
      <c r="AQC126" s="597"/>
      <c r="AQD126" s="597"/>
      <c r="AQE126" s="597"/>
      <c r="AQF126" s="597"/>
      <c r="AQG126" s="597"/>
      <c r="AQH126" s="597"/>
      <c r="AQI126" s="597"/>
      <c r="AQJ126" s="597"/>
      <c r="AQK126" s="597"/>
      <c r="AQL126" s="597"/>
      <c r="AQM126" s="597"/>
      <c r="AQN126" s="597"/>
      <c r="AQO126" s="597"/>
      <c r="AQP126" s="597"/>
      <c r="AQQ126" s="597"/>
      <c r="AQR126" s="597"/>
      <c r="AQS126" s="597"/>
      <c r="AQT126" s="597"/>
      <c r="AQU126" s="597"/>
      <c r="AQV126" s="597"/>
      <c r="AQW126" s="597"/>
      <c r="AQX126" s="597"/>
      <c r="AQY126" s="597"/>
      <c r="AQZ126" s="597"/>
      <c r="ARA126" s="597"/>
      <c r="ARB126" s="597"/>
      <c r="ARC126" s="597"/>
      <c r="ARD126" s="597"/>
      <c r="ARE126" s="597"/>
      <c r="ARF126" s="597"/>
      <c r="ARG126" s="597"/>
      <c r="ARH126" s="597"/>
      <c r="ARI126" s="597"/>
      <c r="ARJ126" s="597"/>
      <c r="ARK126" s="597"/>
      <c r="ARL126" s="597"/>
      <c r="ARM126" s="597"/>
      <c r="ARN126" s="597"/>
      <c r="ARO126" s="597"/>
      <c r="ARP126" s="597"/>
      <c r="ARQ126" s="597"/>
      <c r="ARR126" s="597"/>
      <c r="ARS126" s="597"/>
      <c r="ART126" s="597"/>
      <c r="ARU126" s="597"/>
      <c r="ARV126" s="597"/>
      <c r="ARW126" s="597"/>
      <c r="ARX126" s="597"/>
      <c r="ARY126" s="597"/>
      <c r="ARZ126" s="597"/>
      <c r="ASA126" s="597"/>
      <c r="ASB126" s="597"/>
      <c r="ASC126" s="597"/>
      <c r="ASD126" s="597"/>
      <c r="ASE126" s="597"/>
      <c r="ASF126" s="597"/>
      <c r="ASG126" s="597"/>
      <c r="ASH126" s="597"/>
      <c r="ASI126" s="597"/>
      <c r="ASJ126" s="597"/>
      <c r="ASK126" s="597"/>
      <c r="ASL126" s="597"/>
      <c r="ASM126" s="597"/>
      <c r="ASN126" s="597"/>
      <c r="ASO126" s="597"/>
      <c r="ASP126" s="597"/>
      <c r="ASQ126" s="597"/>
      <c r="ASR126" s="597"/>
      <c r="ASS126" s="597"/>
      <c r="AST126" s="597"/>
      <c r="ASU126" s="597"/>
      <c r="ASV126" s="597"/>
      <c r="ASW126" s="597"/>
      <c r="ASX126" s="597"/>
      <c r="ASY126" s="597"/>
      <c r="ASZ126" s="597"/>
      <c r="ATA126" s="597"/>
      <c r="ATB126" s="597"/>
      <c r="ATC126" s="597"/>
      <c r="ATD126" s="597"/>
      <c r="ATE126" s="597"/>
      <c r="ATF126" s="597"/>
      <c r="ATG126" s="597"/>
      <c r="ATH126" s="597"/>
      <c r="ATI126" s="597"/>
      <c r="ATJ126" s="597"/>
      <c r="ATK126" s="597"/>
      <c r="ATL126" s="597"/>
      <c r="ATM126" s="597"/>
      <c r="ATN126" s="597"/>
      <c r="ATO126" s="597"/>
      <c r="ATP126" s="597"/>
      <c r="ATQ126" s="597"/>
      <c r="ATR126" s="597"/>
      <c r="ATS126" s="597"/>
      <c r="ATT126" s="597"/>
      <c r="ATU126" s="597"/>
      <c r="ATV126" s="597"/>
      <c r="ATW126" s="597"/>
      <c r="ATX126" s="597"/>
      <c r="ATY126" s="597"/>
      <c r="ATZ126" s="597"/>
      <c r="AUA126" s="597"/>
      <c r="AUB126" s="597"/>
      <c r="AUC126" s="597"/>
      <c r="AUD126" s="597"/>
      <c r="AUE126" s="597"/>
      <c r="AUF126" s="597"/>
      <c r="AUG126" s="597"/>
      <c r="AUH126" s="597"/>
      <c r="AUI126" s="597"/>
      <c r="AUJ126" s="597"/>
      <c r="AUK126" s="597"/>
      <c r="AUL126" s="597"/>
      <c r="AUM126" s="597"/>
      <c r="AUN126" s="597"/>
      <c r="AUO126" s="597"/>
      <c r="AUP126" s="597"/>
      <c r="AUQ126" s="597"/>
      <c r="AUR126" s="597"/>
      <c r="AUS126" s="597"/>
      <c r="AUT126" s="597"/>
      <c r="AUU126" s="597"/>
      <c r="AUV126" s="597"/>
      <c r="AUW126" s="597"/>
      <c r="AUX126" s="597"/>
      <c r="AUY126" s="597"/>
      <c r="AUZ126" s="597"/>
      <c r="AVA126" s="597"/>
      <c r="AVB126" s="597"/>
      <c r="AVC126" s="597"/>
      <c r="AVD126" s="597"/>
      <c r="AVE126" s="597"/>
      <c r="AVF126" s="597"/>
      <c r="AVG126" s="597"/>
      <c r="AVH126" s="597"/>
      <c r="AVI126" s="597"/>
      <c r="AVJ126" s="597"/>
      <c r="AVK126" s="597"/>
      <c r="AVL126" s="597"/>
      <c r="AVM126" s="597"/>
      <c r="AVN126" s="597"/>
      <c r="AVO126" s="597"/>
      <c r="AVP126" s="597"/>
      <c r="AVQ126" s="597"/>
      <c r="AVR126" s="597"/>
      <c r="AVS126" s="597"/>
      <c r="AVT126" s="597"/>
      <c r="AVU126" s="597"/>
      <c r="AVV126" s="597"/>
      <c r="AVW126" s="597"/>
      <c r="AVX126" s="597"/>
      <c r="AVY126" s="597"/>
      <c r="AVZ126" s="597"/>
      <c r="AWA126" s="597"/>
      <c r="AWB126" s="597"/>
      <c r="AWC126" s="597"/>
      <c r="AWD126" s="597"/>
      <c r="AWE126" s="597"/>
      <c r="AWF126" s="597"/>
      <c r="AWG126" s="597"/>
      <c r="AWH126" s="597"/>
      <c r="AWI126" s="597"/>
      <c r="AWJ126" s="597"/>
      <c r="AWK126" s="597"/>
      <c r="AWL126" s="597"/>
      <c r="AWM126" s="597"/>
      <c r="AWN126" s="597"/>
      <c r="AWO126" s="597"/>
      <c r="AWP126" s="597"/>
      <c r="AWQ126" s="597"/>
      <c r="AWR126" s="597"/>
      <c r="AWS126" s="597"/>
      <c r="AWT126" s="597"/>
      <c r="AWU126" s="597"/>
      <c r="AWV126" s="597"/>
      <c r="AWW126" s="597"/>
      <c r="AWX126" s="597"/>
      <c r="AWY126" s="597"/>
      <c r="AWZ126" s="597"/>
      <c r="AXA126" s="597"/>
      <c r="AXB126" s="597"/>
      <c r="AXC126" s="597"/>
      <c r="AXD126" s="597"/>
      <c r="AXE126" s="597"/>
      <c r="AXF126" s="597"/>
      <c r="AXG126" s="597"/>
      <c r="AXH126" s="597"/>
      <c r="AXI126" s="597"/>
      <c r="AXJ126" s="597"/>
      <c r="AXK126" s="597"/>
      <c r="AXL126" s="597"/>
      <c r="AXM126" s="597"/>
      <c r="AXN126" s="597"/>
      <c r="AXO126" s="597"/>
      <c r="AXP126" s="597"/>
      <c r="AXQ126" s="597"/>
      <c r="AXR126" s="597"/>
      <c r="AXS126" s="597"/>
      <c r="AXT126" s="597"/>
      <c r="AXU126" s="597"/>
      <c r="AXV126" s="597"/>
      <c r="AXW126" s="597"/>
      <c r="AXX126" s="597"/>
      <c r="AXY126" s="597"/>
      <c r="AXZ126" s="597"/>
      <c r="AYA126" s="597"/>
      <c r="AYB126" s="597"/>
      <c r="AYC126" s="597"/>
      <c r="AYD126" s="597"/>
      <c r="AYE126" s="597"/>
      <c r="AYF126" s="597"/>
      <c r="AYG126" s="597"/>
      <c r="AYH126" s="597"/>
      <c r="AYI126" s="597"/>
      <c r="AYJ126" s="597"/>
      <c r="AYK126" s="597"/>
      <c r="AYL126" s="597"/>
      <c r="AYM126" s="597"/>
      <c r="AYN126" s="597"/>
      <c r="AYO126" s="597"/>
      <c r="AYP126" s="597"/>
      <c r="AYQ126" s="597"/>
      <c r="AYR126" s="597"/>
      <c r="AYS126" s="597"/>
      <c r="AYT126" s="597"/>
      <c r="AYU126" s="597"/>
      <c r="AYV126" s="597"/>
      <c r="AYW126" s="597"/>
      <c r="AYX126" s="597"/>
      <c r="AYY126" s="597"/>
      <c r="AYZ126" s="597"/>
      <c r="AZA126" s="597"/>
      <c r="AZB126" s="597"/>
      <c r="AZC126" s="597"/>
      <c r="AZD126" s="597"/>
      <c r="AZE126" s="597"/>
      <c r="AZF126" s="597"/>
      <c r="AZG126" s="597"/>
      <c r="AZH126" s="597"/>
      <c r="AZI126" s="597"/>
      <c r="AZJ126" s="597"/>
      <c r="AZK126" s="597"/>
      <c r="AZL126" s="597"/>
      <c r="AZM126" s="597"/>
      <c r="AZN126" s="597"/>
      <c r="AZO126" s="597"/>
      <c r="AZP126" s="597"/>
      <c r="AZQ126" s="597"/>
      <c r="AZR126" s="597"/>
      <c r="AZS126" s="597"/>
      <c r="AZT126" s="597"/>
      <c r="AZU126" s="597"/>
      <c r="AZV126" s="597"/>
      <c r="AZW126" s="597"/>
      <c r="AZX126" s="597"/>
      <c r="AZY126" s="597"/>
      <c r="AZZ126" s="597"/>
      <c r="BAA126" s="597"/>
      <c r="BAB126" s="597"/>
      <c r="BAC126" s="597"/>
      <c r="BAD126" s="597"/>
      <c r="BAE126" s="597"/>
      <c r="BAF126" s="597"/>
      <c r="BAG126" s="597"/>
      <c r="BAH126" s="597"/>
      <c r="BAI126" s="597"/>
      <c r="BAJ126" s="597"/>
      <c r="BAK126" s="597"/>
      <c r="BAL126" s="597"/>
      <c r="BAM126" s="597"/>
      <c r="BAN126" s="597"/>
      <c r="BAO126" s="597"/>
      <c r="BAP126" s="597"/>
      <c r="BAQ126" s="597"/>
      <c r="BAR126" s="597"/>
      <c r="BAS126" s="597"/>
      <c r="BAT126" s="597"/>
      <c r="BAU126" s="597"/>
      <c r="BAV126" s="597"/>
      <c r="BAW126" s="597"/>
      <c r="BAX126" s="597"/>
      <c r="BAY126" s="597"/>
      <c r="BAZ126" s="597"/>
      <c r="BBA126" s="597"/>
      <c r="BBB126" s="597"/>
      <c r="BBC126" s="597"/>
      <c r="BBD126" s="597"/>
      <c r="BBE126" s="597"/>
      <c r="BBF126" s="597"/>
      <c r="BBG126" s="597"/>
      <c r="BBH126" s="597"/>
      <c r="BBI126" s="597"/>
      <c r="BBJ126" s="597"/>
      <c r="BBK126" s="597"/>
      <c r="BBL126" s="597"/>
      <c r="BBM126" s="597"/>
      <c r="BBN126" s="597"/>
      <c r="BBO126" s="597"/>
      <c r="BBP126" s="597"/>
      <c r="BBQ126" s="597"/>
      <c r="BBR126" s="597"/>
      <c r="BBS126" s="597"/>
      <c r="BBT126" s="597"/>
      <c r="BBU126" s="597"/>
      <c r="BBV126" s="597"/>
      <c r="BBW126" s="597"/>
      <c r="BBX126" s="597"/>
      <c r="BBY126" s="597"/>
      <c r="BBZ126" s="597"/>
      <c r="BCA126" s="597"/>
      <c r="BCB126" s="597"/>
      <c r="BCC126" s="597"/>
      <c r="BCD126" s="597"/>
      <c r="BCE126" s="597"/>
      <c r="BCF126" s="597"/>
      <c r="BCG126" s="597"/>
      <c r="BCH126" s="597"/>
      <c r="BCI126" s="597"/>
      <c r="BCJ126" s="597"/>
      <c r="BCK126" s="597"/>
      <c r="BCL126" s="597"/>
      <c r="BCM126" s="597"/>
      <c r="BCN126" s="597"/>
      <c r="BCO126" s="597"/>
      <c r="BCP126" s="597"/>
      <c r="BCQ126" s="597"/>
      <c r="BCR126" s="597"/>
      <c r="BCS126" s="597"/>
      <c r="BCT126" s="597"/>
      <c r="BCU126" s="597"/>
      <c r="BCV126" s="597"/>
      <c r="BCW126" s="597"/>
      <c r="BCX126" s="597"/>
      <c r="BCY126" s="597"/>
      <c r="BCZ126" s="597"/>
      <c r="BDA126" s="597"/>
      <c r="BDB126" s="597"/>
      <c r="BDC126" s="597"/>
      <c r="BDD126" s="597"/>
      <c r="BDE126" s="597"/>
      <c r="BDF126" s="597"/>
      <c r="BDG126" s="597"/>
      <c r="BDH126" s="597"/>
      <c r="BDI126" s="597"/>
      <c r="BDJ126" s="597"/>
      <c r="BDK126" s="597"/>
      <c r="BDL126" s="597"/>
      <c r="BDM126" s="597"/>
      <c r="BDN126" s="597"/>
      <c r="BDO126" s="597"/>
      <c r="BDP126" s="597"/>
      <c r="BDQ126" s="597"/>
      <c r="BDR126" s="597"/>
      <c r="BDS126" s="597"/>
      <c r="BDT126" s="597"/>
      <c r="BDU126" s="597"/>
      <c r="BDV126" s="597"/>
      <c r="BDW126" s="597"/>
      <c r="BDX126" s="597"/>
      <c r="BDY126" s="597"/>
      <c r="BDZ126" s="597"/>
      <c r="BEA126" s="597"/>
      <c r="BEB126" s="597"/>
      <c r="BEC126" s="597"/>
      <c r="BED126" s="597"/>
      <c r="BEE126" s="597"/>
      <c r="BEF126" s="597"/>
      <c r="BEG126" s="597"/>
      <c r="BEH126" s="597"/>
      <c r="BEI126" s="597"/>
      <c r="BEJ126" s="597"/>
      <c r="BEK126" s="597"/>
      <c r="BEL126" s="597"/>
      <c r="BEM126" s="597"/>
      <c r="BEN126" s="597"/>
      <c r="BEO126" s="597"/>
      <c r="BEP126" s="597"/>
      <c r="BEQ126" s="597"/>
      <c r="BER126" s="597"/>
      <c r="BES126" s="597"/>
      <c r="BET126" s="597"/>
      <c r="BEU126" s="597"/>
      <c r="BEV126" s="597"/>
      <c r="BEW126" s="597"/>
      <c r="BEX126" s="597"/>
      <c r="BEY126" s="597"/>
      <c r="BEZ126" s="597"/>
      <c r="BFA126" s="597"/>
      <c r="BFB126" s="597"/>
      <c r="BFC126" s="597"/>
      <c r="BFD126" s="597"/>
      <c r="BFE126" s="597"/>
      <c r="BFF126" s="597"/>
      <c r="BFG126" s="597"/>
      <c r="BFH126" s="597"/>
      <c r="BFI126" s="597"/>
      <c r="BFJ126" s="597"/>
      <c r="BFK126" s="597"/>
      <c r="BFL126" s="597"/>
      <c r="BFM126" s="597"/>
      <c r="BFN126" s="597"/>
      <c r="BFO126" s="597"/>
      <c r="BFP126" s="597"/>
      <c r="BFQ126" s="597"/>
      <c r="BFR126" s="597"/>
      <c r="BFS126" s="597"/>
      <c r="BFT126" s="597"/>
      <c r="BFU126" s="597"/>
      <c r="BFV126" s="597"/>
      <c r="BFW126" s="597"/>
      <c r="BFX126" s="597"/>
      <c r="BFY126" s="597"/>
      <c r="BFZ126" s="597"/>
      <c r="BGA126" s="597"/>
      <c r="BGB126" s="597"/>
      <c r="BGC126" s="597"/>
      <c r="BGD126" s="597"/>
      <c r="BGE126" s="597"/>
      <c r="BGF126" s="597"/>
      <c r="BGG126" s="597"/>
      <c r="BGH126" s="597"/>
      <c r="BGI126" s="597"/>
      <c r="BGJ126" s="597"/>
      <c r="BGK126" s="597"/>
      <c r="BGL126" s="597"/>
      <c r="BGM126" s="597"/>
      <c r="BGN126" s="597"/>
      <c r="BGO126" s="597"/>
      <c r="BGP126" s="597"/>
      <c r="BGQ126" s="597"/>
      <c r="BGR126" s="597"/>
      <c r="BGS126" s="597"/>
      <c r="BGT126" s="597"/>
      <c r="BGU126" s="597"/>
      <c r="BGV126" s="597"/>
      <c r="BGW126" s="597"/>
      <c r="BGX126" s="597"/>
      <c r="BGY126" s="597"/>
      <c r="BGZ126" s="597"/>
      <c r="BHA126" s="597"/>
      <c r="BHB126" s="597"/>
      <c r="BHC126" s="597"/>
      <c r="BHD126" s="597"/>
      <c r="BHE126" s="597"/>
      <c r="BHF126" s="597"/>
      <c r="BHG126" s="597"/>
      <c r="BHH126" s="597"/>
      <c r="BHI126" s="597"/>
      <c r="BHJ126" s="597"/>
      <c r="BHK126" s="597"/>
      <c r="BHL126" s="597"/>
      <c r="BHM126" s="597"/>
      <c r="BHN126" s="597"/>
      <c r="BHO126" s="597"/>
      <c r="BHP126" s="597"/>
      <c r="BHQ126" s="597"/>
      <c r="BHR126" s="597"/>
      <c r="BHS126" s="597"/>
      <c r="BHT126" s="597"/>
      <c r="BHU126" s="597"/>
      <c r="BHV126" s="597"/>
      <c r="BHW126" s="597"/>
      <c r="BHX126" s="597"/>
      <c r="BHY126" s="597"/>
      <c r="BHZ126" s="597"/>
      <c r="BIA126" s="597"/>
      <c r="BIB126" s="597"/>
      <c r="BIC126" s="597"/>
      <c r="BID126" s="597"/>
      <c r="BIE126" s="597"/>
      <c r="BIF126" s="597"/>
      <c r="BIG126" s="597"/>
      <c r="BIH126" s="597"/>
      <c r="BII126" s="597"/>
      <c r="BIJ126" s="597"/>
      <c r="BIK126" s="597"/>
      <c r="BIL126" s="597"/>
      <c r="BIM126" s="597"/>
      <c r="BIN126" s="597"/>
      <c r="BIO126" s="597"/>
      <c r="BIP126" s="597"/>
      <c r="BIQ126" s="597"/>
      <c r="BIR126" s="597"/>
      <c r="BIS126" s="597"/>
      <c r="BIT126" s="597"/>
      <c r="BIU126" s="597"/>
      <c r="BIV126" s="597"/>
      <c r="BIW126" s="597"/>
      <c r="BIX126" s="597"/>
      <c r="BIY126" s="597"/>
      <c r="BIZ126" s="597"/>
      <c r="BJA126" s="597"/>
      <c r="BJB126" s="597"/>
      <c r="BJC126" s="597"/>
      <c r="BJD126" s="597"/>
      <c r="BJE126" s="597"/>
      <c r="BJF126" s="597"/>
      <c r="BJG126" s="597"/>
      <c r="BJH126" s="597"/>
      <c r="BJI126" s="597"/>
      <c r="BJJ126" s="597"/>
      <c r="BJK126" s="597"/>
      <c r="BJL126" s="597"/>
      <c r="BJM126" s="597"/>
      <c r="BJN126" s="597"/>
      <c r="BJO126" s="597"/>
      <c r="BJP126" s="597"/>
      <c r="BJQ126" s="597"/>
      <c r="BJR126" s="597"/>
      <c r="BJS126" s="597"/>
      <c r="BJT126" s="597"/>
      <c r="BJU126" s="597"/>
      <c r="BJV126" s="597"/>
      <c r="BJW126" s="597"/>
      <c r="BJX126" s="597"/>
      <c r="BJY126" s="597"/>
      <c r="BJZ126" s="597"/>
      <c r="BKA126" s="597"/>
      <c r="BKB126" s="597"/>
      <c r="BKC126" s="597"/>
      <c r="BKD126" s="597"/>
      <c r="BKE126" s="597"/>
      <c r="BKF126" s="597"/>
      <c r="BKG126" s="597"/>
      <c r="BKH126" s="597"/>
      <c r="BKI126" s="597"/>
      <c r="BKJ126" s="597"/>
      <c r="BKK126" s="597"/>
      <c r="BKL126" s="597"/>
      <c r="BKM126" s="597"/>
      <c r="BKN126" s="597"/>
      <c r="BKO126" s="597"/>
      <c r="BKP126" s="597"/>
      <c r="BKQ126" s="597"/>
      <c r="BKR126" s="597"/>
      <c r="BKS126" s="597"/>
      <c r="BKT126" s="597"/>
      <c r="BKU126" s="597"/>
      <c r="BKV126" s="597"/>
      <c r="BKW126" s="597"/>
      <c r="BKX126" s="597"/>
      <c r="BKY126" s="597"/>
      <c r="BKZ126" s="597"/>
      <c r="BLA126" s="597"/>
      <c r="BLB126" s="597"/>
      <c r="BLC126" s="597"/>
      <c r="BLD126" s="597"/>
      <c r="BLE126" s="597"/>
      <c r="BLF126" s="597"/>
      <c r="BLG126" s="597"/>
      <c r="BLH126" s="597"/>
      <c r="BLI126" s="597"/>
      <c r="BLJ126" s="597"/>
      <c r="BLK126" s="597"/>
      <c r="BLL126" s="597"/>
      <c r="BLM126" s="597"/>
      <c r="BLN126" s="597"/>
      <c r="BLO126" s="597"/>
      <c r="BLP126" s="597"/>
      <c r="BLQ126" s="597"/>
      <c r="BLR126" s="597"/>
      <c r="BLS126" s="597"/>
      <c r="BLT126" s="597"/>
      <c r="BLU126" s="597"/>
      <c r="BLV126" s="597"/>
      <c r="BLW126" s="597"/>
      <c r="BLX126" s="597"/>
      <c r="BLY126" s="597"/>
      <c r="BLZ126" s="597"/>
      <c r="BMA126" s="597"/>
      <c r="BMB126" s="597"/>
      <c r="BMC126" s="597"/>
      <c r="BMD126" s="597"/>
      <c r="BME126" s="597"/>
      <c r="BMF126" s="597"/>
      <c r="BMG126" s="597"/>
      <c r="BMH126" s="597"/>
      <c r="BMI126" s="597"/>
      <c r="BMJ126" s="597"/>
      <c r="BMK126" s="597"/>
      <c r="BML126" s="597"/>
      <c r="BMM126" s="597"/>
      <c r="BMN126" s="597"/>
      <c r="BMO126" s="597"/>
      <c r="BMP126" s="597"/>
      <c r="BMQ126" s="597"/>
      <c r="BMR126" s="597"/>
      <c r="BMS126" s="597"/>
      <c r="BMT126" s="597"/>
      <c r="BMU126" s="597"/>
      <c r="BMV126" s="597"/>
      <c r="BMW126" s="597"/>
      <c r="BMX126" s="597"/>
      <c r="BMY126" s="597"/>
      <c r="BMZ126" s="597"/>
      <c r="BNA126" s="597"/>
      <c r="BNB126" s="597"/>
      <c r="BNC126" s="597"/>
      <c r="BND126" s="597"/>
      <c r="BNE126" s="597"/>
      <c r="BNF126" s="597"/>
      <c r="BNG126" s="597"/>
      <c r="BNH126" s="597"/>
      <c r="BNI126" s="597"/>
      <c r="BNJ126" s="597"/>
      <c r="BNK126" s="597"/>
      <c r="BNL126" s="597"/>
      <c r="BNM126" s="597"/>
      <c r="BNN126" s="597"/>
      <c r="BNO126" s="597"/>
      <c r="BNP126" s="597"/>
      <c r="BNQ126" s="597"/>
      <c r="BNR126" s="597"/>
      <c r="BNS126" s="597"/>
      <c r="BNT126" s="597"/>
      <c r="BNU126" s="597"/>
      <c r="BNV126" s="597"/>
      <c r="BNW126" s="597"/>
      <c r="BNX126" s="597"/>
      <c r="BNY126" s="597"/>
      <c r="BNZ126" s="597"/>
      <c r="BOA126" s="597"/>
      <c r="BOB126" s="597"/>
      <c r="BOC126" s="597"/>
      <c r="BOD126" s="597"/>
      <c r="BOE126" s="597"/>
      <c r="BOF126" s="597"/>
      <c r="BOG126" s="597"/>
      <c r="BOH126" s="597"/>
      <c r="BOI126" s="597"/>
      <c r="BOJ126" s="597"/>
      <c r="BOK126" s="597"/>
      <c r="BOL126" s="597"/>
      <c r="BOM126" s="597"/>
      <c r="BON126" s="597"/>
      <c r="BOO126" s="597"/>
      <c r="BOP126" s="597"/>
      <c r="BOQ126" s="597"/>
      <c r="BOR126" s="597"/>
      <c r="BOS126" s="597"/>
      <c r="BOT126" s="597"/>
      <c r="BOU126" s="597"/>
      <c r="BOV126" s="597"/>
      <c r="BOW126" s="597"/>
      <c r="BOX126" s="597"/>
      <c r="BOY126" s="597"/>
      <c r="BOZ126" s="597"/>
      <c r="BPA126" s="597"/>
      <c r="BPB126" s="597"/>
      <c r="BPC126" s="597"/>
      <c r="BPD126" s="597"/>
      <c r="BPE126" s="597"/>
      <c r="BPF126" s="597"/>
      <c r="BPG126" s="597"/>
      <c r="BPH126" s="597"/>
      <c r="BPI126" s="597"/>
      <c r="BPJ126" s="597"/>
      <c r="BPK126" s="597"/>
      <c r="BPL126" s="597"/>
      <c r="BPM126" s="597"/>
      <c r="BPN126" s="597"/>
      <c r="BPO126" s="597"/>
      <c r="BPP126" s="597"/>
      <c r="BPQ126" s="597"/>
      <c r="BPR126" s="597"/>
      <c r="BPS126" s="597"/>
      <c r="BPT126" s="597"/>
      <c r="BPU126" s="597"/>
      <c r="BPV126" s="597"/>
      <c r="BPW126" s="597"/>
      <c r="BPX126" s="597"/>
      <c r="BPY126" s="597"/>
      <c r="BPZ126" s="597"/>
      <c r="BQA126" s="597"/>
      <c r="BQB126" s="597"/>
      <c r="BQC126" s="597"/>
      <c r="BQD126" s="597"/>
      <c r="BQE126" s="597"/>
      <c r="BQF126" s="597"/>
      <c r="BQG126" s="597"/>
      <c r="BQH126" s="597"/>
      <c r="BQI126" s="597"/>
      <c r="BQJ126" s="597"/>
      <c r="BQK126" s="597"/>
      <c r="BQL126" s="597"/>
      <c r="BQM126" s="597"/>
      <c r="BQN126" s="597"/>
      <c r="BQO126" s="597"/>
      <c r="BQP126" s="597"/>
      <c r="BQQ126" s="597"/>
      <c r="BQR126" s="597"/>
      <c r="BQS126" s="597"/>
      <c r="BQT126" s="597"/>
      <c r="BQU126" s="597"/>
      <c r="BQV126" s="597"/>
      <c r="BQW126" s="597"/>
      <c r="BQX126" s="597"/>
      <c r="BQY126" s="597"/>
      <c r="BQZ126" s="597"/>
      <c r="BRA126" s="597"/>
      <c r="BRB126" s="597"/>
      <c r="BRC126" s="597"/>
      <c r="BRD126" s="597"/>
      <c r="BRE126" s="597"/>
      <c r="BRF126" s="597"/>
      <c r="BRG126" s="597"/>
      <c r="BRH126" s="597"/>
      <c r="BRI126" s="597"/>
      <c r="BRJ126" s="597"/>
      <c r="BRK126" s="597"/>
      <c r="BRL126" s="597"/>
      <c r="BRM126" s="597"/>
      <c r="BRN126" s="597"/>
      <c r="BRO126" s="597"/>
      <c r="BRP126" s="597"/>
      <c r="BRQ126" s="597"/>
      <c r="BRR126" s="597"/>
      <c r="BRS126" s="597"/>
      <c r="BRT126" s="597"/>
      <c r="BRU126" s="597"/>
      <c r="BRV126" s="597"/>
      <c r="BRW126" s="597"/>
      <c r="BRX126" s="597"/>
      <c r="BRY126" s="597"/>
      <c r="BRZ126" s="597"/>
      <c r="BSA126" s="597"/>
      <c r="BSB126" s="597"/>
      <c r="BSC126" s="597"/>
      <c r="BSD126" s="597"/>
      <c r="BSE126" s="597"/>
      <c r="BSF126" s="597"/>
      <c r="BSG126" s="597"/>
      <c r="BSH126" s="597"/>
      <c r="BSI126" s="597"/>
      <c r="BSJ126" s="597"/>
      <c r="BSK126" s="597"/>
      <c r="BSL126" s="597"/>
      <c r="BSM126" s="597"/>
      <c r="BSN126" s="597"/>
      <c r="BSO126" s="597"/>
      <c r="BSP126" s="597"/>
      <c r="BSQ126" s="597"/>
      <c r="BSR126" s="597"/>
      <c r="BSS126" s="597"/>
      <c r="BST126" s="597"/>
      <c r="BSU126" s="597"/>
      <c r="BSV126" s="597"/>
      <c r="BSW126" s="597"/>
      <c r="BSX126" s="597"/>
      <c r="BSY126" s="597"/>
      <c r="BSZ126" s="597"/>
      <c r="BTA126" s="597"/>
      <c r="BTB126" s="597"/>
      <c r="BTC126" s="597"/>
      <c r="BTD126" s="597"/>
      <c r="BTE126" s="597"/>
      <c r="BTF126" s="597"/>
      <c r="BTG126" s="597"/>
      <c r="BTH126" s="597"/>
      <c r="BTI126" s="597"/>
      <c r="BTJ126" s="597"/>
      <c r="BTK126" s="597"/>
      <c r="BTL126" s="597"/>
      <c r="BTM126" s="597"/>
      <c r="BTN126" s="597"/>
      <c r="BTO126" s="597"/>
      <c r="BTP126" s="597"/>
      <c r="BTQ126" s="597"/>
      <c r="BTR126" s="597"/>
      <c r="BTS126" s="597"/>
      <c r="BTT126" s="597"/>
      <c r="BTU126" s="597"/>
      <c r="BTV126" s="597"/>
      <c r="BTW126" s="597"/>
      <c r="BTX126" s="597"/>
      <c r="BTY126" s="597"/>
      <c r="BTZ126" s="597"/>
      <c r="BUA126" s="597"/>
      <c r="BUB126" s="597"/>
      <c r="BUC126" s="597"/>
      <c r="BUD126" s="597"/>
      <c r="BUE126" s="597"/>
      <c r="BUF126" s="597"/>
      <c r="BUG126" s="597"/>
      <c r="BUH126" s="597"/>
      <c r="BUI126" s="597"/>
      <c r="BUJ126" s="597"/>
      <c r="BUK126" s="597"/>
      <c r="BUL126" s="597"/>
      <c r="BUM126" s="597"/>
      <c r="BUN126" s="597"/>
      <c r="BUO126" s="597"/>
      <c r="BUP126" s="597"/>
      <c r="BUQ126" s="597"/>
      <c r="BUR126" s="597"/>
      <c r="BUS126" s="597"/>
      <c r="BUT126" s="597"/>
      <c r="BUU126" s="597"/>
      <c r="BUV126" s="597"/>
      <c r="BUW126" s="597"/>
      <c r="BUX126" s="597"/>
      <c r="BUY126" s="597"/>
      <c r="BUZ126" s="597"/>
      <c r="BVA126" s="597"/>
      <c r="BVB126" s="597"/>
      <c r="BVC126" s="597"/>
      <c r="BVD126" s="597"/>
      <c r="BVE126" s="597"/>
      <c r="BVF126" s="597"/>
      <c r="BVG126" s="597"/>
      <c r="BVH126" s="597"/>
      <c r="BVI126" s="597"/>
      <c r="BVJ126" s="597"/>
      <c r="BVK126" s="597"/>
      <c r="BVL126" s="597"/>
      <c r="BVM126" s="597"/>
      <c r="BVN126" s="597"/>
      <c r="BVO126" s="597"/>
      <c r="BVP126" s="597"/>
      <c r="BVQ126" s="597"/>
      <c r="BVR126" s="597"/>
      <c r="BVS126" s="597"/>
      <c r="BVT126" s="597"/>
      <c r="BVU126" s="597"/>
      <c r="BVV126" s="597"/>
      <c r="BVW126" s="597"/>
      <c r="BVX126" s="597"/>
      <c r="BVY126" s="597"/>
      <c r="BVZ126" s="597"/>
      <c r="BWA126" s="597"/>
      <c r="BWB126" s="597"/>
      <c r="BWC126" s="597"/>
      <c r="BWD126" s="597"/>
      <c r="BWE126" s="597"/>
      <c r="BWF126" s="597"/>
      <c r="BWG126" s="597"/>
      <c r="BWH126" s="597"/>
      <c r="BWI126" s="597"/>
      <c r="BWJ126" s="597"/>
      <c r="BWK126" s="597"/>
      <c r="BWL126" s="597"/>
      <c r="BWM126" s="597"/>
      <c r="BWN126" s="597"/>
      <c r="BWO126" s="597"/>
      <c r="BWP126" s="597"/>
      <c r="BWQ126" s="597"/>
      <c r="BWR126" s="597"/>
      <c r="BWS126" s="597"/>
      <c r="BWT126" s="597"/>
      <c r="BWU126" s="597"/>
      <c r="BWV126" s="597"/>
      <c r="BWW126" s="597"/>
      <c r="BWX126" s="597"/>
      <c r="BWY126" s="597"/>
      <c r="BWZ126" s="597"/>
      <c r="BXA126" s="597"/>
      <c r="BXB126" s="597"/>
      <c r="BXC126" s="597"/>
      <c r="BXD126" s="597"/>
      <c r="BXE126" s="597"/>
      <c r="BXF126" s="597"/>
      <c r="BXG126" s="597"/>
      <c r="BXH126" s="597"/>
      <c r="BXI126" s="597"/>
      <c r="BXJ126" s="597"/>
      <c r="BXK126" s="597"/>
      <c r="BXL126" s="597"/>
      <c r="BXM126" s="597"/>
      <c r="BXN126" s="597"/>
      <c r="BXO126" s="597"/>
      <c r="BXP126" s="597"/>
      <c r="BXQ126" s="597"/>
      <c r="BXR126" s="597"/>
      <c r="BXS126" s="597"/>
      <c r="BXT126" s="597"/>
      <c r="BXU126" s="597"/>
      <c r="BXV126" s="597"/>
      <c r="BXW126" s="597"/>
      <c r="BXX126" s="597"/>
      <c r="BXY126" s="597"/>
      <c r="BXZ126" s="597"/>
      <c r="BYA126" s="597"/>
      <c r="BYB126" s="597"/>
      <c r="BYC126" s="597"/>
      <c r="BYD126" s="597"/>
      <c r="BYE126" s="597"/>
      <c r="BYF126" s="597"/>
      <c r="BYG126" s="597"/>
      <c r="BYH126" s="597"/>
      <c r="BYI126" s="597"/>
      <c r="BYJ126" s="597"/>
      <c r="BYK126" s="597"/>
      <c r="BYL126" s="597"/>
      <c r="BYM126" s="597"/>
      <c r="BYN126" s="597"/>
      <c r="BYO126" s="597"/>
      <c r="BYP126" s="597"/>
      <c r="BYQ126" s="597"/>
      <c r="BYR126" s="597"/>
      <c r="BYS126" s="597"/>
      <c r="BYT126" s="597"/>
      <c r="BYU126" s="597"/>
      <c r="BYV126" s="597"/>
      <c r="BYW126" s="597"/>
      <c r="BYX126" s="597"/>
      <c r="BYY126" s="597"/>
      <c r="BYZ126" s="597"/>
      <c r="BZA126" s="597"/>
      <c r="BZB126" s="597"/>
      <c r="BZC126" s="597"/>
      <c r="BZD126" s="597"/>
      <c r="BZE126" s="597"/>
      <c r="BZF126" s="597"/>
      <c r="BZG126" s="597"/>
      <c r="BZH126" s="597"/>
      <c r="BZI126" s="597"/>
      <c r="BZJ126" s="597"/>
      <c r="BZK126" s="597"/>
      <c r="BZL126" s="597"/>
      <c r="BZM126" s="597"/>
      <c r="BZN126" s="597"/>
      <c r="BZO126" s="597"/>
      <c r="BZP126" s="597"/>
      <c r="BZQ126" s="597"/>
      <c r="BZR126" s="597"/>
      <c r="BZS126" s="597"/>
      <c r="BZT126" s="597"/>
      <c r="BZU126" s="597"/>
      <c r="BZV126" s="597"/>
      <c r="BZW126" s="597"/>
      <c r="BZX126" s="597"/>
      <c r="BZY126" s="597"/>
      <c r="BZZ126" s="597"/>
      <c r="CAA126" s="597"/>
      <c r="CAB126" s="597"/>
      <c r="CAC126" s="597"/>
      <c r="CAD126" s="597"/>
      <c r="CAE126" s="597"/>
      <c r="CAF126" s="597"/>
      <c r="CAG126" s="597"/>
      <c r="CAH126" s="597"/>
      <c r="CAI126" s="597"/>
      <c r="CAJ126" s="597"/>
      <c r="CAK126" s="597"/>
      <c r="CAL126" s="597"/>
      <c r="CAM126" s="597"/>
      <c r="CAN126" s="597"/>
      <c r="CAO126" s="597"/>
      <c r="CAP126" s="597"/>
      <c r="CAQ126" s="597"/>
      <c r="CAR126" s="597"/>
      <c r="CAS126" s="597"/>
      <c r="CAT126" s="597"/>
      <c r="CAU126" s="597"/>
      <c r="CAV126" s="597"/>
      <c r="CAW126" s="597"/>
      <c r="CAX126" s="597"/>
      <c r="CAY126" s="597"/>
      <c r="CAZ126" s="597"/>
      <c r="CBA126" s="597"/>
      <c r="CBB126" s="597"/>
      <c r="CBC126" s="597"/>
      <c r="CBD126" s="597"/>
      <c r="CBE126" s="597"/>
      <c r="CBF126" s="597"/>
      <c r="CBG126" s="597"/>
      <c r="CBH126" s="597"/>
      <c r="CBI126" s="597"/>
      <c r="CBJ126" s="597"/>
      <c r="CBK126" s="597"/>
      <c r="CBL126" s="597"/>
      <c r="CBM126" s="597"/>
      <c r="CBN126" s="597"/>
      <c r="CBO126" s="597"/>
      <c r="CBP126" s="597"/>
      <c r="CBQ126" s="597"/>
      <c r="CBR126" s="597"/>
      <c r="CBS126" s="597"/>
      <c r="CBT126" s="597"/>
      <c r="CBU126" s="597"/>
      <c r="CBV126" s="597"/>
      <c r="CBW126" s="597"/>
      <c r="CBX126" s="597"/>
      <c r="CBY126" s="597"/>
      <c r="CBZ126" s="597"/>
      <c r="CCA126" s="597"/>
      <c r="CCB126" s="597"/>
      <c r="CCC126" s="597"/>
      <c r="CCD126" s="597"/>
      <c r="CCE126" s="597"/>
      <c r="CCF126" s="597"/>
      <c r="CCG126" s="597"/>
      <c r="CCH126" s="597"/>
      <c r="CCI126" s="597"/>
      <c r="CCJ126" s="597"/>
      <c r="CCK126" s="597"/>
      <c r="CCL126" s="597"/>
      <c r="CCM126" s="597"/>
      <c r="CCN126" s="597"/>
      <c r="CCO126" s="597"/>
      <c r="CCP126" s="597"/>
      <c r="CCQ126" s="597"/>
      <c r="CCR126" s="597"/>
      <c r="CCS126" s="597"/>
      <c r="CCT126" s="597"/>
      <c r="CCU126" s="597"/>
      <c r="CCV126" s="597"/>
      <c r="CCW126" s="597"/>
      <c r="CCX126" s="597"/>
      <c r="CCY126" s="597"/>
      <c r="CCZ126" s="597"/>
      <c r="CDA126" s="597"/>
      <c r="CDB126" s="597"/>
      <c r="CDC126" s="597"/>
      <c r="CDD126" s="597"/>
      <c r="CDE126" s="597"/>
      <c r="CDF126" s="597"/>
      <c r="CDG126" s="597"/>
      <c r="CDH126" s="597"/>
      <c r="CDI126" s="597"/>
      <c r="CDJ126" s="597"/>
      <c r="CDK126" s="597"/>
      <c r="CDL126" s="597"/>
      <c r="CDM126" s="597"/>
      <c r="CDN126" s="597"/>
      <c r="CDO126" s="597"/>
      <c r="CDP126" s="597"/>
      <c r="CDQ126" s="597"/>
      <c r="CDR126" s="597"/>
      <c r="CDS126" s="597"/>
      <c r="CDT126" s="597"/>
      <c r="CDU126" s="597"/>
      <c r="CDV126" s="597"/>
      <c r="CDW126" s="597"/>
      <c r="CDX126" s="597"/>
      <c r="CDY126" s="597"/>
      <c r="CDZ126" s="597"/>
      <c r="CEA126" s="597"/>
      <c r="CEB126" s="597"/>
      <c r="CEC126" s="597"/>
      <c r="CED126" s="597"/>
      <c r="CEE126" s="597"/>
      <c r="CEF126" s="597"/>
      <c r="CEG126" s="597"/>
      <c r="CEH126" s="597"/>
      <c r="CEI126" s="597"/>
      <c r="CEJ126" s="597"/>
      <c r="CEK126" s="597"/>
      <c r="CEL126" s="597"/>
      <c r="CEM126" s="597"/>
      <c r="CEN126" s="597"/>
      <c r="CEO126" s="597"/>
      <c r="CEP126" s="597"/>
      <c r="CEQ126" s="597"/>
      <c r="CER126" s="597"/>
      <c r="CES126" s="597"/>
      <c r="CET126" s="597"/>
      <c r="CEU126" s="597"/>
      <c r="CEV126" s="597"/>
      <c r="CEW126" s="597"/>
      <c r="CEX126" s="597"/>
      <c r="CEY126" s="597"/>
      <c r="CEZ126" s="597"/>
      <c r="CFA126" s="597"/>
      <c r="CFB126" s="597"/>
      <c r="CFC126" s="597"/>
      <c r="CFD126" s="597"/>
      <c r="CFE126" s="597"/>
      <c r="CFF126" s="597"/>
      <c r="CFG126" s="597"/>
      <c r="CFH126" s="597"/>
      <c r="CFI126" s="597"/>
      <c r="CFJ126" s="597"/>
      <c r="CFK126" s="597"/>
      <c r="CFL126" s="597"/>
      <c r="CFM126" s="597"/>
      <c r="CFN126" s="597"/>
      <c r="CFO126" s="597"/>
      <c r="CFP126" s="597"/>
      <c r="CFQ126" s="597"/>
      <c r="CFR126" s="597"/>
      <c r="CFS126" s="597"/>
      <c r="CFT126" s="597"/>
      <c r="CFU126" s="597"/>
      <c r="CFV126" s="597"/>
      <c r="CFW126" s="597"/>
      <c r="CFX126" s="597"/>
      <c r="CFY126" s="597"/>
      <c r="CFZ126" s="597"/>
      <c r="CGA126" s="597"/>
      <c r="CGB126" s="597"/>
      <c r="CGC126" s="597"/>
      <c r="CGD126" s="597"/>
      <c r="CGE126" s="597"/>
      <c r="CGF126" s="597"/>
      <c r="CGG126" s="597"/>
      <c r="CGH126" s="597"/>
      <c r="CGI126" s="597"/>
      <c r="CGJ126" s="597"/>
      <c r="CGK126" s="597"/>
      <c r="CGL126" s="597"/>
      <c r="CGM126" s="597"/>
      <c r="CGN126" s="597"/>
      <c r="CGO126" s="597"/>
      <c r="CGP126" s="597"/>
      <c r="CGQ126" s="597"/>
      <c r="CGR126" s="597"/>
      <c r="CGS126" s="597"/>
      <c r="CGT126" s="597"/>
      <c r="CGU126" s="597"/>
      <c r="CGV126" s="597"/>
      <c r="CGW126" s="597"/>
      <c r="CGX126" s="597"/>
      <c r="CGY126" s="597"/>
      <c r="CGZ126" s="597"/>
      <c r="CHA126" s="597"/>
      <c r="CHB126" s="597"/>
      <c r="CHC126" s="597"/>
      <c r="CHD126" s="597"/>
      <c r="CHE126" s="597"/>
      <c r="CHF126" s="597"/>
      <c r="CHG126" s="597"/>
      <c r="CHH126" s="597"/>
      <c r="CHI126" s="597"/>
      <c r="CHJ126" s="597"/>
      <c r="CHK126" s="597"/>
      <c r="CHL126" s="597"/>
      <c r="CHM126" s="597"/>
      <c r="CHN126" s="597"/>
      <c r="CHO126" s="597"/>
      <c r="CHP126" s="597"/>
      <c r="CHQ126" s="597"/>
      <c r="CHR126" s="597"/>
      <c r="CHS126" s="597"/>
      <c r="CHT126" s="597"/>
      <c r="CHU126" s="597"/>
      <c r="CHV126" s="597"/>
      <c r="CHW126" s="597"/>
      <c r="CHX126" s="597"/>
      <c r="CHY126" s="597"/>
      <c r="CHZ126" s="597"/>
      <c r="CIA126" s="597"/>
      <c r="CIB126" s="597"/>
      <c r="CIC126" s="597"/>
      <c r="CID126" s="597"/>
      <c r="CIE126" s="597"/>
      <c r="CIF126" s="597"/>
      <c r="CIG126" s="597"/>
      <c r="CIH126" s="597"/>
      <c r="CII126" s="597"/>
      <c r="CIJ126" s="597"/>
      <c r="CIK126" s="597"/>
      <c r="CIL126" s="597"/>
      <c r="CIM126" s="597"/>
      <c r="CIN126" s="597"/>
      <c r="CIO126" s="597"/>
      <c r="CIP126" s="597"/>
      <c r="CIQ126" s="597"/>
      <c r="CIR126" s="597"/>
      <c r="CIS126" s="597"/>
      <c r="CIT126" s="597"/>
      <c r="CIU126" s="597"/>
      <c r="CIV126" s="597"/>
      <c r="CIW126" s="597"/>
      <c r="CIX126" s="597"/>
      <c r="CIY126" s="597"/>
      <c r="CIZ126" s="597"/>
      <c r="CJA126" s="597"/>
      <c r="CJB126" s="597"/>
      <c r="CJC126" s="597"/>
      <c r="CJD126" s="597"/>
      <c r="CJE126" s="597"/>
      <c r="CJF126" s="597"/>
      <c r="CJG126" s="597"/>
      <c r="CJH126" s="597"/>
      <c r="CJI126" s="597"/>
      <c r="CJJ126" s="597"/>
      <c r="CJK126" s="597"/>
      <c r="CJL126" s="597"/>
      <c r="CJM126" s="597"/>
      <c r="CJN126" s="597"/>
      <c r="CJO126" s="597"/>
      <c r="CJP126" s="597"/>
      <c r="CJQ126" s="597"/>
      <c r="CJR126" s="597"/>
      <c r="CJS126" s="597"/>
      <c r="CJT126" s="597"/>
      <c r="CJU126" s="597"/>
      <c r="CJV126" s="597"/>
      <c r="CJW126" s="597"/>
      <c r="CJX126" s="597"/>
      <c r="CJY126" s="597"/>
      <c r="CJZ126" s="597"/>
      <c r="CKA126" s="597"/>
      <c r="CKB126" s="597"/>
      <c r="CKC126" s="597"/>
      <c r="CKD126" s="597"/>
      <c r="CKE126" s="597"/>
      <c r="CKF126" s="597"/>
      <c r="CKG126" s="597"/>
      <c r="CKH126" s="597"/>
      <c r="CKI126" s="597"/>
      <c r="CKJ126" s="597"/>
      <c r="CKK126" s="597"/>
      <c r="CKL126" s="597"/>
      <c r="CKM126" s="597"/>
      <c r="CKN126" s="597"/>
      <c r="CKO126" s="597"/>
      <c r="CKP126" s="597"/>
      <c r="CKQ126" s="597"/>
      <c r="CKR126" s="597"/>
      <c r="CKS126" s="597"/>
      <c r="CKT126" s="597"/>
      <c r="CKU126" s="597"/>
      <c r="CKV126" s="597"/>
      <c r="CKW126" s="597"/>
      <c r="CKX126" s="597"/>
      <c r="CKY126" s="597"/>
      <c r="CKZ126" s="597"/>
      <c r="CLA126" s="597"/>
      <c r="CLB126" s="597"/>
      <c r="CLC126" s="597"/>
      <c r="CLD126" s="597"/>
      <c r="CLE126" s="597"/>
      <c r="CLF126" s="597"/>
      <c r="CLG126" s="597"/>
      <c r="CLH126" s="597"/>
      <c r="CLI126" s="597"/>
      <c r="CLJ126" s="597"/>
      <c r="CLK126" s="597"/>
      <c r="CLL126" s="597"/>
      <c r="CLM126" s="597"/>
      <c r="CLN126" s="597"/>
      <c r="CLO126" s="597"/>
      <c r="CLP126" s="597"/>
      <c r="CLQ126" s="597"/>
      <c r="CLR126" s="597"/>
      <c r="CLS126" s="597"/>
      <c r="CLT126" s="597"/>
      <c r="CLU126" s="597"/>
      <c r="CLV126" s="597"/>
      <c r="CLW126" s="597"/>
      <c r="CLX126" s="597"/>
      <c r="CLY126" s="597"/>
      <c r="CLZ126" s="597"/>
      <c r="CMA126" s="597"/>
      <c r="CMB126" s="597"/>
      <c r="CMC126" s="597"/>
      <c r="CMD126" s="597"/>
      <c r="CME126" s="597"/>
      <c r="CMF126" s="597"/>
      <c r="CMG126" s="597"/>
      <c r="CMH126" s="597"/>
      <c r="CMI126" s="597"/>
      <c r="CMJ126" s="597"/>
      <c r="CMK126" s="597"/>
      <c r="CML126" s="597"/>
      <c r="CMM126" s="597"/>
      <c r="CMN126" s="597"/>
      <c r="CMO126" s="597"/>
      <c r="CMP126" s="597"/>
      <c r="CMQ126" s="597"/>
      <c r="CMR126" s="597"/>
      <c r="CMS126" s="597"/>
      <c r="CMT126" s="597"/>
      <c r="CMU126" s="597"/>
      <c r="CMV126" s="597"/>
      <c r="CMW126" s="597"/>
      <c r="CMX126" s="597"/>
      <c r="CMY126" s="597"/>
      <c r="CMZ126" s="597"/>
      <c r="CNA126" s="597"/>
      <c r="CNB126" s="597"/>
      <c r="CNC126" s="597"/>
      <c r="CND126" s="597"/>
      <c r="CNE126" s="597"/>
      <c r="CNF126" s="597"/>
      <c r="CNG126" s="597"/>
      <c r="CNH126" s="597"/>
      <c r="CNI126" s="597"/>
      <c r="CNJ126" s="597"/>
      <c r="CNK126" s="597"/>
      <c r="CNL126" s="597"/>
      <c r="CNM126" s="597"/>
      <c r="CNN126" s="597"/>
      <c r="CNO126" s="597"/>
      <c r="CNP126" s="597"/>
      <c r="CNQ126" s="597"/>
      <c r="CNR126" s="597"/>
      <c r="CNS126" s="597"/>
      <c r="CNT126" s="597"/>
      <c r="CNU126" s="597"/>
      <c r="CNV126" s="597"/>
      <c r="CNW126" s="597"/>
      <c r="CNX126" s="597"/>
      <c r="CNY126" s="597"/>
      <c r="CNZ126" s="597"/>
      <c r="COA126" s="597"/>
      <c r="COB126" s="597"/>
      <c r="COC126" s="597"/>
      <c r="COD126" s="597"/>
      <c r="COE126" s="597"/>
      <c r="COF126" s="597"/>
      <c r="COG126" s="597"/>
      <c r="COH126" s="597"/>
      <c r="COI126" s="597"/>
      <c r="COJ126" s="597"/>
      <c r="COK126" s="597"/>
      <c r="COL126" s="597"/>
      <c r="COM126" s="597"/>
      <c r="CON126" s="597"/>
      <c r="COO126" s="597"/>
      <c r="COP126" s="597"/>
      <c r="COQ126" s="597"/>
      <c r="COR126" s="597"/>
      <c r="COS126" s="597"/>
      <c r="COT126" s="597"/>
      <c r="COU126" s="597"/>
      <c r="COV126" s="597"/>
      <c r="COW126" s="597"/>
      <c r="COX126" s="597"/>
      <c r="COY126" s="597"/>
      <c r="COZ126" s="597"/>
      <c r="CPA126" s="597"/>
      <c r="CPB126" s="597"/>
      <c r="CPC126" s="597"/>
      <c r="CPD126" s="597"/>
      <c r="CPE126" s="597"/>
      <c r="CPF126" s="597"/>
      <c r="CPG126" s="597"/>
      <c r="CPH126" s="597"/>
      <c r="CPI126" s="597"/>
      <c r="CPJ126" s="597"/>
      <c r="CPK126" s="597"/>
      <c r="CPL126" s="597"/>
      <c r="CPM126" s="597"/>
      <c r="CPN126" s="597"/>
      <c r="CPO126" s="597"/>
      <c r="CPP126" s="597"/>
      <c r="CPQ126" s="597"/>
      <c r="CPR126" s="597"/>
      <c r="CPS126" s="597"/>
      <c r="CPT126" s="597"/>
      <c r="CPU126" s="597"/>
      <c r="CPV126" s="597"/>
      <c r="CPW126" s="597"/>
      <c r="CPX126" s="597"/>
      <c r="CPY126" s="597"/>
      <c r="CPZ126" s="597"/>
      <c r="CQA126" s="597"/>
      <c r="CQB126" s="597"/>
      <c r="CQC126" s="597"/>
      <c r="CQD126" s="597"/>
      <c r="CQE126" s="597"/>
      <c r="CQF126" s="597"/>
      <c r="CQG126" s="597"/>
      <c r="CQH126" s="597"/>
      <c r="CQI126" s="597"/>
      <c r="CQJ126" s="597"/>
      <c r="CQK126" s="597"/>
      <c r="CQL126" s="597"/>
      <c r="CQM126" s="597"/>
      <c r="CQN126" s="597"/>
      <c r="CQO126" s="597"/>
      <c r="CQP126" s="597"/>
      <c r="CQQ126" s="597"/>
      <c r="CQR126" s="597"/>
      <c r="CQS126" s="597"/>
      <c r="CQT126" s="597"/>
      <c r="CQU126" s="597"/>
      <c r="CQV126" s="597"/>
      <c r="CQW126" s="597"/>
      <c r="CQX126" s="597"/>
      <c r="CQY126" s="597"/>
      <c r="CQZ126" s="597"/>
      <c r="CRA126" s="597"/>
      <c r="CRB126" s="597"/>
      <c r="CRC126" s="597"/>
      <c r="CRD126" s="597"/>
      <c r="CRE126" s="597"/>
      <c r="CRF126" s="597"/>
      <c r="CRG126" s="597"/>
      <c r="CRH126" s="597"/>
      <c r="CRI126" s="597"/>
      <c r="CRJ126" s="597"/>
      <c r="CRK126" s="597"/>
      <c r="CRL126" s="597"/>
      <c r="CRM126" s="597"/>
      <c r="CRN126" s="597"/>
      <c r="CRO126" s="597"/>
      <c r="CRP126" s="597"/>
      <c r="CRQ126" s="597"/>
      <c r="CRR126" s="597"/>
      <c r="CRS126" s="597"/>
      <c r="CRT126" s="597"/>
      <c r="CRU126" s="597"/>
      <c r="CRV126" s="597"/>
      <c r="CRW126" s="597"/>
      <c r="CRX126" s="597"/>
      <c r="CRY126" s="597"/>
      <c r="CRZ126" s="597"/>
      <c r="CSA126" s="597"/>
      <c r="CSB126" s="597"/>
      <c r="CSC126" s="597"/>
      <c r="CSD126" s="597"/>
      <c r="CSE126" s="597"/>
      <c r="CSF126" s="597"/>
      <c r="CSG126" s="597"/>
      <c r="CSH126" s="597"/>
      <c r="CSI126" s="597"/>
      <c r="CSJ126" s="597"/>
      <c r="CSK126" s="597"/>
      <c r="CSL126" s="597"/>
      <c r="CSM126" s="597"/>
      <c r="CSN126" s="597"/>
      <c r="CSO126" s="597"/>
      <c r="CSP126" s="597"/>
      <c r="CSQ126" s="597"/>
      <c r="CSR126" s="597"/>
      <c r="CSS126" s="597"/>
      <c r="CST126" s="597"/>
      <c r="CSU126" s="597"/>
      <c r="CSV126" s="597"/>
      <c r="CSW126" s="597"/>
      <c r="CSX126" s="597"/>
      <c r="CSY126" s="597"/>
      <c r="CSZ126" s="597"/>
      <c r="CTA126" s="597"/>
      <c r="CTB126" s="597"/>
      <c r="CTC126" s="597"/>
      <c r="CTD126" s="597"/>
      <c r="CTE126" s="597"/>
      <c r="CTF126" s="597"/>
      <c r="CTG126" s="597"/>
      <c r="CTH126" s="597"/>
      <c r="CTI126" s="597"/>
      <c r="CTJ126" s="597"/>
      <c r="CTK126" s="597"/>
      <c r="CTL126" s="597"/>
      <c r="CTM126" s="597"/>
      <c r="CTN126" s="597"/>
      <c r="CTO126" s="597"/>
      <c r="CTP126" s="597"/>
      <c r="CTQ126" s="597"/>
      <c r="CTR126" s="597"/>
      <c r="CTS126" s="597"/>
      <c r="CTT126" s="597"/>
      <c r="CTU126" s="597"/>
      <c r="CTV126" s="597"/>
      <c r="CTW126" s="597"/>
      <c r="CTX126" s="597"/>
      <c r="CTY126" s="597"/>
      <c r="CTZ126" s="597"/>
      <c r="CUA126" s="597"/>
      <c r="CUB126" s="597"/>
      <c r="CUC126" s="597"/>
      <c r="CUD126" s="597"/>
      <c r="CUE126" s="597"/>
      <c r="CUF126" s="597"/>
      <c r="CUG126" s="597"/>
      <c r="CUH126" s="597"/>
      <c r="CUI126" s="597"/>
      <c r="CUJ126" s="597"/>
      <c r="CUK126" s="597"/>
      <c r="CUL126" s="597"/>
      <c r="CUM126" s="597"/>
      <c r="CUN126" s="597"/>
      <c r="CUO126" s="597"/>
      <c r="CUP126" s="597"/>
      <c r="CUQ126" s="597"/>
      <c r="CUR126" s="597"/>
      <c r="CUS126" s="597"/>
      <c r="CUT126" s="597"/>
      <c r="CUU126" s="597"/>
      <c r="CUV126" s="597"/>
      <c r="CUW126" s="597"/>
      <c r="CUX126" s="597"/>
      <c r="CUY126" s="597"/>
      <c r="CUZ126" s="597"/>
      <c r="CVA126" s="597"/>
      <c r="CVB126" s="597"/>
      <c r="CVC126" s="597"/>
      <c r="CVD126" s="597"/>
      <c r="CVE126" s="597"/>
      <c r="CVF126" s="597"/>
      <c r="CVG126" s="597"/>
      <c r="CVH126" s="597"/>
      <c r="CVI126" s="597"/>
      <c r="CVJ126" s="597"/>
      <c r="CVK126" s="597"/>
      <c r="CVL126" s="597"/>
      <c r="CVM126" s="597"/>
      <c r="CVN126" s="597"/>
      <c r="CVO126" s="597"/>
      <c r="CVP126" s="597"/>
      <c r="CVQ126" s="597"/>
      <c r="CVR126" s="597"/>
      <c r="CVS126" s="597"/>
      <c r="CVT126" s="597"/>
      <c r="CVU126" s="597"/>
      <c r="CVV126" s="597"/>
      <c r="CVW126" s="597"/>
      <c r="CVX126" s="597"/>
      <c r="CVY126" s="597"/>
      <c r="CVZ126" s="597"/>
      <c r="CWA126" s="597"/>
      <c r="CWB126" s="597"/>
      <c r="CWC126" s="597"/>
      <c r="CWD126" s="597"/>
      <c r="CWE126" s="597"/>
      <c r="CWF126" s="597"/>
      <c r="CWG126" s="597"/>
      <c r="CWH126" s="597"/>
      <c r="CWI126" s="597"/>
      <c r="CWJ126" s="597"/>
      <c r="CWK126" s="597"/>
      <c r="CWL126" s="597"/>
      <c r="CWM126" s="597"/>
      <c r="CWN126" s="597"/>
      <c r="CWO126" s="597"/>
      <c r="CWP126" s="597"/>
      <c r="CWQ126" s="597"/>
      <c r="CWR126" s="597"/>
      <c r="CWS126" s="597"/>
      <c r="CWT126" s="597"/>
      <c r="CWU126" s="597"/>
      <c r="CWV126" s="597"/>
      <c r="CWW126" s="597"/>
      <c r="CWX126" s="597"/>
      <c r="CWY126" s="597"/>
      <c r="CWZ126" s="597"/>
      <c r="CXA126" s="597"/>
      <c r="CXB126" s="597"/>
      <c r="CXC126" s="597"/>
      <c r="CXD126" s="597"/>
      <c r="CXE126" s="597"/>
      <c r="CXF126" s="597"/>
      <c r="CXG126" s="597"/>
      <c r="CXH126" s="597"/>
      <c r="CXI126" s="597"/>
      <c r="CXJ126" s="597"/>
      <c r="CXK126" s="597"/>
      <c r="CXL126" s="597"/>
      <c r="CXM126" s="597"/>
      <c r="CXN126" s="597"/>
      <c r="CXO126" s="597"/>
      <c r="CXP126" s="597"/>
      <c r="CXQ126" s="597"/>
      <c r="CXR126" s="597"/>
      <c r="CXS126" s="597"/>
      <c r="CXT126" s="597"/>
      <c r="CXU126" s="597"/>
      <c r="CXV126" s="597"/>
      <c r="CXW126" s="597"/>
      <c r="CXX126" s="597"/>
      <c r="CXY126" s="597"/>
      <c r="CXZ126" s="597"/>
      <c r="CYA126" s="597"/>
      <c r="CYB126" s="597"/>
      <c r="CYC126" s="597"/>
      <c r="CYD126" s="597"/>
      <c r="CYE126" s="597"/>
      <c r="CYF126" s="597"/>
      <c r="CYG126" s="597"/>
      <c r="CYH126" s="597"/>
      <c r="CYI126" s="597"/>
      <c r="CYJ126" s="597"/>
      <c r="CYK126" s="597"/>
      <c r="CYL126" s="597"/>
      <c r="CYM126" s="597"/>
      <c r="CYN126" s="597"/>
      <c r="CYO126" s="597"/>
      <c r="CYP126" s="597"/>
      <c r="CYQ126" s="597"/>
      <c r="CYR126" s="597"/>
      <c r="CYS126" s="597"/>
      <c r="CYT126" s="597"/>
      <c r="CYU126" s="597"/>
      <c r="CYV126" s="597"/>
      <c r="CYW126" s="597"/>
      <c r="CYX126" s="597"/>
      <c r="CYY126" s="597"/>
      <c r="CYZ126" s="597"/>
      <c r="CZA126" s="597"/>
      <c r="CZB126" s="597"/>
      <c r="CZC126" s="597"/>
      <c r="CZD126" s="597"/>
      <c r="CZE126" s="597"/>
      <c r="CZF126" s="597"/>
      <c r="CZG126" s="597"/>
      <c r="CZH126" s="597"/>
      <c r="CZI126" s="597"/>
      <c r="CZJ126" s="597"/>
      <c r="CZK126" s="597"/>
      <c r="CZL126" s="597"/>
      <c r="CZM126" s="597"/>
      <c r="CZN126" s="597"/>
      <c r="CZO126" s="597"/>
      <c r="CZP126" s="597"/>
      <c r="CZQ126" s="597"/>
      <c r="CZR126" s="597"/>
      <c r="CZS126" s="597"/>
      <c r="CZT126" s="597"/>
      <c r="CZU126" s="597"/>
      <c r="CZV126" s="597"/>
      <c r="CZW126" s="597"/>
      <c r="CZX126" s="597"/>
      <c r="CZY126" s="597"/>
      <c r="CZZ126" s="597"/>
      <c r="DAA126" s="597"/>
      <c r="DAB126" s="597"/>
      <c r="DAC126" s="597"/>
      <c r="DAD126" s="597"/>
      <c r="DAE126" s="597"/>
      <c r="DAF126" s="597"/>
      <c r="DAG126" s="597"/>
      <c r="DAH126" s="597"/>
      <c r="DAI126" s="597"/>
      <c r="DAJ126" s="597"/>
      <c r="DAK126" s="597"/>
      <c r="DAL126" s="597"/>
      <c r="DAM126" s="597"/>
      <c r="DAN126" s="597"/>
      <c r="DAO126" s="597"/>
      <c r="DAP126" s="597"/>
      <c r="DAQ126" s="597"/>
      <c r="DAR126" s="597"/>
      <c r="DAS126" s="597"/>
      <c r="DAT126" s="597"/>
      <c r="DAU126" s="597"/>
      <c r="DAV126" s="597"/>
      <c r="DAW126" s="597"/>
      <c r="DAX126" s="597"/>
      <c r="DAY126" s="597"/>
      <c r="DAZ126" s="597"/>
      <c r="DBA126" s="597"/>
      <c r="DBB126" s="597"/>
      <c r="DBC126" s="597"/>
      <c r="DBD126" s="597"/>
      <c r="DBE126" s="597"/>
      <c r="DBF126" s="597"/>
      <c r="DBG126" s="597"/>
      <c r="DBH126" s="597"/>
      <c r="DBI126" s="597"/>
      <c r="DBJ126" s="597"/>
      <c r="DBK126" s="597"/>
      <c r="DBL126" s="597"/>
      <c r="DBM126" s="597"/>
      <c r="DBN126" s="597"/>
      <c r="DBO126" s="597"/>
      <c r="DBP126" s="597"/>
      <c r="DBQ126" s="597"/>
      <c r="DBR126" s="597"/>
      <c r="DBS126" s="597"/>
      <c r="DBT126" s="597"/>
      <c r="DBU126" s="597"/>
      <c r="DBV126" s="597"/>
      <c r="DBW126" s="597"/>
      <c r="DBX126" s="597"/>
      <c r="DBY126" s="597"/>
      <c r="DBZ126" s="597"/>
      <c r="DCA126" s="597"/>
      <c r="DCB126" s="597"/>
      <c r="DCC126" s="597"/>
      <c r="DCD126" s="597"/>
      <c r="DCE126" s="597"/>
      <c r="DCF126" s="597"/>
      <c r="DCG126" s="597"/>
      <c r="DCH126" s="597"/>
      <c r="DCI126" s="597"/>
      <c r="DCJ126" s="597"/>
      <c r="DCK126" s="597"/>
      <c r="DCL126" s="597"/>
      <c r="DCM126" s="597"/>
      <c r="DCN126" s="597"/>
      <c r="DCO126" s="597"/>
      <c r="DCP126" s="597"/>
      <c r="DCQ126" s="597"/>
      <c r="DCR126" s="597"/>
      <c r="DCS126" s="597"/>
      <c r="DCT126" s="597"/>
      <c r="DCU126" s="597"/>
      <c r="DCV126" s="597"/>
      <c r="DCW126" s="597"/>
      <c r="DCX126" s="597"/>
      <c r="DCY126" s="597"/>
      <c r="DCZ126" s="597"/>
      <c r="DDA126" s="597"/>
      <c r="DDB126" s="597"/>
      <c r="DDC126" s="597"/>
      <c r="DDD126" s="597"/>
      <c r="DDE126" s="597"/>
      <c r="DDF126" s="597"/>
      <c r="DDG126" s="597"/>
      <c r="DDH126" s="597"/>
      <c r="DDI126" s="597"/>
      <c r="DDJ126" s="597"/>
      <c r="DDK126" s="597"/>
      <c r="DDL126" s="597"/>
      <c r="DDM126" s="597"/>
      <c r="DDN126" s="597"/>
      <c r="DDO126" s="597"/>
      <c r="DDP126" s="597"/>
      <c r="DDQ126" s="597"/>
      <c r="DDR126" s="597"/>
      <c r="DDS126" s="597"/>
      <c r="DDT126" s="597"/>
      <c r="DDU126" s="597"/>
      <c r="DDV126" s="597"/>
      <c r="DDW126" s="597"/>
      <c r="DDX126" s="597"/>
      <c r="DDY126" s="597"/>
      <c r="DDZ126" s="597"/>
      <c r="DEA126" s="597"/>
      <c r="DEB126" s="597"/>
      <c r="DEC126" s="597"/>
      <c r="DED126" s="597"/>
      <c r="DEE126" s="597"/>
      <c r="DEF126" s="597"/>
      <c r="DEG126" s="597"/>
      <c r="DEH126" s="597"/>
      <c r="DEI126" s="597"/>
      <c r="DEJ126" s="597"/>
      <c r="DEK126" s="597"/>
      <c r="DEL126" s="597"/>
      <c r="DEM126" s="597"/>
      <c r="DEN126" s="597"/>
      <c r="DEO126" s="597"/>
      <c r="DEP126" s="597"/>
      <c r="DEQ126" s="597"/>
      <c r="DER126" s="597"/>
      <c r="DES126" s="597"/>
      <c r="DET126" s="597"/>
      <c r="DEU126" s="597"/>
      <c r="DEV126" s="597"/>
      <c r="DEW126" s="597"/>
      <c r="DEX126" s="597"/>
      <c r="DEY126" s="597"/>
      <c r="DEZ126" s="597"/>
      <c r="DFA126" s="597"/>
      <c r="DFB126" s="597"/>
      <c r="DFC126" s="597"/>
      <c r="DFD126" s="597"/>
      <c r="DFE126" s="597"/>
      <c r="DFF126" s="597"/>
      <c r="DFG126" s="597"/>
      <c r="DFH126" s="597"/>
      <c r="DFI126" s="597"/>
      <c r="DFJ126" s="597"/>
      <c r="DFK126" s="597"/>
      <c r="DFL126" s="597"/>
      <c r="DFM126" s="597"/>
      <c r="DFN126" s="597"/>
      <c r="DFO126" s="597"/>
      <c r="DFP126" s="597"/>
      <c r="DFQ126" s="597"/>
      <c r="DFR126" s="597"/>
      <c r="DFS126" s="597"/>
      <c r="DFT126" s="597"/>
      <c r="DFU126" s="597"/>
      <c r="DFV126" s="597"/>
      <c r="DFW126" s="597"/>
      <c r="DFX126" s="597"/>
      <c r="DFY126" s="597"/>
      <c r="DFZ126" s="597"/>
      <c r="DGA126" s="597"/>
      <c r="DGB126" s="597"/>
      <c r="DGC126" s="597"/>
      <c r="DGD126" s="597"/>
      <c r="DGE126" s="597"/>
      <c r="DGF126" s="597"/>
      <c r="DGG126" s="597"/>
      <c r="DGH126" s="597"/>
      <c r="DGI126" s="597"/>
      <c r="DGJ126" s="597"/>
      <c r="DGK126" s="597"/>
      <c r="DGL126" s="597"/>
      <c r="DGM126" s="597"/>
      <c r="DGN126" s="597"/>
      <c r="DGO126" s="597"/>
      <c r="DGP126" s="597"/>
      <c r="DGQ126" s="597"/>
      <c r="DGR126" s="597"/>
      <c r="DGS126" s="597"/>
      <c r="DGT126" s="597"/>
      <c r="DGU126" s="597"/>
      <c r="DGV126" s="597"/>
      <c r="DGW126" s="597"/>
      <c r="DGX126" s="597"/>
      <c r="DGY126" s="597"/>
      <c r="DGZ126" s="597"/>
      <c r="DHA126" s="597"/>
      <c r="DHB126" s="597"/>
      <c r="DHC126" s="597"/>
      <c r="DHD126" s="597"/>
      <c r="DHE126" s="597"/>
      <c r="DHF126" s="597"/>
      <c r="DHG126" s="597"/>
      <c r="DHH126" s="597"/>
      <c r="DHI126" s="597"/>
      <c r="DHJ126" s="597"/>
      <c r="DHK126" s="597"/>
      <c r="DHL126" s="597"/>
      <c r="DHM126" s="597"/>
      <c r="DHN126" s="597"/>
      <c r="DHO126" s="597"/>
      <c r="DHP126" s="597"/>
      <c r="DHQ126" s="597"/>
      <c r="DHR126" s="597"/>
      <c r="DHS126" s="597"/>
      <c r="DHT126" s="597"/>
      <c r="DHU126" s="597"/>
      <c r="DHV126" s="597"/>
      <c r="DHW126" s="597"/>
      <c r="DHX126" s="597"/>
      <c r="DHY126" s="597"/>
      <c r="DHZ126" s="597"/>
      <c r="DIA126" s="597"/>
      <c r="DIB126" s="597"/>
      <c r="DIC126" s="597"/>
      <c r="DID126" s="597"/>
      <c r="DIE126" s="597"/>
      <c r="DIF126" s="597"/>
      <c r="DIG126" s="597"/>
      <c r="DIH126" s="597"/>
      <c r="DII126" s="597"/>
      <c r="DIJ126" s="597"/>
      <c r="DIK126" s="597"/>
      <c r="DIL126" s="597"/>
      <c r="DIM126" s="597"/>
      <c r="DIN126" s="597"/>
      <c r="DIO126" s="597"/>
      <c r="DIP126" s="597"/>
      <c r="DIQ126" s="597"/>
      <c r="DIR126" s="597"/>
      <c r="DIS126" s="597"/>
      <c r="DIT126" s="597"/>
      <c r="DIU126" s="597"/>
      <c r="DIV126" s="597"/>
      <c r="DIW126" s="597"/>
      <c r="DIX126" s="597"/>
      <c r="DIY126" s="597"/>
      <c r="DIZ126" s="597"/>
      <c r="DJA126" s="597"/>
      <c r="DJB126" s="597"/>
      <c r="DJC126" s="597"/>
      <c r="DJD126" s="597"/>
      <c r="DJE126" s="597"/>
      <c r="DJF126" s="597"/>
      <c r="DJG126" s="597"/>
      <c r="DJH126" s="597"/>
      <c r="DJI126" s="597"/>
      <c r="DJJ126" s="597"/>
      <c r="DJK126" s="597"/>
      <c r="DJL126" s="597"/>
      <c r="DJM126" s="597"/>
      <c r="DJN126" s="597"/>
      <c r="DJO126" s="597"/>
      <c r="DJP126" s="597"/>
      <c r="DJQ126" s="597"/>
      <c r="DJR126" s="597"/>
      <c r="DJS126" s="597"/>
      <c r="DJT126" s="597"/>
      <c r="DJU126" s="597"/>
      <c r="DJV126" s="597"/>
      <c r="DJW126" s="597"/>
      <c r="DJX126" s="597"/>
      <c r="DJY126" s="597"/>
      <c r="DJZ126" s="597"/>
      <c r="DKA126" s="597"/>
      <c r="DKB126" s="597"/>
      <c r="DKC126" s="597"/>
      <c r="DKD126" s="597"/>
      <c r="DKE126" s="597"/>
      <c r="DKF126" s="597"/>
      <c r="DKG126" s="597"/>
      <c r="DKH126" s="597"/>
      <c r="DKI126" s="597"/>
      <c r="DKJ126" s="597"/>
      <c r="DKK126" s="597"/>
      <c r="DKL126" s="597"/>
      <c r="DKM126" s="597"/>
      <c r="DKN126" s="597"/>
      <c r="DKO126" s="597"/>
      <c r="DKP126" s="597"/>
      <c r="DKQ126" s="597"/>
      <c r="DKR126" s="597"/>
      <c r="DKS126" s="597"/>
      <c r="DKT126" s="597"/>
      <c r="DKU126" s="597"/>
      <c r="DKV126" s="597"/>
      <c r="DKW126" s="597"/>
      <c r="DKX126" s="597"/>
      <c r="DKY126" s="597"/>
      <c r="DKZ126" s="597"/>
      <c r="DLA126" s="597"/>
      <c r="DLB126" s="597"/>
      <c r="DLC126" s="597"/>
      <c r="DLD126" s="597"/>
      <c r="DLE126" s="597"/>
      <c r="DLF126" s="597"/>
      <c r="DLG126" s="597"/>
      <c r="DLH126" s="597"/>
      <c r="DLI126" s="597"/>
      <c r="DLJ126" s="597"/>
      <c r="DLK126" s="597"/>
      <c r="DLL126" s="597"/>
      <c r="DLM126" s="597"/>
      <c r="DLN126" s="597"/>
      <c r="DLO126" s="597"/>
      <c r="DLP126" s="597"/>
      <c r="DLQ126" s="597"/>
      <c r="DLR126" s="597"/>
      <c r="DLS126" s="597"/>
      <c r="DLT126" s="597"/>
      <c r="DLU126" s="597"/>
      <c r="DLV126" s="597"/>
      <c r="DLW126" s="597"/>
      <c r="DLX126" s="597"/>
      <c r="DLY126" s="597"/>
      <c r="DLZ126" s="597"/>
      <c r="DMA126" s="597"/>
      <c r="DMB126" s="597"/>
      <c r="DMC126" s="597"/>
      <c r="DMD126" s="597"/>
      <c r="DME126" s="597"/>
      <c r="DMF126" s="597"/>
      <c r="DMG126" s="597"/>
      <c r="DMH126" s="597"/>
      <c r="DMI126" s="597"/>
      <c r="DMJ126" s="597"/>
      <c r="DMK126" s="597"/>
      <c r="DML126" s="597"/>
      <c r="DMM126" s="597"/>
      <c r="DMN126" s="597"/>
      <c r="DMO126" s="597"/>
      <c r="DMP126" s="597"/>
      <c r="DMQ126" s="597"/>
      <c r="DMR126" s="597"/>
      <c r="DMS126" s="597"/>
      <c r="DMT126" s="597"/>
      <c r="DMU126" s="597"/>
      <c r="DMV126" s="597"/>
      <c r="DMW126" s="597"/>
      <c r="DMX126" s="597"/>
      <c r="DMY126" s="597"/>
      <c r="DMZ126" s="597"/>
      <c r="DNA126" s="597"/>
      <c r="DNB126" s="597"/>
      <c r="DNC126" s="597"/>
      <c r="DND126" s="597"/>
      <c r="DNE126" s="597"/>
      <c r="DNF126" s="597"/>
      <c r="DNG126" s="597"/>
      <c r="DNH126" s="597"/>
      <c r="DNI126" s="597"/>
      <c r="DNJ126" s="597"/>
      <c r="DNK126" s="597"/>
      <c r="DNL126" s="597"/>
      <c r="DNM126" s="597"/>
      <c r="DNN126" s="597"/>
      <c r="DNO126" s="597"/>
      <c r="DNP126" s="597"/>
      <c r="DNQ126" s="597"/>
      <c r="DNR126" s="597"/>
      <c r="DNS126" s="597"/>
      <c r="DNT126" s="597"/>
      <c r="DNU126" s="597"/>
      <c r="DNV126" s="597"/>
      <c r="DNW126" s="597"/>
      <c r="DNX126" s="597"/>
      <c r="DNY126" s="597"/>
      <c r="DNZ126" s="597"/>
      <c r="DOA126" s="597"/>
      <c r="DOB126" s="597"/>
      <c r="DOC126" s="597"/>
      <c r="DOD126" s="597"/>
      <c r="DOE126" s="597"/>
      <c r="DOF126" s="597"/>
      <c r="DOG126" s="597"/>
      <c r="DOH126" s="597"/>
      <c r="DOI126" s="597"/>
      <c r="DOJ126" s="597"/>
      <c r="DOK126" s="597"/>
      <c r="DOL126" s="597"/>
      <c r="DOM126" s="597"/>
      <c r="DON126" s="597"/>
      <c r="DOO126" s="597"/>
      <c r="DOP126" s="597"/>
      <c r="DOQ126" s="597"/>
      <c r="DOR126" s="597"/>
      <c r="DOS126" s="597"/>
      <c r="DOT126" s="597"/>
      <c r="DOU126" s="597"/>
      <c r="DOV126" s="597"/>
      <c r="DOW126" s="597"/>
      <c r="DOX126" s="597"/>
      <c r="DOY126" s="597"/>
      <c r="DOZ126" s="597"/>
      <c r="DPA126" s="597"/>
      <c r="DPB126" s="597"/>
      <c r="DPC126" s="597"/>
      <c r="DPD126" s="597"/>
      <c r="DPE126" s="597"/>
      <c r="DPF126" s="597"/>
      <c r="DPG126" s="597"/>
      <c r="DPH126" s="597"/>
      <c r="DPI126" s="597"/>
      <c r="DPJ126" s="597"/>
      <c r="DPK126" s="597"/>
      <c r="DPL126" s="597"/>
      <c r="DPM126" s="597"/>
      <c r="DPN126" s="597"/>
      <c r="DPO126" s="597"/>
      <c r="DPP126" s="597"/>
      <c r="DPQ126" s="597"/>
      <c r="DPR126" s="597"/>
      <c r="DPS126" s="597"/>
      <c r="DPT126" s="597"/>
      <c r="DPU126" s="597"/>
      <c r="DPV126" s="597"/>
      <c r="DPW126" s="597"/>
      <c r="DPX126" s="597"/>
      <c r="DPY126" s="597"/>
      <c r="DPZ126" s="597"/>
      <c r="DQA126" s="597"/>
      <c r="DQB126" s="597"/>
      <c r="DQC126" s="597"/>
      <c r="DQD126" s="597"/>
      <c r="DQE126" s="597"/>
      <c r="DQF126" s="597"/>
      <c r="DQG126" s="597"/>
      <c r="DQH126" s="597"/>
      <c r="DQI126" s="597"/>
      <c r="DQJ126" s="597"/>
      <c r="DQK126" s="597"/>
      <c r="DQL126" s="597"/>
      <c r="DQM126" s="597"/>
      <c r="DQN126" s="597"/>
      <c r="DQO126" s="597"/>
      <c r="DQP126" s="597"/>
      <c r="DQQ126" s="597"/>
      <c r="DQR126" s="597"/>
      <c r="DQS126" s="597"/>
      <c r="DQT126" s="597"/>
      <c r="DQU126" s="597"/>
      <c r="DQV126" s="597"/>
      <c r="DQW126" s="597"/>
      <c r="DQX126" s="597"/>
      <c r="DQY126" s="597"/>
      <c r="DQZ126" s="597"/>
      <c r="DRA126" s="597"/>
      <c r="DRB126" s="597"/>
      <c r="DRC126" s="597"/>
      <c r="DRD126" s="597"/>
      <c r="DRE126" s="597"/>
      <c r="DRF126" s="597"/>
      <c r="DRG126" s="597"/>
      <c r="DRH126" s="597"/>
      <c r="DRI126" s="597"/>
      <c r="DRJ126" s="597"/>
      <c r="DRK126" s="597"/>
      <c r="DRL126" s="597"/>
      <c r="DRM126" s="597"/>
      <c r="DRN126" s="597"/>
      <c r="DRO126" s="597"/>
      <c r="DRP126" s="597"/>
      <c r="DRQ126" s="597"/>
      <c r="DRR126" s="597"/>
      <c r="DRS126" s="597"/>
      <c r="DRT126" s="597"/>
      <c r="DRU126" s="597"/>
      <c r="DRV126" s="597"/>
      <c r="DRW126" s="597"/>
      <c r="DRX126" s="597"/>
      <c r="DRY126" s="597"/>
      <c r="DRZ126" s="597"/>
      <c r="DSA126" s="597"/>
      <c r="DSB126" s="597"/>
      <c r="DSC126" s="597"/>
      <c r="DSD126" s="597"/>
      <c r="DSE126" s="597"/>
      <c r="DSF126" s="597"/>
      <c r="DSG126" s="597"/>
      <c r="DSH126" s="597"/>
      <c r="DSI126" s="597"/>
      <c r="DSJ126" s="597"/>
      <c r="DSK126" s="597"/>
      <c r="DSL126" s="597"/>
      <c r="DSM126" s="597"/>
      <c r="DSN126" s="597"/>
      <c r="DSO126" s="597"/>
      <c r="DSP126" s="597"/>
      <c r="DSQ126" s="597"/>
      <c r="DSR126" s="597"/>
      <c r="DSS126" s="597"/>
      <c r="DST126" s="597"/>
      <c r="DSU126" s="597"/>
      <c r="DSV126" s="597"/>
      <c r="DSW126" s="597"/>
      <c r="DSX126" s="597"/>
      <c r="DSY126" s="597"/>
      <c r="DSZ126" s="597"/>
      <c r="DTA126" s="597"/>
      <c r="DTB126" s="597"/>
      <c r="DTC126" s="597"/>
      <c r="DTD126" s="597"/>
      <c r="DTE126" s="597"/>
      <c r="DTF126" s="597"/>
      <c r="DTG126" s="597"/>
      <c r="DTH126" s="597"/>
      <c r="DTI126" s="597"/>
      <c r="DTJ126" s="597"/>
      <c r="DTK126" s="597"/>
      <c r="DTL126" s="597"/>
      <c r="DTM126" s="597"/>
      <c r="DTN126" s="597"/>
      <c r="DTO126" s="597"/>
      <c r="DTP126" s="597"/>
      <c r="DTQ126" s="597"/>
      <c r="DTR126" s="597"/>
      <c r="DTS126" s="597"/>
      <c r="DTT126" s="597"/>
      <c r="DTU126" s="597"/>
      <c r="DTV126" s="597"/>
      <c r="DTW126" s="597"/>
      <c r="DTX126" s="597"/>
      <c r="DTY126" s="597"/>
      <c r="DTZ126" s="597"/>
      <c r="DUA126" s="597"/>
      <c r="DUB126" s="597"/>
      <c r="DUC126" s="597"/>
      <c r="DUD126" s="597"/>
      <c r="DUE126" s="597"/>
      <c r="DUF126" s="597"/>
      <c r="DUG126" s="597"/>
      <c r="DUH126" s="597"/>
      <c r="DUI126" s="597"/>
      <c r="DUJ126" s="597"/>
      <c r="DUK126" s="597"/>
      <c r="DUL126" s="597"/>
      <c r="DUM126" s="597"/>
      <c r="DUN126" s="597"/>
      <c r="DUO126" s="597"/>
      <c r="DUP126" s="597"/>
      <c r="DUQ126" s="597"/>
      <c r="DUR126" s="597"/>
      <c r="DUS126" s="597"/>
      <c r="DUT126" s="597"/>
      <c r="DUU126" s="597"/>
      <c r="DUV126" s="597"/>
      <c r="DUW126" s="597"/>
      <c r="DUX126" s="597"/>
      <c r="DUY126" s="597"/>
      <c r="DUZ126" s="597"/>
      <c r="DVA126" s="597"/>
      <c r="DVB126" s="597"/>
      <c r="DVC126" s="597"/>
      <c r="DVD126" s="597"/>
      <c r="DVE126" s="597"/>
      <c r="DVF126" s="597"/>
      <c r="DVG126" s="597"/>
      <c r="DVH126" s="597"/>
      <c r="DVI126" s="597"/>
      <c r="DVJ126" s="597"/>
      <c r="DVK126" s="597"/>
      <c r="DVL126" s="597"/>
      <c r="DVM126" s="597"/>
      <c r="DVN126" s="597"/>
      <c r="DVO126" s="597"/>
      <c r="DVP126" s="597"/>
      <c r="DVQ126" s="597"/>
      <c r="DVR126" s="597"/>
      <c r="DVS126" s="597"/>
      <c r="DVT126" s="597"/>
      <c r="DVU126" s="597"/>
      <c r="DVV126" s="597"/>
      <c r="DVW126" s="597"/>
      <c r="DVX126" s="597"/>
      <c r="DVY126" s="597"/>
      <c r="DVZ126" s="597"/>
      <c r="DWA126" s="597"/>
      <c r="DWB126" s="597"/>
      <c r="DWC126" s="597"/>
      <c r="DWD126" s="597"/>
      <c r="DWE126" s="597"/>
      <c r="DWF126" s="597"/>
      <c r="DWG126" s="597"/>
      <c r="DWH126" s="597"/>
      <c r="DWI126" s="597"/>
      <c r="DWJ126" s="597"/>
      <c r="DWK126" s="597"/>
      <c r="DWL126" s="597"/>
      <c r="DWM126" s="597"/>
      <c r="DWN126" s="597"/>
      <c r="DWO126" s="597"/>
      <c r="DWP126" s="597"/>
      <c r="DWQ126" s="597"/>
      <c r="DWR126" s="597"/>
      <c r="DWS126" s="597"/>
      <c r="DWT126" s="597"/>
      <c r="DWU126" s="597"/>
      <c r="DWV126" s="597"/>
      <c r="DWW126" s="597"/>
      <c r="DWX126" s="597"/>
      <c r="DWY126" s="597"/>
      <c r="DWZ126" s="597"/>
      <c r="DXA126" s="597"/>
      <c r="DXB126" s="597"/>
      <c r="DXC126" s="597"/>
      <c r="DXD126" s="597"/>
      <c r="DXE126" s="597"/>
      <c r="DXF126" s="597"/>
      <c r="DXG126" s="597"/>
      <c r="DXH126" s="597"/>
      <c r="DXI126" s="597"/>
      <c r="DXJ126" s="597"/>
      <c r="DXK126" s="597"/>
      <c r="DXL126" s="597"/>
      <c r="DXM126" s="597"/>
      <c r="DXN126" s="597"/>
      <c r="DXO126" s="597"/>
      <c r="DXP126" s="597"/>
      <c r="DXQ126" s="597"/>
      <c r="DXR126" s="597"/>
      <c r="DXS126" s="597"/>
      <c r="DXT126" s="597"/>
      <c r="DXU126" s="597"/>
      <c r="DXV126" s="597"/>
      <c r="DXW126" s="597"/>
      <c r="DXX126" s="597"/>
      <c r="DXY126" s="597"/>
      <c r="DXZ126" s="597"/>
      <c r="DYA126" s="597"/>
      <c r="DYB126" s="597"/>
      <c r="DYC126" s="597"/>
      <c r="DYD126" s="597"/>
      <c r="DYE126" s="597"/>
      <c r="DYF126" s="597"/>
      <c r="DYG126" s="597"/>
      <c r="DYH126" s="597"/>
      <c r="DYI126" s="597"/>
      <c r="DYJ126" s="597"/>
      <c r="DYK126" s="597"/>
      <c r="DYL126" s="597"/>
      <c r="DYM126" s="597"/>
      <c r="DYN126" s="597"/>
      <c r="DYO126" s="597"/>
      <c r="DYP126" s="597"/>
      <c r="DYQ126" s="597"/>
      <c r="DYR126" s="597"/>
      <c r="DYS126" s="597"/>
      <c r="DYT126" s="597"/>
      <c r="DYU126" s="597"/>
      <c r="DYV126" s="597"/>
      <c r="DYW126" s="597"/>
      <c r="DYX126" s="597"/>
      <c r="DYY126" s="597"/>
      <c r="DYZ126" s="597"/>
      <c r="DZA126" s="597"/>
      <c r="DZB126" s="597"/>
      <c r="DZC126" s="597"/>
      <c r="DZD126" s="597"/>
      <c r="DZE126" s="597"/>
      <c r="DZF126" s="597"/>
      <c r="DZG126" s="597"/>
      <c r="DZH126" s="597"/>
      <c r="DZI126" s="597"/>
      <c r="DZJ126" s="597"/>
      <c r="DZK126" s="597"/>
      <c r="DZL126" s="597"/>
      <c r="DZM126" s="597"/>
      <c r="DZN126" s="597"/>
      <c r="DZO126" s="597"/>
      <c r="DZP126" s="597"/>
      <c r="DZQ126" s="597"/>
      <c r="DZR126" s="597"/>
      <c r="DZS126" s="597"/>
      <c r="DZT126" s="597"/>
      <c r="DZU126" s="597"/>
      <c r="DZV126" s="597"/>
      <c r="DZW126" s="597"/>
      <c r="DZX126" s="597"/>
      <c r="DZY126" s="597"/>
      <c r="DZZ126" s="597"/>
      <c r="EAA126" s="597"/>
      <c r="EAB126" s="597"/>
      <c r="EAC126" s="597"/>
      <c r="EAD126" s="597"/>
      <c r="EAE126" s="597"/>
      <c r="EAF126" s="597"/>
      <c r="EAG126" s="597"/>
      <c r="EAH126" s="597"/>
      <c r="EAI126" s="597"/>
      <c r="EAJ126" s="597"/>
      <c r="EAK126" s="597"/>
      <c r="EAL126" s="597"/>
      <c r="EAM126" s="597"/>
      <c r="EAN126" s="597"/>
      <c r="EAO126" s="597"/>
      <c r="EAP126" s="597"/>
      <c r="EAQ126" s="597"/>
      <c r="EAR126" s="597"/>
      <c r="EAS126" s="597"/>
      <c r="EAT126" s="597"/>
      <c r="EAU126" s="597"/>
      <c r="EAV126" s="597"/>
      <c r="EAW126" s="597"/>
      <c r="EAX126" s="597"/>
      <c r="EAY126" s="597"/>
      <c r="EAZ126" s="597"/>
      <c r="EBA126" s="597"/>
      <c r="EBB126" s="597"/>
      <c r="EBC126" s="597"/>
      <c r="EBD126" s="597"/>
      <c r="EBE126" s="597"/>
      <c r="EBF126" s="597"/>
      <c r="EBG126" s="597"/>
      <c r="EBH126" s="597"/>
      <c r="EBI126" s="597"/>
      <c r="EBJ126" s="597"/>
      <c r="EBK126" s="597"/>
      <c r="EBL126" s="597"/>
      <c r="EBM126" s="597"/>
      <c r="EBN126" s="597"/>
      <c r="EBO126" s="597"/>
      <c r="EBP126" s="597"/>
      <c r="EBQ126" s="597"/>
      <c r="EBR126" s="597"/>
      <c r="EBS126" s="597"/>
      <c r="EBT126" s="597"/>
      <c r="EBU126" s="597"/>
      <c r="EBV126" s="597"/>
      <c r="EBW126" s="597"/>
      <c r="EBX126" s="597"/>
      <c r="EBY126" s="597"/>
      <c r="EBZ126" s="597"/>
      <c r="ECA126" s="597"/>
      <c r="ECB126" s="597"/>
      <c r="ECC126" s="597"/>
      <c r="ECD126" s="597"/>
      <c r="ECE126" s="597"/>
      <c r="ECF126" s="597"/>
      <c r="ECG126" s="597"/>
      <c r="ECH126" s="597"/>
      <c r="ECI126" s="597"/>
      <c r="ECJ126" s="597"/>
      <c r="ECK126" s="597"/>
      <c r="ECL126" s="597"/>
      <c r="ECM126" s="597"/>
      <c r="ECN126" s="597"/>
      <c r="ECO126" s="597"/>
      <c r="ECP126" s="597"/>
      <c r="ECQ126" s="597"/>
      <c r="ECR126" s="597"/>
      <c r="ECS126" s="597"/>
      <c r="ECT126" s="597"/>
      <c r="ECU126" s="597"/>
      <c r="ECV126" s="597"/>
      <c r="ECW126" s="597"/>
      <c r="ECX126" s="597"/>
      <c r="ECY126" s="597"/>
      <c r="ECZ126" s="597"/>
      <c r="EDA126" s="597"/>
      <c r="EDB126" s="597"/>
      <c r="EDC126" s="597"/>
      <c r="EDD126" s="597"/>
      <c r="EDE126" s="597"/>
      <c r="EDF126" s="597"/>
      <c r="EDG126" s="597"/>
      <c r="EDH126" s="597"/>
      <c r="EDI126" s="597"/>
      <c r="EDJ126" s="597"/>
      <c r="EDK126" s="597"/>
      <c r="EDL126" s="597"/>
      <c r="EDM126" s="597"/>
      <c r="EDN126" s="597"/>
      <c r="EDO126" s="597"/>
      <c r="EDP126" s="597"/>
      <c r="EDQ126" s="597"/>
      <c r="EDR126" s="597"/>
      <c r="EDS126" s="597"/>
      <c r="EDT126" s="597"/>
      <c r="EDU126" s="597"/>
      <c r="EDV126" s="597"/>
      <c r="EDW126" s="597"/>
      <c r="EDX126" s="597"/>
      <c r="EDY126" s="597"/>
      <c r="EDZ126" s="597"/>
      <c r="EEA126" s="597"/>
      <c r="EEB126" s="597"/>
      <c r="EEC126" s="597"/>
      <c r="EED126" s="597"/>
      <c r="EEE126" s="597"/>
      <c r="EEF126" s="597"/>
      <c r="EEG126" s="597"/>
      <c r="EEH126" s="597"/>
      <c r="EEI126" s="597"/>
      <c r="EEJ126" s="597"/>
      <c r="EEK126" s="597"/>
      <c r="EEL126" s="597"/>
      <c r="EEM126" s="597"/>
      <c r="EEN126" s="597"/>
      <c r="EEO126" s="597"/>
      <c r="EEP126" s="597"/>
      <c r="EEQ126" s="597"/>
      <c r="EER126" s="597"/>
      <c r="EES126" s="597"/>
      <c r="EET126" s="597"/>
      <c r="EEU126" s="597"/>
      <c r="EEV126" s="597"/>
      <c r="EEW126" s="597"/>
      <c r="EEX126" s="597"/>
      <c r="EEY126" s="597"/>
      <c r="EEZ126" s="597"/>
      <c r="EFA126" s="597"/>
      <c r="EFB126" s="597"/>
      <c r="EFC126" s="597"/>
      <c r="EFD126" s="597"/>
      <c r="EFE126" s="597"/>
      <c r="EFF126" s="597"/>
      <c r="EFG126" s="597"/>
      <c r="EFH126" s="597"/>
      <c r="EFI126" s="597"/>
      <c r="EFJ126" s="597"/>
      <c r="EFK126" s="597"/>
      <c r="EFL126" s="597"/>
      <c r="EFM126" s="597"/>
      <c r="EFN126" s="597"/>
      <c r="EFO126" s="597"/>
      <c r="EFP126" s="597"/>
      <c r="EFQ126" s="597"/>
      <c r="EFR126" s="597"/>
      <c r="EFS126" s="597"/>
      <c r="EFT126" s="597"/>
      <c r="EFU126" s="597"/>
      <c r="EFV126" s="597"/>
      <c r="EFW126" s="597"/>
      <c r="EFX126" s="597"/>
      <c r="EFY126" s="597"/>
      <c r="EFZ126" s="597"/>
      <c r="EGA126" s="597"/>
      <c r="EGB126" s="597"/>
      <c r="EGC126" s="597"/>
      <c r="EGD126" s="597"/>
      <c r="EGE126" s="597"/>
      <c r="EGF126" s="597"/>
      <c r="EGG126" s="597"/>
      <c r="EGH126" s="597"/>
      <c r="EGI126" s="597"/>
      <c r="EGJ126" s="597"/>
      <c r="EGK126" s="597"/>
      <c r="EGL126" s="597"/>
      <c r="EGM126" s="597"/>
      <c r="EGN126" s="597"/>
      <c r="EGO126" s="597"/>
      <c r="EGP126" s="597"/>
      <c r="EGQ126" s="597"/>
      <c r="EGR126" s="597"/>
      <c r="EGS126" s="597"/>
      <c r="EGT126" s="597"/>
      <c r="EGU126" s="597"/>
      <c r="EGV126" s="597"/>
      <c r="EGW126" s="597"/>
      <c r="EGX126" s="597"/>
      <c r="EGY126" s="597"/>
      <c r="EGZ126" s="597"/>
      <c r="EHA126" s="597"/>
      <c r="EHB126" s="597"/>
      <c r="EHC126" s="597"/>
      <c r="EHD126" s="597"/>
      <c r="EHE126" s="597"/>
      <c r="EHF126" s="597"/>
      <c r="EHG126" s="597"/>
      <c r="EHH126" s="597"/>
      <c r="EHI126" s="597"/>
      <c r="EHJ126" s="597"/>
      <c r="EHK126" s="597"/>
      <c r="EHL126" s="597"/>
      <c r="EHM126" s="597"/>
      <c r="EHN126" s="597"/>
      <c r="EHO126" s="597"/>
      <c r="EHP126" s="597"/>
      <c r="EHQ126" s="597"/>
      <c r="EHR126" s="597"/>
      <c r="EHS126" s="597"/>
      <c r="EHT126" s="597"/>
      <c r="EHU126" s="597"/>
      <c r="EHV126" s="597"/>
      <c r="EHW126" s="597"/>
      <c r="EHX126" s="597"/>
      <c r="EHY126" s="597"/>
      <c r="EHZ126" s="597"/>
      <c r="EIA126" s="597"/>
      <c r="EIB126" s="597"/>
      <c r="EIC126" s="597"/>
      <c r="EID126" s="597"/>
      <c r="EIE126" s="597"/>
      <c r="EIF126" s="597"/>
      <c r="EIG126" s="597"/>
      <c r="EIH126" s="597"/>
      <c r="EII126" s="597"/>
      <c r="EIJ126" s="597"/>
      <c r="EIK126" s="597"/>
      <c r="EIL126" s="597"/>
      <c r="EIM126" s="597"/>
      <c r="EIN126" s="597"/>
      <c r="EIO126" s="597"/>
      <c r="EIP126" s="597"/>
      <c r="EIQ126" s="597"/>
      <c r="EIR126" s="597"/>
      <c r="EIS126" s="597"/>
      <c r="EIT126" s="597"/>
      <c r="EIU126" s="597"/>
      <c r="EIV126" s="597"/>
      <c r="EIW126" s="597"/>
      <c r="EIX126" s="597"/>
      <c r="EIY126" s="597"/>
      <c r="EIZ126" s="597"/>
      <c r="EJA126" s="597"/>
      <c r="EJB126" s="597"/>
      <c r="EJC126" s="597"/>
      <c r="EJD126" s="597"/>
      <c r="EJE126" s="597"/>
      <c r="EJF126" s="597"/>
      <c r="EJG126" s="597"/>
      <c r="EJH126" s="597"/>
      <c r="EJI126" s="597"/>
      <c r="EJJ126" s="597"/>
      <c r="EJK126" s="597"/>
      <c r="EJL126" s="597"/>
      <c r="EJM126" s="597"/>
      <c r="EJN126" s="597"/>
      <c r="EJO126" s="597"/>
      <c r="EJP126" s="597"/>
      <c r="EJQ126" s="597"/>
      <c r="EJR126" s="597"/>
      <c r="EJS126" s="597"/>
      <c r="EJT126" s="597"/>
      <c r="EJU126" s="597"/>
      <c r="EJV126" s="597"/>
      <c r="EJW126" s="597"/>
      <c r="EJX126" s="597"/>
      <c r="EJY126" s="597"/>
      <c r="EJZ126" s="597"/>
      <c r="EKA126" s="597"/>
      <c r="EKB126" s="597"/>
      <c r="EKC126" s="597"/>
      <c r="EKD126" s="597"/>
      <c r="EKE126" s="597"/>
      <c r="EKF126" s="597"/>
      <c r="EKG126" s="597"/>
      <c r="EKH126" s="597"/>
      <c r="EKI126" s="597"/>
      <c r="EKJ126" s="597"/>
      <c r="EKK126" s="597"/>
      <c r="EKL126" s="597"/>
      <c r="EKM126" s="597"/>
      <c r="EKN126" s="597"/>
      <c r="EKO126" s="597"/>
      <c r="EKP126" s="597"/>
      <c r="EKQ126" s="597"/>
      <c r="EKR126" s="597"/>
      <c r="EKS126" s="597"/>
      <c r="EKT126" s="597"/>
      <c r="EKU126" s="597"/>
      <c r="EKV126" s="597"/>
      <c r="EKW126" s="597"/>
      <c r="EKX126" s="597"/>
      <c r="EKY126" s="597"/>
      <c r="EKZ126" s="597"/>
      <c r="ELA126" s="597"/>
      <c r="ELB126" s="597"/>
      <c r="ELC126" s="597"/>
      <c r="ELD126" s="597"/>
      <c r="ELE126" s="597"/>
      <c r="ELF126" s="597"/>
      <c r="ELG126" s="597"/>
      <c r="ELH126" s="597"/>
      <c r="ELI126" s="597"/>
      <c r="ELJ126" s="597"/>
      <c r="ELK126" s="597"/>
      <c r="ELL126" s="597"/>
      <c r="ELM126" s="597"/>
      <c r="ELN126" s="597"/>
      <c r="ELO126" s="597"/>
      <c r="ELP126" s="597"/>
      <c r="ELQ126" s="597"/>
      <c r="ELR126" s="597"/>
      <c r="ELS126" s="597"/>
      <c r="ELT126" s="597"/>
      <c r="ELU126" s="597"/>
      <c r="ELV126" s="597"/>
      <c r="ELW126" s="597"/>
      <c r="ELX126" s="597"/>
      <c r="ELY126" s="597"/>
      <c r="ELZ126" s="597"/>
      <c r="EMA126" s="597"/>
      <c r="EMB126" s="597"/>
      <c r="EMC126" s="597"/>
      <c r="EMD126" s="597"/>
      <c r="EME126" s="597"/>
      <c r="EMF126" s="597"/>
      <c r="EMG126" s="597"/>
      <c r="EMH126" s="597"/>
      <c r="EMI126" s="597"/>
      <c r="EMJ126" s="597"/>
      <c r="EMK126" s="597"/>
      <c r="EML126" s="597"/>
      <c r="EMM126" s="597"/>
      <c r="EMN126" s="597"/>
      <c r="EMO126" s="597"/>
      <c r="EMP126" s="597"/>
      <c r="EMQ126" s="597"/>
      <c r="EMR126" s="597"/>
      <c r="EMS126" s="597"/>
      <c r="EMT126" s="597"/>
      <c r="EMU126" s="597"/>
      <c r="EMV126" s="597"/>
      <c r="EMW126" s="597"/>
      <c r="EMX126" s="597"/>
      <c r="EMY126" s="597"/>
      <c r="EMZ126" s="597"/>
      <c r="ENA126" s="597"/>
      <c r="ENB126" s="597"/>
      <c r="ENC126" s="597"/>
      <c r="END126" s="597"/>
      <c r="ENE126" s="597"/>
      <c r="ENF126" s="597"/>
      <c r="ENG126" s="597"/>
      <c r="ENH126" s="597"/>
      <c r="ENI126" s="597"/>
      <c r="ENJ126" s="597"/>
      <c r="ENK126" s="597"/>
      <c r="ENL126" s="597"/>
      <c r="ENM126" s="597"/>
      <c r="ENN126" s="597"/>
      <c r="ENO126" s="597"/>
      <c r="ENP126" s="597"/>
      <c r="ENQ126" s="597"/>
      <c r="ENR126" s="597"/>
      <c r="ENS126" s="597"/>
      <c r="ENT126" s="597"/>
      <c r="ENU126" s="597"/>
      <c r="ENV126" s="597"/>
      <c r="ENW126" s="597"/>
      <c r="ENX126" s="597"/>
      <c r="ENY126" s="597"/>
      <c r="ENZ126" s="597"/>
      <c r="EOA126" s="597"/>
      <c r="EOB126" s="597"/>
      <c r="EOC126" s="597"/>
      <c r="EOD126" s="597"/>
      <c r="EOE126" s="597"/>
      <c r="EOF126" s="597"/>
      <c r="EOG126" s="597"/>
      <c r="EOH126" s="597"/>
      <c r="EOI126" s="597"/>
      <c r="EOJ126" s="597"/>
      <c r="EOK126" s="597"/>
      <c r="EOL126" s="597"/>
      <c r="EOM126" s="597"/>
      <c r="EON126" s="597"/>
      <c r="EOO126" s="597"/>
      <c r="EOP126" s="597"/>
      <c r="EOQ126" s="597"/>
      <c r="EOR126" s="597"/>
      <c r="EOS126" s="597"/>
      <c r="EOT126" s="597"/>
      <c r="EOU126" s="597"/>
      <c r="EOV126" s="597"/>
      <c r="EOW126" s="597"/>
      <c r="EOX126" s="597"/>
      <c r="EOY126" s="597"/>
      <c r="EOZ126" s="597"/>
      <c r="EPA126" s="597"/>
      <c r="EPB126" s="597"/>
      <c r="EPC126" s="597"/>
      <c r="EPD126" s="597"/>
      <c r="EPE126" s="597"/>
      <c r="EPF126" s="597"/>
      <c r="EPG126" s="597"/>
      <c r="EPH126" s="597"/>
      <c r="EPI126" s="597"/>
      <c r="EPJ126" s="597"/>
      <c r="EPK126" s="597"/>
      <c r="EPL126" s="597"/>
      <c r="EPM126" s="597"/>
      <c r="EPN126" s="597"/>
      <c r="EPO126" s="597"/>
      <c r="EPP126" s="597"/>
      <c r="EPQ126" s="597"/>
      <c r="EPR126" s="597"/>
      <c r="EPS126" s="597"/>
      <c r="EPT126" s="597"/>
      <c r="EPU126" s="597"/>
      <c r="EPV126" s="597"/>
      <c r="EPW126" s="597"/>
      <c r="EPX126" s="597"/>
      <c r="EPY126" s="597"/>
      <c r="EPZ126" s="597"/>
      <c r="EQA126" s="597"/>
      <c r="EQB126" s="597"/>
      <c r="EQC126" s="597"/>
      <c r="EQD126" s="597"/>
      <c r="EQE126" s="597"/>
      <c r="EQF126" s="597"/>
      <c r="EQG126" s="597"/>
      <c r="EQH126" s="597"/>
      <c r="EQI126" s="597"/>
      <c r="EQJ126" s="597"/>
      <c r="EQK126" s="597"/>
      <c r="EQL126" s="597"/>
      <c r="EQM126" s="597"/>
      <c r="EQN126" s="597"/>
      <c r="EQO126" s="597"/>
      <c r="EQP126" s="597"/>
      <c r="EQQ126" s="597"/>
      <c r="EQR126" s="597"/>
      <c r="EQS126" s="597"/>
      <c r="EQT126" s="597"/>
      <c r="EQU126" s="597"/>
      <c r="EQV126" s="597"/>
      <c r="EQW126" s="597"/>
      <c r="EQX126" s="597"/>
      <c r="EQY126" s="597"/>
      <c r="EQZ126" s="597"/>
      <c r="ERA126" s="597"/>
      <c r="ERB126" s="597"/>
      <c r="ERC126" s="597"/>
      <c r="ERD126" s="597"/>
      <c r="ERE126" s="597"/>
      <c r="ERF126" s="597"/>
      <c r="ERG126" s="597"/>
      <c r="ERH126" s="597"/>
      <c r="ERI126" s="597"/>
      <c r="ERJ126" s="597"/>
      <c r="ERK126" s="597"/>
      <c r="ERL126" s="597"/>
      <c r="ERM126" s="597"/>
      <c r="ERN126" s="597"/>
      <c r="ERO126" s="597"/>
      <c r="ERP126" s="597"/>
      <c r="ERQ126" s="597"/>
      <c r="ERR126" s="597"/>
      <c r="ERS126" s="597"/>
      <c r="ERT126" s="597"/>
      <c r="ERU126" s="597"/>
      <c r="ERV126" s="597"/>
      <c r="ERW126" s="597"/>
      <c r="ERX126" s="597"/>
      <c r="ERY126" s="597"/>
      <c r="ERZ126" s="597"/>
      <c r="ESA126" s="597"/>
      <c r="ESB126" s="597"/>
      <c r="ESC126" s="597"/>
      <c r="ESD126" s="597"/>
      <c r="ESE126" s="597"/>
      <c r="ESF126" s="597"/>
      <c r="ESG126" s="597"/>
      <c r="ESH126" s="597"/>
      <c r="ESI126" s="597"/>
      <c r="ESJ126" s="597"/>
      <c r="ESK126" s="597"/>
      <c r="ESL126" s="597"/>
      <c r="ESM126" s="597"/>
      <c r="ESN126" s="597"/>
      <c r="ESO126" s="597"/>
      <c r="ESP126" s="597"/>
      <c r="ESQ126" s="597"/>
      <c r="ESR126" s="597"/>
      <c r="ESS126" s="597"/>
      <c r="EST126" s="597"/>
      <c r="ESU126" s="597"/>
      <c r="ESV126" s="597"/>
      <c r="ESW126" s="597"/>
      <c r="ESX126" s="597"/>
      <c r="ESY126" s="597"/>
      <c r="ESZ126" s="597"/>
      <c r="ETA126" s="597"/>
      <c r="ETB126" s="597"/>
      <c r="ETC126" s="597"/>
      <c r="ETD126" s="597"/>
      <c r="ETE126" s="597"/>
      <c r="ETF126" s="597"/>
      <c r="ETG126" s="597"/>
      <c r="ETH126" s="597"/>
      <c r="ETI126" s="597"/>
      <c r="ETJ126" s="597"/>
      <c r="ETK126" s="597"/>
      <c r="ETL126" s="597"/>
      <c r="ETM126" s="597"/>
      <c r="ETN126" s="597"/>
      <c r="ETO126" s="597"/>
      <c r="ETP126" s="597"/>
      <c r="ETQ126" s="597"/>
      <c r="ETR126" s="597"/>
      <c r="ETS126" s="597"/>
      <c r="ETT126" s="597"/>
      <c r="ETU126" s="597"/>
      <c r="ETV126" s="597"/>
      <c r="ETW126" s="597"/>
      <c r="ETX126" s="597"/>
      <c r="ETY126" s="597"/>
      <c r="ETZ126" s="597"/>
      <c r="EUA126" s="597"/>
      <c r="EUB126" s="597"/>
      <c r="EUC126" s="597"/>
      <c r="EUD126" s="597"/>
      <c r="EUE126" s="597"/>
      <c r="EUF126" s="597"/>
      <c r="EUG126" s="597"/>
      <c r="EUH126" s="597"/>
      <c r="EUI126" s="597"/>
      <c r="EUJ126" s="597"/>
      <c r="EUK126" s="597"/>
      <c r="EUL126" s="597"/>
      <c r="EUM126" s="597"/>
      <c r="EUN126" s="597"/>
      <c r="EUO126" s="597"/>
      <c r="EUP126" s="597"/>
      <c r="EUQ126" s="597"/>
      <c r="EUR126" s="597"/>
      <c r="EUS126" s="597"/>
      <c r="EUT126" s="597"/>
      <c r="EUU126" s="597"/>
      <c r="EUV126" s="597"/>
      <c r="EUW126" s="597"/>
      <c r="EUX126" s="597"/>
      <c r="EUY126" s="597"/>
      <c r="EUZ126" s="597"/>
      <c r="EVA126" s="597"/>
      <c r="EVB126" s="597"/>
      <c r="EVC126" s="597"/>
      <c r="EVD126" s="597"/>
      <c r="EVE126" s="597"/>
      <c r="EVF126" s="597"/>
      <c r="EVG126" s="597"/>
      <c r="EVH126" s="597"/>
      <c r="EVI126" s="597"/>
      <c r="EVJ126" s="597"/>
      <c r="EVK126" s="597"/>
      <c r="EVL126" s="597"/>
      <c r="EVM126" s="597"/>
      <c r="EVN126" s="597"/>
      <c r="EVO126" s="597"/>
      <c r="EVP126" s="597"/>
      <c r="EVQ126" s="597"/>
      <c r="EVR126" s="597"/>
      <c r="EVS126" s="597"/>
      <c r="EVT126" s="597"/>
      <c r="EVU126" s="597"/>
      <c r="EVV126" s="597"/>
      <c r="EVW126" s="597"/>
      <c r="EVX126" s="597"/>
      <c r="EVY126" s="597"/>
      <c r="EVZ126" s="597"/>
      <c r="EWA126" s="597"/>
      <c r="EWB126" s="597"/>
      <c r="EWC126" s="597"/>
      <c r="EWD126" s="597"/>
      <c r="EWE126" s="597"/>
      <c r="EWF126" s="597"/>
      <c r="EWG126" s="597"/>
      <c r="EWH126" s="597"/>
      <c r="EWI126" s="597"/>
      <c r="EWJ126" s="597"/>
      <c r="EWK126" s="597"/>
      <c r="EWL126" s="597"/>
      <c r="EWM126" s="597"/>
      <c r="EWN126" s="597"/>
      <c r="EWO126" s="597"/>
      <c r="EWP126" s="597"/>
      <c r="EWQ126" s="597"/>
      <c r="EWR126" s="597"/>
      <c r="EWS126" s="597"/>
      <c r="EWT126" s="597"/>
      <c r="EWU126" s="597"/>
      <c r="EWV126" s="597"/>
      <c r="EWW126" s="597"/>
      <c r="EWX126" s="597"/>
      <c r="EWY126" s="597"/>
      <c r="EWZ126" s="597"/>
      <c r="EXA126" s="597"/>
      <c r="EXB126" s="597"/>
      <c r="EXC126" s="597"/>
      <c r="EXD126" s="597"/>
      <c r="EXE126" s="597"/>
      <c r="EXF126" s="597"/>
      <c r="EXG126" s="597"/>
      <c r="EXH126" s="597"/>
      <c r="EXI126" s="597"/>
      <c r="EXJ126" s="597"/>
      <c r="EXK126" s="597"/>
      <c r="EXL126" s="597"/>
      <c r="EXM126" s="597"/>
      <c r="EXN126" s="597"/>
      <c r="EXO126" s="597"/>
      <c r="EXP126" s="597"/>
      <c r="EXQ126" s="597"/>
      <c r="EXR126" s="597"/>
      <c r="EXS126" s="597"/>
      <c r="EXT126" s="597"/>
      <c r="EXU126" s="597"/>
      <c r="EXV126" s="597"/>
      <c r="EXW126" s="597"/>
      <c r="EXX126" s="597"/>
      <c r="EXY126" s="597"/>
      <c r="EXZ126" s="597"/>
      <c r="EYA126" s="597"/>
      <c r="EYB126" s="597"/>
      <c r="EYC126" s="597"/>
      <c r="EYD126" s="597"/>
      <c r="EYE126" s="597"/>
      <c r="EYF126" s="597"/>
      <c r="EYG126" s="597"/>
      <c r="EYH126" s="597"/>
      <c r="EYI126" s="597"/>
      <c r="EYJ126" s="597"/>
      <c r="EYK126" s="597"/>
      <c r="EYL126" s="597"/>
      <c r="EYM126" s="597"/>
      <c r="EYN126" s="597"/>
      <c r="EYO126" s="597"/>
      <c r="EYP126" s="597"/>
      <c r="EYQ126" s="597"/>
      <c r="EYR126" s="597"/>
      <c r="EYS126" s="597"/>
      <c r="EYT126" s="597"/>
      <c r="EYU126" s="597"/>
      <c r="EYV126" s="597"/>
      <c r="EYW126" s="597"/>
      <c r="EYX126" s="597"/>
      <c r="EYY126" s="597"/>
      <c r="EYZ126" s="597"/>
      <c r="EZA126" s="597"/>
      <c r="EZB126" s="597"/>
      <c r="EZC126" s="597"/>
      <c r="EZD126" s="597"/>
      <c r="EZE126" s="597"/>
      <c r="EZF126" s="597"/>
      <c r="EZG126" s="597"/>
      <c r="EZH126" s="597"/>
      <c r="EZI126" s="597"/>
      <c r="EZJ126" s="597"/>
      <c r="EZK126" s="597"/>
      <c r="EZL126" s="597"/>
      <c r="EZM126" s="597"/>
      <c r="EZN126" s="597"/>
      <c r="EZO126" s="597"/>
      <c r="EZP126" s="597"/>
      <c r="EZQ126" s="597"/>
      <c r="EZR126" s="597"/>
      <c r="EZS126" s="597"/>
      <c r="EZT126" s="597"/>
      <c r="EZU126" s="597"/>
      <c r="EZV126" s="597"/>
      <c r="EZW126" s="597"/>
      <c r="EZX126" s="597"/>
      <c r="EZY126" s="597"/>
      <c r="EZZ126" s="597"/>
      <c r="FAA126" s="597"/>
      <c r="FAB126" s="597"/>
      <c r="FAC126" s="597"/>
      <c r="FAD126" s="597"/>
      <c r="FAE126" s="597"/>
      <c r="FAF126" s="597"/>
      <c r="FAG126" s="597"/>
      <c r="FAH126" s="597"/>
      <c r="FAI126" s="597"/>
      <c r="FAJ126" s="597"/>
      <c r="FAK126" s="597"/>
      <c r="FAL126" s="597"/>
      <c r="FAM126" s="597"/>
      <c r="FAN126" s="597"/>
      <c r="FAO126" s="597"/>
      <c r="FAP126" s="597"/>
      <c r="FAQ126" s="597"/>
      <c r="FAR126" s="597"/>
      <c r="FAS126" s="597"/>
      <c r="FAT126" s="597"/>
      <c r="FAU126" s="597"/>
      <c r="FAV126" s="597"/>
      <c r="FAW126" s="597"/>
      <c r="FAX126" s="597"/>
      <c r="FAY126" s="597"/>
      <c r="FAZ126" s="597"/>
      <c r="FBA126" s="597"/>
      <c r="FBB126" s="597"/>
      <c r="FBC126" s="597"/>
      <c r="FBD126" s="597"/>
      <c r="FBE126" s="597"/>
      <c r="FBF126" s="597"/>
      <c r="FBG126" s="597"/>
      <c r="FBH126" s="597"/>
      <c r="FBI126" s="597"/>
      <c r="FBJ126" s="597"/>
      <c r="FBK126" s="597"/>
      <c r="FBL126" s="597"/>
      <c r="FBM126" s="597"/>
      <c r="FBN126" s="597"/>
      <c r="FBO126" s="597"/>
      <c r="FBP126" s="597"/>
      <c r="FBQ126" s="597"/>
      <c r="FBR126" s="597"/>
      <c r="FBS126" s="597"/>
      <c r="FBT126" s="597"/>
      <c r="FBU126" s="597"/>
      <c r="FBV126" s="597"/>
      <c r="FBW126" s="597"/>
      <c r="FBX126" s="597"/>
      <c r="FBY126" s="597"/>
      <c r="FBZ126" s="597"/>
      <c r="FCA126" s="597"/>
      <c r="FCB126" s="597"/>
      <c r="FCC126" s="597"/>
      <c r="FCD126" s="597"/>
      <c r="FCE126" s="597"/>
      <c r="FCF126" s="597"/>
      <c r="FCG126" s="597"/>
      <c r="FCH126" s="597"/>
      <c r="FCI126" s="597"/>
      <c r="FCJ126" s="597"/>
      <c r="FCK126" s="597"/>
      <c r="FCL126" s="597"/>
      <c r="FCM126" s="597"/>
      <c r="FCN126" s="597"/>
      <c r="FCO126" s="597"/>
      <c r="FCP126" s="597"/>
      <c r="FCQ126" s="597"/>
      <c r="FCR126" s="597"/>
      <c r="FCS126" s="597"/>
      <c r="FCT126" s="597"/>
      <c r="FCU126" s="597"/>
      <c r="FCV126" s="597"/>
      <c r="FCW126" s="597"/>
      <c r="FCX126" s="597"/>
      <c r="FCY126" s="597"/>
      <c r="FCZ126" s="597"/>
      <c r="FDA126" s="597"/>
      <c r="FDB126" s="597"/>
      <c r="FDC126" s="597"/>
      <c r="FDD126" s="597"/>
      <c r="FDE126" s="597"/>
      <c r="FDF126" s="597"/>
      <c r="FDG126" s="597"/>
      <c r="FDH126" s="597"/>
      <c r="FDI126" s="597"/>
      <c r="FDJ126" s="597"/>
      <c r="FDK126" s="597"/>
      <c r="FDL126" s="597"/>
      <c r="FDM126" s="597"/>
      <c r="FDN126" s="597"/>
      <c r="FDO126" s="597"/>
      <c r="FDP126" s="597"/>
      <c r="FDQ126" s="597"/>
      <c r="FDR126" s="597"/>
      <c r="FDS126" s="597"/>
      <c r="FDT126" s="597"/>
      <c r="FDU126" s="597"/>
      <c r="FDV126" s="597"/>
      <c r="FDW126" s="597"/>
      <c r="FDX126" s="597"/>
      <c r="FDY126" s="597"/>
      <c r="FDZ126" s="597"/>
      <c r="FEA126" s="597"/>
      <c r="FEB126" s="597"/>
      <c r="FEC126" s="597"/>
      <c r="FED126" s="597"/>
      <c r="FEE126" s="597"/>
      <c r="FEF126" s="597"/>
      <c r="FEG126" s="597"/>
      <c r="FEH126" s="597"/>
      <c r="FEI126" s="597"/>
      <c r="FEJ126" s="597"/>
      <c r="FEK126" s="597"/>
      <c r="FEL126" s="597"/>
      <c r="FEM126" s="597"/>
      <c r="FEN126" s="597"/>
      <c r="FEO126" s="597"/>
      <c r="FEP126" s="597"/>
      <c r="FEQ126" s="597"/>
      <c r="FER126" s="597"/>
      <c r="FES126" s="597"/>
      <c r="FET126" s="597"/>
      <c r="FEU126" s="597"/>
      <c r="FEV126" s="597"/>
      <c r="FEW126" s="597"/>
      <c r="FEX126" s="597"/>
      <c r="FEY126" s="597"/>
      <c r="FEZ126" s="597"/>
      <c r="FFA126" s="597"/>
      <c r="FFB126" s="597"/>
      <c r="FFC126" s="597"/>
      <c r="FFD126" s="597"/>
      <c r="FFE126" s="597"/>
      <c r="FFF126" s="597"/>
      <c r="FFG126" s="597"/>
      <c r="FFH126" s="597"/>
      <c r="FFI126" s="597"/>
      <c r="FFJ126" s="597"/>
      <c r="FFK126" s="597"/>
      <c r="FFL126" s="597"/>
      <c r="FFM126" s="597"/>
      <c r="FFN126" s="597"/>
      <c r="FFO126" s="597"/>
      <c r="FFP126" s="597"/>
      <c r="FFQ126" s="597"/>
      <c r="FFR126" s="597"/>
      <c r="FFS126" s="597"/>
      <c r="FFT126" s="597"/>
      <c r="FFU126" s="597"/>
      <c r="FFV126" s="597"/>
      <c r="FFW126" s="597"/>
      <c r="FFX126" s="597"/>
      <c r="FFY126" s="597"/>
      <c r="FFZ126" s="597"/>
      <c r="FGA126" s="597"/>
      <c r="FGB126" s="597"/>
      <c r="FGC126" s="597"/>
      <c r="FGD126" s="597"/>
      <c r="FGE126" s="597"/>
      <c r="FGF126" s="597"/>
      <c r="FGG126" s="597"/>
      <c r="FGH126" s="597"/>
      <c r="FGI126" s="597"/>
      <c r="FGJ126" s="597"/>
      <c r="FGK126" s="597"/>
      <c r="FGL126" s="597"/>
      <c r="FGM126" s="597"/>
      <c r="FGN126" s="597"/>
      <c r="FGO126" s="597"/>
      <c r="FGP126" s="597"/>
      <c r="FGQ126" s="597"/>
      <c r="FGR126" s="597"/>
      <c r="FGS126" s="597"/>
      <c r="FGT126" s="597"/>
      <c r="FGU126" s="597"/>
      <c r="FGV126" s="597"/>
      <c r="FGW126" s="597"/>
      <c r="FGX126" s="597"/>
      <c r="FGY126" s="597"/>
      <c r="FGZ126" s="597"/>
      <c r="FHA126" s="597"/>
      <c r="FHB126" s="597"/>
      <c r="FHC126" s="597"/>
      <c r="FHD126" s="597"/>
      <c r="FHE126" s="597"/>
      <c r="FHF126" s="597"/>
      <c r="FHG126" s="597"/>
      <c r="FHH126" s="597"/>
      <c r="FHI126" s="597"/>
      <c r="FHJ126" s="597"/>
      <c r="FHK126" s="597"/>
      <c r="FHL126" s="597"/>
      <c r="FHM126" s="597"/>
      <c r="FHN126" s="597"/>
      <c r="FHO126" s="597"/>
      <c r="FHP126" s="597"/>
      <c r="FHQ126" s="597"/>
      <c r="FHR126" s="597"/>
      <c r="FHS126" s="597"/>
      <c r="FHT126" s="597"/>
      <c r="FHU126" s="597"/>
      <c r="FHV126" s="597"/>
      <c r="FHW126" s="597"/>
      <c r="FHX126" s="597"/>
      <c r="FHY126" s="597"/>
      <c r="FHZ126" s="597"/>
      <c r="FIA126" s="597"/>
      <c r="FIB126" s="597"/>
      <c r="FIC126" s="597"/>
      <c r="FID126" s="597"/>
      <c r="FIE126" s="597"/>
      <c r="FIF126" s="597"/>
      <c r="FIG126" s="597"/>
      <c r="FIH126" s="597"/>
      <c r="FII126" s="597"/>
      <c r="FIJ126" s="597"/>
      <c r="FIK126" s="597"/>
      <c r="FIL126" s="597"/>
      <c r="FIM126" s="597"/>
      <c r="FIN126" s="597"/>
      <c r="FIO126" s="597"/>
      <c r="FIP126" s="597"/>
      <c r="FIQ126" s="597"/>
      <c r="FIR126" s="597"/>
      <c r="FIS126" s="597"/>
      <c r="FIT126" s="597"/>
      <c r="FIU126" s="597"/>
      <c r="FIV126" s="597"/>
      <c r="FIW126" s="597"/>
      <c r="FIX126" s="597"/>
      <c r="FIY126" s="597"/>
      <c r="FIZ126" s="597"/>
      <c r="FJA126" s="597"/>
      <c r="FJB126" s="597"/>
      <c r="FJC126" s="597"/>
      <c r="FJD126" s="597"/>
      <c r="FJE126" s="597"/>
      <c r="FJF126" s="597"/>
      <c r="FJG126" s="597"/>
      <c r="FJH126" s="597"/>
      <c r="FJI126" s="597"/>
      <c r="FJJ126" s="597"/>
      <c r="FJK126" s="597"/>
      <c r="FJL126" s="597"/>
      <c r="FJM126" s="597"/>
      <c r="FJN126" s="597"/>
      <c r="FJO126" s="597"/>
      <c r="FJP126" s="597"/>
      <c r="FJQ126" s="597"/>
      <c r="FJR126" s="597"/>
      <c r="FJS126" s="597"/>
      <c r="FJT126" s="597"/>
      <c r="FJU126" s="597"/>
      <c r="FJV126" s="597"/>
      <c r="FJW126" s="597"/>
      <c r="FJX126" s="597"/>
      <c r="FJY126" s="597"/>
      <c r="FJZ126" s="597"/>
      <c r="FKA126" s="597"/>
      <c r="FKB126" s="597"/>
      <c r="FKC126" s="597"/>
      <c r="FKD126" s="597"/>
      <c r="FKE126" s="597"/>
      <c r="FKF126" s="597"/>
      <c r="FKG126" s="597"/>
      <c r="FKH126" s="597"/>
      <c r="FKI126" s="597"/>
      <c r="FKJ126" s="597"/>
      <c r="FKK126" s="597"/>
      <c r="FKL126" s="597"/>
      <c r="FKM126" s="597"/>
      <c r="FKN126" s="597"/>
      <c r="FKO126" s="597"/>
      <c r="FKP126" s="597"/>
      <c r="FKQ126" s="597"/>
      <c r="FKR126" s="597"/>
      <c r="FKS126" s="597"/>
      <c r="FKT126" s="597"/>
      <c r="FKU126" s="597"/>
      <c r="FKV126" s="597"/>
      <c r="FKW126" s="597"/>
      <c r="FKX126" s="597"/>
      <c r="FKY126" s="597"/>
      <c r="FKZ126" s="597"/>
      <c r="FLA126" s="597"/>
      <c r="FLB126" s="597"/>
      <c r="FLC126" s="597"/>
      <c r="FLD126" s="597"/>
      <c r="FLE126" s="597"/>
      <c r="FLF126" s="597"/>
      <c r="FLG126" s="597"/>
      <c r="FLH126" s="597"/>
      <c r="FLI126" s="597"/>
      <c r="FLJ126" s="597"/>
      <c r="FLK126" s="597"/>
      <c r="FLL126" s="597"/>
      <c r="FLM126" s="597"/>
      <c r="FLN126" s="597"/>
      <c r="FLO126" s="597"/>
      <c r="FLP126" s="597"/>
      <c r="FLQ126" s="597"/>
      <c r="FLR126" s="597"/>
      <c r="FLS126" s="597"/>
      <c r="FLT126" s="597"/>
      <c r="FLU126" s="597"/>
      <c r="FLV126" s="597"/>
      <c r="FLW126" s="597"/>
      <c r="FLX126" s="597"/>
      <c r="FLY126" s="597"/>
      <c r="FLZ126" s="597"/>
      <c r="FMA126" s="597"/>
      <c r="FMB126" s="597"/>
      <c r="FMC126" s="597"/>
      <c r="FMD126" s="597"/>
      <c r="FME126" s="597"/>
      <c r="FMF126" s="597"/>
      <c r="FMG126" s="597"/>
      <c r="FMH126" s="597"/>
      <c r="FMI126" s="597"/>
      <c r="FMJ126" s="597"/>
      <c r="FMK126" s="597"/>
      <c r="FML126" s="597"/>
      <c r="FMM126" s="597"/>
      <c r="FMN126" s="597"/>
      <c r="FMO126" s="597"/>
      <c r="FMP126" s="597"/>
      <c r="FMQ126" s="597"/>
      <c r="FMR126" s="597"/>
      <c r="FMS126" s="597"/>
      <c r="FMT126" s="597"/>
      <c r="FMU126" s="597"/>
      <c r="FMV126" s="597"/>
      <c r="FMW126" s="597"/>
      <c r="FMX126" s="597"/>
      <c r="FMY126" s="597"/>
      <c r="FMZ126" s="597"/>
      <c r="FNA126" s="597"/>
      <c r="FNB126" s="597"/>
      <c r="FNC126" s="597"/>
      <c r="FND126" s="597"/>
      <c r="FNE126" s="597"/>
      <c r="FNF126" s="597"/>
      <c r="FNG126" s="597"/>
      <c r="FNH126" s="597"/>
      <c r="FNI126" s="597"/>
      <c r="FNJ126" s="597"/>
      <c r="FNK126" s="597"/>
      <c r="FNL126" s="597"/>
      <c r="FNM126" s="597"/>
      <c r="FNN126" s="597"/>
      <c r="FNO126" s="597"/>
      <c r="FNP126" s="597"/>
      <c r="FNQ126" s="597"/>
      <c r="FNR126" s="597"/>
      <c r="FNS126" s="597"/>
      <c r="FNT126" s="597"/>
      <c r="FNU126" s="597"/>
      <c r="FNV126" s="597"/>
      <c r="FNW126" s="597"/>
      <c r="FNX126" s="597"/>
      <c r="FNY126" s="597"/>
      <c r="FNZ126" s="597"/>
      <c r="FOA126" s="597"/>
      <c r="FOB126" s="597"/>
      <c r="FOC126" s="597"/>
      <c r="FOD126" s="597"/>
      <c r="FOE126" s="597"/>
      <c r="FOF126" s="597"/>
      <c r="FOG126" s="597"/>
      <c r="FOH126" s="597"/>
      <c r="FOI126" s="597"/>
      <c r="FOJ126" s="597"/>
      <c r="FOK126" s="597"/>
      <c r="FOL126" s="597"/>
      <c r="FOM126" s="597"/>
      <c r="FON126" s="597"/>
      <c r="FOO126" s="597"/>
      <c r="FOP126" s="597"/>
      <c r="FOQ126" s="597"/>
      <c r="FOR126" s="597"/>
      <c r="FOS126" s="597"/>
      <c r="FOT126" s="597"/>
      <c r="FOU126" s="597"/>
      <c r="FOV126" s="597"/>
      <c r="FOW126" s="597"/>
      <c r="FOX126" s="597"/>
      <c r="FOY126" s="597"/>
      <c r="FOZ126" s="597"/>
      <c r="FPA126" s="597"/>
      <c r="FPB126" s="597"/>
      <c r="FPC126" s="597"/>
      <c r="FPD126" s="597"/>
      <c r="FPE126" s="597"/>
      <c r="FPF126" s="597"/>
      <c r="FPG126" s="597"/>
      <c r="FPH126" s="597"/>
      <c r="FPI126" s="597"/>
      <c r="FPJ126" s="597"/>
      <c r="FPK126" s="597"/>
      <c r="FPL126" s="597"/>
      <c r="FPM126" s="597"/>
      <c r="FPN126" s="597"/>
      <c r="FPO126" s="597"/>
      <c r="FPP126" s="597"/>
      <c r="FPQ126" s="597"/>
      <c r="FPR126" s="597"/>
      <c r="FPS126" s="597"/>
      <c r="FPT126" s="597"/>
      <c r="FPU126" s="597"/>
      <c r="FPV126" s="597"/>
      <c r="FPW126" s="597"/>
      <c r="FPX126" s="597"/>
      <c r="FPY126" s="597"/>
      <c r="FPZ126" s="597"/>
      <c r="FQA126" s="597"/>
      <c r="FQB126" s="597"/>
      <c r="FQC126" s="597"/>
      <c r="FQD126" s="597"/>
      <c r="FQE126" s="597"/>
      <c r="FQF126" s="597"/>
      <c r="FQG126" s="597"/>
      <c r="FQH126" s="597"/>
      <c r="FQI126" s="597"/>
      <c r="FQJ126" s="597"/>
      <c r="FQK126" s="597"/>
      <c r="FQL126" s="597"/>
      <c r="FQM126" s="597"/>
      <c r="FQN126" s="597"/>
      <c r="FQO126" s="597"/>
      <c r="FQP126" s="597"/>
      <c r="FQQ126" s="597"/>
      <c r="FQR126" s="597"/>
      <c r="FQS126" s="597"/>
      <c r="FQT126" s="597"/>
      <c r="FQU126" s="597"/>
      <c r="FQV126" s="597"/>
      <c r="FQW126" s="597"/>
      <c r="FQX126" s="597"/>
      <c r="FQY126" s="597"/>
      <c r="FQZ126" s="597"/>
      <c r="FRA126" s="597"/>
      <c r="FRB126" s="597"/>
      <c r="FRC126" s="597"/>
      <c r="FRD126" s="597"/>
      <c r="FRE126" s="597"/>
      <c r="FRF126" s="597"/>
      <c r="FRG126" s="597"/>
      <c r="FRH126" s="597"/>
      <c r="FRI126" s="597"/>
      <c r="FRJ126" s="597"/>
      <c r="FRK126" s="597"/>
      <c r="FRL126" s="597"/>
      <c r="FRM126" s="597"/>
      <c r="FRN126" s="597"/>
      <c r="FRO126" s="597"/>
      <c r="FRP126" s="597"/>
      <c r="FRQ126" s="597"/>
      <c r="FRR126" s="597"/>
      <c r="FRS126" s="597"/>
      <c r="FRT126" s="597"/>
      <c r="FRU126" s="597"/>
      <c r="FRV126" s="597"/>
      <c r="FRW126" s="597"/>
      <c r="FRX126" s="597"/>
      <c r="FRY126" s="597"/>
      <c r="FRZ126" s="597"/>
      <c r="FSA126" s="597"/>
      <c r="FSB126" s="597"/>
      <c r="FSC126" s="597"/>
      <c r="FSD126" s="597"/>
      <c r="FSE126" s="597"/>
      <c r="FSF126" s="597"/>
      <c r="FSG126" s="597"/>
      <c r="FSH126" s="597"/>
      <c r="FSI126" s="597"/>
      <c r="FSJ126" s="597"/>
      <c r="FSK126" s="597"/>
      <c r="FSL126" s="597"/>
      <c r="FSM126" s="597"/>
      <c r="FSN126" s="597"/>
      <c r="FSO126" s="597"/>
      <c r="FSP126" s="597"/>
      <c r="FSQ126" s="597"/>
      <c r="FSR126" s="597"/>
      <c r="FSS126" s="597"/>
      <c r="FST126" s="597"/>
      <c r="FSU126" s="597"/>
      <c r="FSV126" s="597"/>
      <c r="FSW126" s="597"/>
      <c r="FSX126" s="597"/>
      <c r="FSY126" s="597"/>
      <c r="FSZ126" s="597"/>
      <c r="FTA126" s="597"/>
      <c r="FTB126" s="597"/>
      <c r="FTC126" s="597"/>
      <c r="FTD126" s="597"/>
      <c r="FTE126" s="597"/>
      <c r="FTF126" s="597"/>
      <c r="FTG126" s="597"/>
      <c r="FTH126" s="597"/>
      <c r="FTI126" s="597"/>
      <c r="FTJ126" s="597"/>
      <c r="FTK126" s="597"/>
      <c r="FTL126" s="597"/>
      <c r="FTM126" s="597"/>
      <c r="FTN126" s="597"/>
      <c r="FTO126" s="597"/>
      <c r="FTP126" s="597"/>
      <c r="FTQ126" s="597"/>
      <c r="FTR126" s="597"/>
      <c r="FTS126" s="597"/>
      <c r="FTT126" s="597"/>
      <c r="FTU126" s="597"/>
      <c r="FTV126" s="597"/>
      <c r="FTW126" s="597"/>
      <c r="FTX126" s="597"/>
      <c r="FTY126" s="597"/>
      <c r="FTZ126" s="597"/>
      <c r="FUA126" s="597"/>
      <c r="FUB126" s="597"/>
      <c r="FUC126" s="597"/>
      <c r="FUD126" s="597"/>
      <c r="FUE126" s="597"/>
      <c r="FUF126" s="597"/>
      <c r="FUG126" s="597"/>
      <c r="FUH126" s="597"/>
      <c r="FUI126" s="597"/>
      <c r="FUJ126" s="597"/>
      <c r="FUK126" s="597"/>
      <c r="FUL126" s="597"/>
      <c r="FUM126" s="597"/>
      <c r="FUN126" s="597"/>
      <c r="FUO126" s="597"/>
      <c r="FUP126" s="597"/>
      <c r="FUQ126" s="597"/>
      <c r="FUR126" s="597"/>
      <c r="FUS126" s="597"/>
      <c r="FUT126" s="597"/>
      <c r="FUU126" s="597"/>
      <c r="FUV126" s="597"/>
      <c r="FUW126" s="597"/>
      <c r="FUX126" s="597"/>
      <c r="FUY126" s="597"/>
      <c r="FUZ126" s="597"/>
      <c r="FVA126" s="597"/>
      <c r="FVB126" s="597"/>
      <c r="FVC126" s="597"/>
      <c r="FVD126" s="597"/>
      <c r="FVE126" s="597"/>
      <c r="FVF126" s="597"/>
      <c r="FVG126" s="597"/>
      <c r="FVH126" s="597"/>
      <c r="FVI126" s="597"/>
      <c r="FVJ126" s="597"/>
      <c r="FVK126" s="597"/>
      <c r="FVL126" s="597"/>
      <c r="FVM126" s="597"/>
      <c r="FVN126" s="597"/>
      <c r="FVO126" s="597"/>
      <c r="FVP126" s="597"/>
      <c r="FVQ126" s="597"/>
      <c r="FVR126" s="597"/>
      <c r="FVS126" s="597"/>
      <c r="FVT126" s="597"/>
      <c r="FVU126" s="597"/>
      <c r="FVV126" s="597"/>
      <c r="FVW126" s="597"/>
      <c r="FVX126" s="597"/>
      <c r="FVY126" s="597"/>
      <c r="FVZ126" s="597"/>
      <c r="FWA126" s="597"/>
      <c r="FWB126" s="597"/>
      <c r="FWC126" s="597"/>
      <c r="FWD126" s="597"/>
      <c r="FWE126" s="597"/>
      <c r="FWF126" s="597"/>
      <c r="FWG126" s="597"/>
      <c r="FWH126" s="597"/>
      <c r="FWI126" s="597"/>
      <c r="FWJ126" s="597"/>
      <c r="FWK126" s="597"/>
      <c r="FWL126" s="597"/>
      <c r="FWM126" s="597"/>
      <c r="FWN126" s="597"/>
      <c r="FWO126" s="597"/>
      <c r="FWP126" s="597"/>
      <c r="FWQ126" s="597"/>
      <c r="FWR126" s="597"/>
      <c r="FWS126" s="597"/>
      <c r="FWT126" s="597"/>
      <c r="FWU126" s="597"/>
      <c r="FWV126" s="597"/>
      <c r="FWW126" s="597"/>
      <c r="FWX126" s="597"/>
      <c r="FWY126" s="597"/>
      <c r="FWZ126" s="597"/>
      <c r="FXA126" s="597"/>
      <c r="FXB126" s="597"/>
      <c r="FXC126" s="597"/>
      <c r="FXD126" s="597"/>
      <c r="FXE126" s="597"/>
      <c r="FXF126" s="597"/>
      <c r="FXG126" s="597"/>
      <c r="FXH126" s="597"/>
      <c r="FXI126" s="597"/>
      <c r="FXJ126" s="597"/>
      <c r="FXK126" s="597"/>
      <c r="FXL126" s="597"/>
      <c r="FXM126" s="597"/>
      <c r="FXN126" s="597"/>
      <c r="FXO126" s="597"/>
      <c r="FXP126" s="597"/>
      <c r="FXQ126" s="597"/>
      <c r="FXR126" s="597"/>
      <c r="FXS126" s="597"/>
      <c r="FXT126" s="597"/>
      <c r="FXU126" s="597"/>
      <c r="FXV126" s="597"/>
      <c r="FXW126" s="597"/>
      <c r="FXX126" s="597"/>
      <c r="FXY126" s="597"/>
      <c r="FXZ126" s="597"/>
      <c r="FYA126" s="597"/>
      <c r="FYB126" s="597"/>
      <c r="FYC126" s="597"/>
      <c r="FYD126" s="597"/>
      <c r="FYE126" s="597"/>
      <c r="FYF126" s="597"/>
      <c r="FYG126" s="597"/>
      <c r="FYH126" s="597"/>
      <c r="FYI126" s="597"/>
      <c r="FYJ126" s="597"/>
      <c r="FYK126" s="597"/>
      <c r="FYL126" s="597"/>
      <c r="FYM126" s="597"/>
      <c r="FYN126" s="597"/>
      <c r="FYO126" s="597"/>
      <c r="FYP126" s="597"/>
      <c r="FYQ126" s="597"/>
      <c r="FYR126" s="597"/>
      <c r="FYS126" s="597"/>
      <c r="FYT126" s="597"/>
      <c r="FYU126" s="597"/>
      <c r="FYV126" s="597"/>
      <c r="FYW126" s="597"/>
      <c r="FYX126" s="597"/>
      <c r="FYY126" s="597"/>
      <c r="FYZ126" s="597"/>
      <c r="FZA126" s="597"/>
      <c r="FZB126" s="597"/>
      <c r="FZC126" s="597"/>
      <c r="FZD126" s="597"/>
      <c r="FZE126" s="597"/>
      <c r="FZF126" s="597"/>
      <c r="FZG126" s="597"/>
      <c r="FZH126" s="597"/>
      <c r="FZI126" s="597"/>
      <c r="FZJ126" s="597"/>
      <c r="FZK126" s="597"/>
      <c r="FZL126" s="597"/>
      <c r="FZM126" s="597"/>
      <c r="FZN126" s="597"/>
      <c r="FZO126" s="597"/>
      <c r="FZP126" s="597"/>
      <c r="FZQ126" s="597"/>
      <c r="FZR126" s="597"/>
      <c r="FZS126" s="597"/>
      <c r="FZT126" s="597"/>
      <c r="FZU126" s="597"/>
      <c r="FZV126" s="597"/>
      <c r="FZW126" s="597"/>
      <c r="FZX126" s="597"/>
      <c r="FZY126" s="597"/>
      <c r="FZZ126" s="597"/>
      <c r="GAA126" s="597"/>
      <c r="GAB126" s="597"/>
      <c r="GAC126" s="597"/>
      <c r="GAD126" s="597"/>
      <c r="GAE126" s="597"/>
      <c r="GAF126" s="597"/>
      <c r="GAG126" s="597"/>
      <c r="GAH126" s="597"/>
      <c r="GAI126" s="597"/>
      <c r="GAJ126" s="597"/>
      <c r="GAK126" s="597"/>
      <c r="GAL126" s="597"/>
      <c r="GAM126" s="597"/>
      <c r="GAN126" s="597"/>
      <c r="GAO126" s="597"/>
      <c r="GAP126" s="597"/>
      <c r="GAQ126" s="597"/>
      <c r="GAR126" s="597"/>
      <c r="GAS126" s="597"/>
      <c r="GAT126" s="597"/>
      <c r="GAU126" s="597"/>
      <c r="GAV126" s="597"/>
      <c r="GAW126" s="597"/>
      <c r="GAX126" s="597"/>
      <c r="GAY126" s="597"/>
      <c r="GAZ126" s="597"/>
      <c r="GBA126" s="597"/>
      <c r="GBB126" s="597"/>
      <c r="GBC126" s="597"/>
      <c r="GBD126" s="597"/>
      <c r="GBE126" s="597"/>
      <c r="GBF126" s="597"/>
      <c r="GBG126" s="597"/>
      <c r="GBH126" s="597"/>
      <c r="GBI126" s="597"/>
      <c r="GBJ126" s="597"/>
      <c r="GBK126" s="597"/>
      <c r="GBL126" s="597"/>
      <c r="GBM126" s="597"/>
      <c r="GBN126" s="597"/>
      <c r="GBO126" s="597"/>
      <c r="GBP126" s="597"/>
      <c r="GBQ126" s="597"/>
      <c r="GBR126" s="597"/>
      <c r="GBS126" s="597"/>
      <c r="GBT126" s="597"/>
      <c r="GBU126" s="597"/>
      <c r="GBV126" s="597"/>
      <c r="GBW126" s="597"/>
      <c r="GBX126" s="597"/>
      <c r="GBY126" s="597"/>
      <c r="GBZ126" s="597"/>
      <c r="GCA126" s="597"/>
      <c r="GCB126" s="597"/>
      <c r="GCC126" s="597"/>
      <c r="GCD126" s="597"/>
      <c r="GCE126" s="597"/>
      <c r="GCF126" s="597"/>
      <c r="GCG126" s="597"/>
      <c r="GCH126" s="597"/>
      <c r="GCI126" s="597"/>
      <c r="GCJ126" s="597"/>
      <c r="GCK126" s="597"/>
      <c r="GCL126" s="597"/>
      <c r="GCM126" s="597"/>
      <c r="GCN126" s="597"/>
      <c r="GCO126" s="597"/>
      <c r="GCP126" s="597"/>
      <c r="GCQ126" s="597"/>
      <c r="GCR126" s="597"/>
      <c r="GCS126" s="597"/>
      <c r="GCT126" s="597"/>
      <c r="GCU126" s="597"/>
      <c r="GCV126" s="597"/>
      <c r="GCW126" s="597"/>
      <c r="GCX126" s="597"/>
      <c r="GCY126" s="597"/>
      <c r="GCZ126" s="597"/>
      <c r="GDA126" s="597"/>
      <c r="GDB126" s="597"/>
      <c r="GDC126" s="597"/>
      <c r="GDD126" s="597"/>
      <c r="GDE126" s="597"/>
      <c r="GDF126" s="597"/>
      <c r="GDG126" s="597"/>
      <c r="GDH126" s="597"/>
      <c r="GDI126" s="597"/>
      <c r="GDJ126" s="597"/>
      <c r="GDK126" s="597"/>
      <c r="GDL126" s="597"/>
      <c r="GDM126" s="597"/>
      <c r="GDN126" s="597"/>
      <c r="GDO126" s="597"/>
      <c r="GDP126" s="597"/>
      <c r="GDQ126" s="597"/>
      <c r="GDR126" s="597"/>
      <c r="GDS126" s="597"/>
      <c r="GDT126" s="597"/>
      <c r="GDU126" s="597"/>
      <c r="GDV126" s="597"/>
      <c r="GDW126" s="597"/>
      <c r="GDX126" s="597"/>
      <c r="GDY126" s="597"/>
      <c r="GDZ126" s="597"/>
      <c r="GEA126" s="597"/>
      <c r="GEB126" s="597"/>
      <c r="GEC126" s="597"/>
      <c r="GED126" s="597"/>
      <c r="GEE126" s="597"/>
      <c r="GEF126" s="597"/>
      <c r="GEG126" s="597"/>
      <c r="GEH126" s="597"/>
      <c r="GEI126" s="597"/>
      <c r="GEJ126" s="597"/>
      <c r="GEK126" s="597"/>
      <c r="GEL126" s="597"/>
      <c r="GEM126" s="597"/>
      <c r="GEN126" s="597"/>
      <c r="GEO126" s="597"/>
      <c r="GEP126" s="597"/>
      <c r="GEQ126" s="597"/>
      <c r="GER126" s="597"/>
      <c r="GES126" s="597"/>
      <c r="GET126" s="597"/>
      <c r="GEU126" s="597"/>
      <c r="GEV126" s="597"/>
      <c r="GEW126" s="597"/>
      <c r="GEX126" s="597"/>
      <c r="GEY126" s="597"/>
      <c r="GEZ126" s="597"/>
      <c r="GFA126" s="597"/>
      <c r="GFB126" s="597"/>
      <c r="GFC126" s="597"/>
      <c r="GFD126" s="597"/>
      <c r="GFE126" s="597"/>
      <c r="GFF126" s="597"/>
      <c r="GFG126" s="597"/>
      <c r="GFH126" s="597"/>
      <c r="GFI126" s="597"/>
      <c r="GFJ126" s="597"/>
      <c r="GFK126" s="597"/>
      <c r="GFL126" s="597"/>
      <c r="GFM126" s="597"/>
      <c r="GFN126" s="597"/>
      <c r="GFO126" s="597"/>
      <c r="GFP126" s="597"/>
      <c r="GFQ126" s="597"/>
      <c r="GFR126" s="597"/>
      <c r="GFS126" s="597"/>
      <c r="GFT126" s="597"/>
      <c r="GFU126" s="597"/>
      <c r="GFV126" s="597"/>
      <c r="GFW126" s="597"/>
      <c r="GFX126" s="597"/>
      <c r="GFY126" s="597"/>
      <c r="GFZ126" s="597"/>
      <c r="GGA126" s="597"/>
      <c r="GGB126" s="597"/>
      <c r="GGC126" s="597"/>
      <c r="GGD126" s="597"/>
      <c r="GGE126" s="597"/>
      <c r="GGF126" s="597"/>
      <c r="GGG126" s="597"/>
      <c r="GGH126" s="597"/>
      <c r="GGI126" s="597"/>
      <c r="GGJ126" s="597"/>
      <c r="GGK126" s="597"/>
      <c r="GGL126" s="597"/>
      <c r="GGM126" s="597"/>
      <c r="GGN126" s="597"/>
      <c r="GGO126" s="597"/>
      <c r="GGP126" s="597"/>
      <c r="GGQ126" s="597"/>
      <c r="GGR126" s="597"/>
      <c r="GGS126" s="597"/>
      <c r="GGT126" s="597"/>
      <c r="GGU126" s="597"/>
      <c r="GGV126" s="597"/>
      <c r="GGW126" s="597"/>
      <c r="GGX126" s="597"/>
      <c r="GGY126" s="597"/>
      <c r="GGZ126" s="597"/>
      <c r="GHA126" s="597"/>
      <c r="GHB126" s="597"/>
      <c r="GHC126" s="597"/>
      <c r="GHD126" s="597"/>
      <c r="GHE126" s="597"/>
      <c r="GHF126" s="597"/>
      <c r="GHG126" s="597"/>
      <c r="GHH126" s="597"/>
      <c r="GHI126" s="597"/>
      <c r="GHJ126" s="597"/>
      <c r="GHK126" s="597"/>
      <c r="GHL126" s="597"/>
      <c r="GHM126" s="597"/>
      <c r="GHN126" s="597"/>
      <c r="GHO126" s="597"/>
      <c r="GHP126" s="597"/>
      <c r="GHQ126" s="597"/>
      <c r="GHR126" s="597"/>
      <c r="GHS126" s="597"/>
      <c r="GHT126" s="597"/>
      <c r="GHU126" s="597"/>
      <c r="GHV126" s="597"/>
      <c r="GHW126" s="597"/>
      <c r="GHX126" s="597"/>
      <c r="GHY126" s="597"/>
      <c r="GHZ126" s="597"/>
      <c r="GIA126" s="597"/>
      <c r="GIB126" s="597"/>
      <c r="GIC126" s="597"/>
      <c r="GID126" s="597"/>
      <c r="GIE126" s="597"/>
      <c r="GIF126" s="597"/>
      <c r="GIG126" s="597"/>
      <c r="GIH126" s="597"/>
      <c r="GII126" s="597"/>
      <c r="GIJ126" s="597"/>
      <c r="GIK126" s="597"/>
      <c r="GIL126" s="597"/>
      <c r="GIM126" s="597"/>
      <c r="GIN126" s="597"/>
      <c r="GIO126" s="597"/>
      <c r="GIP126" s="597"/>
      <c r="GIQ126" s="597"/>
      <c r="GIR126" s="597"/>
      <c r="GIS126" s="597"/>
      <c r="GIT126" s="597"/>
      <c r="GIU126" s="597"/>
      <c r="GIV126" s="597"/>
      <c r="GIW126" s="597"/>
      <c r="GIX126" s="597"/>
      <c r="GIY126" s="597"/>
      <c r="GIZ126" s="597"/>
      <c r="GJA126" s="597"/>
      <c r="GJB126" s="597"/>
      <c r="GJC126" s="597"/>
      <c r="GJD126" s="597"/>
      <c r="GJE126" s="597"/>
      <c r="GJF126" s="597"/>
      <c r="GJG126" s="597"/>
      <c r="GJH126" s="597"/>
      <c r="GJI126" s="597"/>
      <c r="GJJ126" s="597"/>
      <c r="GJK126" s="597"/>
      <c r="GJL126" s="597"/>
      <c r="GJM126" s="597"/>
      <c r="GJN126" s="597"/>
      <c r="GJO126" s="597"/>
      <c r="GJP126" s="597"/>
      <c r="GJQ126" s="597"/>
      <c r="GJR126" s="597"/>
      <c r="GJS126" s="597"/>
      <c r="GJT126" s="597"/>
      <c r="GJU126" s="597"/>
      <c r="GJV126" s="597"/>
      <c r="GJW126" s="597"/>
      <c r="GJX126" s="597"/>
      <c r="GJY126" s="597"/>
      <c r="GJZ126" s="597"/>
      <c r="GKA126" s="597"/>
      <c r="GKB126" s="597"/>
      <c r="GKC126" s="597"/>
      <c r="GKD126" s="597"/>
      <c r="GKE126" s="597"/>
      <c r="GKF126" s="597"/>
      <c r="GKG126" s="597"/>
      <c r="GKH126" s="597"/>
      <c r="GKI126" s="597"/>
      <c r="GKJ126" s="597"/>
      <c r="GKK126" s="597"/>
      <c r="GKL126" s="597"/>
      <c r="GKM126" s="597"/>
      <c r="GKN126" s="597"/>
      <c r="GKO126" s="597"/>
      <c r="GKP126" s="597"/>
      <c r="GKQ126" s="597"/>
      <c r="GKR126" s="597"/>
      <c r="GKS126" s="597"/>
      <c r="GKT126" s="597"/>
      <c r="GKU126" s="597"/>
      <c r="GKV126" s="597"/>
      <c r="GKW126" s="597"/>
      <c r="GKX126" s="597"/>
      <c r="GKY126" s="597"/>
      <c r="GKZ126" s="597"/>
      <c r="GLA126" s="597"/>
      <c r="GLB126" s="597"/>
      <c r="GLC126" s="597"/>
      <c r="GLD126" s="597"/>
      <c r="GLE126" s="597"/>
      <c r="GLF126" s="597"/>
      <c r="GLG126" s="597"/>
      <c r="GLH126" s="597"/>
      <c r="GLI126" s="597"/>
      <c r="GLJ126" s="597"/>
      <c r="GLK126" s="597"/>
      <c r="GLL126" s="597"/>
      <c r="GLM126" s="597"/>
      <c r="GLN126" s="597"/>
      <c r="GLO126" s="597"/>
      <c r="GLP126" s="597"/>
      <c r="GLQ126" s="597"/>
      <c r="GLR126" s="597"/>
      <c r="GLS126" s="597"/>
      <c r="GLT126" s="597"/>
      <c r="GLU126" s="597"/>
      <c r="GLV126" s="597"/>
      <c r="GLW126" s="597"/>
      <c r="GLX126" s="597"/>
      <c r="GLY126" s="597"/>
      <c r="GLZ126" s="597"/>
      <c r="GMA126" s="597"/>
      <c r="GMB126" s="597"/>
      <c r="GMC126" s="597"/>
      <c r="GMD126" s="597"/>
      <c r="GME126" s="597"/>
      <c r="GMF126" s="597"/>
      <c r="GMG126" s="597"/>
      <c r="GMH126" s="597"/>
      <c r="GMI126" s="597"/>
      <c r="GMJ126" s="597"/>
      <c r="GMK126" s="597"/>
      <c r="GML126" s="597"/>
      <c r="GMM126" s="597"/>
      <c r="GMN126" s="597"/>
      <c r="GMO126" s="597"/>
      <c r="GMP126" s="597"/>
      <c r="GMQ126" s="597"/>
      <c r="GMR126" s="597"/>
      <c r="GMS126" s="597"/>
      <c r="GMT126" s="597"/>
      <c r="GMU126" s="597"/>
      <c r="GMV126" s="597"/>
      <c r="GMW126" s="597"/>
      <c r="GMX126" s="597"/>
      <c r="GMY126" s="597"/>
      <c r="GMZ126" s="597"/>
      <c r="GNA126" s="597"/>
      <c r="GNB126" s="597"/>
      <c r="GNC126" s="597"/>
      <c r="GND126" s="597"/>
      <c r="GNE126" s="597"/>
      <c r="GNF126" s="597"/>
      <c r="GNG126" s="597"/>
      <c r="GNH126" s="597"/>
      <c r="GNI126" s="597"/>
      <c r="GNJ126" s="597"/>
      <c r="GNK126" s="597"/>
      <c r="GNL126" s="597"/>
      <c r="GNM126" s="597"/>
      <c r="GNN126" s="597"/>
      <c r="GNO126" s="597"/>
      <c r="GNP126" s="597"/>
      <c r="GNQ126" s="597"/>
      <c r="GNR126" s="597"/>
      <c r="GNS126" s="597"/>
      <c r="GNT126" s="597"/>
      <c r="GNU126" s="597"/>
      <c r="GNV126" s="597"/>
      <c r="GNW126" s="597"/>
      <c r="GNX126" s="597"/>
      <c r="GNY126" s="597"/>
      <c r="GNZ126" s="597"/>
      <c r="GOA126" s="597"/>
      <c r="GOB126" s="597"/>
      <c r="GOC126" s="597"/>
      <c r="GOD126" s="597"/>
      <c r="GOE126" s="597"/>
      <c r="GOF126" s="597"/>
      <c r="GOG126" s="597"/>
      <c r="GOH126" s="597"/>
      <c r="GOI126" s="597"/>
      <c r="GOJ126" s="597"/>
      <c r="GOK126" s="597"/>
      <c r="GOL126" s="597"/>
      <c r="GOM126" s="597"/>
      <c r="GON126" s="597"/>
      <c r="GOO126" s="597"/>
      <c r="GOP126" s="597"/>
      <c r="GOQ126" s="597"/>
      <c r="GOR126" s="597"/>
      <c r="GOS126" s="597"/>
      <c r="GOT126" s="597"/>
      <c r="GOU126" s="597"/>
      <c r="GOV126" s="597"/>
      <c r="GOW126" s="597"/>
      <c r="GOX126" s="597"/>
      <c r="GOY126" s="597"/>
      <c r="GOZ126" s="597"/>
      <c r="GPA126" s="597"/>
      <c r="GPB126" s="597"/>
      <c r="GPC126" s="597"/>
      <c r="GPD126" s="597"/>
      <c r="GPE126" s="597"/>
      <c r="GPF126" s="597"/>
      <c r="GPG126" s="597"/>
      <c r="GPH126" s="597"/>
      <c r="GPI126" s="597"/>
      <c r="GPJ126" s="597"/>
      <c r="GPK126" s="597"/>
      <c r="GPL126" s="597"/>
      <c r="GPM126" s="597"/>
      <c r="GPN126" s="597"/>
      <c r="GPO126" s="597"/>
      <c r="GPP126" s="597"/>
      <c r="GPQ126" s="597"/>
      <c r="GPR126" s="597"/>
      <c r="GPS126" s="597"/>
      <c r="GPT126" s="597"/>
      <c r="GPU126" s="597"/>
      <c r="GPV126" s="597"/>
      <c r="GPW126" s="597"/>
      <c r="GPX126" s="597"/>
      <c r="GPY126" s="597"/>
      <c r="GPZ126" s="597"/>
      <c r="GQA126" s="597"/>
      <c r="GQB126" s="597"/>
      <c r="GQC126" s="597"/>
      <c r="GQD126" s="597"/>
      <c r="GQE126" s="597"/>
      <c r="GQF126" s="597"/>
      <c r="GQG126" s="597"/>
      <c r="GQH126" s="597"/>
      <c r="GQI126" s="597"/>
      <c r="GQJ126" s="597"/>
      <c r="GQK126" s="597"/>
      <c r="GQL126" s="597"/>
      <c r="GQM126" s="597"/>
      <c r="GQN126" s="597"/>
      <c r="GQO126" s="597"/>
      <c r="GQP126" s="597"/>
      <c r="GQQ126" s="597"/>
      <c r="GQR126" s="597"/>
      <c r="GQS126" s="597"/>
      <c r="GQT126" s="597"/>
      <c r="GQU126" s="597"/>
      <c r="GQV126" s="597"/>
      <c r="GQW126" s="597"/>
      <c r="GQX126" s="597"/>
      <c r="GQY126" s="597"/>
      <c r="GQZ126" s="597"/>
      <c r="GRA126" s="597"/>
      <c r="GRB126" s="597"/>
      <c r="GRC126" s="597"/>
      <c r="GRD126" s="597"/>
      <c r="GRE126" s="597"/>
      <c r="GRF126" s="597"/>
      <c r="GRG126" s="597"/>
      <c r="GRH126" s="597"/>
      <c r="GRI126" s="597"/>
      <c r="GRJ126" s="597"/>
      <c r="GRK126" s="597"/>
      <c r="GRL126" s="597"/>
      <c r="GRM126" s="597"/>
      <c r="GRN126" s="597"/>
      <c r="GRO126" s="597"/>
      <c r="GRP126" s="597"/>
      <c r="GRQ126" s="597"/>
      <c r="GRR126" s="597"/>
      <c r="GRS126" s="597"/>
      <c r="GRT126" s="597"/>
      <c r="GRU126" s="597"/>
      <c r="GRV126" s="597"/>
      <c r="GRW126" s="597"/>
      <c r="GRX126" s="597"/>
      <c r="GRY126" s="597"/>
      <c r="GRZ126" s="597"/>
      <c r="GSA126" s="597"/>
      <c r="GSB126" s="597"/>
      <c r="GSC126" s="597"/>
      <c r="GSD126" s="597"/>
      <c r="GSE126" s="597"/>
      <c r="GSF126" s="597"/>
      <c r="GSG126" s="597"/>
      <c r="GSH126" s="597"/>
      <c r="GSI126" s="597"/>
      <c r="GSJ126" s="597"/>
      <c r="GSK126" s="597"/>
      <c r="GSL126" s="597"/>
      <c r="GSM126" s="597"/>
      <c r="GSN126" s="597"/>
      <c r="GSO126" s="597"/>
      <c r="GSP126" s="597"/>
      <c r="GSQ126" s="597"/>
      <c r="GSR126" s="597"/>
      <c r="GSS126" s="597"/>
      <c r="GST126" s="597"/>
      <c r="GSU126" s="597"/>
      <c r="GSV126" s="597"/>
      <c r="GSW126" s="597"/>
      <c r="GSX126" s="597"/>
      <c r="GSY126" s="597"/>
      <c r="GSZ126" s="597"/>
      <c r="GTA126" s="597"/>
      <c r="GTB126" s="597"/>
      <c r="GTC126" s="597"/>
      <c r="GTD126" s="597"/>
      <c r="GTE126" s="597"/>
      <c r="GTF126" s="597"/>
      <c r="GTG126" s="597"/>
      <c r="GTH126" s="597"/>
      <c r="GTI126" s="597"/>
      <c r="GTJ126" s="597"/>
      <c r="GTK126" s="597"/>
      <c r="GTL126" s="597"/>
      <c r="GTM126" s="597"/>
      <c r="GTN126" s="597"/>
      <c r="GTO126" s="597"/>
      <c r="GTP126" s="597"/>
      <c r="GTQ126" s="597"/>
      <c r="GTR126" s="597"/>
      <c r="GTS126" s="597"/>
      <c r="GTT126" s="597"/>
      <c r="GTU126" s="597"/>
      <c r="GTV126" s="597"/>
      <c r="GTW126" s="597"/>
      <c r="GTX126" s="597"/>
      <c r="GTY126" s="597"/>
      <c r="GTZ126" s="597"/>
      <c r="GUA126" s="597"/>
      <c r="GUB126" s="597"/>
      <c r="GUC126" s="597"/>
      <c r="GUD126" s="597"/>
      <c r="GUE126" s="597"/>
      <c r="GUF126" s="597"/>
      <c r="GUG126" s="597"/>
      <c r="GUH126" s="597"/>
      <c r="GUI126" s="597"/>
      <c r="GUJ126" s="597"/>
      <c r="GUK126" s="597"/>
      <c r="GUL126" s="597"/>
      <c r="GUM126" s="597"/>
      <c r="GUN126" s="597"/>
      <c r="GUO126" s="597"/>
      <c r="GUP126" s="597"/>
      <c r="GUQ126" s="597"/>
      <c r="GUR126" s="597"/>
      <c r="GUS126" s="597"/>
      <c r="GUT126" s="597"/>
      <c r="GUU126" s="597"/>
      <c r="GUV126" s="597"/>
      <c r="GUW126" s="597"/>
      <c r="GUX126" s="597"/>
      <c r="GUY126" s="597"/>
      <c r="GUZ126" s="597"/>
      <c r="GVA126" s="597"/>
      <c r="GVB126" s="597"/>
      <c r="GVC126" s="597"/>
      <c r="GVD126" s="597"/>
      <c r="GVE126" s="597"/>
      <c r="GVF126" s="597"/>
      <c r="GVG126" s="597"/>
      <c r="GVH126" s="597"/>
      <c r="GVI126" s="597"/>
      <c r="GVJ126" s="597"/>
      <c r="GVK126" s="597"/>
      <c r="GVL126" s="597"/>
      <c r="GVM126" s="597"/>
      <c r="GVN126" s="597"/>
      <c r="GVO126" s="597"/>
      <c r="GVP126" s="597"/>
      <c r="GVQ126" s="597"/>
      <c r="GVR126" s="597"/>
      <c r="GVS126" s="597"/>
      <c r="GVT126" s="597"/>
      <c r="GVU126" s="597"/>
      <c r="GVV126" s="597"/>
      <c r="GVW126" s="597"/>
      <c r="GVX126" s="597"/>
      <c r="GVY126" s="597"/>
      <c r="GVZ126" s="597"/>
      <c r="GWA126" s="597"/>
      <c r="GWB126" s="597"/>
      <c r="GWC126" s="597"/>
      <c r="GWD126" s="597"/>
      <c r="GWE126" s="597"/>
      <c r="GWF126" s="597"/>
      <c r="GWG126" s="597"/>
      <c r="GWH126" s="597"/>
      <c r="GWI126" s="597"/>
      <c r="GWJ126" s="597"/>
      <c r="GWK126" s="597"/>
      <c r="GWL126" s="597"/>
      <c r="GWM126" s="597"/>
      <c r="GWN126" s="597"/>
      <c r="GWO126" s="597"/>
      <c r="GWP126" s="597"/>
      <c r="GWQ126" s="597"/>
      <c r="GWR126" s="597"/>
      <c r="GWS126" s="597"/>
      <c r="GWT126" s="597"/>
      <c r="GWU126" s="597"/>
      <c r="GWV126" s="597"/>
      <c r="GWW126" s="597"/>
      <c r="GWX126" s="597"/>
      <c r="GWY126" s="597"/>
      <c r="GWZ126" s="597"/>
      <c r="GXA126" s="597"/>
      <c r="GXB126" s="597"/>
      <c r="GXC126" s="597"/>
      <c r="GXD126" s="597"/>
      <c r="GXE126" s="597"/>
      <c r="GXF126" s="597"/>
      <c r="GXG126" s="597"/>
      <c r="GXH126" s="597"/>
      <c r="GXI126" s="597"/>
      <c r="GXJ126" s="597"/>
      <c r="GXK126" s="597"/>
      <c r="GXL126" s="597"/>
      <c r="GXM126" s="597"/>
      <c r="GXN126" s="597"/>
      <c r="GXO126" s="597"/>
      <c r="GXP126" s="597"/>
      <c r="GXQ126" s="597"/>
      <c r="GXR126" s="597"/>
      <c r="GXS126" s="597"/>
      <c r="GXT126" s="597"/>
      <c r="GXU126" s="597"/>
      <c r="GXV126" s="597"/>
      <c r="GXW126" s="597"/>
      <c r="GXX126" s="597"/>
      <c r="GXY126" s="597"/>
      <c r="GXZ126" s="597"/>
      <c r="GYA126" s="597"/>
      <c r="GYB126" s="597"/>
      <c r="GYC126" s="597"/>
      <c r="GYD126" s="597"/>
      <c r="GYE126" s="597"/>
      <c r="GYF126" s="597"/>
      <c r="GYG126" s="597"/>
      <c r="GYH126" s="597"/>
      <c r="GYI126" s="597"/>
      <c r="GYJ126" s="597"/>
      <c r="GYK126" s="597"/>
      <c r="GYL126" s="597"/>
      <c r="GYM126" s="597"/>
      <c r="GYN126" s="597"/>
      <c r="GYO126" s="597"/>
      <c r="GYP126" s="597"/>
      <c r="GYQ126" s="597"/>
      <c r="GYR126" s="597"/>
      <c r="GYS126" s="597"/>
      <c r="GYT126" s="597"/>
      <c r="GYU126" s="597"/>
      <c r="GYV126" s="597"/>
      <c r="GYW126" s="597"/>
      <c r="GYX126" s="597"/>
      <c r="GYY126" s="597"/>
      <c r="GYZ126" s="597"/>
      <c r="GZA126" s="597"/>
      <c r="GZB126" s="597"/>
      <c r="GZC126" s="597"/>
      <c r="GZD126" s="597"/>
      <c r="GZE126" s="597"/>
      <c r="GZF126" s="597"/>
      <c r="GZG126" s="597"/>
      <c r="GZH126" s="597"/>
      <c r="GZI126" s="597"/>
      <c r="GZJ126" s="597"/>
      <c r="GZK126" s="597"/>
      <c r="GZL126" s="597"/>
      <c r="GZM126" s="597"/>
      <c r="GZN126" s="597"/>
      <c r="GZO126" s="597"/>
      <c r="GZP126" s="597"/>
      <c r="GZQ126" s="597"/>
      <c r="GZR126" s="597"/>
      <c r="GZS126" s="597"/>
      <c r="GZT126" s="597"/>
      <c r="GZU126" s="597"/>
      <c r="GZV126" s="597"/>
      <c r="GZW126" s="597"/>
      <c r="GZX126" s="597"/>
      <c r="GZY126" s="597"/>
      <c r="GZZ126" s="597"/>
      <c r="HAA126" s="597"/>
      <c r="HAB126" s="597"/>
      <c r="HAC126" s="597"/>
      <c r="HAD126" s="597"/>
      <c r="HAE126" s="597"/>
      <c r="HAF126" s="597"/>
      <c r="HAG126" s="597"/>
      <c r="HAH126" s="597"/>
      <c r="HAI126" s="597"/>
      <c r="HAJ126" s="597"/>
      <c r="HAK126" s="597"/>
      <c r="HAL126" s="597"/>
      <c r="HAM126" s="597"/>
      <c r="HAN126" s="597"/>
      <c r="HAO126" s="597"/>
      <c r="HAP126" s="597"/>
      <c r="HAQ126" s="597"/>
      <c r="HAR126" s="597"/>
      <c r="HAS126" s="597"/>
      <c r="HAT126" s="597"/>
      <c r="HAU126" s="597"/>
      <c r="HAV126" s="597"/>
      <c r="HAW126" s="597"/>
      <c r="HAX126" s="597"/>
      <c r="HAY126" s="597"/>
      <c r="HAZ126" s="597"/>
      <c r="HBA126" s="597"/>
      <c r="HBB126" s="597"/>
      <c r="HBC126" s="597"/>
      <c r="HBD126" s="597"/>
    </row>
    <row r="127" spans="1:5464" s="599" customFormat="1" ht="16.5" customHeight="1" thickTop="1" x14ac:dyDescent="0.2">
      <c r="A127" s="1329" t="s">
        <v>244</v>
      </c>
      <c r="B127" s="600" t="s">
        <v>245</v>
      </c>
      <c r="C127" s="772">
        <f>SUM(D127+E127)</f>
        <v>0</v>
      </c>
      <c r="D127" s="772">
        <f t="shared" ref="D127:E130" si="20">SUM(F127+H127+J127+L127+N127)</f>
        <v>0</v>
      </c>
      <c r="E127" s="773">
        <f t="shared" si="20"/>
        <v>0</v>
      </c>
      <c r="F127" s="223"/>
      <c r="G127" s="603"/>
      <c r="H127" s="604"/>
      <c r="I127" s="603"/>
      <c r="J127" s="222"/>
      <c r="K127" s="181"/>
      <c r="L127" s="222"/>
      <c r="M127" s="181"/>
      <c r="N127" s="604"/>
      <c r="O127" s="603"/>
      <c r="P127" s="605"/>
      <c r="Q127" s="459"/>
      <c r="R127" s="459"/>
      <c r="S127" s="459"/>
      <c r="T127" s="459"/>
      <c r="U127" s="459"/>
      <c r="V127" s="459"/>
      <c r="W127" s="459"/>
      <c r="X127" s="459"/>
      <c r="Y127" s="459"/>
      <c r="Z127" s="459"/>
      <c r="AA127" s="459"/>
      <c r="AB127" s="459"/>
      <c r="AC127" s="459"/>
      <c r="AD127" s="459"/>
      <c r="AE127" s="459"/>
      <c r="AF127" s="459"/>
      <c r="AG127" s="459"/>
      <c r="AH127" s="459"/>
      <c r="AI127" s="596"/>
      <c r="AJ127" s="597"/>
      <c r="AK127" s="597"/>
      <c r="AL127" s="597"/>
      <c r="AM127" s="597"/>
      <c r="AN127" s="597"/>
      <c r="AO127" s="597"/>
      <c r="AP127" s="597"/>
      <c r="AQ127" s="597"/>
      <c r="AR127" s="597"/>
      <c r="AS127" s="597"/>
      <c r="AT127" s="597"/>
      <c r="AU127" s="597"/>
      <c r="AV127" s="597"/>
      <c r="AW127" s="597"/>
      <c r="AX127" s="597"/>
      <c r="AY127" s="597"/>
      <c r="AZ127" s="597"/>
      <c r="BA127" s="597"/>
      <c r="BB127" s="597"/>
      <c r="BC127" s="597"/>
      <c r="BD127" s="597"/>
      <c r="BE127" s="597"/>
      <c r="BF127" s="597"/>
      <c r="BG127" s="597"/>
      <c r="BH127" s="597"/>
      <c r="BI127" s="597"/>
      <c r="BJ127" s="597"/>
      <c r="BK127" s="597"/>
      <c r="BL127" s="597"/>
      <c r="BM127" s="597"/>
      <c r="BN127" s="597"/>
      <c r="BO127" s="597"/>
      <c r="BP127" s="597"/>
      <c r="BQ127" s="597"/>
      <c r="BR127" s="597"/>
      <c r="BS127" s="597"/>
      <c r="BT127" s="597"/>
      <c r="BU127" s="597"/>
      <c r="BV127" s="597"/>
      <c r="BW127" s="597"/>
      <c r="BX127" s="597"/>
      <c r="BY127" s="598"/>
      <c r="BZ127" s="598"/>
      <c r="CA127" s="598"/>
      <c r="CB127" s="598"/>
      <c r="CC127" s="598"/>
      <c r="CD127" s="598"/>
      <c r="CE127" s="598"/>
      <c r="CF127" s="598"/>
      <c r="CG127" s="720"/>
      <c r="CH127" s="720"/>
      <c r="CI127" s="720"/>
      <c r="CJ127" s="720"/>
      <c r="CK127" s="720"/>
      <c r="CL127" s="720"/>
      <c r="CM127" s="720"/>
      <c r="CN127" s="720"/>
      <c r="CO127" s="598"/>
      <c r="CP127" s="597"/>
      <c r="CQ127" s="597"/>
      <c r="CR127" s="597"/>
      <c r="CS127" s="597"/>
      <c r="CT127" s="597"/>
      <c r="CU127" s="597"/>
      <c r="CV127" s="597"/>
      <c r="CW127" s="597"/>
      <c r="CX127" s="597"/>
      <c r="CY127" s="597"/>
      <c r="CZ127" s="597"/>
      <c r="DA127" s="597"/>
      <c r="DB127" s="597"/>
      <c r="DC127" s="597"/>
      <c r="DD127" s="597"/>
      <c r="DE127" s="597"/>
      <c r="DF127" s="597"/>
      <c r="DG127" s="597"/>
      <c r="DH127" s="597"/>
      <c r="DI127" s="597"/>
      <c r="DJ127" s="597"/>
      <c r="DK127" s="597"/>
      <c r="DL127" s="597"/>
      <c r="DM127" s="597"/>
      <c r="DN127" s="597"/>
      <c r="DO127" s="597"/>
      <c r="DP127" s="597"/>
      <c r="DQ127" s="597"/>
      <c r="DR127" s="597"/>
      <c r="DS127" s="597"/>
      <c r="DT127" s="597"/>
      <c r="DU127" s="597"/>
      <c r="DV127" s="597"/>
      <c r="DW127" s="597"/>
      <c r="DX127" s="597"/>
      <c r="DY127" s="597"/>
      <c r="DZ127" s="597"/>
      <c r="EA127" s="597"/>
      <c r="EB127" s="597"/>
      <c r="EC127" s="597"/>
      <c r="ED127" s="597"/>
      <c r="EE127" s="597"/>
      <c r="EF127" s="597"/>
      <c r="EG127" s="597"/>
      <c r="EH127" s="597"/>
      <c r="EI127" s="597"/>
      <c r="EJ127" s="597"/>
      <c r="EK127" s="597"/>
      <c r="EL127" s="597"/>
      <c r="EM127" s="597"/>
      <c r="EN127" s="597"/>
      <c r="EO127" s="597"/>
      <c r="EP127" s="597"/>
      <c r="EQ127" s="597"/>
      <c r="ER127" s="597"/>
      <c r="ES127" s="597"/>
      <c r="ET127" s="597"/>
      <c r="EU127" s="597"/>
      <c r="EV127" s="597"/>
      <c r="EW127" s="597"/>
      <c r="EX127" s="597"/>
      <c r="EY127" s="597"/>
      <c r="EZ127" s="597"/>
      <c r="FA127" s="597"/>
      <c r="FB127" s="597"/>
      <c r="FC127" s="597"/>
      <c r="FD127" s="597"/>
      <c r="FE127" s="597"/>
      <c r="FF127" s="597"/>
      <c r="FG127" s="597"/>
      <c r="FH127" s="597"/>
      <c r="FI127" s="597"/>
      <c r="FJ127" s="597"/>
      <c r="FK127" s="597"/>
      <c r="FL127" s="597"/>
      <c r="FM127" s="597"/>
      <c r="FN127" s="597"/>
      <c r="FO127" s="597"/>
      <c r="FP127" s="597"/>
      <c r="FQ127" s="597"/>
      <c r="FR127" s="597"/>
      <c r="FS127" s="597"/>
      <c r="FT127" s="597"/>
      <c r="FU127" s="597"/>
      <c r="FV127" s="597"/>
      <c r="FW127" s="597"/>
      <c r="FX127" s="597"/>
      <c r="FY127" s="597"/>
      <c r="FZ127" s="597"/>
      <c r="GA127" s="597"/>
      <c r="GB127" s="597"/>
      <c r="GC127" s="597"/>
      <c r="GD127" s="597"/>
      <c r="GE127" s="597"/>
      <c r="GF127" s="597"/>
      <c r="GG127" s="597"/>
      <c r="GH127" s="597"/>
      <c r="GI127" s="597"/>
      <c r="GJ127" s="597"/>
      <c r="GK127" s="597"/>
      <c r="GL127" s="597"/>
      <c r="GM127" s="597"/>
      <c r="GN127" s="597"/>
      <c r="GO127" s="597"/>
      <c r="GP127" s="597"/>
      <c r="GQ127" s="597"/>
      <c r="GR127" s="597"/>
      <c r="GS127" s="597"/>
      <c r="GT127" s="597"/>
      <c r="GU127" s="597"/>
      <c r="GV127" s="597"/>
      <c r="GW127" s="597"/>
      <c r="GX127" s="597"/>
      <c r="GY127" s="597"/>
      <c r="GZ127" s="597"/>
      <c r="HA127" s="597"/>
      <c r="HB127" s="597"/>
      <c r="HC127" s="597"/>
      <c r="HD127" s="597"/>
      <c r="HE127" s="597"/>
      <c r="HF127" s="597"/>
      <c r="HG127" s="597"/>
      <c r="HH127" s="597"/>
      <c r="HI127" s="597"/>
      <c r="HJ127" s="597"/>
      <c r="HK127" s="597"/>
      <c r="HL127" s="597"/>
      <c r="HM127" s="597"/>
      <c r="HN127" s="597"/>
      <c r="HO127" s="597"/>
      <c r="HP127" s="597"/>
      <c r="HQ127" s="597"/>
      <c r="HR127" s="597"/>
      <c r="HS127" s="597"/>
      <c r="HT127" s="597"/>
      <c r="HU127" s="597"/>
      <c r="HV127" s="597"/>
      <c r="HW127" s="597"/>
      <c r="HX127" s="597"/>
      <c r="HY127" s="597"/>
      <c r="HZ127" s="597"/>
      <c r="IA127" s="597"/>
      <c r="IB127" s="597"/>
      <c r="IC127" s="597"/>
      <c r="ID127" s="597"/>
      <c r="IE127" s="597"/>
      <c r="IF127" s="597"/>
      <c r="IG127" s="597"/>
      <c r="IH127" s="597"/>
      <c r="II127" s="597"/>
      <c r="IJ127" s="597"/>
      <c r="IK127" s="597"/>
      <c r="IL127" s="597"/>
      <c r="IM127" s="597"/>
      <c r="IN127" s="597"/>
      <c r="IO127" s="597"/>
      <c r="IP127" s="597"/>
      <c r="IQ127" s="597"/>
      <c r="IR127" s="597"/>
      <c r="IS127" s="597"/>
      <c r="IT127" s="597"/>
      <c r="IU127" s="597"/>
      <c r="IV127" s="597"/>
      <c r="IW127" s="597"/>
      <c r="IX127" s="597"/>
      <c r="IY127" s="597"/>
      <c r="IZ127" s="597"/>
      <c r="JA127" s="597"/>
      <c r="JB127" s="597"/>
      <c r="JC127" s="597"/>
      <c r="JD127" s="597"/>
      <c r="JE127" s="597"/>
      <c r="JF127" s="597"/>
      <c r="JG127" s="597"/>
      <c r="JH127" s="597"/>
      <c r="JI127" s="597"/>
      <c r="JJ127" s="597"/>
      <c r="JK127" s="597"/>
      <c r="JL127" s="597"/>
      <c r="JM127" s="597"/>
      <c r="JN127" s="597"/>
      <c r="JO127" s="597"/>
      <c r="JP127" s="597"/>
      <c r="JQ127" s="597"/>
      <c r="JR127" s="597"/>
      <c r="JS127" s="597"/>
      <c r="JT127" s="597"/>
      <c r="JU127" s="597"/>
      <c r="JV127" s="597"/>
      <c r="JW127" s="597"/>
      <c r="JX127" s="597"/>
      <c r="JY127" s="597"/>
      <c r="JZ127" s="597"/>
      <c r="KA127" s="597"/>
      <c r="KB127" s="597"/>
      <c r="KC127" s="597"/>
      <c r="KD127" s="597"/>
      <c r="KE127" s="597"/>
      <c r="KF127" s="597"/>
      <c r="KG127" s="597"/>
      <c r="KH127" s="597"/>
      <c r="KI127" s="597"/>
      <c r="KJ127" s="597"/>
      <c r="KK127" s="597"/>
      <c r="KL127" s="597"/>
      <c r="KM127" s="597"/>
      <c r="KN127" s="597"/>
      <c r="KO127" s="597"/>
      <c r="KP127" s="597"/>
      <c r="KQ127" s="597"/>
      <c r="KR127" s="597"/>
      <c r="KS127" s="597"/>
      <c r="KT127" s="597"/>
      <c r="KU127" s="597"/>
      <c r="KV127" s="597"/>
      <c r="KW127" s="597"/>
      <c r="KX127" s="597"/>
      <c r="KY127" s="597"/>
      <c r="KZ127" s="597"/>
      <c r="LA127" s="597"/>
      <c r="LB127" s="597"/>
      <c r="LC127" s="597"/>
      <c r="LD127" s="597"/>
      <c r="LE127" s="597"/>
      <c r="LF127" s="597"/>
      <c r="LG127" s="597"/>
      <c r="LH127" s="597"/>
      <c r="LI127" s="597"/>
      <c r="LJ127" s="597"/>
      <c r="LK127" s="597"/>
      <c r="LL127" s="597"/>
      <c r="LM127" s="597"/>
      <c r="LN127" s="597"/>
      <c r="LO127" s="597"/>
      <c r="LP127" s="597"/>
      <c r="LQ127" s="597"/>
      <c r="LR127" s="597"/>
      <c r="LS127" s="597"/>
      <c r="LT127" s="597"/>
      <c r="LU127" s="597"/>
      <c r="LV127" s="597"/>
      <c r="LW127" s="597"/>
      <c r="LX127" s="597"/>
      <c r="LY127" s="597"/>
      <c r="LZ127" s="597"/>
      <c r="MA127" s="597"/>
      <c r="MB127" s="597"/>
      <c r="MC127" s="597"/>
      <c r="MD127" s="597"/>
      <c r="ME127" s="597"/>
      <c r="MF127" s="597"/>
      <c r="MG127" s="597"/>
      <c r="MH127" s="597"/>
      <c r="MI127" s="597"/>
      <c r="MJ127" s="597"/>
      <c r="MK127" s="597"/>
      <c r="ML127" s="597"/>
      <c r="MM127" s="597"/>
      <c r="MN127" s="597"/>
      <c r="MO127" s="597"/>
      <c r="MP127" s="597"/>
      <c r="MQ127" s="597"/>
      <c r="MR127" s="597"/>
      <c r="MS127" s="597"/>
      <c r="MT127" s="597"/>
      <c r="MU127" s="597"/>
      <c r="MV127" s="597"/>
      <c r="MW127" s="597"/>
      <c r="MX127" s="597"/>
      <c r="MY127" s="597"/>
      <c r="MZ127" s="597"/>
      <c r="NA127" s="597"/>
      <c r="NB127" s="597"/>
      <c r="NC127" s="597"/>
      <c r="ND127" s="597"/>
      <c r="NE127" s="597"/>
      <c r="NF127" s="597"/>
      <c r="NG127" s="597"/>
      <c r="NH127" s="597"/>
      <c r="NI127" s="597"/>
      <c r="NJ127" s="597"/>
      <c r="NK127" s="597"/>
      <c r="NL127" s="597"/>
      <c r="NM127" s="597"/>
      <c r="NN127" s="597"/>
      <c r="NO127" s="597"/>
      <c r="NP127" s="597"/>
      <c r="NQ127" s="597"/>
      <c r="NR127" s="597"/>
      <c r="NS127" s="597"/>
      <c r="NT127" s="597"/>
      <c r="NU127" s="597"/>
      <c r="NV127" s="597"/>
      <c r="NW127" s="597"/>
      <c r="NX127" s="597"/>
      <c r="NY127" s="597"/>
      <c r="NZ127" s="597"/>
      <c r="OA127" s="597"/>
      <c r="OB127" s="597"/>
      <c r="OC127" s="597"/>
      <c r="OD127" s="597"/>
      <c r="OE127" s="597"/>
      <c r="OF127" s="597"/>
      <c r="OG127" s="597"/>
      <c r="OH127" s="597"/>
      <c r="OI127" s="597"/>
      <c r="OJ127" s="597"/>
      <c r="OK127" s="597"/>
      <c r="OL127" s="597"/>
      <c r="OM127" s="597"/>
      <c r="ON127" s="597"/>
      <c r="OO127" s="597"/>
      <c r="OP127" s="597"/>
      <c r="OQ127" s="597"/>
      <c r="OR127" s="597"/>
      <c r="OS127" s="597"/>
      <c r="OT127" s="597"/>
      <c r="OU127" s="597"/>
      <c r="OV127" s="597"/>
      <c r="OW127" s="597"/>
      <c r="OX127" s="597"/>
      <c r="OY127" s="597"/>
      <c r="OZ127" s="597"/>
      <c r="PA127" s="597"/>
      <c r="PB127" s="597"/>
      <c r="PC127" s="597"/>
      <c r="PD127" s="597"/>
      <c r="PE127" s="597"/>
      <c r="PF127" s="597"/>
      <c r="PG127" s="597"/>
      <c r="PH127" s="597"/>
      <c r="PI127" s="597"/>
      <c r="PJ127" s="597"/>
      <c r="PK127" s="597"/>
      <c r="PL127" s="597"/>
      <c r="PM127" s="597"/>
      <c r="PN127" s="597"/>
      <c r="PO127" s="597"/>
      <c r="PP127" s="597"/>
      <c r="PQ127" s="597"/>
      <c r="PR127" s="597"/>
      <c r="PS127" s="597"/>
      <c r="PT127" s="597"/>
      <c r="PU127" s="597"/>
      <c r="PV127" s="597"/>
      <c r="PW127" s="597"/>
      <c r="PX127" s="597"/>
      <c r="PY127" s="597"/>
      <c r="PZ127" s="597"/>
      <c r="QA127" s="597"/>
      <c r="QB127" s="597"/>
      <c r="QC127" s="597"/>
      <c r="QD127" s="597"/>
      <c r="QE127" s="597"/>
      <c r="QF127" s="597"/>
      <c r="QG127" s="597"/>
      <c r="QH127" s="597"/>
      <c r="QI127" s="597"/>
      <c r="QJ127" s="597"/>
      <c r="QK127" s="597"/>
      <c r="QL127" s="597"/>
      <c r="QM127" s="597"/>
      <c r="QN127" s="597"/>
      <c r="QO127" s="597"/>
      <c r="QP127" s="597"/>
      <c r="QQ127" s="597"/>
      <c r="QR127" s="597"/>
      <c r="QS127" s="597"/>
      <c r="QT127" s="597"/>
      <c r="QU127" s="597"/>
      <c r="QV127" s="597"/>
      <c r="QW127" s="597"/>
      <c r="QX127" s="597"/>
      <c r="QY127" s="597"/>
      <c r="QZ127" s="597"/>
      <c r="RA127" s="597"/>
      <c r="RB127" s="597"/>
      <c r="RC127" s="597"/>
      <c r="RD127" s="597"/>
      <c r="RE127" s="597"/>
      <c r="RF127" s="597"/>
      <c r="RG127" s="597"/>
      <c r="RH127" s="597"/>
      <c r="RI127" s="597"/>
      <c r="RJ127" s="597"/>
      <c r="RK127" s="597"/>
      <c r="RL127" s="597"/>
      <c r="RM127" s="597"/>
      <c r="RN127" s="597"/>
      <c r="RO127" s="597"/>
      <c r="RP127" s="597"/>
      <c r="RQ127" s="597"/>
      <c r="RR127" s="597"/>
      <c r="RS127" s="597"/>
      <c r="RT127" s="597"/>
      <c r="RU127" s="597"/>
      <c r="RV127" s="597"/>
      <c r="RW127" s="597"/>
      <c r="RX127" s="597"/>
      <c r="RY127" s="597"/>
      <c r="RZ127" s="597"/>
      <c r="SA127" s="597"/>
      <c r="SB127" s="597"/>
      <c r="SC127" s="597"/>
      <c r="SD127" s="597"/>
      <c r="SE127" s="597"/>
      <c r="SF127" s="597"/>
      <c r="SG127" s="597"/>
      <c r="SH127" s="597"/>
      <c r="SI127" s="597"/>
      <c r="SJ127" s="597"/>
      <c r="SK127" s="597"/>
      <c r="SL127" s="597"/>
      <c r="SM127" s="597"/>
      <c r="SN127" s="597"/>
      <c r="SO127" s="597"/>
      <c r="SP127" s="597"/>
      <c r="SQ127" s="597"/>
      <c r="SR127" s="597"/>
      <c r="SS127" s="597"/>
      <c r="ST127" s="597"/>
      <c r="SU127" s="597"/>
      <c r="SV127" s="597"/>
      <c r="SW127" s="597"/>
      <c r="SX127" s="597"/>
      <c r="SY127" s="597"/>
      <c r="SZ127" s="597"/>
      <c r="TA127" s="597"/>
      <c r="TB127" s="597"/>
      <c r="TC127" s="597"/>
      <c r="TD127" s="597"/>
      <c r="TE127" s="597"/>
      <c r="TF127" s="597"/>
      <c r="TG127" s="597"/>
      <c r="TH127" s="597"/>
      <c r="TI127" s="597"/>
      <c r="TJ127" s="597"/>
      <c r="TK127" s="597"/>
      <c r="TL127" s="597"/>
      <c r="TM127" s="597"/>
      <c r="TN127" s="597"/>
      <c r="TO127" s="597"/>
      <c r="TP127" s="597"/>
      <c r="TQ127" s="597"/>
      <c r="TR127" s="597"/>
      <c r="TS127" s="597"/>
      <c r="TT127" s="597"/>
      <c r="TU127" s="597"/>
      <c r="TV127" s="597"/>
      <c r="TW127" s="597"/>
      <c r="TX127" s="597"/>
      <c r="TY127" s="597"/>
      <c r="TZ127" s="597"/>
      <c r="UA127" s="597"/>
      <c r="UB127" s="597"/>
      <c r="UC127" s="597"/>
      <c r="UD127" s="597"/>
      <c r="UE127" s="597"/>
      <c r="UF127" s="597"/>
      <c r="UG127" s="597"/>
      <c r="UH127" s="597"/>
      <c r="UI127" s="597"/>
      <c r="UJ127" s="597"/>
      <c r="UK127" s="597"/>
      <c r="UL127" s="597"/>
      <c r="UM127" s="597"/>
      <c r="UN127" s="597"/>
      <c r="UO127" s="597"/>
      <c r="UP127" s="597"/>
      <c r="UQ127" s="597"/>
      <c r="UR127" s="597"/>
      <c r="US127" s="597"/>
      <c r="UT127" s="597"/>
      <c r="UU127" s="597"/>
      <c r="UV127" s="597"/>
      <c r="UW127" s="597"/>
      <c r="UX127" s="597"/>
      <c r="UY127" s="597"/>
      <c r="UZ127" s="597"/>
      <c r="VA127" s="597"/>
      <c r="VB127" s="597"/>
      <c r="VC127" s="597"/>
      <c r="VD127" s="597"/>
      <c r="VE127" s="597"/>
      <c r="VF127" s="597"/>
      <c r="VG127" s="597"/>
      <c r="VH127" s="597"/>
      <c r="VI127" s="597"/>
      <c r="VJ127" s="597"/>
      <c r="VK127" s="597"/>
      <c r="VL127" s="597"/>
      <c r="VM127" s="597"/>
      <c r="VN127" s="597"/>
      <c r="VO127" s="597"/>
      <c r="VP127" s="597"/>
      <c r="VQ127" s="597"/>
      <c r="VR127" s="597"/>
      <c r="VS127" s="597"/>
      <c r="VT127" s="597"/>
      <c r="VU127" s="597"/>
      <c r="VV127" s="597"/>
      <c r="VW127" s="597"/>
      <c r="VX127" s="597"/>
      <c r="VY127" s="597"/>
      <c r="VZ127" s="597"/>
      <c r="WA127" s="597"/>
      <c r="WB127" s="597"/>
      <c r="WC127" s="597"/>
      <c r="WD127" s="597"/>
      <c r="WE127" s="597"/>
      <c r="WF127" s="597"/>
      <c r="WG127" s="597"/>
      <c r="WH127" s="597"/>
      <c r="WI127" s="597"/>
      <c r="WJ127" s="597"/>
      <c r="WK127" s="597"/>
      <c r="WL127" s="597"/>
      <c r="WM127" s="597"/>
      <c r="WN127" s="597"/>
      <c r="WO127" s="597"/>
      <c r="WP127" s="597"/>
      <c r="WQ127" s="597"/>
      <c r="WR127" s="597"/>
      <c r="WS127" s="597"/>
      <c r="WT127" s="597"/>
      <c r="WU127" s="597"/>
      <c r="WV127" s="597"/>
      <c r="WW127" s="597"/>
      <c r="WX127" s="597"/>
      <c r="WY127" s="597"/>
      <c r="WZ127" s="597"/>
      <c r="XA127" s="597"/>
      <c r="XB127" s="597"/>
      <c r="XC127" s="597"/>
      <c r="XD127" s="597"/>
      <c r="XE127" s="597"/>
      <c r="XF127" s="597"/>
      <c r="XG127" s="597"/>
      <c r="XH127" s="597"/>
      <c r="XI127" s="597"/>
      <c r="XJ127" s="597"/>
      <c r="XK127" s="597"/>
      <c r="XL127" s="597"/>
      <c r="XM127" s="597"/>
      <c r="XN127" s="597"/>
      <c r="XO127" s="597"/>
      <c r="XP127" s="597"/>
      <c r="XQ127" s="597"/>
      <c r="XR127" s="597"/>
      <c r="XS127" s="597"/>
      <c r="XT127" s="597"/>
      <c r="XU127" s="597"/>
      <c r="XV127" s="597"/>
      <c r="XW127" s="597"/>
      <c r="XX127" s="597"/>
      <c r="XY127" s="597"/>
      <c r="XZ127" s="597"/>
      <c r="YA127" s="597"/>
      <c r="YB127" s="597"/>
      <c r="YC127" s="597"/>
      <c r="YD127" s="597"/>
      <c r="YE127" s="597"/>
      <c r="YF127" s="597"/>
      <c r="YG127" s="597"/>
      <c r="YH127" s="597"/>
      <c r="YI127" s="597"/>
      <c r="YJ127" s="597"/>
      <c r="YK127" s="597"/>
      <c r="YL127" s="597"/>
      <c r="YM127" s="597"/>
      <c r="YN127" s="597"/>
      <c r="YO127" s="597"/>
      <c r="YP127" s="597"/>
      <c r="YQ127" s="597"/>
      <c r="YR127" s="597"/>
      <c r="YS127" s="597"/>
      <c r="YT127" s="597"/>
      <c r="YU127" s="597"/>
      <c r="YV127" s="597"/>
      <c r="YW127" s="597"/>
      <c r="YX127" s="597"/>
      <c r="YY127" s="597"/>
      <c r="YZ127" s="597"/>
      <c r="ZA127" s="597"/>
      <c r="ZB127" s="597"/>
      <c r="ZC127" s="597"/>
      <c r="ZD127" s="597"/>
      <c r="ZE127" s="597"/>
      <c r="ZF127" s="597"/>
      <c r="ZG127" s="597"/>
      <c r="ZH127" s="597"/>
      <c r="ZI127" s="597"/>
      <c r="ZJ127" s="597"/>
      <c r="ZK127" s="597"/>
      <c r="ZL127" s="597"/>
      <c r="ZM127" s="597"/>
      <c r="ZN127" s="597"/>
      <c r="ZO127" s="597"/>
      <c r="ZP127" s="597"/>
      <c r="ZQ127" s="597"/>
      <c r="ZR127" s="597"/>
      <c r="ZS127" s="597"/>
      <c r="ZT127" s="597"/>
      <c r="ZU127" s="597"/>
      <c r="ZV127" s="597"/>
      <c r="ZW127" s="597"/>
      <c r="ZX127" s="597"/>
      <c r="ZY127" s="597"/>
      <c r="ZZ127" s="597"/>
      <c r="AAA127" s="597"/>
      <c r="AAB127" s="597"/>
      <c r="AAC127" s="597"/>
      <c r="AAD127" s="597"/>
      <c r="AAE127" s="597"/>
      <c r="AAF127" s="597"/>
      <c r="AAG127" s="597"/>
      <c r="AAH127" s="597"/>
      <c r="AAI127" s="597"/>
      <c r="AAJ127" s="597"/>
      <c r="AAK127" s="597"/>
      <c r="AAL127" s="597"/>
      <c r="AAM127" s="597"/>
      <c r="AAN127" s="597"/>
      <c r="AAO127" s="597"/>
      <c r="AAP127" s="597"/>
      <c r="AAQ127" s="597"/>
      <c r="AAR127" s="597"/>
      <c r="AAS127" s="597"/>
      <c r="AAT127" s="597"/>
      <c r="AAU127" s="597"/>
      <c r="AAV127" s="597"/>
      <c r="AAW127" s="597"/>
      <c r="AAX127" s="597"/>
      <c r="AAY127" s="597"/>
      <c r="AAZ127" s="597"/>
      <c r="ABA127" s="597"/>
      <c r="ABB127" s="597"/>
      <c r="ABC127" s="597"/>
      <c r="ABD127" s="597"/>
      <c r="ABE127" s="597"/>
      <c r="ABF127" s="597"/>
      <c r="ABG127" s="597"/>
      <c r="ABH127" s="597"/>
      <c r="ABI127" s="597"/>
      <c r="ABJ127" s="597"/>
      <c r="ABK127" s="597"/>
      <c r="ABL127" s="597"/>
      <c r="ABM127" s="597"/>
      <c r="ABN127" s="597"/>
      <c r="ABO127" s="597"/>
      <c r="ABP127" s="597"/>
      <c r="ABQ127" s="597"/>
      <c r="ABR127" s="597"/>
      <c r="ABS127" s="597"/>
      <c r="ABT127" s="597"/>
      <c r="ABU127" s="597"/>
      <c r="ABV127" s="597"/>
      <c r="ABW127" s="597"/>
      <c r="ABX127" s="597"/>
      <c r="ABY127" s="597"/>
      <c r="ABZ127" s="597"/>
      <c r="ACA127" s="597"/>
      <c r="ACB127" s="597"/>
      <c r="ACC127" s="597"/>
      <c r="ACD127" s="597"/>
      <c r="ACE127" s="597"/>
      <c r="ACF127" s="597"/>
      <c r="ACG127" s="597"/>
      <c r="ACH127" s="597"/>
      <c r="ACI127" s="597"/>
      <c r="ACJ127" s="597"/>
      <c r="ACK127" s="597"/>
      <c r="ACL127" s="597"/>
      <c r="ACM127" s="597"/>
      <c r="ACN127" s="597"/>
      <c r="ACO127" s="597"/>
      <c r="ACP127" s="597"/>
      <c r="ACQ127" s="597"/>
      <c r="ACR127" s="597"/>
      <c r="ACS127" s="597"/>
      <c r="ACT127" s="597"/>
      <c r="ACU127" s="597"/>
      <c r="ACV127" s="597"/>
      <c r="ACW127" s="597"/>
      <c r="ACX127" s="597"/>
      <c r="ACY127" s="597"/>
      <c r="ACZ127" s="597"/>
      <c r="ADA127" s="597"/>
      <c r="ADB127" s="597"/>
      <c r="ADC127" s="597"/>
      <c r="ADD127" s="597"/>
      <c r="ADE127" s="597"/>
      <c r="ADF127" s="597"/>
      <c r="ADG127" s="597"/>
      <c r="ADH127" s="597"/>
      <c r="ADI127" s="597"/>
      <c r="ADJ127" s="597"/>
      <c r="ADK127" s="597"/>
      <c r="ADL127" s="597"/>
      <c r="ADM127" s="597"/>
      <c r="ADN127" s="597"/>
      <c r="ADO127" s="597"/>
      <c r="ADP127" s="597"/>
      <c r="ADQ127" s="597"/>
      <c r="ADR127" s="597"/>
      <c r="ADS127" s="597"/>
      <c r="ADT127" s="597"/>
      <c r="ADU127" s="597"/>
      <c r="ADV127" s="597"/>
      <c r="ADW127" s="597"/>
      <c r="ADX127" s="597"/>
      <c r="ADY127" s="597"/>
      <c r="ADZ127" s="597"/>
      <c r="AEA127" s="597"/>
      <c r="AEB127" s="597"/>
      <c r="AEC127" s="597"/>
      <c r="AED127" s="597"/>
      <c r="AEE127" s="597"/>
      <c r="AEF127" s="597"/>
      <c r="AEG127" s="597"/>
      <c r="AEH127" s="597"/>
      <c r="AEI127" s="597"/>
      <c r="AEJ127" s="597"/>
      <c r="AEK127" s="597"/>
      <c r="AEL127" s="597"/>
      <c r="AEM127" s="597"/>
      <c r="AEN127" s="597"/>
      <c r="AEO127" s="597"/>
      <c r="AEP127" s="597"/>
      <c r="AEQ127" s="597"/>
      <c r="AER127" s="597"/>
      <c r="AES127" s="597"/>
      <c r="AET127" s="597"/>
      <c r="AEU127" s="597"/>
      <c r="AEV127" s="597"/>
      <c r="AEW127" s="597"/>
      <c r="AEX127" s="597"/>
      <c r="AEY127" s="597"/>
      <c r="AEZ127" s="597"/>
      <c r="AFA127" s="597"/>
      <c r="AFB127" s="597"/>
      <c r="AFC127" s="597"/>
      <c r="AFD127" s="597"/>
      <c r="AFE127" s="597"/>
      <c r="AFF127" s="597"/>
      <c r="AFG127" s="597"/>
      <c r="AFH127" s="597"/>
      <c r="AFI127" s="597"/>
      <c r="AFJ127" s="597"/>
      <c r="AFK127" s="597"/>
      <c r="AFL127" s="597"/>
      <c r="AFM127" s="597"/>
      <c r="AFN127" s="597"/>
      <c r="AFO127" s="597"/>
      <c r="AFP127" s="597"/>
      <c r="AFQ127" s="597"/>
      <c r="AFR127" s="597"/>
      <c r="AFS127" s="597"/>
      <c r="AFT127" s="597"/>
      <c r="AFU127" s="597"/>
      <c r="AFV127" s="597"/>
      <c r="AFW127" s="597"/>
      <c r="AFX127" s="597"/>
      <c r="AFY127" s="597"/>
      <c r="AFZ127" s="597"/>
      <c r="AGA127" s="597"/>
      <c r="AGB127" s="597"/>
      <c r="AGC127" s="597"/>
      <c r="AGD127" s="597"/>
      <c r="AGE127" s="597"/>
      <c r="AGF127" s="597"/>
      <c r="AGG127" s="597"/>
      <c r="AGH127" s="597"/>
      <c r="AGI127" s="597"/>
      <c r="AGJ127" s="597"/>
      <c r="AGK127" s="597"/>
      <c r="AGL127" s="597"/>
      <c r="AGM127" s="597"/>
      <c r="AGN127" s="597"/>
      <c r="AGO127" s="597"/>
      <c r="AGP127" s="597"/>
      <c r="AGQ127" s="597"/>
      <c r="AGR127" s="597"/>
      <c r="AGS127" s="597"/>
      <c r="AGT127" s="597"/>
      <c r="AGU127" s="597"/>
      <c r="AGV127" s="597"/>
      <c r="AGW127" s="597"/>
      <c r="AGX127" s="597"/>
      <c r="AGY127" s="597"/>
      <c r="AGZ127" s="597"/>
      <c r="AHA127" s="597"/>
      <c r="AHB127" s="597"/>
      <c r="AHC127" s="597"/>
      <c r="AHD127" s="597"/>
      <c r="AHE127" s="597"/>
      <c r="AHF127" s="597"/>
      <c r="AHG127" s="597"/>
      <c r="AHH127" s="597"/>
      <c r="AHI127" s="597"/>
      <c r="AHJ127" s="597"/>
      <c r="AHK127" s="597"/>
      <c r="AHL127" s="597"/>
      <c r="AHM127" s="597"/>
      <c r="AHN127" s="597"/>
      <c r="AHO127" s="597"/>
      <c r="AHP127" s="597"/>
      <c r="AHQ127" s="597"/>
      <c r="AHR127" s="597"/>
      <c r="AHS127" s="597"/>
      <c r="AHT127" s="597"/>
      <c r="AHU127" s="597"/>
      <c r="AHV127" s="597"/>
      <c r="AHW127" s="597"/>
      <c r="AHX127" s="597"/>
      <c r="AHY127" s="597"/>
      <c r="AHZ127" s="597"/>
      <c r="AIA127" s="597"/>
      <c r="AIB127" s="597"/>
      <c r="AIC127" s="597"/>
      <c r="AID127" s="597"/>
      <c r="AIE127" s="597"/>
      <c r="AIF127" s="597"/>
      <c r="AIG127" s="597"/>
      <c r="AIH127" s="597"/>
      <c r="AII127" s="597"/>
      <c r="AIJ127" s="597"/>
      <c r="AIK127" s="597"/>
      <c r="AIL127" s="597"/>
      <c r="AIM127" s="597"/>
      <c r="AIN127" s="597"/>
      <c r="AIO127" s="597"/>
      <c r="AIP127" s="597"/>
      <c r="AIQ127" s="597"/>
      <c r="AIR127" s="597"/>
      <c r="AIS127" s="597"/>
      <c r="AIT127" s="597"/>
      <c r="AIU127" s="597"/>
      <c r="AIV127" s="597"/>
      <c r="AIW127" s="597"/>
      <c r="AIX127" s="597"/>
      <c r="AIY127" s="597"/>
      <c r="AIZ127" s="597"/>
      <c r="AJA127" s="597"/>
      <c r="AJB127" s="597"/>
      <c r="AJC127" s="597"/>
      <c r="AJD127" s="597"/>
      <c r="AJE127" s="597"/>
      <c r="AJF127" s="597"/>
      <c r="AJG127" s="597"/>
      <c r="AJH127" s="597"/>
      <c r="AJI127" s="597"/>
      <c r="AJJ127" s="597"/>
      <c r="AJK127" s="597"/>
      <c r="AJL127" s="597"/>
      <c r="AJM127" s="597"/>
      <c r="AJN127" s="597"/>
      <c r="AJO127" s="597"/>
      <c r="AJP127" s="597"/>
      <c r="AJQ127" s="597"/>
      <c r="AJR127" s="597"/>
      <c r="AJS127" s="597"/>
      <c r="AJT127" s="597"/>
      <c r="AJU127" s="597"/>
      <c r="AJV127" s="597"/>
      <c r="AJW127" s="597"/>
      <c r="AJX127" s="597"/>
      <c r="AJY127" s="597"/>
      <c r="AJZ127" s="597"/>
      <c r="AKA127" s="597"/>
      <c r="AKB127" s="597"/>
      <c r="AKC127" s="597"/>
      <c r="AKD127" s="597"/>
      <c r="AKE127" s="597"/>
      <c r="AKF127" s="597"/>
      <c r="AKG127" s="597"/>
      <c r="AKH127" s="597"/>
      <c r="AKI127" s="597"/>
      <c r="AKJ127" s="597"/>
      <c r="AKK127" s="597"/>
      <c r="AKL127" s="597"/>
      <c r="AKM127" s="597"/>
      <c r="AKN127" s="597"/>
      <c r="AKO127" s="597"/>
      <c r="AKP127" s="597"/>
      <c r="AKQ127" s="597"/>
      <c r="AKR127" s="597"/>
      <c r="AKS127" s="597"/>
      <c r="AKT127" s="597"/>
      <c r="AKU127" s="597"/>
      <c r="AKV127" s="597"/>
      <c r="AKW127" s="597"/>
      <c r="AKX127" s="597"/>
      <c r="AKY127" s="597"/>
      <c r="AKZ127" s="597"/>
      <c r="ALA127" s="597"/>
      <c r="ALB127" s="597"/>
      <c r="ALC127" s="597"/>
      <c r="ALD127" s="597"/>
      <c r="ALE127" s="597"/>
      <c r="ALF127" s="597"/>
      <c r="ALG127" s="597"/>
      <c r="ALH127" s="597"/>
      <c r="ALI127" s="597"/>
      <c r="ALJ127" s="597"/>
      <c r="ALK127" s="597"/>
      <c r="ALL127" s="597"/>
      <c r="ALM127" s="597"/>
      <c r="ALN127" s="597"/>
      <c r="ALO127" s="597"/>
      <c r="ALP127" s="597"/>
      <c r="ALQ127" s="597"/>
      <c r="ALR127" s="597"/>
      <c r="ALS127" s="597"/>
      <c r="ALT127" s="597"/>
      <c r="ALU127" s="597"/>
      <c r="ALV127" s="597"/>
      <c r="ALW127" s="597"/>
      <c r="ALX127" s="597"/>
      <c r="ALY127" s="597"/>
      <c r="ALZ127" s="597"/>
      <c r="AMA127" s="597"/>
      <c r="AMB127" s="597"/>
      <c r="AMC127" s="597"/>
      <c r="AMD127" s="597"/>
      <c r="AME127" s="597"/>
      <c r="AMF127" s="597"/>
      <c r="AMG127" s="597"/>
      <c r="AMH127" s="597"/>
      <c r="AMI127" s="597"/>
      <c r="AMJ127" s="597"/>
      <c r="AMK127" s="597"/>
      <c r="AML127" s="597"/>
      <c r="AMM127" s="597"/>
      <c r="AMN127" s="597"/>
      <c r="AMO127" s="597"/>
      <c r="AMP127" s="597"/>
      <c r="AMQ127" s="597"/>
      <c r="AMR127" s="597"/>
      <c r="AMS127" s="597"/>
      <c r="AMT127" s="597"/>
      <c r="AMU127" s="597"/>
      <c r="AMV127" s="597"/>
      <c r="AMW127" s="597"/>
      <c r="AMX127" s="597"/>
      <c r="AMY127" s="597"/>
      <c r="AMZ127" s="597"/>
      <c r="ANA127" s="597"/>
      <c r="ANB127" s="597"/>
      <c r="ANC127" s="597"/>
      <c r="AND127" s="597"/>
      <c r="ANE127" s="597"/>
      <c r="ANF127" s="597"/>
      <c r="ANG127" s="597"/>
      <c r="ANH127" s="597"/>
      <c r="ANI127" s="597"/>
      <c r="ANJ127" s="597"/>
      <c r="ANK127" s="597"/>
      <c r="ANL127" s="597"/>
      <c r="ANM127" s="597"/>
      <c r="ANN127" s="597"/>
      <c r="ANO127" s="597"/>
      <c r="ANP127" s="597"/>
      <c r="ANQ127" s="597"/>
      <c r="ANR127" s="597"/>
      <c r="ANS127" s="597"/>
      <c r="ANT127" s="597"/>
      <c r="ANU127" s="597"/>
      <c r="ANV127" s="597"/>
      <c r="ANW127" s="597"/>
      <c r="ANX127" s="597"/>
      <c r="ANY127" s="597"/>
      <c r="ANZ127" s="597"/>
      <c r="AOA127" s="597"/>
      <c r="AOB127" s="597"/>
      <c r="AOC127" s="597"/>
      <c r="AOD127" s="597"/>
      <c r="AOE127" s="597"/>
      <c r="AOF127" s="597"/>
      <c r="AOG127" s="597"/>
      <c r="AOH127" s="597"/>
      <c r="AOI127" s="597"/>
      <c r="AOJ127" s="597"/>
      <c r="AOK127" s="597"/>
      <c r="AOL127" s="597"/>
      <c r="AOM127" s="597"/>
      <c r="AON127" s="597"/>
      <c r="AOO127" s="597"/>
      <c r="AOP127" s="597"/>
      <c r="AOQ127" s="597"/>
      <c r="AOR127" s="597"/>
      <c r="AOS127" s="597"/>
      <c r="AOT127" s="597"/>
      <c r="AOU127" s="597"/>
      <c r="AOV127" s="597"/>
      <c r="AOW127" s="597"/>
      <c r="AOX127" s="597"/>
      <c r="AOY127" s="597"/>
      <c r="AOZ127" s="597"/>
      <c r="APA127" s="597"/>
      <c r="APB127" s="597"/>
      <c r="APC127" s="597"/>
      <c r="APD127" s="597"/>
      <c r="APE127" s="597"/>
      <c r="APF127" s="597"/>
      <c r="APG127" s="597"/>
      <c r="APH127" s="597"/>
      <c r="API127" s="597"/>
      <c r="APJ127" s="597"/>
      <c r="APK127" s="597"/>
      <c r="APL127" s="597"/>
      <c r="APM127" s="597"/>
      <c r="APN127" s="597"/>
      <c r="APO127" s="597"/>
      <c r="APP127" s="597"/>
      <c r="APQ127" s="597"/>
      <c r="APR127" s="597"/>
      <c r="APS127" s="597"/>
      <c r="APT127" s="597"/>
      <c r="APU127" s="597"/>
      <c r="APV127" s="597"/>
      <c r="APW127" s="597"/>
      <c r="APX127" s="597"/>
      <c r="APY127" s="597"/>
      <c r="APZ127" s="597"/>
      <c r="AQA127" s="597"/>
      <c r="AQB127" s="597"/>
      <c r="AQC127" s="597"/>
      <c r="AQD127" s="597"/>
      <c r="AQE127" s="597"/>
      <c r="AQF127" s="597"/>
      <c r="AQG127" s="597"/>
      <c r="AQH127" s="597"/>
      <c r="AQI127" s="597"/>
      <c r="AQJ127" s="597"/>
      <c r="AQK127" s="597"/>
      <c r="AQL127" s="597"/>
      <c r="AQM127" s="597"/>
      <c r="AQN127" s="597"/>
      <c r="AQO127" s="597"/>
      <c r="AQP127" s="597"/>
      <c r="AQQ127" s="597"/>
      <c r="AQR127" s="597"/>
      <c r="AQS127" s="597"/>
      <c r="AQT127" s="597"/>
      <c r="AQU127" s="597"/>
      <c r="AQV127" s="597"/>
      <c r="AQW127" s="597"/>
      <c r="AQX127" s="597"/>
      <c r="AQY127" s="597"/>
      <c r="AQZ127" s="597"/>
      <c r="ARA127" s="597"/>
      <c r="ARB127" s="597"/>
      <c r="ARC127" s="597"/>
      <c r="ARD127" s="597"/>
      <c r="ARE127" s="597"/>
      <c r="ARF127" s="597"/>
      <c r="ARG127" s="597"/>
      <c r="ARH127" s="597"/>
      <c r="ARI127" s="597"/>
      <c r="ARJ127" s="597"/>
      <c r="ARK127" s="597"/>
      <c r="ARL127" s="597"/>
      <c r="ARM127" s="597"/>
      <c r="ARN127" s="597"/>
      <c r="ARO127" s="597"/>
      <c r="ARP127" s="597"/>
      <c r="ARQ127" s="597"/>
      <c r="ARR127" s="597"/>
      <c r="ARS127" s="597"/>
      <c r="ART127" s="597"/>
      <c r="ARU127" s="597"/>
      <c r="ARV127" s="597"/>
      <c r="ARW127" s="597"/>
      <c r="ARX127" s="597"/>
      <c r="ARY127" s="597"/>
      <c r="ARZ127" s="597"/>
      <c r="ASA127" s="597"/>
      <c r="ASB127" s="597"/>
      <c r="ASC127" s="597"/>
      <c r="ASD127" s="597"/>
      <c r="ASE127" s="597"/>
      <c r="ASF127" s="597"/>
      <c r="ASG127" s="597"/>
      <c r="ASH127" s="597"/>
      <c r="ASI127" s="597"/>
      <c r="ASJ127" s="597"/>
      <c r="ASK127" s="597"/>
      <c r="ASL127" s="597"/>
      <c r="ASM127" s="597"/>
      <c r="ASN127" s="597"/>
      <c r="ASO127" s="597"/>
      <c r="ASP127" s="597"/>
      <c r="ASQ127" s="597"/>
      <c r="ASR127" s="597"/>
      <c r="ASS127" s="597"/>
      <c r="AST127" s="597"/>
      <c r="ASU127" s="597"/>
      <c r="ASV127" s="597"/>
      <c r="ASW127" s="597"/>
      <c r="ASX127" s="597"/>
      <c r="ASY127" s="597"/>
      <c r="ASZ127" s="597"/>
      <c r="ATA127" s="597"/>
      <c r="ATB127" s="597"/>
      <c r="ATC127" s="597"/>
      <c r="ATD127" s="597"/>
      <c r="ATE127" s="597"/>
      <c r="ATF127" s="597"/>
      <c r="ATG127" s="597"/>
      <c r="ATH127" s="597"/>
      <c r="ATI127" s="597"/>
      <c r="ATJ127" s="597"/>
      <c r="ATK127" s="597"/>
      <c r="ATL127" s="597"/>
      <c r="ATM127" s="597"/>
      <c r="ATN127" s="597"/>
      <c r="ATO127" s="597"/>
      <c r="ATP127" s="597"/>
      <c r="ATQ127" s="597"/>
      <c r="ATR127" s="597"/>
      <c r="ATS127" s="597"/>
      <c r="ATT127" s="597"/>
      <c r="ATU127" s="597"/>
      <c r="ATV127" s="597"/>
      <c r="ATW127" s="597"/>
      <c r="ATX127" s="597"/>
      <c r="ATY127" s="597"/>
      <c r="ATZ127" s="597"/>
      <c r="AUA127" s="597"/>
      <c r="AUB127" s="597"/>
      <c r="AUC127" s="597"/>
      <c r="AUD127" s="597"/>
      <c r="AUE127" s="597"/>
      <c r="AUF127" s="597"/>
      <c r="AUG127" s="597"/>
      <c r="AUH127" s="597"/>
      <c r="AUI127" s="597"/>
      <c r="AUJ127" s="597"/>
      <c r="AUK127" s="597"/>
      <c r="AUL127" s="597"/>
      <c r="AUM127" s="597"/>
      <c r="AUN127" s="597"/>
      <c r="AUO127" s="597"/>
      <c r="AUP127" s="597"/>
      <c r="AUQ127" s="597"/>
      <c r="AUR127" s="597"/>
      <c r="AUS127" s="597"/>
      <c r="AUT127" s="597"/>
      <c r="AUU127" s="597"/>
      <c r="AUV127" s="597"/>
      <c r="AUW127" s="597"/>
      <c r="AUX127" s="597"/>
      <c r="AUY127" s="597"/>
      <c r="AUZ127" s="597"/>
      <c r="AVA127" s="597"/>
      <c r="AVB127" s="597"/>
      <c r="AVC127" s="597"/>
      <c r="AVD127" s="597"/>
      <c r="AVE127" s="597"/>
      <c r="AVF127" s="597"/>
      <c r="AVG127" s="597"/>
      <c r="AVH127" s="597"/>
      <c r="AVI127" s="597"/>
      <c r="AVJ127" s="597"/>
      <c r="AVK127" s="597"/>
      <c r="AVL127" s="597"/>
      <c r="AVM127" s="597"/>
      <c r="AVN127" s="597"/>
      <c r="AVO127" s="597"/>
      <c r="AVP127" s="597"/>
      <c r="AVQ127" s="597"/>
      <c r="AVR127" s="597"/>
      <c r="AVS127" s="597"/>
      <c r="AVT127" s="597"/>
      <c r="AVU127" s="597"/>
      <c r="AVV127" s="597"/>
      <c r="AVW127" s="597"/>
      <c r="AVX127" s="597"/>
      <c r="AVY127" s="597"/>
      <c r="AVZ127" s="597"/>
      <c r="AWA127" s="597"/>
      <c r="AWB127" s="597"/>
      <c r="AWC127" s="597"/>
      <c r="AWD127" s="597"/>
      <c r="AWE127" s="597"/>
      <c r="AWF127" s="597"/>
      <c r="AWG127" s="597"/>
      <c r="AWH127" s="597"/>
      <c r="AWI127" s="597"/>
      <c r="AWJ127" s="597"/>
      <c r="AWK127" s="597"/>
      <c r="AWL127" s="597"/>
      <c r="AWM127" s="597"/>
      <c r="AWN127" s="597"/>
      <c r="AWO127" s="597"/>
      <c r="AWP127" s="597"/>
      <c r="AWQ127" s="597"/>
      <c r="AWR127" s="597"/>
      <c r="AWS127" s="597"/>
      <c r="AWT127" s="597"/>
      <c r="AWU127" s="597"/>
      <c r="AWV127" s="597"/>
      <c r="AWW127" s="597"/>
      <c r="AWX127" s="597"/>
      <c r="AWY127" s="597"/>
      <c r="AWZ127" s="597"/>
      <c r="AXA127" s="597"/>
      <c r="AXB127" s="597"/>
      <c r="AXC127" s="597"/>
      <c r="AXD127" s="597"/>
      <c r="AXE127" s="597"/>
      <c r="AXF127" s="597"/>
      <c r="AXG127" s="597"/>
      <c r="AXH127" s="597"/>
      <c r="AXI127" s="597"/>
      <c r="AXJ127" s="597"/>
      <c r="AXK127" s="597"/>
      <c r="AXL127" s="597"/>
      <c r="AXM127" s="597"/>
      <c r="AXN127" s="597"/>
      <c r="AXO127" s="597"/>
      <c r="AXP127" s="597"/>
      <c r="AXQ127" s="597"/>
      <c r="AXR127" s="597"/>
      <c r="AXS127" s="597"/>
      <c r="AXT127" s="597"/>
      <c r="AXU127" s="597"/>
      <c r="AXV127" s="597"/>
      <c r="AXW127" s="597"/>
      <c r="AXX127" s="597"/>
      <c r="AXY127" s="597"/>
      <c r="AXZ127" s="597"/>
      <c r="AYA127" s="597"/>
      <c r="AYB127" s="597"/>
      <c r="AYC127" s="597"/>
      <c r="AYD127" s="597"/>
      <c r="AYE127" s="597"/>
      <c r="AYF127" s="597"/>
      <c r="AYG127" s="597"/>
      <c r="AYH127" s="597"/>
      <c r="AYI127" s="597"/>
      <c r="AYJ127" s="597"/>
      <c r="AYK127" s="597"/>
      <c r="AYL127" s="597"/>
      <c r="AYM127" s="597"/>
      <c r="AYN127" s="597"/>
      <c r="AYO127" s="597"/>
      <c r="AYP127" s="597"/>
      <c r="AYQ127" s="597"/>
      <c r="AYR127" s="597"/>
      <c r="AYS127" s="597"/>
      <c r="AYT127" s="597"/>
      <c r="AYU127" s="597"/>
      <c r="AYV127" s="597"/>
      <c r="AYW127" s="597"/>
      <c r="AYX127" s="597"/>
      <c r="AYY127" s="597"/>
      <c r="AYZ127" s="597"/>
      <c r="AZA127" s="597"/>
      <c r="AZB127" s="597"/>
      <c r="AZC127" s="597"/>
      <c r="AZD127" s="597"/>
      <c r="AZE127" s="597"/>
      <c r="AZF127" s="597"/>
      <c r="AZG127" s="597"/>
      <c r="AZH127" s="597"/>
      <c r="AZI127" s="597"/>
      <c r="AZJ127" s="597"/>
      <c r="AZK127" s="597"/>
      <c r="AZL127" s="597"/>
      <c r="AZM127" s="597"/>
      <c r="AZN127" s="597"/>
      <c r="AZO127" s="597"/>
      <c r="AZP127" s="597"/>
      <c r="AZQ127" s="597"/>
      <c r="AZR127" s="597"/>
      <c r="AZS127" s="597"/>
      <c r="AZT127" s="597"/>
      <c r="AZU127" s="597"/>
      <c r="AZV127" s="597"/>
      <c r="AZW127" s="597"/>
      <c r="AZX127" s="597"/>
      <c r="AZY127" s="597"/>
      <c r="AZZ127" s="597"/>
      <c r="BAA127" s="597"/>
      <c r="BAB127" s="597"/>
      <c r="BAC127" s="597"/>
      <c r="BAD127" s="597"/>
      <c r="BAE127" s="597"/>
      <c r="BAF127" s="597"/>
      <c r="BAG127" s="597"/>
      <c r="BAH127" s="597"/>
      <c r="BAI127" s="597"/>
      <c r="BAJ127" s="597"/>
      <c r="BAK127" s="597"/>
      <c r="BAL127" s="597"/>
      <c r="BAM127" s="597"/>
      <c r="BAN127" s="597"/>
      <c r="BAO127" s="597"/>
      <c r="BAP127" s="597"/>
      <c r="BAQ127" s="597"/>
      <c r="BAR127" s="597"/>
      <c r="BAS127" s="597"/>
      <c r="BAT127" s="597"/>
      <c r="BAU127" s="597"/>
      <c r="BAV127" s="597"/>
      <c r="BAW127" s="597"/>
      <c r="BAX127" s="597"/>
      <c r="BAY127" s="597"/>
      <c r="BAZ127" s="597"/>
      <c r="BBA127" s="597"/>
      <c r="BBB127" s="597"/>
      <c r="BBC127" s="597"/>
      <c r="BBD127" s="597"/>
      <c r="BBE127" s="597"/>
      <c r="BBF127" s="597"/>
      <c r="BBG127" s="597"/>
      <c r="BBH127" s="597"/>
      <c r="BBI127" s="597"/>
      <c r="BBJ127" s="597"/>
      <c r="BBK127" s="597"/>
      <c r="BBL127" s="597"/>
      <c r="BBM127" s="597"/>
      <c r="BBN127" s="597"/>
      <c r="BBO127" s="597"/>
      <c r="BBP127" s="597"/>
      <c r="BBQ127" s="597"/>
      <c r="BBR127" s="597"/>
      <c r="BBS127" s="597"/>
      <c r="BBT127" s="597"/>
      <c r="BBU127" s="597"/>
      <c r="BBV127" s="597"/>
      <c r="BBW127" s="597"/>
      <c r="BBX127" s="597"/>
      <c r="BBY127" s="597"/>
      <c r="BBZ127" s="597"/>
      <c r="BCA127" s="597"/>
      <c r="BCB127" s="597"/>
      <c r="BCC127" s="597"/>
      <c r="BCD127" s="597"/>
      <c r="BCE127" s="597"/>
      <c r="BCF127" s="597"/>
      <c r="BCG127" s="597"/>
      <c r="BCH127" s="597"/>
      <c r="BCI127" s="597"/>
      <c r="BCJ127" s="597"/>
      <c r="BCK127" s="597"/>
      <c r="BCL127" s="597"/>
      <c r="BCM127" s="597"/>
      <c r="BCN127" s="597"/>
      <c r="BCO127" s="597"/>
      <c r="BCP127" s="597"/>
      <c r="BCQ127" s="597"/>
      <c r="BCR127" s="597"/>
      <c r="BCS127" s="597"/>
      <c r="BCT127" s="597"/>
      <c r="BCU127" s="597"/>
      <c r="BCV127" s="597"/>
      <c r="BCW127" s="597"/>
      <c r="BCX127" s="597"/>
      <c r="BCY127" s="597"/>
      <c r="BCZ127" s="597"/>
      <c r="BDA127" s="597"/>
      <c r="BDB127" s="597"/>
      <c r="BDC127" s="597"/>
      <c r="BDD127" s="597"/>
      <c r="BDE127" s="597"/>
      <c r="BDF127" s="597"/>
      <c r="BDG127" s="597"/>
      <c r="BDH127" s="597"/>
      <c r="BDI127" s="597"/>
      <c r="BDJ127" s="597"/>
      <c r="BDK127" s="597"/>
      <c r="BDL127" s="597"/>
      <c r="BDM127" s="597"/>
      <c r="BDN127" s="597"/>
      <c r="BDO127" s="597"/>
      <c r="BDP127" s="597"/>
      <c r="BDQ127" s="597"/>
      <c r="BDR127" s="597"/>
      <c r="BDS127" s="597"/>
      <c r="BDT127" s="597"/>
      <c r="BDU127" s="597"/>
      <c r="BDV127" s="597"/>
      <c r="BDW127" s="597"/>
      <c r="BDX127" s="597"/>
      <c r="BDY127" s="597"/>
      <c r="BDZ127" s="597"/>
      <c r="BEA127" s="597"/>
      <c r="BEB127" s="597"/>
      <c r="BEC127" s="597"/>
      <c r="BED127" s="597"/>
      <c r="BEE127" s="597"/>
      <c r="BEF127" s="597"/>
      <c r="BEG127" s="597"/>
      <c r="BEH127" s="597"/>
      <c r="BEI127" s="597"/>
      <c r="BEJ127" s="597"/>
      <c r="BEK127" s="597"/>
      <c r="BEL127" s="597"/>
      <c r="BEM127" s="597"/>
      <c r="BEN127" s="597"/>
      <c r="BEO127" s="597"/>
      <c r="BEP127" s="597"/>
      <c r="BEQ127" s="597"/>
      <c r="BER127" s="597"/>
      <c r="BES127" s="597"/>
      <c r="BET127" s="597"/>
      <c r="BEU127" s="597"/>
      <c r="BEV127" s="597"/>
      <c r="BEW127" s="597"/>
      <c r="BEX127" s="597"/>
      <c r="BEY127" s="597"/>
      <c r="BEZ127" s="597"/>
      <c r="BFA127" s="597"/>
      <c r="BFB127" s="597"/>
      <c r="BFC127" s="597"/>
      <c r="BFD127" s="597"/>
      <c r="BFE127" s="597"/>
      <c r="BFF127" s="597"/>
      <c r="BFG127" s="597"/>
      <c r="BFH127" s="597"/>
      <c r="BFI127" s="597"/>
      <c r="BFJ127" s="597"/>
      <c r="BFK127" s="597"/>
      <c r="BFL127" s="597"/>
      <c r="BFM127" s="597"/>
      <c r="BFN127" s="597"/>
      <c r="BFO127" s="597"/>
      <c r="BFP127" s="597"/>
      <c r="BFQ127" s="597"/>
      <c r="BFR127" s="597"/>
      <c r="BFS127" s="597"/>
      <c r="BFT127" s="597"/>
      <c r="BFU127" s="597"/>
      <c r="BFV127" s="597"/>
      <c r="BFW127" s="597"/>
      <c r="BFX127" s="597"/>
      <c r="BFY127" s="597"/>
      <c r="BFZ127" s="597"/>
      <c r="BGA127" s="597"/>
      <c r="BGB127" s="597"/>
      <c r="BGC127" s="597"/>
      <c r="BGD127" s="597"/>
      <c r="BGE127" s="597"/>
      <c r="BGF127" s="597"/>
      <c r="BGG127" s="597"/>
      <c r="BGH127" s="597"/>
      <c r="BGI127" s="597"/>
      <c r="BGJ127" s="597"/>
      <c r="BGK127" s="597"/>
      <c r="BGL127" s="597"/>
      <c r="BGM127" s="597"/>
      <c r="BGN127" s="597"/>
      <c r="BGO127" s="597"/>
      <c r="BGP127" s="597"/>
      <c r="BGQ127" s="597"/>
      <c r="BGR127" s="597"/>
      <c r="BGS127" s="597"/>
      <c r="BGT127" s="597"/>
      <c r="BGU127" s="597"/>
      <c r="BGV127" s="597"/>
      <c r="BGW127" s="597"/>
      <c r="BGX127" s="597"/>
      <c r="BGY127" s="597"/>
      <c r="BGZ127" s="597"/>
      <c r="BHA127" s="597"/>
      <c r="BHB127" s="597"/>
      <c r="BHC127" s="597"/>
      <c r="BHD127" s="597"/>
      <c r="BHE127" s="597"/>
      <c r="BHF127" s="597"/>
      <c r="BHG127" s="597"/>
      <c r="BHH127" s="597"/>
      <c r="BHI127" s="597"/>
      <c r="BHJ127" s="597"/>
      <c r="BHK127" s="597"/>
      <c r="BHL127" s="597"/>
      <c r="BHM127" s="597"/>
      <c r="BHN127" s="597"/>
      <c r="BHO127" s="597"/>
      <c r="BHP127" s="597"/>
      <c r="BHQ127" s="597"/>
      <c r="BHR127" s="597"/>
      <c r="BHS127" s="597"/>
      <c r="BHT127" s="597"/>
      <c r="BHU127" s="597"/>
      <c r="BHV127" s="597"/>
      <c r="BHW127" s="597"/>
      <c r="BHX127" s="597"/>
      <c r="BHY127" s="597"/>
      <c r="BHZ127" s="597"/>
      <c r="BIA127" s="597"/>
      <c r="BIB127" s="597"/>
      <c r="BIC127" s="597"/>
      <c r="BID127" s="597"/>
      <c r="BIE127" s="597"/>
      <c r="BIF127" s="597"/>
      <c r="BIG127" s="597"/>
      <c r="BIH127" s="597"/>
      <c r="BII127" s="597"/>
      <c r="BIJ127" s="597"/>
      <c r="BIK127" s="597"/>
      <c r="BIL127" s="597"/>
      <c r="BIM127" s="597"/>
      <c r="BIN127" s="597"/>
      <c r="BIO127" s="597"/>
      <c r="BIP127" s="597"/>
      <c r="BIQ127" s="597"/>
      <c r="BIR127" s="597"/>
      <c r="BIS127" s="597"/>
      <c r="BIT127" s="597"/>
      <c r="BIU127" s="597"/>
      <c r="BIV127" s="597"/>
      <c r="BIW127" s="597"/>
      <c r="BIX127" s="597"/>
      <c r="BIY127" s="597"/>
      <c r="BIZ127" s="597"/>
      <c r="BJA127" s="597"/>
      <c r="BJB127" s="597"/>
      <c r="BJC127" s="597"/>
      <c r="BJD127" s="597"/>
      <c r="BJE127" s="597"/>
      <c r="BJF127" s="597"/>
      <c r="BJG127" s="597"/>
      <c r="BJH127" s="597"/>
      <c r="BJI127" s="597"/>
      <c r="BJJ127" s="597"/>
      <c r="BJK127" s="597"/>
      <c r="BJL127" s="597"/>
      <c r="BJM127" s="597"/>
      <c r="BJN127" s="597"/>
      <c r="BJO127" s="597"/>
      <c r="BJP127" s="597"/>
      <c r="BJQ127" s="597"/>
      <c r="BJR127" s="597"/>
      <c r="BJS127" s="597"/>
      <c r="BJT127" s="597"/>
      <c r="BJU127" s="597"/>
      <c r="BJV127" s="597"/>
      <c r="BJW127" s="597"/>
      <c r="BJX127" s="597"/>
      <c r="BJY127" s="597"/>
      <c r="BJZ127" s="597"/>
      <c r="BKA127" s="597"/>
      <c r="BKB127" s="597"/>
      <c r="BKC127" s="597"/>
      <c r="BKD127" s="597"/>
      <c r="BKE127" s="597"/>
      <c r="BKF127" s="597"/>
      <c r="BKG127" s="597"/>
      <c r="BKH127" s="597"/>
      <c r="BKI127" s="597"/>
      <c r="BKJ127" s="597"/>
      <c r="BKK127" s="597"/>
      <c r="BKL127" s="597"/>
      <c r="BKM127" s="597"/>
      <c r="BKN127" s="597"/>
      <c r="BKO127" s="597"/>
      <c r="BKP127" s="597"/>
      <c r="BKQ127" s="597"/>
      <c r="BKR127" s="597"/>
      <c r="BKS127" s="597"/>
      <c r="BKT127" s="597"/>
      <c r="BKU127" s="597"/>
      <c r="BKV127" s="597"/>
      <c r="BKW127" s="597"/>
      <c r="BKX127" s="597"/>
      <c r="BKY127" s="597"/>
      <c r="BKZ127" s="597"/>
      <c r="BLA127" s="597"/>
      <c r="BLB127" s="597"/>
      <c r="BLC127" s="597"/>
      <c r="BLD127" s="597"/>
      <c r="BLE127" s="597"/>
      <c r="BLF127" s="597"/>
      <c r="BLG127" s="597"/>
      <c r="BLH127" s="597"/>
      <c r="BLI127" s="597"/>
      <c r="BLJ127" s="597"/>
      <c r="BLK127" s="597"/>
      <c r="BLL127" s="597"/>
      <c r="BLM127" s="597"/>
      <c r="BLN127" s="597"/>
      <c r="BLO127" s="597"/>
      <c r="BLP127" s="597"/>
      <c r="BLQ127" s="597"/>
      <c r="BLR127" s="597"/>
      <c r="BLS127" s="597"/>
      <c r="BLT127" s="597"/>
      <c r="BLU127" s="597"/>
      <c r="BLV127" s="597"/>
      <c r="BLW127" s="597"/>
      <c r="BLX127" s="597"/>
      <c r="BLY127" s="597"/>
      <c r="BLZ127" s="597"/>
      <c r="BMA127" s="597"/>
      <c r="BMB127" s="597"/>
      <c r="BMC127" s="597"/>
      <c r="BMD127" s="597"/>
      <c r="BME127" s="597"/>
      <c r="BMF127" s="597"/>
      <c r="BMG127" s="597"/>
      <c r="BMH127" s="597"/>
      <c r="BMI127" s="597"/>
      <c r="BMJ127" s="597"/>
      <c r="BMK127" s="597"/>
      <c r="BML127" s="597"/>
      <c r="BMM127" s="597"/>
      <c r="BMN127" s="597"/>
      <c r="BMO127" s="597"/>
      <c r="BMP127" s="597"/>
      <c r="BMQ127" s="597"/>
      <c r="BMR127" s="597"/>
      <c r="BMS127" s="597"/>
      <c r="BMT127" s="597"/>
      <c r="BMU127" s="597"/>
      <c r="BMV127" s="597"/>
      <c r="BMW127" s="597"/>
      <c r="BMX127" s="597"/>
      <c r="BMY127" s="597"/>
      <c r="BMZ127" s="597"/>
      <c r="BNA127" s="597"/>
      <c r="BNB127" s="597"/>
      <c r="BNC127" s="597"/>
      <c r="BND127" s="597"/>
      <c r="BNE127" s="597"/>
      <c r="BNF127" s="597"/>
      <c r="BNG127" s="597"/>
      <c r="BNH127" s="597"/>
      <c r="BNI127" s="597"/>
      <c r="BNJ127" s="597"/>
      <c r="BNK127" s="597"/>
      <c r="BNL127" s="597"/>
      <c r="BNM127" s="597"/>
      <c r="BNN127" s="597"/>
      <c r="BNO127" s="597"/>
      <c r="BNP127" s="597"/>
      <c r="BNQ127" s="597"/>
      <c r="BNR127" s="597"/>
      <c r="BNS127" s="597"/>
      <c r="BNT127" s="597"/>
      <c r="BNU127" s="597"/>
      <c r="BNV127" s="597"/>
      <c r="BNW127" s="597"/>
      <c r="BNX127" s="597"/>
      <c r="BNY127" s="597"/>
      <c r="BNZ127" s="597"/>
      <c r="BOA127" s="597"/>
      <c r="BOB127" s="597"/>
      <c r="BOC127" s="597"/>
      <c r="BOD127" s="597"/>
      <c r="BOE127" s="597"/>
      <c r="BOF127" s="597"/>
      <c r="BOG127" s="597"/>
      <c r="BOH127" s="597"/>
      <c r="BOI127" s="597"/>
      <c r="BOJ127" s="597"/>
      <c r="BOK127" s="597"/>
      <c r="BOL127" s="597"/>
      <c r="BOM127" s="597"/>
      <c r="BON127" s="597"/>
      <c r="BOO127" s="597"/>
      <c r="BOP127" s="597"/>
      <c r="BOQ127" s="597"/>
      <c r="BOR127" s="597"/>
      <c r="BOS127" s="597"/>
      <c r="BOT127" s="597"/>
      <c r="BOU127" s="597"/>
      <c r="BOV127" s="597"/>
      <c r="BOW127" s="597"/>
      <c r="BOX127" s="597"/>
      <c r="BOY127" s="597"/>
      <c r="BOZ127" s="597"/>
      <c r="BPA127" s="597"/>
      <c r="BPB127" s="597"/>
      <c r="BPC127" s="597"/>
      <c r="BPD127" s="597"/>
      <c r="BPE127" s="597"/>
      <c r="BPF127" s="597"/>
      <c r="BPG127" s="597"/>
      <c r="BPH127" s="597"/>
      <c r="BPI127" s="597"/>
      <c r="BPJ127" s="597"/>
      <c r="BPK127" s="597"/>
      <c r="BPL127" s="597"/>
      <c r="BPM127" s="597"/>
      <c r="BPN127" s="597"/>
      <c r="BPO127" s="597"/>
      <c r="BPP127" s="597"/>
      <c r="BPQ127" s="597"/>
      <c r="BPR127" s="597"/>
      <c r="BPS127" s="597"/>
      <c r="BPT127" s="597"/>
      <c r="BPU127" s="597"/>
      <c r="BPV127" s="597"/>
      <c r="BPW127" s="597"/>
      <c r="BPX127" s="597"/>
      <c r="BPY127" s="597"/>
      <c r="BPZ127" s="597"/>
      <c r="BQA127" s="597"/>
      <c r="BQB127" s="597"/>
      <c r="BQC127" s="597"/>
      <c r="BQD127" s="597"/>
      <c r="BQE127" s="597"/>
      <c r="BQF127" s="597"/>
      <c r="BQG127" s="597"/>
      <c r="BQH127" s="597"/>
      <c r="BQI127" s="597"/>
      <c r="BQJ127" s="597"/>
      <c r="BQK127" s="597"/>
      <c r="BQL127" s="597"/>
      <c r="BQM127" s="597"/>
      <c r="BQN127" s="597"/>
      <c r="BQO127" s="597"/>
      <c r="BQP127" s="597"/>
      <c r="BQQ127" s="597"/>
      <c r="BQR127" s="597"/>
      <c r="BQS127" s="597"/>
      <c r="BQT127" s="597"/>
      <c r="BQU127" s="597"/>
      <c r="BQV127" s="597"/>
      <c r="BQW127" s="597"/>
      <c r="BQX127" s="597"/>
      <c r="BQY127" s="597"/>
      <c r="BQZ127" s="597"/>
      <c r="BRA127" s="597"/>
      <c r="BRB127" s="597"/>
      <c r="BRC127" s="597"/>
      <c r="BRD127" s="597"/>
      <c r="BRE127" s="597"/>
      <c r="BRF127" s="597"/>
      <c r="BRG127" s="597"/>
      <c r="BRH127" s="597"/>
      <c r="BRI127" s="597"/>
      <c r="BRJ127" s="597"/>
      <c r="BRK127" s="597"/>
      <c r="BRL127" s="597"/>
      <c r="BRM127" s="597"/>
      <c r="BRN127" s="597"/>
      <c r="BRO127" s="597"/>
      <c r="BRP127" s="597"/>
      <c r="BRQ127" s="597"/>
      <c r="BRR127" s="597"/>
      <c r="BRS127" s="597"/>
      <c r="BRT127" s="597"/>
      <c r="BRU127" s="597"/>
      <c r="BRV127" s="597"/>
      <c r="BRW127" s="597"/>
      <c r="BRX127" s="597"/>
      <c r="BRY127" s="597"/>
      <c r="BRZ127" s="597"/>
      <c r="BSA127" s="597"/>
      <c r="BSB127" s="597"/>
      <c r="BSC127" s="597"/>
      <c r="BSD127" s="597"/>
      <c r="BSE127" s="597"/>
      <c r="BSF127" s="597"/>
      <c r="BSG127" s="597"/>
      <c r="BSH127" s="597"/>
      <c r="BSI127" s="597"/>
      <c r="BSJ127" s="597"/>
      <c r="BSK127" s="597"/>
      <c r="BSL127" s="597"/>
      <c r="BSM127" s="597"/>
      <c r="BSN127" s="597"/>
      <c r="BSO127" s="597"/>
      <c r="BSP127" s="597"/>
      <c r="BSQ127" s="597"/>
      <c r="BSR127" s="597"/>
      <c r="BSS127" s="597"/>
      <c r="BST127" s="597"/>
      <c r="BSU127" s="597"/>
      <c r="BSV127" s="597"/>
      <c r="BSW127" s="597"/>
      <c r="BSX127" s="597"/>
      <c r="BSY127" s="597"/>
      <c r="BSZ127" s="597"/>
      <c r="BTA127" s="597"/>
      <c r="BTB127" s="597"/>
      <c r="BTC127" s="597"/>
      <c r="BTD127" s="597"/>
      <c r="BTE127" s="597"/>
      <c r="BTF127" s="597"/>
      <c r="BTG127" s="597"/>
      <c r="BTH127" s="597"/>
      <c r="BTI127" s="597"/>
      <c r="BTJ127" s="597"/>
      <c r="BTK127" s="597"/>
      <c r="BTL127" s="597"/>
      <c r="BTM127" s="597"/>
      <c r="BTN127" s="597"/>
      <c r="BTO127" s="597"/>
      <c r="BTP127" s="597"/>
      <c r="BTQ127" s="597"/>
      <c r="BTR127" s="597"/>
      <c r="BTS127" s="597"/>
      <c r="BTT127" s="597"/>
      <c r="BTU127" s="597"/>
      <c r="BTV127" s="597"/>
      <c r="BTW127" s="597"/>
      <c r="BTX127" s="597"/>
      <c r="BTY127" s="597"/>
      <c r="BTZ127" s="597"/>
      <c r="BUA127" s="597"/>
      <c r="BUB127" s="597"/>
      <c r="BUC127" s="597"/>
      <c r="BUD127" s="597"/>
      <c r="BUE127" s="597"/>
      <c r="BUF127" s="597"/>
      <c r="BUG127" s="597"/>
      <c r="BUH127" s="597"/>
      <c r="BUI127" s="597"/>
      <c r="BUJ127" s="597"/>
      <c r="BUK127" s="597"/>
      <c r="BUL127" s="597"/>
      <c r="BUM127" s="597"/>
      <c r="BUN127" s="597"/>
      <c r="BUO127" s="597"/>
      <c r="BUP127" s="597"/>
      <c r="BUQ127" s="597"/>
      <c r="BUR127" s="597"/>
      <c r="BUS127" s="597"/>
      <c r="BUT127" s="597"/>
      <c r="BUU127" s="597"/>
      <c r="BUV127" s="597"/>
      <c r="BUW127" s="597"/>
      <c r="BUX127" s="597"/>
      <c r="BUY127" s="597"/>
      <c r="BUZ127" s="597"/>
      <c r="BVA127" s="597"/>
      <c r="BVB127" s="597"/>
      <c r="BVC127" s="597"/>
      <c r="BVD127" s="597"/>
      <c r="BVE127" s="597"/>
      <c r="BVF127" s="597"/>
      <c r="BVG127" s="597"/>
      <c r="BVH127" s="597"/>
      <c r="BVI127" s="597"/>
      <c r="BVJ127" s="597"/>
      <c r="BVK127" s="597"/>
      <c r="BVL127" s="597"/>
      <c r="BVM127" s="597"/>
      <c r="BVN127" s="597"/>
      <c r="BVO127" s="597"/>
      <c r="BVP127" s="597"/>
      <c r="BVQ127" s="597"/>
      <c r="BVR127" s="597"/>
      <c r="BVS127" s="597"/>
      <c r="BVT127" s="597"/>
      <c r="BVU127" s="597"/>
      <c r="BVV127" s="597"/>
      <c r="BVW127" s="597"/>
      <c r="BVX127" s="597"/>
      <c r="BVY127" s="597"/>
      <c r="BVZ127" s="597"/>
      <c r="BWA127" s="597"/>
      <c r="BWB127" s="597"/>
      <c r="BWC127" s="597"/>
      <c r="BWD127" s="597"/>
      <c r="BWE127" s="597"/>
      <c r="BWF127" s="597"/>
      <c r="BWG127" s="597"/>
      <c r="BWH127" s="597"/>
      <c r="BWI127" s="597"/>
      <c r="BWJ127" s="597"/>
      <c r="BWK127" s="597"/>
      <c r="BWL127" s="597"/>
      <c r="BWM127" s="597"/>
      <c r="BWN127" s="597"/>
      <c r="BWO127" s="597"/>
      <c r="BWP127" s="597"/>
      <c r="BWQ127" s="597"/>
      <c r="BWR127" s="597"/>
      <c r="BWS127" s="597"/>
      <c r="BWT127" s="597"/>
      <c r="BWU127" s="597"/>
      <c r="BWV127" s="597"/>
      <c r="BWW127" s="597"/>
      <c r="BWX127" s="597"/>
      <c r="BWY127" s="597"/>
      <c r="BWZ127" s="597"/>
      <c r="BXA127" s="597"/>
      <c r="BXB127" s="597"/>
      <c r="BXC127" s="597"/>
      <c r="BXD127" s="597"/>
      <c r="BXE127" s="597"/>
      <c r="BXF127" s="597"/>
      <c r="BXG127" s="597"/>
      <c r="BXH127" s="597"/>
      <c r="BXI127" s="597"/>
      <c r="BXJ127" s="597"/>
      <c r="BXK127" s="597"/>
      <c r="BXL127" s="597"/>
      <c r="BXM127" s="597"/>
      <c r="BXN127" s="597"/>
      <c r="BXO127" s="597"/>
      <c r="BXP127" s="597"/>
      <c r="BXQ127" s="597"/>
      <c r="BXR127" s="597"/>
      <c r="BXS127" s="597"/>
      <c r="BXT127" s="597"/>
      <c r="BXU127" s="597"/>
      <c r="BXV127" s="597"/>
      <c r="BXW127" s="597"/>
      <c r="BXX127" s="597"/>
      <c r="BXY127" s="597"/>
      <c r="BXZ127" s="597"/>
      <c r="BYA127" s="597"/>
      <c r="BYB127" s="597"/>
      <c r="BYC127" s="597"/>
      <c r="BYD127" s="597"/>
      <c r="BYE127" s="597"/>
      <c r="BYF127" s="597"/>
      <c r="BYG127" s="597"/>
      <c r="BYH127" s="597"/>
      <c r="BYI127" s="597"/>
      <c r="BYJ127" s="597"/>
      <c r="BYK127" s="597"/>
      <c r="BYL127" s="597"/>
      <c r="BYM127" s="597"/>
      <c r="BYN127" s="597"/>
      <c r="BYO127" s="597"/>
      <c r="BYP127" s="597"/>
      <c r="BYQ127" s="597"/>
      <c r="BYR127" s="597"/>
      <c r="BYS127" s="597"/>
      <c r="BYT127" s="597"/>
      <c r="BYU127" s="597"/>
      <c r="BYV127" s="597"/>
      <c r="BYW127" s="597"/>
      <c r="BYX127" s="597"/>
      <c r="BYY127" s="597"/>
      <c r="BYZ127" s="597"/>
      <c r="BZA127" s="597"/>
      <c r="BZB127" s="597"/>
      <c r="BZC127" s="597"/>
      <c r="BZD127" s="597"/>
      <c r="BZE127" s="597"/>
      <c r="BZF127" s="597"/>
      <c r="BZG127" s="597"/>
      <c r="BZH127" s="597"/>
      <c r="BZI127" s="597"/>
      <c r="BZJ127" s="597"/>
      <c r="BZK127" s="597"/>
      <c r="BZL127" s="597"/>
      <c r="BZM127" s="597"/>
      <c r="BZN127" s="597"/>
      <c r="BZO127" s="597"/>
      <c r="BZP127" s="597"/>
      <c r="BZQ127" s="597"/>
      <c r="BZR127" s="597"/>
      <c r="BZS127" s="597"/>
      <c r="BZT127" s="597"/>
      <c r="BZU127" s="597"/>
      <c r="BZV127" s="597"/>
      <c r="BZW127" s="597"/>
      <c r="BZX127" s="597"/>
      <c r="BZY127" s="597"/>
      <c r="BZZ127" s="597"/>
      <c r="CAA127" s="597"/>
      <c r="CAB127" s="597"/>
      <c r="CAC127" s="597"/>
      <c r="CAD127" s="597"/>
      <c r="CAE127" s="597"/>
      <c r="CAF127" s="597"/>
      <c r="CAG127" s="597"/>
      <c r="CAH127" s="597"/>
      <c r="CAI127" s="597"/>
      <c r="CAJ127" s="597"/>
      <c r="CAK127" s="597"/>
      <c r="CAL127" s="597"/>
      <c r="CAM127" s="597"/>
      <c r="CAN127" s="597"/>
      <c r="CAO127" s="597"/>
      <c r="CAP127" s="597"/>
      <c r="CAQ127" s="597"/>
      <c r="CAR127" s="597"/>
      <c r="CAS127" s="597"/>
      <c r="CAT127" s="597"/>
      <c r="CAU127" s="597"/>
      <c r="CAV127" s="597"/>
      <c r="CAW127" s="597"/>
      <c r="CAX127" s="597"/>
      <c r="CAY127" s="597"/>
      <c r="CAZ127" s="597"/>
      <c r="CBA127" s="597"/>
      <c r="CBB127" s="597"/>
      <c r="CBC127" s="597"/>
      <c r="CBD127" s="597"/>
      <c r="CBE127" s="597"/>
      <c r="CBF127" s="597"/>
      <c r="CBG127" s="597"/>
      <c r="CBH127" s="597"/>
      <c r="CBI127" s="597"/>
      <c r="CBJ127" s="597"/>
      <c r="CBK127" s="597"/>
      <c r="CBL127" s="597"/>
      <c r="CBM127" s="597"/>
      <c r="CBN127" s="597"/>
      <c r="CBO127" s="597"/>
      <c r="CBP127" s="597"/>
      <c r="CBQ127" s="597"/>
      <c r="CBR127" s="597"/>
      <c r="CBS127" s="597"/>
      <c r="CBT127" s="597"/>
      <c r="CBU127" s="597"/>
      <c r="CBV127" s="597"/>
      <c r="CBW127" s="597"/>
      <c r="CBX127" s="597"/>
      <c r="CBY127" s="597"/>
      <c r="CBZ127" s="597"/>
      <c r="CCA127" s="597"/>
      <c r="CCB127" s="597"/>
      <c r="CCC127" s="597"/>
      <c r="CCD127" s="597"/>
      <c r="CCE127" s="597"/>
      <c r="CCF127" s="597"/>
      <c r="CCG127" s="597"/>
      <c r="CCH127" s="597"/>
      <c r="CCI127" s="597"/>
      <c r="CCJ127" s="597"/>
      <c r="CCK127" s="597"/>
      <c r="CCL127" s="597"/>
      <c r="CCM127" s="597"/>
      <c r="CCN127" s="597"/>
      <c r="CCO127" s="597"/>
      <c r="CCP127" s="597"/>
      <c r="CCQ127" s="597"/>
      <c r="CCR127" s="597"/>
      <c r="CCS127" s="597"/>
      <c r="CCT127" s="597"/>
      <c r="CCU127" s="597"/>
      <c r="CCV127" s="597"/>
      <c r="CCW127" s="597"/>
      <c r="CCX127" s="597"/>
      <c r="CCY127" s="597"/>
      <c r="CCZ127" s="597"/>
      <c r="CDA127" s="597"/>
      <c r="CDB127" s="597"/>
      <c r="CDC127" s="597"/>
      <c r="CDD127" s="597"/>
      <c r="CDE127" s="597"/>
      <c r="CDF127" s="597"/>
      <c r="CDG127" s="597"/>
      <c r="CDH127" s="597"/>
      <c r="CDI127" s="597"/>
      <c r="CDJ127" s="597"/>
      <c r="CDK127" s="597"/>
      <c r="CDL127" s="597"/>
      <c r="CDM127" s="597"/>
      <c r="CDN127" s="597"/>
      <c r="CDO127" s="597"/>
      <c r="CDP127" s="597"/>
      <c r="CDQ127" s="597"/>
      <c r="CDR127" s="597"/>
      <c r="CDS127" s="597"/>
      <c r="CDT127" s="597"/>
      <c r="CDU127" s="597"/>
      <c r="CDV127" s="597"/>
      <c r="CDW127" s="597"/>
      <c r="CDX127" s="597"/>
      <c r="CDY127" s="597"/>
      <c r="CDZ127" s="597"/>
      <c r="CEA127" s="597"/>
      <c r="CEB127" s="597"/>
      <c r="CEC127" s="597"/>
      <c r="CED127" s="597"/>
      <c r="CEE127" s="597"/>
      <c r="CEF127" s="597"/>
      <c r="CEG127" s="597"/>
      <c r="CEH127" s="597"/>
      <c r="CEI127" s="597"/>
      <c r="CEJ127" s="597"/>
      <c r="CEK127" s="597"/>
      <c r="CEL127" s="597"/>
      <c r="CEM127" s="597"/>
      <c r="CEN127" s="597"/>
      <c r="CEO127" s="597"/>
      <c r="CEP127" s="597"/>
      <c r="CEQ127" s="597"/>
      <c r="CER127" s="597"/>
      <c r="CES127" s="597"/>
      <c r="CET127" s="597"/>
      <c r="CEU127" s="597"/>
      <c r="CEV127" s="597"/>
      <c r="CEW127" s="597"/>
      <c r="CEX127" s="597"/>
      <c r="CEY127" s="597"/>
      <c r="CEZ127" s="597"/>
      <c r="CFA127" s="597"/>
      <c r="CFB127" s="597"/>
      <c r="CFC127" s="597"/>
      <c r="CFD127" s="597"/>
      <c r="CFE127" s="597"/>
      <c r="CFF127" s="597"/>
      <c r="CFG127" s="597"/>
      <c r="CFH127" s="597"/>
      <c r="CFI127" s="597"/>
      <c r="CFJ127" s="597"/>
      <c r="CFK127" s="597"/>
      <c r="CFL127" s="597"/>
      <c r="CFM127" s="597"/>
      <c r="CFN127" s="597"/>
      <c r="CFO127" s="597"/>
      <c r="CFP127" s="597"/>
      <c r="CFQ127" s="597"/>
      <c r="CFR127" s="597"/>
      <c r="CFS127" s="597"/>
      <c r="CFT127" s="597"/>
      <c r="CFU127" s="597"/>
      <c r="CFV127" s="597"/>
      <c r="CFW127" s="597"/>
      <c r="CFX127" s="597"/>
      <c r="CFY127" s="597"/>
      <c r="CFZ127" s="597"/>
      <c r="CGA127" s="597"/>
      <c r="CGB127" s="597"/>
      <c r="CGC127" s="597"/>
      <c r="CGD127" s="597"/>
      <c r="CGE127" s="597"/>
      <c r="CGF127" s="597"/>
      <c r="CGG127" s="597"/>
      <c r="CGH127" s="597"/>
      <c r="CGI127" s="597"/>
      <c r="CGJ127" s="597"/>
      <c r="CGK127" s="597"/>
      <c r="CGL127" s="597"/>
      <c r="CGM127" s="597"/>
      <c r="CGN127" s="597"/>
      <c r="CGO127" s="597"/>
      <c r="CGP127" s="597"/>
      <c r="CGQ127" s="597"/>
      <c r="CGR127" s="597"/>
      <c r="CGS127" s="597"/>
      <c r="CGT127" s="597"/>
      <c r="CGU127" s="597"/>
      <c r="CGV127" s="597"/>
      <c r="CGW127" s="597"/>
      <c r="CGX127" s="597"/>
      <c r="CGY127" s="597"/>
      <c r="CGZ127" s="597"/>
      <c r="CHA127" s="597"/>
      <c r="CHB127" s="597"/>
      <c r="CHC127" s="597"/>
      <c r="CHD127" s="597"/>
      <c r="CHE127" s="597"/>
      <c r="CHF127" s="597"/>
      <c r="CHG127" s="597"/>
      <c r="CHH127" s="597"/>
      <c r="CHI127" s="597"/>
      <c r="CHJ127" s="597"/>
      <c r="CHK127" s="597"/>
      <c r="CHL127" s="597"/>
      <c r="CHM127" s="597"/>
      <c r="CHN127" s="597"/>
      <c r="CHO127" s="597"/>
      <c r="CHP127" s="597"/>
      <c r="CHQ127" s="597"/>
      <c r="CHR127" s="597"/>
      <c r="CHS127" s="597"/>
      <c r="CHT127" s="597"/>
      <c r="CHU127" s="597"/>
      <c r="CHV127" s="597"/>
      <c r="CHW127" s="597"/>
      <c r="CHX127" s="597"/>
      <c r="CHY127" s="597"/>
      <c r="CHZ127" s="597"/>
      <c r="CIA127" s="597"/>
      <c r="CIB127" s="597"/>
      <c r="CIC127" s="597"/>
      <c r="CID127" s="597"/>
      <c r="CIE127" s="597"/>
      <c r="CIF127" s="597"/>
      <c r="CIG127" s="597"/>
      <c r="CIH127" s="597"/>
      <c r="CII127" s="597"/>
      <c r="CIJ127" s="597"/>
      <c r="CIK127" s="597"/>
      <c r="CIL127" s="597"/>
      <c r="CIM127" s="597"/>
      <c r="CIN127" s="597"/>
      <c r="CIO127" s="597"/>
      <c r="CIP127" s="597"/>
      <c r="CIQ127" s="597"/>
      <c r="CIR127" s="597"/>
      <c r="CIS127" s="597"/>
      <c r="CIT127" s="597"/>
      <c r="CIU127" s="597"/>
      <c r="CIV127" s="597"/>
      <c r="CIW127" s="597"/>
      <c r="CIX127" s="597"/>
      <c r="CIY127" s="597"/>
      <c r="CIZ127" s="597"/>
      <c r="CJA127" s="597"/>
      <c r="CJB127" s="597"/>
      <c r="CJC127" s="597"/>
      <c r="CJD127" s="597"/>
      <c r="CJE127" s="597"/>
      <c r="CJF127" s="597"/>
      <c r="CJG127" s="597"/>
      <c r="CJH127" s="597"/>
      <c r="CJI127" s="597"/>
      <c r="CJJ127" s="597"/>
      <c r="CJK127" s="597"/>
      <c r="CJL127" s="597"/>
      <c r="CJM127" s="597"/>
      <c r="CJN127" s="597"/>
      <c r="CJO127" s="597"/>
      <c r="CJP127" s="597"/>
      <c r="CJQ127" s="597"/>
      <c r="CJR127" s="597"/>
      <c r="CJS127" s="597"/>
      <c r="CJT127" s="597"/>
      <c r="CJU127" s="597"/>
      <c r="CJV127" s="597"/>
      <c r="CJW127" s="597"/>
      <c r="CJX127" s="597"/>
      <c r="CJY127" s="597"/>
      <c r="CJZ127" s="597"/>
      <c r="CKA127" s="597"/>
      <c r="CKB127" s="597"/>
      <c r="CKC127" s="597"/>
      <c r="CKD127" s="597"/>
      <c r="CKE127" s="597"/>
      <c r="CKF127" s="597"/>
      <c r="CKG127" s="597"/>
      <c r="CKH127" s="597"/>
      <c r="CKI127" s="597"/>
      <c r="CKJ127" s="597"/>
      <c r="CKK127" s="597"/>
      <c r="CKL127" s="597"/>
      <c r="CKM127" s="597"/>
      <c r="CKN127" s="597"/>
      <c r="CKO127" s="597"/>
      <c r="CKP127" s="597"/>
      <c r="CKQ127" s="597"/>
      <c r="CKR127" s="597"/>
      <c r="CKS127" s="597"/>
      <c r="CKT127" s="597"/>
      <c r="CKU127" s="597"/>
      <c r="CKV127" s="597"/>
      <c r="CKW127" s="597"/>
      <c r="CKX127" s="597"/>
      <c r="CKY127" s="597"/>
      <c r="CKZ127" s="597"/>
      <c r="CLA127" s="597"/>
      <c r="CLB127" s="597"/>
      <c r="CLC127" s="597"/>
      <c r="CLD127" s="597"/>
      <c r="CLE127" s="597"/>
      <c r="CLF127" s="597"/>
      <c r="CLG127" s="597"/>
      <c r="CLH127" s="597"/>
      <c r="CLI127" s="597"/>
      <c r="CLJ127" s="597"/>
      <c r="CLK127" s="597"/>
      <c r="CLL127" s="597"/>
      <c r="CLM127" s="597"/>
      <c r="CLN127" s="597"/>
      <c r="CLO127" s="597"/>
      <c r="CLP127" s="597"/>
      <c r="CLQ127" s="597"/>
      <c r="CLR127" s="597"/>
      <c r="CLS127" s="597"/>
      <c r="CLT127" s="597"/>
      <c r="CLU127" s="597"/>
      <c r="CLV127" s="597"/>
      <c r="CLW127" s="597"/>
      <c r="CLX127" s="597"/>
      <c r="CLY127" s="597"/>
      <c r="CLZ127" s="597"/>
      <c r="CMA127" s="597"/>
      <c r="CMB127" s="597"/>
      <c r="CMC127" s="597"/>
      <c r="CMD127" s="597"/>
      <c r="CME127" s="597"/>
      <c r="CMF127" s="597"/>
      <c r="CMG127" s="597"/>
      <c r="CMH127" s="597"/>
      <c r="CMI127" s="597"/>
      <c r="CMJ127" s="597"/>
      <c r="CMK127" s="597"/>
      <c r="CML127" s="597"/>
      <c r="CMM127" s="597"/>
      <c r="CMN127" s="597"/>
      <c r="CMO127" s="597"/>
      <c r="CMP127" s="597"/>
      <c r="CMQ127" s="597"/>
      <c r="CMR127" s="597"/>
      <c r="CMS127" s="597"/>
      <c r="CMT127" s="597"/>
      <c r="CMU127" s="597"/>
      <c r="CMV127" s="597"/>
      <c r="CMW127" s="597"/>
      <c r="CMX127" s="597"/>
      <c r="CMY127" s="597"/>
      <c r="CMZ127" s="597"/>
      <c r="CNA127" s="597"/>
      <c r="CNB127" s="597"/>
      <c r="CNC127" s="597"/>
      <c r="CND127" s="597"/>
      <c r="CNE127" s="597"/>
      <c r="CNF127" s="597"/>
      <c r="CNG127" s="597"/>
      <c r="CNH127" s="597"/>
      <c r="CNI127" s="597"/>
      <c r="CNJ127" s="597"/>
      <c r="CNK127" s="597"/>
      <c r="CNL127" s="597"/>
      <c r="CNM127" s="597"/>
      <c r="CNN127" s="597"/>
      <c r="CNO127" s="597"/>
      <c r="CNP127" s="597"/>
      <c r="CNQ127" s="597"/>
      <c r="CNR127" s="597"/>
      <c r="CNS127" s="597"/>
      <c r="CNT127" s="597"/>
      <c r="CNU127" s="597"/>
      <c r="CNV127" s="597"/>
      <c r="CNW127" s="597"/>
      <c r="CNX127" s="597"/>
      <c r="CNY127" s="597"/>
      <c r="CNZ127" s="597"/>
      <c r="COA127" s="597"/>
      <c r="COB127" s="597"/>
      <c r="COC127" s="597"/>
      <c r="COD127" s="597"/>
      <c r="COE127" s="597"/>
      <c r="COF127" s="597"/>
      <c r="COG127" s="597"/>
      <c r="COH127" s="597"/>
      <c r="COI127" s="597"/>
      <c r="COJ127" s="597"/>
      <c r="COK127" s="597"/>
      <c r="COL127" s="597"/>
      <c r="COM127" s="597"/>
      <c r="CON127" s="597"/>
      <c r="COO127" s="597"/>
      <c r="COP127" s="597"/>
      <c r="COQ127" s="597"/>
      <c r="COR127" s="597"/>
      <c r="COS127" s="597"/>
      <c r="COT127" s="597"/>
      <c r="COU127" s="597"/>
      <c r="COV127" s="597"/>
      <c r="COW127" s="597"/>
      <c r="COX127" s="597"/>
      <c r="COY127" s="597"/>
      <c r="COZ127" s="597"/>
      <c r="CPA127" s="597"/>
      <c r="CPB127" s="597"/>
      <c r="CPC127" s="597"/>
      <c r="CPD127" s="597"/>
      <c r="CPE127" s="597"/>
      <c r="CPF127" s="597"/>
      <c r="CPG127" s="597"/>
      <c r="CPH127" s="597"/>
      <c r="CPI127" s="597"/>
      <c r="CPJ127" s="597"/>
      <c r="CPK127" s="597"/>
      <c r="CPL127" s="597"/>
      <c r="CPM127" s="597"/>
      <c r="CPN127" s="597"/>
      <c r="CPO127" s="597"/>
      <c r="CPP127" s="597"/>
      <c r="CPQ127" s="597"/>
      <c r="CPR127" s="597"/>
      <c r="CPS127" s="597"/>
      <c r="CPT127" s="597"/>
      <c r="CPU127" s="597"/>
      <c r="CPV127" s="597"/>
      <c r="CPW127" s="597"/>
      <c r="CPX127" s="597"/>
      <c r="CPY127" s="597"/>
      <c r="CPZ127" s="597"/>
      <c r="CQA127" s="597"/>
      <c r="CQB127" s="597"/>
      <c r="CQC127" s="597"/>
      <c r="CQD127" s="597"/>
      <c r="CQE127" s="597"/>
      <c r="CQF127" s="597"/>
      <c r="CQG127" s="597"/>
      <c r="CQH127" s="597"/>
      <c r="CQI127" s="597"/>
      <c r="CQJ127" s="597"/>
      <c r="CQK127" s="597"/>
      <c r="CQL127" s="597"/>
      <c r="CQM127" s="597"/>
      <c r="CQN127" s="597"/>
      <c r="CQO127" s="597"/>
      <c r="CQP127" s="597"/>
      <c r="CQQ127" s="597"/>
      <c r="CQR127" s="597"/>
      <c r="CQS127" s="597"/>
      <c r="CQT127" s="597"/>
      <c r="CQU127" s="597"/>
      <c r="CQV127" s="597"/>
      <c r="CQW127" s="597"/>
      <c r="CQX127" s="597"/>
      <c r="CQY127" s="597"/>
      <c r="CQZ127" s="597"/>
      <c r="CRA127" s="597"/>
      <c r="CRB127" s="597"/>
      <c r="CRC127" s="597"/>
      <c r="CRD127" s="597"/>
      <c r="CRE127" s="597"/>
      <c r="CRF127" s="597"/>
      <c r="CRG127" s="597"/>
      <c r="CRH127" s="597"/>
      <c r="CRI127" s="597"/>
      <c r="CRJ127" s="597"/>
      <c r="CRK127" s="597"/>
      <c r="CRL127" s="597"/>
      <c r="CRM127" s="597"/>
      <c r="CRN127" s="597"/>
      <c r="CRO127" s="597"/>
      <c r="CRP127" s="597"/>
      <c r="CRQ127" s="597"/>
      <c r="CRR127" s="597"/>
      <c r="CRS127" s="597"/>
      <c r="CRT127" s="597"/>
      <c r="CRU127" s="597"/>
      <c r="CRV127" s="597"/>
      <c r="CRW127" s="597"/>
      <c r="CRX127" s="597"/>
      <c r="CRY127" s="597"/>
      <c r="CRZ127" s="597"/>
      <c r="CSA127" s="597"/>
      <c r="CSB127" s="597"/>
      <c r="CSC127" s="597"/>
      <c r="CSD127" s="597"/>
      <c r="CSE127" s="597"/>
      <c r="CSF127" s="597"/>
      <c r="CSG127" s="597"/>
      <c r="CSH127" s="597"/>
      <c r="CSI127" s="597"/>
      <c r="CSJ127" s="597"/>
      <c r="CSK127" s="597"/>
      <c r="CSL127" s="597"/>
      <c r="CSM127" s="597"/>
      <c r="CSN127" s="597"/>
      <c r="CSO127" s="597"/>
      <c r="CSP127" s="597"/>
      <c r="CSQ127" s="597"/>
      <c r="CSR127" s="597"/>
      <c r="CSS127" s="597"/>
      <c r="CST127" s="597"/>
      <c r="CSU127" s="597"/>
      <c r="CSV127" s="597"/>
      <c r="CSW127" s="597"/>
      <c r="CSX127" s="597"/>
      <c r="CSY127" s="597"/>
      <c r="CSZ127" s="597"/>
      <c r="CTA127" s="597"/>
      <c r="CTB127" s="597"/>
      <c r="CTC127" s="597"/>
      <c r="CTD127" s="597"/>
      <c r="CTE127" s="597"/>
      <c r="CTF127" s="597"/>
      <c r="CTG127" s="597"/>
      <c r="CTH127" s="597"/>
      <c r="CTI127" s="597"/>
      <c r="CTJ127" s="597"/>
      <c r="CTK127" s="597"/>
      <c r="CTL127" s="597"/>
      <c r="CTM127" s="597"/>
      <c r="CTN127" s="597"/>
      <c r="CTO127" s="597"/>
      <c r="CTP127" s="597"/>
      <c r="CTQ127" s="597"/>
      <c r="CTR127" s="597"/>
      <c r="CTS127" s="597"/>
      <c r="CTT127" s="597"/>
      <c r="CTU127" s="597"/>
      <c r="CTV127" s="597"/>
      <c r="CTW127" s="597"/>
      <c r="CTX127" s="597"/>
      <c r="CTY127" s="597"/>
      <c r="CTZ127" s="597"/>
      <c r="CUA127" s="597"/>
      <c r="CUB127" s="597"/>
      <c r="CUC127" s="597"/>
      <c r="CUD127" s="597"/>
      <c r="CUE127" s="597"/>
      <c r="CUF127" s="597"/>
      <c r="CUG127" s="597"/>
      <c r="CUH127" s="597"/>
      <c r="CUI127" s="597"/>
      <c r="CUJ127" s="597"/>
      <c r="CUK127" s="597"/>
      <c r="CUL127" s="597"/>
      <c r="CUM127" s="597"/>
      <c r="CUN127" s="597"/>
      <c r="CUO127" s="597"/>
      <c r="CUP127" s="597"/>
      <c r="CUQ127" s="597"/>
      <c r="CUR127" s="597"/>
      <c r="CUS127" s="597"/>
      <c r="CUT127" s="597"/>
      <c r="CUU127" s="597"/>
      <c r="CUV127" s="597"/>
      <c r="CUW127" s="597"/>
      <c r="CUX127" s="597"/>
      <c r="CUY127" s="597"/>
      <c r="CUZ127" s="597"/>
      <c r="CVA127" s="597"/>
      <c r="CVB127" s="597"/>
      <c r="CVC127" s="597"/>
      <c r="CVD127" s="597"/>
      <c r="CVE127" s="597"/>
      <c r="CVF127" s="597"/>
      <c r="CVG127" s="597"/>
      <c r="CVH127" s="597"/>
      <c r="CVI127" s="597"/>
      <c r="CVJ127" s="597"/>
      <c r="CVK127" s="597"/>
      <c r="CVL127" s="597"/>
      <c r="CVM127" s="597"/>
      <c r="CVN127" s="597"/>
      <c r="CVO127" s="597"/>
      <c r="CVP127" s="597"/>
      <c r="CVQ127" s="597"/>
      <c r="CVR127" s="597"/>
      <c r="CVS127" s="597"/>
      <c r="CVT127" s="597"/>
      <c r="CVU127" s="597"/>
      <c r="CVV127" s="597"/>
      <c r="CVW127" s="597"/>
      <c r="CVX127" s="597"/>
      <c r="CVY127" s="597"/>
      <c r="CVZ127" s="597"/>
      <c r="CWA127" s="597"/>
      <c r="CWB127" s="597"/>
      <c r="CWC127" s="597"/>
      <c r="CWD127" s="597"/>
      <c r="CWE127" s="597"/>
      <c r="CWF127" s="597"/>
      <c r="CWG127" s="597"/>
      <c r="CWH127" s="597"/>
      <c r="CWI127" s="597"/>
      <c r="CWJ127" s="597"/>
      <c r="CWK127" s="597"/>
      <c r="CWL127" s="597"/>
      <c r="CWM127" s="597"/>
      <c r="CWN127" s="597"/>
      <c r="CWO127" s="597"/>
      <c r="CWP127" s="597"/>
      <c r="CWQ127" s="597"/>
      <c r="CWR127" s="597"/>
      <c r="CWS127" s="597"/>
      <c r="CWT127" s="597"/>
      <c r="CWU127" s="597"/>
      <c r="CWV127" s="597"/>
      <c r="CWW127" s="597"/>
      <c r="CWX127" s="597"/>
      <c r="CWY127" s="597"/>
      <c r="CWZ127" s="597"/>
      <c r="CXA127" s="597"/>
      <c r="CXB127" s="597"/>
      <c r="CXC127" s="597"/>
      <c r="CXD127" s="597"/>
      <c r="CXE127" s="597"/>
      <c r="CXF127" s="597"/>
      <c r="CXG127" s="597"/>
      <c r="CXH127" s="597"/>
      <c r="CXI127" s="597"/>
      <c r="CXJ127" s="597"/>
      <c r="CXK127" s="597"/>
      <c r="CXL127" s="597"/>
      <c r="CXM127" s="597"/>
      <c r="CXN127" s="597"/>
      <c r="CXO127" s="597"/>
      <c r="CXP127" s="597"/>
      <c r="CXQ127" s="597"/>
      <c r="CXR127" s="597"/>
      <c r="CXS127" s="597"/>
      <c r="CXT127" s="597"/>
      <c r="CXU127" s="597"/>
      <c r="CXV127" s="597"/>
      <c r="CXW127" s="597"/>
      <c r="CXX127" s="597"/>
      <c r="CXY127" s="597"/>
      <c r="CXZ127" s="597"/>
      <c r="CYA127" s="597"/>
      <c r="CYB127" s="597"/>
      <c r="CYC127" s="597"/>
      <c r="CYD127" s="597"/>
      <c r="CYE127" s="597"/>
      <c r="CYF127" s="597"/>
      <c r="CYG127" s="597"/>
      <c r="CYH127" s="597"/>
      <c r="CYI127" s="597"/>
      <c r="CYJ127" s="597"/>
      <c r="CYK127" s="597"/>
      <c r="CYL127" s="597"/>
      <c r="CYM127" s="597"/>
      <c r="CYN127" s="597"/>
      <c r="CYO127" s="597"/>
      <c r="CYP127" s="597"/>
      <c r="CYQ127" s="597"/>
      <c r="CYR127" s="597"/>
      <c r="CYS127" s="597"/>
      <c r="CYT127" s="597"/>
      <c r="CYU127" s="597"/>
      <c r="CYV127" s="597"/>
      <c r="CYW127" s="597"/>
      <c r="CYX127" s="597"/>
      <c r="CYY127" s="597"/>
      <c r="CYZ127" s="597"/>
      <c r="CZA127" s="597"/>
      <c r="CZB127" s="597"/>
      <c r="CZC127" s="597"/>
      <c r="CZD127" s="597"/>
      <c r="CZE127" s="597"/>
      <c r="CZF127" s="597"/>
      <c r="CZG127" s="597"/>
      <c r="CZH127" s="597"/>
      <c r="CZI127" s="597"/>
      <c r="CZJ127" s="597"/>
      <c r="CZK127" s="597"/>
      <c r="CZL127" s="597"/>
      <c r="CZM127" s="597"/>
      <c r="CZN127" s="597"/>
      <c r="CZO127" s="597"/>
      <c r="CZP127" s="597"/>
      <c r="CZQ127" s="597"/>
      <c r="CZR127" s="597"/>
      <c r="CZS127" s="597"/>
      <c r="CZT127" s="597"/>
      <c r="CZU127" s="597"/>
      <c r="CZV127" s="597"/>
      <c r="CZW127" s="597"/>
      <c r="CZX127" s="597"/>
      <c r="CZY127" s="597"/>
      <c r="CZZ127" s="597"/>
      <c r="DAA127" s="597"/>
      <c r="DAB127" s="597"/>
      <c r="DAC127" s="597"/>
      <c r="DAD127" s="597"/>
      <c r="DAE127" s="597"/>
      <c r="DAF127" s="597"/>
      <c r="DAG127" s="597"/>
      <c r="DAH127" s="597"/>
      <c r="DAI127" s="597"/>
      <c r="DAJ127" s="597"/>
      <c r="DAK127" s="597"/>
      <c r="DAL127" s="597"/>
      <c r="DAM127" s="597"/>
      <c r="DAN127" s="597"/>
      <c r="DAO127" s="597"/>
      <c r="DAP127" s="597"/>
      <c r="DAQ127" s="597"/>
      <c r="DAR127" s="597"/>
      <c r="DAS127" s="597"/>
      <c r="DAT127" s="597"/>
      <c r="DAU127" s="597"/>
      <c r="DAV127" s="597"/>
      <c r="DAW127" s="597"/>
      <c r="DAX127" s="597"/>
      <c r="DAY127" s="597"/>
      <c r="DAZ127" s="597"/>
      <c r="DBA127" s="597"/>
      <c r="DBB127" s="597"/>
      <c r="DBC127" s="597"/>
      <c r="DBD127" s="597"/>
      <c r="DBE127" s="597"/>
      <c r="DBF127" s="597"/>
      <c r="DBG127" s="597"/>
      <c r="DBH127" s="597"/>
      <c r="DBI127" s="597"/>
      <c r="DBJ127" s="597"/>
      <c r="DBK127" s="597"/>
      <c r="DBL127" s="597"/>
      <c r="DBM127" s="597"/>
      <c r="DBN127" s="597"/>
      <c r="DBO127" s="597"/>
      <c r="DBP127" s="597"/>
      <c r="DBQ127" s="597"/>
      <c r="DBR127" s="597"/>
      <c r="DBS127" s="597"/>
      <c r="DBT127" s="597"/>
      <c r="DBU127" s="597"/>
      <c r="DBV127" s="597"/>
      <c r="DBW127" s="597"/>
      <c r="DBX127" s="597"/>
      <c r="DBY127" s="597"/>
      <c r="DBZ127" s="597"/>
      <c r="DCA127" s="597"/>
      <c r="DCB127" s="597"/>
      <c r="DCC127" s="597"/>
      <c r="DCD127" s="597"/>
      <c r="DCE127" s="597"/>
      <c r="DCF127" s="597"/>
      <c r="DCG127" s="597"/>
      <c r="DCH127" s="597"/>
      <c r="DCI127" s="597"/>
      <c r="DCJ127" s="597"/>
      <c r="DCK127" s="597"/>
      <c r="DCL127" s="597"/>
      <c r="DCM127" s="597"/>
      <c r="DCN127" s="597"/>
      <c r="DCO127" s="597"/>
      <c r="DCP127" s="597"/>
      <c r="DCQ127" s="597"/>
      <c r="DCR127" s="597"/>
      <c r="DCS127" s="597"/>
      <c r="DCT127" s="597"/>
      <c r="DCU127" s="597"/>
      <c r="DCV127" s="597"/>
      <c r="DCW127" s="597"/>
      <c r="DCX127" s="597"/>
      <c r="DCY127" s="597"/>
      <c r="DCZ127" s="597"/>
      <c r="DDA127" s="597"/>
      <c r="DDB127" s="597"/>
      <c r="DDC127" s="597"/>
      <c r="DDD127" s="597"/>
      <c r="DDE127" s="597"/>
      <c r="DDF127" s="597"/>
      <c r="DDG127" s="597"/>
      <c r="DDH127" s="597"/>
      <c r="DDI127" s="597"/>
      <c r="DDJ127" s="597"/>
      <c r="DDK127" s="597"/>
      <c r="DDL127" s="597"/>
      <c r="DDM127" s="597"/>
      <c r="DDN127" s="597"/>
      <c r="DDO127" s="597"/>
      <c r="DDP127" s="597"/>
      <c r="DDQ127" s="597"/>
      <c r="DDR127" s="597"/>
      <c r="DDS127" s="597"/>
      <c r="DDT127" s="597"/>
      <c r="DDU127" s="597"/>
      <c r="DDV127" s="597"/>
      <c r="DDW127" s="597"/>
      <c r="DDX127" s="597"/>
      <c r="DDY127" s="597"/>
      <c r="DDZ127" s="597"/>
      <c r="DEA127" s="597"/>
      <c r="DEB127" s="597"/>
      <c r="DEC127" s="597"/>
      <c r="DED127" s="597"/>
      <c r="DEE127" s="597"/>
      <c r="DEF127" s="597"/>
      <c r="DEG127" s="597"/>
      <c r="DEH127" s="597"/>
      <c r="DEI127" s="597"/>
      <c r="DEJ127" s="597"/>
      <c r="DEK127" s="597"/>
      <c r="DEL127" s="597"/>
      <c r="DEM127" s="597"/>
      <c r="DEN127" s="597"/>
      <c r="DEO127" s="597"/>
      <c r="DEP127" s="597"/>
      <c r="DEQ127" s="597"/>
      <c r="DER127" s="597"/>
      <c r="DES127" s="597"/>
      <c r="DET127" s="597"/>
      <c r="DEU127" s="597"/>
      <c r="DEV127" s="597"/>
      <c r="DEW127" s="597"/>
      <c r="DEX127" s="597"/>
      <c r="DEY127" s="597"/>
      <c r="DEZ127" s="597"/>
      <c r="DFA127" s="597"/>
      <c r="DFB127" s="597"/>
      <c r="DFC127" s="597"/>
      <c r="DFD127" s="597"/>
      <c r="DFE127" s="597"/>
      <c r="DFF127" s="597"/>
      <c r="DFG127" s="597"/>
      <c r="DFH127" s="597"/>
      <c r="DFI127" s="597"/>
      <c r="DFJ127" s="597"/>
      <c r="DFK127" s="597"/>
      <c r="DFL127" s="597"/>
      <c r="DFM127" s="597"/>
      <c r="DFN127" s="597"/>
      <c r="DFO127" s="597"/>
      <c r="DFP127" s="597"/>
      <c r="DFQ127" s="597"/>
      <c r="DFR127" s="597"/>
      <c r="DFS127" s="597"/>
      <c r="DFT127" s="597"/>
      <c r="DFU127" s="597"/>
      <c r="DFV127" s="597"/>
      <c r="DFW127" s="597"/>
      <c r="DFX127" s="597"/>
      <c r="DFY127" s="597"/>
      <c r="DFZ127" s="597"/>
      <c r="DGA127" s="597"/>
      <c r="DGB127" s="597"/>
      <c r="DGC127" s="597"/>
      <c r="DGD127" s="597"/>
      <c r="DGE127" s="597"/>
      <c r="DGF127" s="597"/>
      <c r="DGG127" s="597"/>
      <c r="DGH127" s="597"/>
      <c r="DGI127" s="597"/>
      <c r="DGJ127" s="597"/>
      <c r="DGK127" s="597"/>
      <c r="DGL127" s="597"/>
      <c r="DGM127" s="597"/>
      <c r="DGN127" s="597"/>
      <c r="DGO127" s="597"/>
      <c r="DGP127" s="597"/>
      <c r="DGQ127" s="597"/>
      <c r="DGR127" s="597"/>
      <c r="DGS127" s="597"/>
      <c r="DGT127" s="597"/>
      <c r="DGU127" s="597"/>
      <c r="DGV127" s="597"/>
      <c r="DGW127" s="597"/>
      <c r="DGX127" s="597"/>
      <c r="DGY127" s="597"/>
      <c r="DGZ127" s="597"/>
      <c r="DHA127" s="597"/>
      <c r="DHB127" s="597"/>
      <c r="DHC127" s="597"/>
      <c r="DHD127" s="597"/>
      <c r="DHE127" s="597"/>
      <c r="DHF127" s="597"/>
      <c r="DHG127" s="597"/>
      <c r="DHH127" s="597"/>
      <c r="DHI127" s="597"/>
      <c r="DHJ127" s="597"/>
      <c r="DHK127" s="597"/>
      <c r="DHL127" s="597"/>
      <c r="DHM127" s="597"/>
      <c r="DHN127" s="597"/>
      <c r="DHO127" s="597"/>
      <c r="DHP127" s="597"/>
      <c r="DHQ127" s="597"/>
      <c r="DHR127" s="597"/>
      <c r="DHS127" s="597"/>
      <c r="DHT127" s="597"/>
      <c r="DHU127" s="597"/>
      <c r="DHV127" s="597"/>
      <c r="DHW127" s="597"/>
      <c r="DHX127" s="597"/>
      <c r="DHY127" s="597"/>
      <c r="DHZ127" s="597"/>
      <c r="DIA127" s="597"/>
      <c r="DIB127" s="597"/>
      <c r="DIC127" s="597"/>
      <c r="DID127" s="597"/>
      <c r="DIE127" s="597"/>
      <c r="DIF127" s="597"/>
      <c r="DIG127" s="597"/>
      <c r="DIH127" s="597"/>
      <c r="DII127" s="597"/>
      <c r="DIJ127" s="597"/>
      <c r="DIK127" s="597"/>
      <c r="DIL127" s="597"/>
      <c r="DIM127" s="597"/>
      <c r="DIN127" s="597"/>
      <c r="DIO127" s="597"/>
      <c r="DIP127" s="597"/>
      <c r="DIQ127" s="597"/>
      <c r="DIR127" s="597"/>
      <c r="DIS127" s="597"/>
      <c r="DIT127" s="597"/>
      <c r="DIU127" s="597"/>
      <c r="DIV127" s="597"/>
      <c r="DIW127" s="597"/>
      <c r="DIX127" s="597"/>
      <c r="DIY127" s="597"/>
      <c r="DIZ127" s="597"/>
      <c r="DJA127" s="597"/>
      <c r="DJB127" s="597"/>
      <c r="DJC127" s="597"/>
      <c r="DJD127" s="597"/>
      <c r="DJE127" s="597"/>
      <c r="DJF127" s="597"/>
      <c r="DJG127" s="597"/>
      <c r="DJH127" s="597"/>
      <c r="DJI127" s="597"/>
      <c r="DJJ127" s="597"/>
      <c r="DJK127" s="597"/>
      <c r="DJL127" s="597"/>
      <c r="DJM127" s="597"/>
      <c r="DJN127" s="597"/>
      <c r="DJO127" s="597"/>
      <c r="DJP127" s="597"/>
      <c r="DJQ127" s="597"/>
      <c r="DJR127" s="597"/>
      <c r="DJS127" s="597"/>
      <c r="DJT127" s="597"/>
      <c r="DJU127" s="597"/>
      <c r="DJV127" s="597"/>
      <c r="DJW127" s="597"/>
      <c r="DJX127" s="597"/>
      <c r="DJY127" s="597"/>
      <c r="DJZ127" s="597"/>
      <c r="DKA127" s="597"/>
      <c r="DKB127" s="597"/>
      <c r="DKC127" s="597"/>
      <c r="DKD127" s="597"/>
      <c r="DKE127" s="597"/>
      <c r="DKF127" s="597"/>
      <c r="DKG127" s="597"/>
      <c r="DKH127" s="597"/>
      <c r="DKI127" s="597"/>
      <c r="DKJ127" s="597"/>
      <c r="DKK127" s="597"/>
      <c r="DKL127" s="597"/>
      <c r="DKM127" s="597"/>
      <c r="DKN127" s="597"/>
      <c r="DKO127" s="597"/>
      <c r="DKP127" s="597"/>
      <c r="DKQ127" s="597"/>
      <c r="DKR127" s="597"/>
      <c r="DKS127" s="597"/>
      <c r="DKT127" s="597"/>
      <c r="DKU127" s="597"/>
      <c r="DKV127" s="597"/>
      <c r="DKW127" s="597"/>
      <c r="DKX127" s="597"/>
      <c r="DKY127" s="597"/>
      <c r="DKZ127" s="597"/>
      <c r="DLA127" s="597"/>
      <c r="DLB127" s="597"/>
      <c r="DLC127" s="597"/>
      <c r="DLD127" s="597"/>
      <c r="DLE127" s="597"/>
      <c r="DLF127" s="597"/>
      <c r="DLG127" s="597"/>
      <c r="DLH127" s="597"/>
      <c r="DLI127" s="597"/>
      <c r="DLJ127" s="597"/>
      <c r="DLK127" s="597"/>
      <c r="DLL127" s="597"/>
      <c r="DLM127" s="597"/>
      <c r="DLN127" s="597"/>
      <c r="DLO127" s="597"/>
      <c r="DLP127" s="597"/>
      <c r="DLQ127" s="597"/>
      <c r="DLR127" s="597"/>
      <c r="DLS127" s="597"/>
      <c r="DLT127" s="597"/>
      <c r="DLU127" s="597"/>
      <c r="DLV127" s="597"/>
      <c r="DLW127" s="597"/>
      <c r="DLX127" s="597"/>
      <c r="DLY127" s="597"/>
      <c r="DLZ127" s="597"/>
      <c r="DMA127" s="597"/>
      <c r="DMB127" s="597"/>
      <c r="DMC127" s="597"/>
      <c r="DMD127" s="597"/>
      <c r="DME127" s="597"/>
      <c r="DMF127" s="597"/>
      <c r="DMG127" s="597"/>
      <c r="DMH127" s="597"/>
      <c r="DMI127" s="597"/>
      <c r="DMJ127" s="597"/>
      <c r="DMK127" s="597"/>
      <c r="DML127" s="597"/>
      <c r="DMM127" s="597"/>
      <c r="DMN127" s="597"/>
      <c r="DMO127" s="597"/>
      <c r="DMP127" s="597"/>
      <c r="DMQ127" s="597"/>
      <c r="DMR127" s="597"/>
      <c r="DMS127" s="597"/>
      <c r="DMT127" s="597"/>
      <c r="DMU127" s="597"/>
      <c r="DMV127" s="597"/>
      <c r="DMW127" s="597"/>
      <c r="DMX127" s="597"/>
      <c r="DMY127" s="597"/>
      <c r="DMZ127" s="597"/>
      <c r="DNA127" s="597"/>
      <c r="DNB127" s="597"/>
      <c r="DNC127" s="597"/>
      <c r="DND127" s="597"/>
      <c r="DNE127" s="597"/>
      <c r="DNF127" s="597"/>
      <c r="DNG127" s="597"/>
      <c r="DNH127" s="597"/>
      <c r="DNI127" s="597"/>
      <c r="DNJ127" s="597"/>
      <c r="DNK127" s="597"/>
      <c r="DNL127" s="597"/>
      <c r="DNM127" s="597"/>
      <c r="DNN127" s="597"/>
      <c r="DNO127" s="597"/>
      <c r="DNP127" s="597"/>
      <c r="DNQ127" s="597"/>
      <c r="DNR127" s="597"/>
      <c r="DNS127" s="597"/>
      <c r="DNT127" s="597"/>
      <c r="DNU127" s="597"/>
      <c r="DNV127" s="597"/>
      <c r="DNW127" s="597"/>
      <c r="DNX127" s="597"/>
      <c r="DNY127" s="597"/>
      <c r="DNZ127" s="597"/>
      <c r="DOA127" s="597"/>
      <c r="DOB127" s="597"/>
      <c r="DOC127" s="597"/>
      <c r="DOD127" s="597"/>
      <c r="DOE127" s="597"/>
      <c r="DOF127" s="597"/>
      <c r="DOG127" s="597"/>
      <c r="DOH127" s="597"/>
      <c r="DOI127" s="597"/>
      <c r="DOJ127" s="597"/>
      <c r="DOK127" s="597"/>
      <c r="DOL127" s="597"/>
      <c r="DOM127" s="597"/>
      <c r="DON127" s="597"/>
      <c r="DOO127" s="597"/>
      <c r="DOP127" s="597"/>
      <c r="DOQ127" s="597"/>
      <c r="DOR127" s="597"/>
      <c r="DOS127" s="597"/>
      <c r="DOT127" s="597"/>
      <c r="DOU127" s="597"/>
      <c r="DOV127" s="597"/>
      <c r="DOW127" s="597"/>
      <c r="DOX127" s="597"/>
      <c r="DOY127" s="597"/>
      <c r="DOZ127" s="597"/>
      <c r="DPA127" s="597"/>
      <c r="DPB127" s="597"/>
      <c r="DPC127" s="597"/>
      <c r="DPD127" s="597"/>
      <c r="DPE127" s="597"/>
      <c r="DPF127" s="597"/>
      <c r="DPG127" s="597"/>
      <c r="DPH127" s="597"/>
      <c r="DPI127" s="597"/>
      <c r="DPJ127" s="597"/>
      <c r="DPK127" s="597"/>
      <c r="DPL127" s="597"/>
      <c r="DPM127" s="597"/>
      <c r="DPN127" s="597"/>
      <c r="DPO127" s="597"/>
      <c r="DPP127" s="597"/>
      <c r="DPQ127" s="597"/>
      <c r="DPR127" s="597"/>
      <c r="DPS127" s="597"/>
      <c r="DPT127" s="597"/>
      <c r="DPU127" s="597"/>
      <c r="DPV127" s="597"/>
      <c r="DPW127" s="597"/>
      <c r="DPX127" s="597"/>
      <c r="DPY127" s="597"/>
      <c r="DPZ127" s="597"/>
      <c r="DQA127" s="597"/>
      <c r="DQB127" s="597"/>
      <c r="DQC127" s="597"/>
      <c r="DQD127" s="597"/>
      <c r="DQE127" s="597"/>
      <c r="DQF127" s="597"/>
      <c r="DQG127" s="597"/>
      <c r="DQH127" s="597"/>
      <c r="DQI127" s="597"/>
      <c r="DQJ127" s="597"/>
      <c r="DQK127" s="597"/>
      <c r="DQL127" s="597"/>
      <c r="DQM127" s="597"/>
      <c r="DQN127" s="597"/>
      <c r="DQO127" s="597"/>
      <c r="DQP127" s="597"/>
      <c r="DQQ127" s="597"/>
      <c r="DQR127" s="597"/>
      <c r="DQS127" s="597"/>
      <c r="DQT127" s="597"/>
      <c r="DQU127" s="597"/>
      <c r="DQV127" s="597"/>
      <c r="DQW127" s="597"/>
      <c r="DQX127" s="597"/>
      <c r="DQY127" s="597"/>
      <c r="DQZ127" s="597"/>
      <c r="DRA127" s="597"/>
      <c r="DRB127" s="597"/>
      <c r="DRC127" s="597"/>
      <c r="DRD127" s="597"/>
      <c r="DRE127" s="597"/>
      <c r="DRF127" s="597"/>
      <c r="DRG127" s="597"/>
      <c r="DRH127" s="597"/>
      <c r="DRI127" s="597"/>
      <c r="DRJ127" s="597"/>
      <c r="DRK127" s="597"/>
      <c r="DRL127" s="597"/>
      <c r="DRM127" s="597"/>
      <c r="DRN127" s="597"/>
      <c r="DRO127" s="597"/>
      <c r="DRP127" s="597"/>
      <c r="DRQ127" s="597"/>
      <c r="DRR127" s="597"/>
      <c r="DRS127" s="597"/>
      <c r="DRT127" s="597"/>
      <c r="DRU127" s="597"/>
      <c r="DRV127" s="597"/>
      <c r="DRW127" s="597"/>
      <c r="DRX127" s="597"/>
      <c r="DRY127" s="597"/>
      <c r="DRZ127" s="597"/>
      <c r="DSA127" s="597"/>
      <c r="DSB127" s="597"/>
      <c r="DSC127" s="597"/>
      <c r="DSD127" s="597"/>
      <c r="DSE127" s="597"/>
      <c r="DSF127" s="597"/>
      <c r="DSG127" s="597"/>
      <c r="DSH127" s="597"/>
      <c r="DSI127" s="597"/>
      <c r="DSJ127" s="597"/>
      <c r="DSK127" s="597"/>
      <c r="DSL127" s="597"/>
      <c r="DSM127" s="597"/>
      <c r="DSN127" s="597"/>
      <c r="DSO127" s="597"/>
      <c r="DSP127" s="597"/>
      <c r="DSQ127" s="597"/>
      <c r="DSR127" s="597"/>
      <c r="DSS127" s="597"/>
      <c r="DST127" s="597"/>
      <c r="DSU127" s="597"/>
      <c r="DSV127" s="597"/>
      <c r="DSW127" s="597"/>
      <c r="DSX127" s="597"/>
      <c r="DSY127" s="597"/>
      <c r="DSZ127" s="597"/>
      <c r="DTA127" s="597"/>
      <c r="DTB127" s="597"/>
      <c r="DTC127" s="597"/>
      <c r="DTD127" s="597"/>
      <c r="DTE127" s="597"/>
      <c r="DTF127" s="597"/>
      <c r="DTG127" s="597"/>
      <c r="DTH127" s="597"/>
      <c r="DTI127" s="597"/>
      <c r="DTJ127" s="597"/>
      <c r="DTK127" s="597"/>
      <c r="DTL127" s="597"/>
      <c r="DTM127" s="597"/>
      <c r="DTN127" s="597"/>
      <c r="DTO127" s="597"/>
      <c r="DTP127" s="597"/>
      <c r="DTQ127" s="597"/>
      <c r="DTR127" s="597"/>
      <c r="DTS127" s="597"/>
      <c r="DTT127" s="597"/>
      <c r="DTU127" s="597"/>
      <c r="DTV127" s="597"/>
      <c r="DTW127" s="597"/>
      <c r="DTX127" s="597"/>
      <c r="DTY127" s="597"/>
      <c r="DTZ127" s="597"/>
      <c r="DUA127" s="597"/>
      <c r="DUB127" s="597"/>
      <c r="DUC127" s="597"/>
      <c r="DUD127" s="597"/>
      <c r="DUE127" s="597"/>
      <c r="DUF127" s="597"/>
      <c r="DUG127" s="597"/>
      <c r="DUH127" s="597"/>
      <c r="DUI127" s="597"/>
      <c r="DUJ127" s="597"/>
      <c r="DUK127" s="597"/>
      <c r="DUL127" s="597"/>
      <c r="DUM127" s="597"/>
      <c r="DUN127" s="597"/>
      <c r="DUO127" s="597"/>
      <c r="DUP127" s="597"/>
      <c r="DUQ127" s="597"/>
      <c r="DUR127" s="597"/>
      <c r="DUS127" s="597"/>
      <c r="DUT127" s="597"/>
      <c r="DUU127" s="597"/>
      <c r="DUV127" s="597"/>
      <c r="DUW127" s="597"/>
      <c r="DUX127" s="597"/>
      <c r="DUY127" s="597"/>
      <c r="DUZ127" s="597"/>
      <c r="DVA127" s="597"/>
      <c r="DVB127" s="597"/>
      <c r="DVC127" s="597"/>
      <c r="DVD127" s="597"/>
      <c r="DVE127" s="597"/>
      <c r="DVF127" s="597"/>
      <c r="DVG127" s="597"/>
      <c r="DVH127" s="597"/>
      <c r="DVI127" s="597"/>
      <c r="DVJ127" s="597"/>
      <c r="DVK127" s="597"/>
      <c r="DVL127" s="597"/>
      <c r="DVM127" s="597"/>
      <c r="DVN127" s="597"/>
      <c r="DVO127" s="597"/>
      <c r="DVP127" s="597"/>
      <c r="DVQ127" s="597"/>
      <c r="DVR127" s="597"/>
      <c r="DVS127" s="597"/>
      <c r="DVT127" s="597"/>
      <c r="DVU127" s="597"/>
      <c r="DVV127" s="597"/>
      <c r="DVW127" s="597"/>
      <c r="DVX127" s="597"/>
      <c r="DVY127" s="597"/>
      <c r="DVZ127" s="597"/>
      <c r="DWA127" s="597"/>
      <c r="DWB127" s="597"/>
      <c r="DWC127" s="597"/>
      <c r="DWD127" s="597"/>
      <c r="DWE127" s="597"/>
      <c r="DWF127" s="597"/>
      <c r="DWG127" s="597"/>
      <c r="DWH127" s="597"/>
      <c r="DWI127" s="597"/>
      <c r="DWJ127" s="597"/>
      <c r="DWK127" s="597"/>
      <c r="DWL127" s="597"/>
      <c r="DWM127" s="597"/>
      <c r="DWN127" s="597"/>
      <c r="DWO127" s="597"/>
      <c r="DWP127" s="597"/>
      <c r="DWQ127" s="597"/>
      <c r="DWR127" s="597"/>
      <c r="DWS127" s="597"/>
      <c r="DWT127" s="597"/>
      <c r="DWU127" s="597"/>
      <c r="DWV127" s="597"/>
      <c r="DWW127" s="597"/>
      <c r="DWX127" s="597"/>
      <c r="DWY127" s="597"/>
      <c r="DWZ127" s="597"/>
      <c r="DXA127" s="597"/>
      <c r="DXB127" s="597"/>
      <c r="DXC127" s="597"/>
      <c r="DXD127" s="597"/>
      <c r="DXE127" s="597"/>
      <c r="DXF127" s="597"/>
      <c r="DXG127" s="597"/>
      <c r="DXH127" s="597"/>
      <c r="DXI127" s="597"/>
      <c r="DXJ127" s="597"/>
      <c r="DXK127" s="597"/>
      <c r="DXL127" s="597"/>
      <c r="DXM127" s="597"/>
      <c r="DXN127" s="597"/>
      <c r="DXO127" s="597"/>
      <c r="DXP127" s="597"/>
      <c r="DXQ127" s="597"/>
      <c r="DXR127" s="597"/>
      <c r="DXS127" s="597"/>
      <c r="DXT127" s="597"/>
      <c r="DXU127" s="597"/>
      <c r="DXV127" s="597"/>
      <c r="DXW127" s="597"/>
      <c r="DXX127" s="597"/>
      <c r="DXY127" s="597"/>
      <c r="DXZ127" s="597"/>
      <c r="DYA127" s="597"/>
      <c r="DYB127" s="597"/>
      <c r="DYC127" s="597"/>
      <c r="DYD127" s="597"/>
      <c r="DYE127" s="597"/>
      <c r="DYF127" s="597"/>
      <c r="DYG127" s="597"/>
      <c r="DYH127" s="597"/>
      <c r="DYI127" s="597"/>
      <c r="DYJ127" s="597"/>
      <c r="DYK127" s="597"/>
      <c r="DYL127" s="597"/>
      <c r="DYM127" s="597"/>
      <c r="DYN127" s="597"/>
      <c r="DYO127" s="597"/>
      <c r="DYP127" s="597"/>
      <c r="DYQ127" s="597"/>
      <c r="DYR127" s="597"/>
      <c r="DYS127" s="597"/>
      <c r="DYT127" s="597"/>
      <c r="DYU127" s="597"/>
      <c r="DYV127" s="597"/>
      <c r="DYW127" s="597"/>
      <c r="DYX127" s="597"/>
      <c r="DYY127" s="597"/>
      <c r="DYZ127" s="597"/>
      <c r="DZA127" s="597"/>
      <c r="DZB127" s="597"/>
      <c r="DZC127" s="597"/>
      <c r="DZD127" s="597"/>
      <c r="DZE127" s="597"/>
      <c r="DZF127" s="597"/>
      <c r="DZG127" s="597"/>
      <c r="DZH127" s="597"/>
      <c r="DZI127" s="597"/>
      <c r="DZJ127" s="597"/>
      <c r="DZK127" s="597"/>
      <c r="DZL127" s="597"/>
      <c r="DZM127" s="597"/>
      <c r="DZN127" s="597"/>
      <c r="DZO127" s="597"/>
      <c r="DZP127" s="597"/>
      <c r="DZQ127" s="597"/>
      <c r="DZR127" s="597"/>
      <c r="DZS127" s="597"/>
      <c r="DZT127" s="597"/>
      <c r="DZU127" s="597"/>
      <c r="DZV127" s="597"/>
      <c r="DZW127" s="597"/>
      <c r="DZX127" s="597"/>
      <c r="DZY127" s="597"/>
      <c r="DZZ127" s="597"/>
      <c r="EAA127" s="597"/>
      <c r="EAB127" s="597"/>
      <c r="EAC127" s="597"/>
      <c r="EAD127" s="597"/>
      <c r="EAE127" s="597"/>
      <c r="EAF127" s="597"/>
      <c r="EAG127" s="597"/>
      <c r="EAH127" s="597"/>
      <c r="EAI127" s="597"/>
      <c r="EAJ127" s="597"/>
      <c r="EAK127" s="597"/>
      <c r="EAL127" s="597"/>
      <c r="EAM127" s="597"/>
      <c r="EAN127" s="597"/>
      <c r="EAO127" s="597"/>
      <c r="EAP127" s="597"/>
      <c r="EAQ127" s="597"/>
      <c r="EAR127" s="597"/>
      <c r="EAS127" s="597"/>
      <c r="EAT127" s="597"/>
      <c r="EAU127" s="597"/>
      <c r="EAV127" s="597"/>
      <c r="EAW127" s="597"/>
      <c r="EAX127" s="597"/>
      <c r="EAY127" s="597"/>
      <c r="EAZ127" s="597"/>
      <c r="EBA127" s="597"/>
      <c r="EBB127" s="597"/>
      <c r="EBC127" s="597"/>
      <c r="EBD127" s="597"/>
      <c r="EBE127" s="597"/>
      <c r="EBF127" s="597"/>
      <c r="EBG127" s="597"/>
      <c r="EBH127" s="597"/>
      <c r="EBI127" s="597"/>
      <c r="EBJ127" s="597"/>
      <c r="EBK127" s="597"/>
      <c r="EBL127" s="597"/>
      <c r="EBM127" s="597"/>
      <c r="EBN127" s="597"/>
      <c r="EBO127" s="597"/>
      <c r="EBP127" s="597"/>
      <c r="EBQ127" s="597"/>
      <c r="EBR127" s="597"/>
      <c r="EBS127" s="597"/>
      <c r="EBT127" s="597"/>
      <c r="EBU127" s="597"/>
      <c r="EBV127" s="597"/>
      <c r="EBW127" s="597"/>
      <c r="EBX127" s="597"/>
      <c r="EBY127" s="597"/>
      <c r="EBZ127" s="597"/>
      <c r="ECA127" s="597"/>
      <c r="ECB127" s="597"/>
      <c r="ECC127" s="597"/>
      <c r="ECD127" s="597"/>
      <c r="ECE127" s="597"/>
      <c r="ECF127" s="597"/>
      <c r="ECG127" s="597"/>
      <c r="ECH127" s="597"/>
      <c r="ECI127" s="597"/>
      <c r="ECJ127" s="597"/>
      <c r="ECK127" s="597"/>
      <c r="ECL127" s="597"/>
      <c r="ECM127" s="597"/>
      <c r="ECN127" s="597"/>
      <c r="ECO127" s="597"/>
      <c r="ECP127" s="597"/>
      <c r="ECQ127" s="597"/>
      <c r="ECR127" s="597"/>
      <c r="ECS127" s="597"/>
      <c r="ECT127" s="597"/>
      <c r="ECU127" s="597"/>
      <c r="ECV127" s="597"/>
      <c r="ECW127" s="597"/>
      <c r="ECX127" s="597"/>
      <c r="ECY127" s="597"/>
      <c r="ECZ127" s="597"/>
      <c r="EDA127" s="597"/>
      <c r="EDB127" s="597"/>
      <c r="EDC127" s="597"/>
      <c r="EDD127" s="597"/>
      <c r="EDE127" s="597"/>
      <c r="EDF127" s="597"/>
      <c r="EDG127" s="597"/>
      <c r="EDH127" s="597"/>
      <c r="EDI127" s="597"/>
      <c r="EDJ127" s="597"/>
      <c r="EDK127" s="597"/>
      <c r="EDL127" s="597"/>
      <c r="EDM127" s="597"/>
      <c r="EDN127" s="597"/>
      <c r="EDO127" s="597"/>
      <c r="EDP127" s="597"/>
      <c r="EDQ127" s="597"/>
      <c r="EDR127" s="597"/>
      <c r="EDS127" s="597"/>
      <c r="EDT127" s="597"/>
      <c r="EDU127" s="597"/>
      <c r="EDV127" s="597"/>
      <c r="EDW127" s="597"/>
      <c r="EDX127" s="597"/>
      <c r="EDY127" s="597"/>
      <c r="EDZ127" s="597"/>
      <c r="EEA127" s="597"/>
      <c r="EEB127" s="597"/>
      <c r="EEC127" s="597"/>
      <c r="EED127" s="597"/>
      <c r="EEE127" s="597"/>
      <c r="EEF127" s="597"/>
      <c r="EEG127" s="597"/>
      <c r="EEH127" s="597"/>
      <c r="EEI127" s="597"/>
      <c r="EEJ127" s="597"/>
      <c r="EEK127" s="597"/>
      <c r="EEL127" s="597"/>
      <c r="EEM127" s="597"/>
      <c r="EEN127" s="597"/>
      <c r="EEO127" s="597"/>
      <c r="EEP127" s="597"/>
      <c r="EEQ127" s="597"/>
      <c r="EER127" s="597"/>
      <c r="EES127" s="597"/>
      <c r="EET127" s="597"/>
      <c r="EEU127" s="597"/>
      <c r="EEV127" s="597"/>
      <c r="EEW127" s="597"/>
      <c r="EEX127" s="597"/>
      <c r="EEY127" s="597"/>
      <c r="EEZ127" s="597"/>
      <c r="EFA127" s="597"/>
      <c r="EFB127" s="597"/>
      <c r="EFC127" s="597"/>
      <c r="EFD127" s="597"/>
      <c r="EFE127" s="597"/>
      <c r="EFF127" s="597"/>
      <c r="EFG127" s="597"/>
      <c r="EFH127" s="597"/>
      <c r="EFI127" s="597"/>
      <c r="EFJ127" s="597"/>
      <c r="EFK127" s="597"/>
      <c r="EFL127" s="597"/>
      <c r="EFM127" s="597"/>
      <c r="EFN127" s="597"/>
      <c r="EFO127" s="597"/>
      <c r="EFP127" s="597"/>
      <c r="EFQ127" s="597"/>
      <c r="EFR127" s="597"/>
      <c r="EFS127" s="597"/>
      <c r="EFT127" s="597"/>
      <c r="EFU127" s="597"/>
      <c r="EFV127" s="597"/>
      <c r="EFW127" s="597"/>
      <c r="EFX127" s="597"/>
      <c r="EFY127" s="597"/>
      <c r="EFZ127" s="597"/>
      <c r="EGA127" s="597"/>
      <c r="EGB127" s="597"/>
      <c r="EGC127" s="597"/>
      <c r="EGD127" s="597"/>
      <c r="EGE127" s="597"/>
      <c r="EGF127" s="597"/>
      <c r="EGG127" s="597"/>
      <c r="EGH127" s="597"/>
      <c r="EGI127" s="597"/>
      <c r="EGJ127" s="597"/>
      <c r="EGK127" s="597"/>
      <c r="EGL127" s="597"/>
      <c r="EGM127" s="597"/>
      <c r="EGN127" s="597"/>
      <c r="EGO127" s="597"/>
      <c r="EGP127" s="597"/>
      <c r="EGQ127" s="597"/>
      <c r="EGR127" s="597"/>
      <c r="EGS127" s="597"/>
      <c r="EGT127" s="597"/>
      <c r="EGU127" s="597"/>
      <c r="EGV127" s="597"/>
      <c r="EGW127" s="597"/>
      <c r="EGX127" s="597"/>
      <c r="EGY127" s="597"/>
      <c r="EGZ127" s="597"/>
      <c r="EHA127" s="597"/>
      <c r="EHB127" s="597"/>
      <c r="EHC127" s="597"/>
      <c r="EHD127" s="597"/>
      <c r="EHE127" s="597"/>
      <c r="EHF127" s="597"/>
      <c r="EHG127" s="597"/>
      <c r="EHH127" s="597"/>
      <c r="EHI127" s="597"/>
      <c r="EHJ127" s="597"/>
      <c r="EHK127" s="597"/>
      <c r="EHL127" s="597"/>
      <c r="EHM127" s="597"/>
      <c r="EHN127" s="597"/>
      <c r="EHO127" s="597"/>
      <c r="EHP127" s="597"/>
      <c r="EHQ127" s="597"/>
      <c r="EHR127" s="597"/>
      <c r="EHS127" s="597"/>
      <c r="EHT127" s="597"/>
      <c r="EHU127" s="597"/>
      <c r="EHV127" s="597"/>
      <c r="EHW127" s="597"/>
      <c r="EHX127" s="597"/>
      <c r="EHY127" s="597"/>
      <c r="EHZ127" s="597"/>
      <c r="EIA127" s="597"/>
      <c r="EIB127" s="597"/>
      <c r="EIC127" s="597"/>
      <c r="EID127" s="597"/>
      <c r="EIE127" s="597"/>
      <c r="EIF127" s="597"/>
      <c r="EIG127" s="597"/>
      <c r="EIH127" s="597"/>
      <c r="EII127" s="597"/>
      <c r="EIJ127" s="597"/>
      <c r="EIK127" s="597"/>
      <c r="EIL127" s="597"/>
      <c r="EIM127" s="597"/>
      <c r="EIN127" s="597"/>
      <c r="EIO127" s="597"/>
      <c r="EIP127" s="597"/>
      <c r="EIQ127" s="597"/>
      <c r="EIR127" s="597"/>
      <c r="EIS127" s="597"/>
      <c r="EIT127" s="597"/>
      <c r="EIU127" s="597"/>
      <c r="EIV127" s="597"/>
      <c r="EIW127" s="597"/>
      <c r="EIX127" s="597"/>
      <c r="EIY127" s="597"/>
      <c r="EIZ127" s="597"/>
      <c r="EJA127" s="597"/>
      <c r="EJB127" s="597"/>
      <c r="EJC127" s="597"/>
      <c r="EJD127" s="597"/>
      <c r="EJE127" s="597"/>
      <c r="EJF127" s="597"/>
      <c r="EJG127" s="597"/>
      <c r="EJH127" s="597"/>
      <c r="EJI127" s="597"/>
      <c r="EJJ127" s="597"/>
      <c r="EJK127" s="597"/>
      <c r="EJL127" s="597"/>
      <c r="EJM127" s="597"/>
      <c r="EJN127" s="597"/>
      <c r="EJO127" s="597"/>
      <c r="EJP127" s="597"/>
      <c r="EJQ127" s="597"/>
      <c r="EJR127" s="597"/>
      <c r="EJS127" s="597"/>
      <c r="EJT127" s="597"/>
      <c r="EJU127" s="597"/>
      <c r="EJV127" s="597"/>
      <c r="EJW127" s="597"/>
      <c r="EJX127" s="597"/>
      <c r="EJY127" s="597"/>
      <c r="EJZ127" s="597"/>
      <c r="EKA127" s="597"/>
      <c r="EKB127" s="597"/>
      <c r="EKC127" s="597"/>
      <c r="EKD127" s="597"/>
      <c r="EKE127" s="597"/>
      <c r="EKF127" s="597"/>
      <c r="EKG127" s="597"/>
      <c r="EKH127" s="597"/>
      <c r="EKI127" s="597"/>
      <c r="EKJ127" s="597"/>
      <c r="EKK127" s="597"/>
      <c r="EKL127" s="597"/>
      <c r="EKM127" s="597"/>
      <c r="EKN127" s="597"/>
      <c r="EKO127" s="597"/>
      <c r="EKP127" s="597"/>
      <c r="EKQ127" s="597"/>
      <c r="EKR127" s="597"/>
      <c r="EKS127" s="597"/>
      <c r="EKT127" s="597"/>
      <c r="EKU127" s="597"/>
      <c r="EKV127" s="597"/>
      <c r="EKW127" s="597"/>
      <c r="EKX127" s="597"/>
      <c r="EKY127" s="597"/>
      <c r="EKZ127" s="597"/>
      <c r="ELA127" s="597"/>
      <c r="ELB127" s="597"/>
      <c r="ELC127" s="597"/>
      <c r="ELD127" s="597"/>
      <c r="ELE127" s="597"/>
      <c r="ELF127" s="597"/>
      <c r="ELG127" s="597"/>
      <c r="ELH127" s="597"/>
      <c r="ELI127" s="597"/>
      <c r="ELJ127" s="597"/>
      <c r="ELK127" s="597"/>
      <c r="ELL127" s="597"/>
      <c r="ELM127" s="597"/>
      <c r="ELN127" s="597"/>
      <c r="ELO127" s="597"/>
      <c r="ELP127" s="597"/>
      <c r="ELQ127" s="597"/>
      <c r="ELR127" s="597"/>
      <c r="ELS127" s="597"/>
      <c r="ELT127" s="597"/>
      <c r="ELU127" s="597"/>
      <c r="ELV127" s="597"/>
      <c r="ELW127" s="597"/>
      <c r="ELX127" s="597"/>
      <c r="ELY127" s="597"/>
      <c r="ELZ127" s="597"/>
      <c r="EMA127" s="597"/>
      <c r="EMB127" s="597"/>
      <c r="EMC127" s="597"/>
      <c r="EMD127" s="597"/>
      <c r="EME127" s="597"/>
      <c r="EMF127" s="597"/>
      <c r="EMG127" s="597"/>
      <c r="EMH127" s="597"/>
      <c r="EMI127" s="597"/>
      <c r="EMJ127" s="597"/>
      <c r="EMK127" s="597"/>
      <c r="EML127" s="597"/>
      <c r="EMM127" s="597"/>
      <c r="EMN127" s="597"/>
      <c r="EMO127" s="597"/>
      <c r="EMP127" s="597"/>
      <c r="EMQ127" s="597"/>
      <c r="EMR127" s="597"/>
      <c r="EMS127" s="597"/>
      <c r="EMT127" s="597"/>
      <c r="EMU127" s="597"/>
      <c r="EMV127" s="597"/>
      <c r="EMW127" s="597"/>
      <c r="EMX127" s="597"/>
      <c r="EMY127" s="597"/>
      <c r="EMZ127" s="597"/>
      <c r="ENA127" s="597"/>
      <c r="ENB127" s="597"/>
      <c r="ENC127" s="597"/>
      <c r="END127" s="597"/>
      <c r="ENE127" s="597"/>
      <c r="ENF127" s="597"/>
      <c r="ENG127" s="597"/>
      <c r="ENH127" s="597"/>
      <c r="ENI127" s="597"/>
      <c r="ENJ127" s="597"/>
      <c r="ENK127" s="597"/>
      <c r="ENL127" s="597"/>
      <c r="ENM127" s="597"/>
      <c r="ENN127" s="597"/>
      <c r="ENO127" s="597"/>
      <c r="ENP127" s="597"/>
      <c r="ENQ127" s="597"/>
      <c r="ENR127" s="597"/>
      <c r="ENS127" s="597"/>
      <c r="ENT127" s="597"/>
      <c r="ENU127" s="597"/>
      <c r="ENV127" s="597"/>
      <c r="ENW127" s="597"/>
      <c r="ENX127" s="597"/>
      <c r="ENY127" s="597"/>
      <c r="ENZ127" s="597"/>
      <c r="EOA127" s="597"/>
      <c r="EOB127" s="597"/>
      <c r="EOC127" s="597"/>
      <c r="EOD127" s="597"/>
      <c r="EOE127" s="597"/>
      <c r="EOF127" s="597"/>
      <c r="EOG127" s="597"/>
      <c r="EOH127" s="597"/>
      <c r="EOI127" s="597"/>
      <c r="EOJ127" s="597"/>
      <c r="EOK127" s="597"/>
      <c r="EOL127" s="597"/>
      <c r="EOM127" s="597"/>
      <c r="EON127" s="597"/>
      <c r="EOO127" s="597"/>
      <c r="EOP127" s="597"/>
      <c r="EOQ127" s="597"/>
      <c r="EOR127" s="597"/>
      <c r="EOS127" s="597"/>
      <c r="EOT127" s="597"/>
      <c r="EOU127" s="597"/>
      <c r="EOV127" s="597"/>
      <c r="EOW127" s="597"/>
      <c r="EOX127" s="597"/>
      <c r="EOY127" s="597"/>
      <c r="EOZ127" s="597"/>
      <c r="EPA127" s="597"/>
      <c r="EPB127" s="597"/>
      <c r="EPC127" s="597"/>
      <c r="EPD127" s="597"/>
      <c r="EPE127" s="597"/>
      <c r="EPF127" s="597"/>
      <c r="EPG127" s="597"/>
      <c r="EPH127" s="597"/>
      <c r="EPI127" s="597"/>
      <c r="EPJ127" s="597"/>
      <c r="EPK127" s="597"/>
      <c r="EPL127" s="597"/>
      <c r="EPM127" s="597"/>
      <c r="EPN127" s="597"/>
      <c r="EPO127" s="597"/>
      <c r="EPP127" s="597"/>
      <c r="EPQ127" s="597"/>
      <c r="EPR127" s="597"/>
      <c r="EPS127" s="597"/>
      <c r="EPT127" s="597"/>
      <c r="EPU127" s="597"/>
      <c r="EPV127" s="597"/>
      <c r="EPW127" s="597"/>
      <c r="EPX127" s="597"/>
      <c r="EPY127" s="597"/>
      <c r="EPZ127" s="597"/>
      <c r="EQA127" s="597"/>
      <c r="EQB127" s="597"/>
      <c r="EQC127" s="597"/>
      <c r="EQD127" s="597"/>
      <c r="EQE127" s="597"/>
      <c r="EQF127" s="597"/>
      <c r="EQG127" s="597"/>
      <c r="EQH127" s="597"/>
      <c r="EQI127" s="597"/>
      <c r="EQJ127" s="597"/>
      <c r="EQK127" s="597"/>
      <c r="EQL127" s="597"/>
      <c r="EQM127" s="597"/>
      <c r="EQN127" s="597"/>
      <c r="EQO127" s="597"/>
      <c r="EQP127" s="597"/>
      <c r="EQQ127" s="597"/>
      <c r="EQR127" s="597"/>
      <c r="EQS127" s="597"/>
      <c r="EQT127" s="597"/>
      <c r="EQU127" s="597"/>
      <c r="EQV127" s="597"/>
      <c r="EQW127" s="597"/>
      <c r="EQX127" s="597"/>
      <c r="EQY127" s="597"/>
      <c r="EQZ127" s="597"/>
      <c r="ERA127" s="597"/>
      <c r="ERB127" s="597"/>
      <c r="ERC127" s="597"/>
      <c r="ERD127" s="597"/>
      <c r="ERE127" s="597"/>
      <c r="ERF127" s="597"/>
      <c r="ERG127" s="597"/>
      <c r="ERH127" s="597"/>
      <c r="ERI127" s="597"/>
      <c r="ERJ127" s="597"/>
      <c r="ERK127" s="597"/>
      <c r="ERL127" s="597"/>
      <c r="ERM127" s="597"/>
      <c r="ERN127" s="597"/>
      <c r="ERO127" s="597"/>
      <c r="ERP127" s="597"/>
      <c r="ERQ127" s="597"/>
      <c r="ERR127" s="597"/>
      <c r="ERS127" s="597"/>
      <c r="ERT127" s="597"/>
      <c r="ERU127" s="597"/>
      <c r="ERV127" s="597"/>
      <c r="ERW127" s="597"/>
      <c r="ERX127" s="597"/>
      <c r="ERY127" s="597"/>
      <c r="ERZ127" s="597"/>
      <c r="ESA127" s="597"/>
      <c r="ESB127" s="597"/>
      <c r="ESC127" s="597"/>
      <c r="ESD127" s="597"/>
      <c r="ESE127" s="597"/>
      <c r="ESF127" s="597"/>
      <c r="ESG127" s="597"/>
      <c r="ESH127" s="597"/>
      <c r="ESI127" s="597"/>
      <c r="ESJ127" s="597"/>
      <c r="ESK127" s="597"/>
      <c r="ESL127" s="597"/>
      <c r="ESM127" s="597"/>
      <c r="ESN127" s="597"/>
      <c r="ESO127" s="597"/>
      <c r="ESP127" s="597"/>
      <c r="ESQ127" s="597"/>
      <c r="ESR127" s="597"/>
      <c r="ESS127" s="597"/>
      <c r="EST127" s="597"/>
      <c r="ESU127" s="597"/>
      <c r="ESV127" s="597"/>
      <c r="ESW127" s="597"/>
      <c r="ESX127" s="597"/>
      <c r="ESY127" s="597"/>
      <c r="ESZ127" s="597"/>
      <c r="ETA127" s="597"/>
      <c r="ETB127" s="597"/>
      <c r="ETC127" s="597"/>
      <c r="ETD127" s="597"/>
      <c r="ETE127" s="597"/>
      <c r="ETF127" s="597"/>
      <c r="ETG127" s="597"/>
      <c r="ETH127" s="597"/>
      <c r="ETI127" s="597"/>
      <c r="ETJ127" s="597"/>
      <c r="ETK127" s="597"/>
      <c r="ETL127" s="597"/>
      <c r="ETM127" s="597"/>
      <c r="ETN127" s="597"/>
      <c r="ETO127" s="597"/>
      <c r="ETP127" s="597"/>
      <c r="ETQ127" s="597"/>
      <c r="ETR127" s="597"/>
      <c r="ETS127" s="597"/>
      <c r="ETT127" s="597"/>
      <c r="ETU127" s="597"/>
      <c r="ETV127" s="597"/>
      <c r="ETW127" s="597"/>
      <c r="ETX127" s="597"/>
      <c r="ETY127" s="597"/>
      <c r="ETZ127" s="597"/>
      <c r="EUA127" s="597"/>
      <c r="EUB127" s="597"/>
      <c r="EUC127" s="597"/>
      <c r="EUD127" s="597"/>
      <c r="EUE127" s="597"/>
      <c r="EUF127" s="597"/>
      <c r="EUG127" s="597"/>
      <c r="EUH127" s="597"/>
      <c r="EUI127" s="597"/>
      <c r="EUJ127" s="597"/>
      <c r="EUK127" s="597"/>
      <c r="EUL127" s="597"/>
      <c r="EUM127" s="597"/>
      <c r="EUN127" s="597"/>
      <c r="EUO127" s="597"/>
      <c r="EUP127" s="597"/>
      <c r="EUQ127" s="597"/>
      <c r="EUR127" s="597"/>
      <c r="EUS127" s="597"/>
      <c r="EUT127" s="597"/>
      <c r="EUU127" s="597"/>
      <c r="EUV127" s="597"/>
      <c r="EUW127" s="597"/>
      <c r="EUX127" s="597"/>
      <c r="EUY127" s="597"/>
      <c r="EUZ127" s="597"/>
      <c r="EVA127" s="597"/>
      <c r="EVB127" s="597"/>
      <c r="EVC127" s="597"/>
      <c r="EVD127" s="597"/>
      <c r="EVE127" s="597"/>
      <c r="EVF127" s="597"/>
      <c r="EVG127" s="597"/>
      <c r="EVH127" s="597"/>
      <c r="EVI127" s="597"/>
      <c r="EVJ127" s="597"/>
      <c r="EVK127" s="597"/>
      <c r="EVL127" s="597"/>
      <c r="EVM127" s="597"/>
      <c r="EVN127" s="597"/>
      <c r="EVO127" s="597"/>
      <c r="EVP127" s="597"/>
      <c r="EVQ127" s="597"/>
      <c r="EVR127" s="597"/>
      <c r="EVS127" s="597"/>
      <c r="EVT127" s="597"/>
      <c r="EVU127" s="597"/>
      <c r="EVV127" s="597"/>
      <c r="EVW127" s="597"/>
      <c r="EVX127" s="597"/>
      <c r="EVY127" s="597"/>
      <c r="EVZ127" s="597"/>
      <c r="EWA127" s="597"/>
      <c r="EWB127" s="597"/>
      <c r="EWC127" s="597"/>
      <c r="EWD127" s="597"/>
      <c r="EWE127" s="597"/>
      <c r="EWF127" s="597"/>
      <c r="EWG127" s="597"/>
      <c r="EWH127" s="597"/>
      <c r="EWI127" s="597"/>
      <c r="EWJ127" s="597"/>
      <c r="EWK127" s="597"/>
      <c r="EWL127" s="597"/>
      <c r="EWM127" s="597"/>
      <c r="EWN127" s="597"/>
      <c r="EWO127" s="597"/>
      <c r="EWP127" s="597"/>
      <c r="EWQ127" s="597"/>
      <c r="EWR127" s="597"/>
      <c r="EWS127" s="597"/>
      <c r="EWT127" s="597"/>
      <c r="EWU127" s="597"/>
      <c r="EWV127" s="597"/>
      <c r="EWW127" s="597"/>
      <c r="EWX127" s="597"/>
      <c r="EWY127" s="597"/>
      <c r="EWZ127" s="597"/>
      <c r="EXA127" s="597"/>
      <c r="EXB127" s="597"/>
      <c r="EXC127" s="597"/>
      <c r="EXD127" s="597"/>
      <c r="EXE127" s="597"/>
      <c r="EXF127" s="597"/>
      <c r="EXG127" s="597"/>
      <c r="EXH127" s="597"/>
      <c r="EXI127" s="597"/>
      <c r="EXJ127" s="597"/>
      <c r="EXK127" s="597"/>
      <c r="EXL127" s="597"/>
      <c r="EXM127" s="597"/>
      <c r="EXN127" s="597"/>
      <c r="EXO127" s="597"/>
      <c r="EXP127" s="597"/>
      <c r="EXQ127" s="597"/>
      <c r="EXR127" s="597"/>
      <c r="EXS127" s="597"/>
      <c r="EXT127" s="597"/>
      <c r="EXU127" s="597"/>
      <c r="EXV127" s="597"/>
      <c r="EXW127" s="597"/>
      <c r="EXX127" s="597"/>
      <c r="EXY127" s="597"/>
      <c r="EXZ127" s="597"/>
      <c r="EYA127" s="597"/>
      <c r="EYB127" s="597"/>
      <c r="EYC127" s="597"/>
      <c r="EYD127" s="597"/>
      <c r="EYE127" s="597"/>
      <c r="EYF127" s="597"/>
      <c r="EYG127" s="597"/>
      <c r="EYH127" s="597"/>
      <c r="EYI127" s="597"/>
      <c r="EYJ127" s="597"/>
      <c r="EYK127" s="597"/>
      <c r="EYL127" s="597"/>
      <c r="EYM127" s="597"/>
      <c r="EYN127" s="597"/>
      <c r="EYO127" s="597"/>
      <c r="EYP127" s="597"/>
      <c r="EYQ127" s="597"/>
      <c r="EYR127" s="597"/>
      <c r="EYS127" s="597"/>
      <c r="EYT127" s="597"/>
      <c r="EYU127" s="597"/>
      <c r="EYV127" s="597"/>
      <c r="EYW127" s="597"/>
      <c r="EYX127" s="597"/>
      <c r="EYY127" s="597"/>
      <c r="EYZ127" s="597"/>
      <c r="EZA127" s="597"/>
      <c r="EZB127" s="597"/>
      <c r="EZC127" s="597"/>
      <c r="EZD127" s="597"/>
      <c r="EZE127" s="597"/>
      <c r="EZF127" s="597"/>
      <c r="EZG127" s="597"/>
      <c r="EZH127" s="597"/>
      <c r="EZI127" s="597"/>
      <c r="EZJ127" s="597"/>
      <c r="EZK127" s="597"/>
      <c r="EZL127" s="597"/>
      <c r="EZM127" s="597"/>
      <c r="EZN127" s="597"/>
      <c r="EZO127" s="597"/>
      <c r="EZP127" s="597"/>
      <c r="EZQ127" s="597"/>
      <c r="EZR127" s="597"/>
      <c r="EZS127" s="597"/>
      <c r="EZT127" s="597"/>
      <c r="EZU127" s="597"/>
      <c r="EZV127" s="597"/>
      <c r="EZW127" s="597"/>
      <c r="EZX127" s="597"/>
      <c r="EZY127" s="597"/>
      <c r="EZZ127" s="597"/>
      <c r="FAA127" s="597"/>
      <c r="FAB127" s="597"/>
      <c r="FAC127" s="597"/>
      <c r="FAD127" s="597"/>
      <c r="FAE127" s="597"/>
      <c r="FAF127" s="597"/>
      <c r="FAG127" s="597"/>
      <c r="FAH127" s="597"/>
      <c r="FAI127" s="597"/>
      <c r="FAJ127" s="597"/>
      <c r="FAK127" s="597"/>
      <c r="FAL127" s="597"/>
      <c r="FAM127" s="597"/>
      <c r="FAN127" s="597"/>
      <c r="FAO127" s="597"/>
      <c r="FAP127" s="597"/>
      <c r="FAQ127" s="597"/>
      <c r="FAR127" s="597"/>
      <c r="FAS127" s="597"/>
      <c r="FAT127" s="597"/>
      <c r="FAU127" s="597"/>
      <c r="FAV127" s="597"/>
      <c r="FAW127" s="597"/>
      <c r="FAX127" s="597"/>
      <c r="FAY127" s="597"/>
      <c r="FAZ127" s="597"/>
      <c r="FBA127" s="597"/>
      <c r="FBB127" s="597"/>
      <c r="FBC127" s="597"/>
      <c r="FBD127" s="597"/>
      <c r="FBE127" s="597"/>
      <c r="FBF127" s="597"/>
      <c r="FBG127" s="597"/>
      <c r="FBH127" s="597"/>
      <c r="FBI127" s="597"/>
      <c r="FBJ127" s="597"/>
      <c r="FBK127" s="597"/>
      <c r="FBL127" s="597"/>
      <c r="FBM127" s="597"/>
      <c r="FBN127" s="597"/>
      <c r="FBO127" s="597"/>
      <c r="FBP127" s="597"/>
      <c r="FBQ127" s="597"/>
      <c r="FBR127" s="597"/>
      <c r="FBS127" s="597"/>
      <c r="FBT127" s="597"/>
      <c r="FBU127" s="597"/>
      <c r="FBV127" s="597"/>
      <c r="FBW127" s="597"/>
      <c r="FBX127" s="597"/>
      <c r="FBY127" s="597"/>
      <c r="FBZ127" s="597"/>
      <c r="FCA127" s="597"/>
      <c r="FCB127" s="597"/>
      <c r="FCC127" s="597"/>
      <c r="FCD127" s="597"/>
      <c r="FCE127" s="597"/>
      <c r="FCF127" s="597"/>
      <c r="FCG127" s="597"/>
      <c r="FCH127" s="597"/>
      <c r="FCI127" s="597"/>
      <c r="FCJ127" s="597"/>
      <c r="FCK127" s="597"/>
      <c r="FCL127" s="597"/>
      <c r="FCM127" s="597"/>
      <c r="FCN127" s="597"/>
      <c r="FCO127" s="597"/>
      <c r="FCP127" s="597"/>
      <c r="FCQ127" s="597"/>
      <c r="FCR127" s="597"/>
      <c r="FCS127" s="597"/>
      <c r="FCT127" s="597"/>
      <c r="FCU127" s="597"/>
      <c r="FCV127" s="597"/>
      <c r="FCW127" s="597"/>
      <c r="FCX127" s="597"/>
      <c r="FCY127" s="597"/>
      <c r="FCZ127" s="597"/>
      <c r="FDA127" s="597"/>
      <c r="FDB127" s="597"/>
      <c r="FDC127" s="597"/>
      <c r="FDD127" s="597"/>
      <c r="FDE127" s="597"/>
      <c r="FDF127" s="597"/>
      <c r="FDG127" s="597"/>
      <c r="FDH127" s="597"/>
      <c r="FDI127" s="597"/>
      <c r="FDJ127" s="597"/>
      <c r="FDK127" s="597"/>
      <c r="FDL127" s="597"/>
      <c r="FDM127" s="597"/>
      <c r="FDN127" s="597"/>
      <c r="FDO127" s="597"/>
      <c r="FDP127" s="597"/>
      <c r="FDQ127" s="597"/>
      <c r="FDR127" s="597"/>
      <c r="FDS127" s="597"/>
      <c r="FDT127" s="597"/>
      <c r="FDU127" s="597"/>
      <c r="FDV127" s="597"/>
      <c r="FDW127" s="597"/>
      <c r="FDX127" s="597"/>
      <c r="FDY127" s="597"/>
      <c r="FDZ127" s="597"/>
      <c r="FEA127" s="597"/>
      <c r="FEB127" s="597"/>
      <c r="FEC127" s="597"/>
      <c r="FED127" s="597"/>
      <c r="FEE127" s="597"/>
      <c r="FEF127" s="597"/>
      <c r="FEG127" s="597"/>
      <c r="FEH127" s="597"/>
      <c r="FEI127" s="597"/>
      <c r="FEJ127" s="597"/>
      <c r="FEK127" s="597"/>
      <c r="FEL127" s="597"/>
      <c r="FEM127" s="597"/>
      <c r="FEN127" s="597"/>
      <c r="FEO127" s="597"/>
      <c r="FEP127" s="597"/>
      <c r="FEQ127" s="597"/>
      <c r="FER127" s="597"/>
      <c r="FES127" s="597"/>
      <c r="FET127" s="597"/>
      <c r="FEU127" s="597"/>
      <c r="FEV127" s="597"/>
      <c r="FEW127" s="597"/>
      <c r="FEX127" s="597"/>
      <c r="FEY127" s="597"/>
      <c r="FEZ127" s="597"/>
      <c r="FFA127" s="597"/>
      <c r="FFB127" s="597"/>
      <c r="FFC127" s="597"/>
      <c r="FFD127" s="597"/>
      <c r="FFE127" s="597"/>
      <c r="FFF127" s="597"/>
      <c r="FFG127" s="597"/>
      <c r="FFH127" s="597"/>
      <c r="FFI127" s="597"/>
      <c r="FFJ127" s="597"/>
      <c r="FFK127" s="597"/>
      <c r="FFL127" s="597"/>
      <c r="FFM127" s="597"/>
      <c r="FFN127" s="597"/>
      <c r="FFO127" s="597"/>
      <c r="FFP127" s="597"/>
      <c r="FFQ127" s="597"/>
      <c r="FFR127" s="597"/>
      <c r="FFS127" s="597"/>
      <c r="FFT127" s="597"/>
      <c r="FFU127" s="597"/>
      <c r="FFV127" s="597"/>
      <c r="FFW127" s="597"/>
      <c r="FFX127" s="597"/>
      <c r="FFY127" s="597"/>
      <c r="FFZ127" s="597"/>
      <c r="FGA127" s="597"/>
      <c r="FGB127" s="597"/>
      <c r="FGC127" s="597"/>
      <c r="FGD127" s="597"/>
      <c r="FGE127" s="597"/>
      <c r="FGF127" s="597"/>
      <c r="FGG127" s="597"/>
      <c r="FGH127" s="597"/>
      <c r="FGI127" s="597"/>
      <c r="FGJ127" s="597"/>
      <c r="FGK127" s="597"/>
      <c r="FGL127" s="597"/>
      <c r="FGM127" s="597"/>
      <c r="FGN127" s="597"/>
      <c r="FGO127" s="597"/>
      <c r="FGP127" s="597"/>
      <c r="FGQ127" s="597"/>
      <c r="FGR127" s="597"/>
      <c r="FGS127" s="597"/>
      <c r="FGT127" s="597"/>
      <c r="FGU127" s="597"/>
      <c r="FGV127" s="597"/>
      <c r="FGW127" s="597"/>
      <c r="FGX127" s="597"/>
      <c r="FGY127" s="597"/>
      <c r="FGZ127" s="597"/>
      <c r="FHA127" s="597"/>
      <c r="FHB127" s="597"/>
      <c r="FHC127" s="597"/>
      <c r="FHD127" s="597"/>
      <c r="FHE127" s="597"/>
      <c r="FHF127" s="597"/>
      <c r="FHG127" s="597"/>
      <c r="FHH127" s="597"/>
      <c r="FHI127" s="597"/>
      <c r="FHJ127" s="597"/>
      <c r="FHK127" s="597"/>
      <c r="FHL127" s="597"/>
      <c r="FHM127" s="597"/>
      <c r="FHN127" s="597"/>
      <c r="FHO127" s="597"/>
      <c r="FHP127" s="597"/>
      <c r="FHQ127" s="597"/>
      <c r="FHR127" s="597"/>
      <c r="FHS127" s="597"/>
      <c r="FHT127" s="597"/>
      <c r="FHU127" s="597"/>
      <c r="FHV127" s="597"/>
      <c r="FHW127" s="597"/>
      <c r="FHX127" s="597"/>
      <c r="FHY127" s="597"/>
      <c r="FHZ127" s="597"/>
      <c r="FIA127" s="597"/>
      <c r="FIB127" s="597"/>
      <c r="FIC127" s="597"/>
      <c r="FID127" s="597"/>
      <c r="FIE127" s="597"/>
      <c r="FIF127" s="597"/>
      <c r="FIG127" s="597"/>
      <c r="FIH127" s="597"/>
      <c r="FII127" s="597"/>
      <c r="FIJ127" s="597"/>
      <c r="FIK127" s="597"/>
      <c r="FIL127" s="597"/>
      <c r="FIM127" s="597"/>
      <c r="FIN127" s="597"/>
      <c r="FIO127" s="597"/>
      <c r="FIP127" s="597"/>
      <c r="FIQ127" s="597"/>
      <c r="FIR127" s="597"/>
      <c r="FIS127" s="597"/>
      <c r="FIT127" s="597"/>
      <c r="FIU127" s="597"/>
      <c r="FIV127" s="597"/>
      <c r="FIW127" s="597"/>
      <c r="FIX127" s="597"/>
      <c r="FIY127" s="597"/>
      <c r="FIZ127" s="597"/>
      <c r="FJA127" s="597"/>
      <c r="FJB127" s="597"/>
      <c r="FJC127" s="597"/>
      <c r="FJD127" s="597"/>
      <c r="FJE127" s="597"/>
      <c r="FJF127" s="597"/>
      <c r="FJG127" s="597"/>
      <c r="FJH127" s="597"/>
      <c r="FJI127" s="597"/>
      <c r="FJJ127" s="597"/>
      <c r="FJK127" s="597"/>
      <c r="FJL127" s="597"/>
      <c r="FJM127" s="597"/>
      <c r="FJN127" s="597"/>
      <c r="FJO127" s="597"/>
      <c r="FJP127" s="597"/>
      <c r="FJQ127" s="597"/>
      <c r="FJR127" s="597"/>
      <c r="FJS127" s="597"/>
      <c r="FJT127" s="597"/>
      <c r="FJU127" s="597"/>
      <c r="FJV127" s="597"/>
      <c r="FJW127" s="597"/>
      <c r="FJX127" s="597"/>
      <c r="FJY127" s="597"/>
      <c r="FJZ127" s="597"/>
      <c r="FKA127" s="597"/>
      <c r="FKB127" s="597"/>
      <c r="FKC127" s="597"/>
      <c r="FKD127" s="597"/>
      <c r="FKE127" s="597"/>
      <c r="FKF127" s="597"/>
      <c r="FKG127" s="597"/>
      <c r="FKH127" s="597"/>
      <c r="FKI127" s="597"/>
      <c r="FKJ127" s="597"/>
      <c r="FKK127" s="597"/>
      <c r="FKL127" s="597"/>
      <c r="FKM127" s="597"/>
      <c r="FKN127" s="597"/>
      <c r="FKO127" s="597"/>
      <c r="FKP127" s="597"/>
      <c r="FKQ127" s="597"/>
      <c r="FKR127" s="597"/>
      <c r="FKS127" s="597"/>
      <c r="FKT127" s="597"/>
      <c r="FKU127" s="597"/>
      <c r="FKV127" s="597"/>
      <c r="FKW127" s="597"/>
      <c r="FKX127" s="597"/>
      <c r="FKY127" s="597"/>
      <c r="FKZ127" s="597"/>
      <c r="FLA127" s="597"/>
      <c r="FLB127" s="597"/>
      <c r="FLC127" s="597"/>
      <c r="FLD127" s="597"/>
      <c r="FLE127" s="597"/>
      <c r="FLF127" s="597"/>
      <c r="FLG127" s="597"/>
      <c r="FLH127" s="597"/>
      <c r="FLI127" s="597"/>
      <c r="FLJ127" s="597"/>
      <c r="FLK127" s="597"/>
      <c r="FLL127" s="597"/>
      <c r="FLM127" s="597"/>
      <c r="FLN127" s="597"/>
      <c r="FLO127" s="597"/>
      <c r="FLP127" s="597"/>
      <c r="FLQ127" s="597"/>
      <c r="FLR127" s="597"/>
      <c r="FLS127" s="597"/>
      <c r="FLT127" s="597"/>
      <c r="FLU127" s="597"/>
      <c r="FLV127" s="597"/>
      <c r="FLW127" s="597"/>
      <c r="FLX127" s="597"/>
      <c r="FLY127" s="597"/>
      <c r="FLZ127" s="597"/>
      <c r="FMA127" s="597"/>
      <c r="FMB127" s="597"/>
      <c r="FMC127" s="597"/>
      <c r="FMD127" s="597"/>
      <c r="FME127" s="597"/>
      <c r="FMF127" s="597"/>
      <c r="FMG127" s="597"/>
      <c r="FMH127" s="597"/>
      <c r="FMI127" s="597"/>
      <c r="FMJ127" s="597"/>
      <c r="FMK127" s="597"/>
      <c r="FML127" s="597"/>
      <c r="FMM127" s="597"/>
      <c r="FMN127" s="597"/>
      <c r="FMO127" s="597"/>
      <c r="FMP127" s="597"/>
      <c r="FMQ127" s="597"/>
      <c r="FMR127" s="597"/>
      <c r="FMS127" s="597"/>
      <c r="FMT127" s="597"/>
      <c r="FMU127" s="597"/>
      <c r="FMV127" s="597"/>
      <c r="FMW127" s="597"/>
      <c r="FMX127" s="597"/>
      <c r="FMY127" s="597"/>
      <c r="FMZ127" s="597"/>
      <c r="FNA127" s="597"/>
      <c r="FNB127" s="597"/>
      <c r="FNC127" s="597"/>
      <c r="FND127" s="597"/>
      <c r="FNE127" s="597"/>
      <c r="FNF127" s="597"/>
      <c r="FNG127" s="597"/>
      <c r="FNH127" s="597"/>
      <c r="FNI127" s="597"/>
      <c r="FNJ127" s="597"/>
      <c r="FNK127" s="597"/>
      <c r="FNL127" s="597"/>
      <c r="FNM127" s="597"/>
      <c r="FNN127" s="597"/>
      <c r="FNO127" s="597"/>
      <c r="FNP127" s="597"/>
      <c r="FNQ127" s="597"/>
      <c r="FNR127" s="597"/>
      <c r="FNS127" s="597"/>
      <c r="FNT127" s="597"/>
      <c r="FNU127" s="597"/>
      <c r="FNV127" s="597"/>
      <c r="FNW127" s="597"/>
      <c r="FNX127" s="597"/>
      <c r="FNY127" s="597"/>
      <c r="FNZ127" s="597"/>
      <c r="FOA127" s="597"/>
      <c r="FOB127" s="597"/>
      <c r="FOC127" s="597"/>
      <c r="FOD127" s="597"/>
      <c r="FOE127" s="597"/>
      <c r="FOF127" s="597"/>
      <c r="FOG127" s="597"/>
      <c r="FOH127" s="597"/>
      <c r="FOI127" s="597"/>
      <c r="FOJ127" s="597"/>
      <c r="FOK127" s="597"/>
      <c r="FOL127" s="597"/>
      <c r="FOM127" s="597"/>
      <c r="FON127" s="597"/>
      <c r="FOO127" s="597"/>
      <c r="FOP127" s="597"/>
      <c r="FOQ127" s="597"/>
      <c r="FOR127" s="597"/>
      <c r="FOS127" s="597"/>
      <c r="FOT127" s="597"/>
      <c r="FOU127" s="597"/>
      <c r="FOV127" s="597"/>
      <c r="FOW127" s="597"/>
      <c r="FOX127" s="597"/>
      <c r="FOY127" s="597"/>
      <c r="FOZ127" s="597"/>
      <c r="FPA127" s="597"/>
      <c r="FPB127" s="597"/>
      <c r="FPC127" s="597"/>
      <c r="FPD127" s="597"/>
      <c r="FPE127" s="597"/>
      <c r="FPF127" s="597"/>
      <c r="FPG127" s="597"/>
      <c r="FPH127" s="597"/>
      <c r="FPI127" s="597"/>
      <c r="FPJ127" s="597"/>
      <c r="FPK127" s="597"/>
      <c r="FPL127" s="597"/>
      <c r="FPM127" s="597"/>
      <c r="FPN127" s="597"/>
      <c r="FPO127" s="597"/>
      <c r="FPP127" s="597"/>
      <c r="FPQ127" s="597"/>
      <c r="FPR127" s="597"/>
      <c r="FPS127" s="597"/>
      <c r="FPT127" s="597"/>
      <c r="FPU127" s="597"/>
      <c r="FPV127" s="597"/>
      <c r="FPW127" s="597"/>
      <c r="FPX127" s="597"/>
      <c r="FPY127" s="597"/>
      <c r="FPZ127" s="597"/>
      <c r="FQA127" s="597"/>
      <c r="FQB127" s="597"/>
      <c r="FQC127" s="597"/>
      <c r="FQD127" s="597"/>
      <c r="FQE127" s="597"/>
      <c r="FQF127" s="597"/>
      <c r="FQG127" s="597"/>
      <c r="FQH127" s="597"/>
      <c r="FQI127" s="597"/>
      <c r="FQJ127" s="597"/>
      <c r="FQK127" s="597"/>
      <c r="FQL127" s="597"/>
      <c r="FQM127" s="597"/>
      <c r="FQN127" s="597"/>
      <c r="FQO127" s="597"/>
      <c r="FQP127" s="597"/>
      <c r="FQQ127" s="597"/>
      <c r="FQR127" s="597"/>
      <c r="FQS127" s="597"/>
      <c r="FQT127" s="597"/>
      <c r="FQU127" s="597"/>
      <c r="FQV127" s="597"/>
      <c r="FQW127" s="597"/>
      <c r="FQX127" s="597"/>
      <c r="FQY127" s="597"/>
      <c r="FQZ127" s="597"/>
      <c r="FRA127" s="597"/>
      <c r="FRB127" s="597"/>
      <c r="FRC127" s="597"/>
      <c r="FRD127" s="597"/>
      <c r="FRE127" s="597"/>
      <c r="FRF127" s="597"/>
      <c r="FRG127" s="597"/>
      <c r="FRH127" s="597"/>
      <c r="FRI127" s="597"/>
      <c r="FRJ127" s="597"/>
      <c r="FRK127" s="597"/>
      <c r="FRL127" s="597"/>
      <c r="FRM127" s="597"/>
      <c r="FRN127" s="597"/>
      <c r="FRO127" s="597"/>
      <c r="FRP127" s="597"/>
      <c r="FRQ127" s="597"/>
      <c r="FRR127" s="597"/>
      <c r="FRS127" s="597"/>
      <c r="FRT127" s="597"/>
      <c r="FRU127" s="597"/>
      <c r="FRV127" s="597"/>
      <c r="FRW127" s="597"/>
      <c r="FRX127" s="597"/>
      <c r="FRY127" s="597"/>
      <c r="FRZ127" s="597"/>
      <c r="FSA127" s="597"/>
      <c r="FSB127" s="597"/>
      <c r="FSC127" s="597"/>
      <c r="FSD127" s="597"/>
      <c r="FSE127" s="597"/>
      <c r="FSF127" s="597"/>
      <c r="FSG127" s="597"/>
      <c r="FSH127" s="597"/>
      <c r="FSI127" s="597"/>
      <c r="FSJ127" s="597"/>
      <c r="FSK127" s="597"/>
      <c r="FSL127" s="597"/>
      <c r="FSM127" s="597"/>
      <c r="FSN127" s="597"/>
      <c r="FSO127" s="597"/>
      <c r="FSP127" s="597"/>
      <c r="FSQ127" s="597"/>
      <c r="FSR127" s="597"/>
      <c r="FSS127" s="597"/>
      <c r="FST127" s="597"/>
      <c r="FSU127" s="597"/>
      <c r="FSV127" s="597"/>
      <c r="FSW127" s="597"/>
      <c r="FSX127" s="597"/>
      <c r="FSY127" s="597"/>
      <c r="FSZ127" s="597"/>
      <c r="FTA127" s="597"/>
      <c r="FTB127" s="597"/>
      <c r="FTC127" s="597"/>
      <c r="FTD127" s="597"/>
      <c r="FTE127" s="597"/>
      <c r="FTF127" s="597"/>
      <c r="FTG127" s="597"/>
      <c r="FTH127" s="597"/>
      <c r="FTI127" s="597"/>
      <c r="FTJ127" s="597"/>
      <c r="FTK127" s="597"/>
      <c r="FTL127" s="597"/>
      <c r="FTM127" s="597"/>
      <c r="FTN127" s="597"/>
      <c r="FTO127" s="597"/>
      <c r="FTP127" s="597"/>
      <c r="FTQ127" s="597"/>
      <c r="FTR127" s="597"/>
      <c r="FTS127" s="597"/>
      <c r="FTT127" s="597"/>
      <c r="FTU127" s="597"/>
      <c r="FTV127" s="597"/>
      <c r="FTW127" s="597"/>
      <c r="FTX127" s="597"/>
      <c r="FTY127" s="597"/>
      <c r="FTZ127" s="597"/>
      <c r="FUA127" s="597"/>
      <c r="FUB127" s="597"/>
      <c r="FUC127" s="597"/>
      <c r="FUD127" s="597"/>
      <c r="FUE127" s="597"/>
      <c r="FUF127" s="597"/>
      <c r="FUG127" s="597"/>
      <c r="FUH127" s="597"/>
      <c r="FUI127" s="597"/>
      <c r="FUJ127" s="597"/>
      <c r="FUK127" s="597"/>
      <c r="FUL127" s="597"/>
      <c r="FUM127" s="597"/>
      <c r="FUN127" s="597"/>
      <c r="FUO127" s="597"/>
      <c r="FUP127" s="597"/>
      <c r="FUQ127" s="597"/>
      <c r="FUR127" s="597"/>
      <c r="FUS127" s="597"/>
      <c r="FUT127" s="597"/>
      <c r="FUU127" s="597"/>
      <c r="FUV127" s="597"/>
      <c r="FUW127" s="597"/>
      <c r="FUX127" s="597"/>
      <c r="FUY127" s="597"/>
      <c r="FUZ127" s="597"/>
      <c r="FVA127" s="597"/>
      <c r="FVB127" s="597"/>
      <c r="FVC127" s="597"/>
      <c r="FVD127" s="597"/>
      <c r="FVE127" s="597"/>
      <c r="FVF127" s="597"/>
      <c r="FVG127" s="597"/>
      <c r="FVH127" s="597"/>
      <c r="FVI127" s="597"/>
      <c r="FVJ127" s="597"/>
      <c r="FVK127" s="597"/>
      <c r="FVL127" s="597"/>
      <c r="FVM127" s="597"/>
      <c r="FVN127" s="597"/>
      <c r="FVO127" s="597"/>
      <c r="FVP127" s="597"/>
      <c r="FVQ127" s="597"/>
      <c r="FVR127" s="597"/>
      <c r="FVS127" s="597"/>
      <c r="FVT127" s="597"/>
      <c r="FVU127" s="597"/>
      <c r="FVV127" s="597"/>
      <c r="FVW127" s="597"/>
      <c r="FVX127" s="597"/>
      <c r="FVY127" s="597"/>
      <c r="FVZ127" s="597"/>
      <c r="FWA127" s="597"/>
      <c r="FWB127" s="597"/>
      <c r="FWC127" s="597"/>
      <c r="FWD127" s="597"/>
      <c r="FWE127" s="597"/>
      <c r="FWF127" s="597"/>
      <c r="FWG127" s="597"/>
      <c r="FWH127" s="597"/>
      <c r="FWI127" s="597"/>
      <c r="FWJ127" s="597"/>
      <c r="FWK127" s="597"/>
      <c r="FWL127" s="597"/>
      <c r="FWM127" s="597"/>
      <c r="FWN127" s="597"/>
      <c r="FWO127" s="597"/>
      <c r="FWP127" s="597"/>
      <c r="FWQ127" s="597"/>
      <c r="FWR127" s="597"/>
      <c r="FWS127" s="597"/>
      <c r="FWT127" s="597"/>
      <c r="FWU127" s="597"/>
      <c r="FWV127" s="597"/>
      <c r="FWW127" s="597"/>
      <c r="FWX127" s="597"/>
      <c r="FWY127" s="597"/>
      <c r="FWZ127" s="597"/>
      <c r="FXA127" s="597"/>
      <c r="FXB127" s="597"/>
      <c r="FXC127" s="597"/>
      <c r="FXD127" s="597"/>
      <c r="FXE127" s="597"/>
      <c r="FXF127" s="597"/>
      <c r="FXG127" s="597"/>
      <c r="FXH127" s="597"/>
      <c r="FXI127" s="597"/>
      <c r="FXJ127" s="597"/>
      <c r="FXK127" s="597"/>
      <c r="FXL127" s="597"/>
      <c r="FXM127" s="597"/>
      <c r="FXN127" s="597"/>
      <c r="FXO127" s="597"/>
      <c r="FXP127" s="597"/>
      <c r="FXQ127" s="597"/>
      <c r="FXR127" s="597"/>
      <c r="FXS127" s="597"/>
      <c r="FXT127" s="597"/>
      <c r="FXU127" s="597"/>
      <c r="FXV127" s="597"/>
      <c r="FXW127" s="597"/>
      <c r="FXX127" s="597"/>
      <c r="FXY127" s="597"/>
      <c r="FXZ127" s="597"/>
      <c r="FYA127" s="597"/>
      <c r="FYB127" s="597"/>
      <c r="FYC127" s="597"/>
      <c r="FYD127" s="597"/>
      <c r="FYE127" s="597"/>
      <c r="FYF127" s="597"/>
      <c r="FYG127" s="597"/>
      <c r="FYH127" s="597"/>
      <c r="FYI127" s="597"/>
      <c r="FYJ127" s="597"/>
      <c r="FYK127" s="597"/>
      <c r="FYL127" s="597"/>
      <c r="FYM127" s="597"/>
      <c r="FYN127" s="597"/>
      <c r="FYO127" s="597"/>
      <c r="FYP127" s="597"/>
      <c r="FYQ127" s="597"/>
      <c r="FYR127" s="597"/>
      <c r="FYS127" s="597"/>
      <c r="FYT127" s="597"/>
      <c r="FYU127" s="597"/>
      <c r="FYV127" s="597"/>
      <c r="FYW127" s="597"/>
      <c r="FYX127" s="597"/>
      <c r="FYY127" s="597"/>
      <c r="FYZ127" s="597"/>
      <c r="FZA127" s="597"/>
      <c r="FZB127" s="597"/>
      <c r="FZC127" s="597"/>
      <c r="FZD127" s="597"/>
      <c r="FZE127" s="597"/>
      <c r="FZF127" s="597"/>
      <c r="FZG127" s="597"/>
      <c r="FZH127" s="597"/>
      <c r="FZI127" s="597"/>
      <c r="FZJ127" s="597"/>
      <c r="FZK127" s="597"/>
      <c r="FZL127" s="597"/>
      <c r="FZM127" s="597"/>
      <c r="FZN127" s="597"/>
      <c r="FZO127" s="597"/>
      <c r="FZP127" s="597"/>
      <c r="FZQ127" s="597"/>
      <c r="FZR127" s="597"/>
      <c r="FZS127" s="597"/>
      <c r="FZT127" s="597"/>
      <c r="FZU127" s="597"/>
      <c r="FZV127" s="597"/>
      <c r="FZW127" s="597"/>
      <c r="FZX127" s="597"/>
      <c r="FZY127" s="597"/>
      <c r="FZZ127" s="597"/>
      <c r="GAA127" s="597"/>
      <c r="GAB127" s="597"/>
      <c r="GAC127" s="597"/>
      <c r="GAD127" s="597"/>
      <c r="GAE127" s="597"/>
      <c r="GAF127" s="597"/>
      <c r="GAG127" s="597"/>
      <c r="GAH127" s="597"/>
      <c r="GAI127" s="597"/>
      <c r="GAJ127" s="597"/>
      <c r="GAK127" s="597"/>
      <c r="GAL127" s="597"/>
      <c r="GAM127" s="597"/>
      <c r="GAN127" s="597"/>
      <c r="GAO127" s="597"/>
      <c r="GAP127" s="597"/>
      <c r="GAQ127" s="597"/>
      <c r="GAR127" s="597"/>
      <c r="GAS127" s="597"/>
      <c r="GAT127" s="597"/>
      <c r="GAU127" s="597"/>
      <c r="GAV127" s="597"/>
      <c r="GAW127" s="597"/>
      <c r="GAX127" s="597"/>
      <c r="GAY127" s="597"/>
      <c r="GAZ127" s="597"/>
      <c r="GBA127" s="597"/>
      <c r="GBB127" s="597"/>
      <c r="GBC127" s="597"/>
      <c r="GBD127" s="597"/>
      <c r="GBE127" s="597"/>
      <c r="GBF127" s="597"/>
      <c r="GBG127" s="597"/>
      <c r="GBH127" s="597"/>
      <c r="GBI127" s="597"/>
      <c r="GBJ127" s="597"/>
      <c r="GBK127" s="597"/>
      <c r="GBL127" s="597"/>
      <c r="GBM127" s="597"/>
      <c r="GBN127" s="597"/>
      <c r="GBO127" s="597"/>
      <c r="GBP127" s="597"/>
      <c r="GBQ127" s="597"/>
      <c r="GBR127" s="597"/>
      <c r="GBS127" s="597"/>
      <c r="GBT127" s="597"/>
      <c r="GBU127" s="597"/>
      <c r="GBV127" s="597"/>
      <c r="GBW127" s="597"/>
      <c r="GBX127" s="597"/>
      <c r="GBY127" s="597"/>
      <c r="GBZ127" s="597"/>
      <c r="GCA127" s="597"/>
      <c r="GCB127" s="597"/>
      <c r="GCC127" s="597"/>
      <c r="GCD127" s="597"/>
      <c r="GCE127" s="597"/>
      <c r="GCF127" s="597"/>
      <c r="GCG127" s="597"/>
      <c r="GCH127" s="597"/>
      <c r="GCI127" s="597"/>
      <c r="GCJ127" s="597"/>
      <c r="GCK127" s="597"/>
      <c r="GCL127" s="597"/>
      <c r="GCM127" s="597"/>
      <c r="GCN127" s="597"/>
      <c r="GCO127" s="597"/>
      <c r="GCP127" s="597"/>
      <c r="GCQ127" s="597"/>
      <c r="GCR127" s="597"/>
      <c r="GCS127" s="597"/>
      <c r="GCT127" s="597"/>
      <c r="GCU127" s="597"/>
      <c r="GCV127" s="597"/>
      <c r="GCW127" s="597"/>
      <c r="GCX127" s="597"/>
      <c r="GCY127" s="597"/>
      <c r="GCZ127" s="597"/>
      <c r="GDA127" s="597"/>
      <c r="GDB127" s="597"/>
      <c r="GDC127" s="597"/>
      <c r="GDD127" s="597"/>
      <c r="GDE127" s="597"/>
      <c r="GDF127" s="597"/>
      <c r="GDG127" s="597"/>
      <c r="GDH127" s="597"/>
      <c r="GDI127" s="597"/>
      <c r="GDJ127" s="597"/>
      <c r="GDK127" s="597"/>
      <c r="GDL127" s="597"/>
      <c r="GDM127" s="597"/>
      <c r="GDN127" s="597"/>
      <c r="GDO127" s="597"/>
      <c r="GDP127" s="597"/>
      <c r="GDQ127" s="597"/>
      <c r="GDR127" s="597"/>
      <c r="GDS127" s="597"/>
      <c r="GDT127" s="597"/>
      <c r="GDU127" s="597"/>
      <c r="GDV127" s="597"/>
      <c r="GDW127" s="597"/>
      <c r="GDX127" s="597"/>
      <c r="GDY127" s="597"/>
      <c r="GDZ127" s="597"/>
      <c r="GEA127" s="597"/>
      <c r="GEB127" s="597"/>
      <c r="GEC127" s="597"/>
      <c r="GED127" s="597"/>
      <c r="GEE127" s="597"/>
      <c r="GEF127" s="597"/>
      <c r="GEG127" s="597"/>
      <c r="GEH127" s="597"/>
      <c r="GEI127" s="597"/>
      <c r="GEJ127" s="597"/>
      <c r="GEK127" s="597"/>
      <c r="GEL127" s="597"/>
      <c r="GEM127" s="597"/>
      <c r="GEN127" s="597"/>
      <c r="GEO127" s="597"/>
      <c r="GEP127" s="597"/>
      <c r="GEQ127" s="597"/>
      <c r="GER127" s="597"/>
      <c r="GES127" s="597"/>
      <c r="GET127" s="597"/>
      <c r="GEU127" s="597"/>
      <c r="GEV127" s="597"/>
      <c r="GEW127" s="597"/>
      <c r="GEX127" s="597"/>
      <c r="GEY127" s="597"/>
      <c r="GEZ127" s="597"/>
      <c r="GFA127" s="597"/>
      <c r="GFB127" s="597"/>
      <c r="GFC127" s="597"/>
      <c r="GFD127" s="597"/>
      <c r="GFE127" s="597"/>
      <c r="GFF127" s="597"/>
      <c r="GFG127" s="597"/>
      <c r="GFH127" s="597"/>
      <c r="GFI127" s="597"/>
      <c r="GFJ127" s="597"/>
      <c r="GFK127" s="597"/>
      <c r="GFL127" s="597"/>
      <c r="GFM127" s="597"/>
      <c r="GFN127" s="597"/>
      <c r="GFO127" s="597"/>
      <c r="GFP127" s="597"/>
      <c r="GFQ127" s="597"/>
      <c r="GFR127" s="597"/>
      <c r="GFS127" s="597"/>
      <c r="GFT127" s="597"/>
      <c r="GFU127" s="597"/>
      <c r="GFV127" s="597"/>
      <c r="GFW127" s="597"/>
      <c r="GFX127" s="597"/>
      <c r="GFY127" s="597"/>
      <c r="GFZ127" s="597"/>
      <c r="GGA127" s="597"/>
      <c r="GGB127" s="597"/>
      <c r="GGC127" s="597"/>
      <c r="GGD127" s="597"/>
      <c r="GGE127" s="597"/>
      <c r="GGF127" s="597"/>
      <c r="GGG127" s="597"/>
      <c r="GGH127" s="597"/>
      <c r="GGI127" s="597"/>
      <c r="GGJ127" s="597"/>
      <c r="GGK127" s="597"/>
      <c r="GGL127" s="597"/>
      <c r="GGM127" s="597"/>
      <c r="GGN127" s="597"/>
      <c r="GGO127" s="597"/>
      <c r="GGP127" s="597"/>
      <c r="GGQ127" s="597"/>
      <c r="GGR127" s="597"/>
      <c r="GGS127" s="597"/>
      <c r="GGT127" s="597"/>
      <c r="GGU127" s="597"/>
      <c r="GGV127" s="597"/>
      <c r="GGW127" s="597"/>
      <c r="GGX127" s="597"/>
      <c r="GGY127" s="597"/>
      <c r="GGZ127" s="597"/>
      <c r="GHA127" s="597"/>
      <c r="GHB127" s="597"/>
      <c r="GHC127" s="597"/>
      <c r="GHD127" s="597"/>
      <c r="GHE127" s="597"/>
      <c r="GHF127" s="597"/>
      <c r="GHG127" s="597"/>
      <c r="GHH127" s="597"/>
      <c r="GHI127" s="597"/>
      <c r="GHJ127" s="597"/>
      <c r="GHK127" s="597"/>
      <c r="GHL127" s="597"/>
      <c r="GHM127" s="597"/>
      <c r="GHN127" s="597"/>
      <c r="GHO127" s="597"/>
      <c r="GHP127" s="597"/>
      <c r="GHQ127" s="597"/>
      <c r="GHR127" s="597"/>
      <c r="GHS127" s="597"/>
      <c r="GHT127" s="597"/>
      <c r="GHU127" s="597"/>
      <c r="GHV127" s="597"/>
      <c r="GHW127" s="597"/>
      <c r="GHX127" s="597"/>
      <c r="GHY127" s="597"/>
      <c r="GHZ127" s="597"/>
      <c r="GIA127" s="597"/>
      <c r="GIB127" s="597"/>
      <c r="GIC127" s="597"/>
      <c r="GID127" s="597"/>
      <c r="GIE127" s="597"/>
      <c r="GIF127" s="597"/>
      <c r="GIG127" s="597"/>
      <c r="GIH127" s="597"/>
      <c r="GII127" s="597"/>
      <c r="GIJ127" s="597"/>
      <c r="GIK127" s="597"/>
      <c r="GIL127" s="597"/>
      <c r="GIM127" s="597"/>
      <c r="GIN127" s="597"/>
      <c r="GIO127" s="597"/>
      <c r="GIP127" s="597"/>
      <c r="GIQ127" s="597"/>
      <c r="GIR127" s="597"/>
      <c r="GIS127" s="597"/>
      <c r="GIT127" s="597"/>
      <c r="GIU127" s="597"/>
      <c r="GIV127" s="597"/>
      <c r="GIW127" s="597"/>
      <c r="GIX127" s="597"/>
      <c r="GIY127" s="597"/>
      <c r="GIZ127" s="597"/>
      <c r="GJA127" s="597"/>
      <c r="GJB127" s="597"/>
      <c r="GJC127" s="597"/>
      <c r="GJD127" s="597"/>
      <c r="GJE127" s="597"/>
      <c r="GJF127" s="597"/>
      <c r="GJG127" s="597"/>
      <c r="GJH127" s="597"/>
      <c r="GJI127" s="597"/>
      <c r="GJJ127" s="597"/>
      <c r="GJK127" s="597"/>
      <c r="GJL127" s="597"/>
      <c r="GJM127" s="597"/>
      <c r="GJN127" s="597"/>
      <c r="GJO127" s="597"/>
      <c r="GJP127" s="597"/>
      <c r="GJQ127" s="597"/>
      <c r="GJR127" s="597"/>
      <c r="GJS127" s="597"/>
      <c r="GJT127" s="597"/>
      <c r="GJU127" s="597"/>
      <c r="GJV127" s="597"/>
      <c r="GJW127" s="597"/>
      <c r="GJX127" s="597"/>
      <c r="GJY127" s="597"/>
      <c r="GJZ127" s="597"/>
      <c r="GKA127" s="597"/>
      <c r="GKB127" s="597"/>
      <c r="GKC127" s="597"/>
      <c r="GKD127" s="597"/>
      <c r="GKE127" s="597"/>
      <c r="GKF127" s="597"/>
      <c r="GKG127" s="597"/>
      <c r="GKH127" s="597"/>
      <c r="GKI127" s="597"/>
      <c r="GKJ127" s="597"/>
      <c r="GKK127" s="597"/>
      <c r="GKL127" s="597"/>
      <c r="GKM127" s="597"/>
      <c r="GKN127" s="597"/>
      <c r="GKO127" s="597"/>
      <c r="GKP127" s="597"/>
      <c r="GKQ127" s="597"/>
      <c r="GKR127" s="597"/>
      <c r="GKS127" s="597"/>
      <c r="GKT127" s="597"/>
      <c r="GKU127" s="597"/>
      <c r="GKV127" s="597"/>
      <c r="GKW127" s="597"/>
      <c r="GKX127" s="597"/>
      <c r="GKY127" s="597"/>
      <c r="GKZ127" s="597"/>
      <c r="GLA127" s="597"/>
      <c r="GLB127" s="597"/>
      <c r="GLC127" s="597"/>
      <c r="GLD127" s="597"/>
      <c r="GLE127" s="597"/>
      <c r="GLF127" s="597"/>
      <c r="GLG127" s="597"/>
      <c r="GLH127" s="597"/>
      <c r="GLI127" s="597"/>
      <c r="GLJ127" s="597"/>
      <c r="GLK127" s="597"/>
      <c r="GLL127" s="597"/>
      <c r="GLM127" s="597"/>
      <c r="GLN127" s="597"/>
      <c r="GLO127" s="597"/>
      <c r="GLP127" s="597"/>
      <c r="GLQ127" s="597"/>
      <c r="GLR127" s="597"/>
      <c r="GLS127" s="597"/>
      <c r="GLT127" s="597"/>
      <c r="GLU127" s="597"/>
      <c r="GLV127" s="597"/>
      <c r="GLW127" s="597"/>
      <c r="GLX127" s="597"/>
      <c r="GLY127" s="597"/>
      <c r="GLZ127" s="597"/>
      <c r="GMA127" s="597"/>
      <c r="GMB127" s="597"/>
      <c r="GMC127" s="597"/>
      <c r="GMD127" s="597"/>
      <c r="GME127" s="597"/>
      <c r="GMF127" s="597"/>
      <c r="GMG127" s="597"/>
      <c r="GMH127" s="597"/>
      <c r="GMI127" s="597"/>
      <c r="GMJ127" s="597"/>
      <c r="GMK127" s="597"/>
      <c r="GML127" s="597"/>
      <c r="GMM127" s="597"/>
      <c r="GMN127" s="597"/>
      <c r="GMO127" s="597"/>
      <c r="GMP127" s="597"/>
      <c r="GMQ127" s="597"/>
      <c r="GMR127" s="597"/>
      <c r="GMS127" s="597"/>
      <c r="GMT127" s="597"/>
      <c r="GMU127" s="597"/>
      <c r="GMV127" s="597"/>
      <c r="GMW127" s="597"/>
      <c r="GMX127" s="597"/>
      <c r="GMY127" s="597"/>
      <c r="GMZ127" s="597"/>
      <c r="GNA127" s="597"/>
      <c r="GNB127" s="597"/>
      <c r="GNC127" s="597"/>
      <c r="GND127" s="597"/>
      <c r="GNE127" s="597"/>
      <c r="GNF127" s="597"/>
      <c r="GNG127" s="597"/>
      <c r="GNH127" s="597"/>
      <c r="GNI127" s="597"/>
      <c r="GNJ127" s="597"/>
      <c r="GNK127" s="597"/>
      <c r="GNL127" s="597"/>
      <c r="GNM127" s="597"/>
      <c r="GNN127" s="597"/>
      <c r="GNO127" s="597"/>
      <c r="GNP127" s="597"/>
      <c r="GNQ127" s="597"/>
      <c r="GNR127" s="597"/>
      <c r="GNS127" s="597"/>
      <c r="GNT127" s="597"/>
      <c r="GNU127" s="597"/>
      <c r="GNV127" s="597"/>
      <c r="GNW127" s="597"/>
      <c r="GNX127" s="597"/>
      <c r="GNY127" s="597"/>
      <c r="GNZ127" s="597"/>
      <c r="GOA127" s="597"/>
      <c r="GOB127" s="597"/>
      <c r="GOC127" s="597"/>
      <c r="GOD127" s="597"/>
      <c r="GOE127" s="597"/>
      <c r="GOF127" s="597"/>
      <c r="GOG127" s="597"/>
      <c r="GOH127" s="597"/>
      <c r="GOI127" s="597"/>
      <c r="GOJ127" s="597"/>
      <c r="GOK127" s="597"/>
      <c r="GOL127" s="597"/>
      <c r="GOM127" s="597"/>
      <c r="GON127" s="597"/>
      <c r="GOO127" s="597"/>
      <c r="GOP127" s="597"/>
      <c r="GOQ127" s="597"/>
      <c r="GOR127" s="597"/>
      <c r="GOS127" s="597"/>
      <c r="GOT127" s="597"/>
      <c r="GOU127" s="597"/>
      <c r="GOV127" s="597"/>
      <c r="GOW127" s="597"/>
      <c r="GOX127" s="597"/>
      <c r="GOY127" s="597"/>
      <c r="GOZ127" s="597"/>
      <c r="GPA127" s="597"/>
      <c r="GPB127" s="597"/>
      <c r="GPC127" s="597"/>
      <c r="GPD127" s="597"/>
      <c r="GPE127" s="597"/>
      <c r="GPF127" s="597"/>
      <c r="GPG127" s="597"/>
      <c r="GPH127" s="597"/>
      <c r="GPI127" s="597"/>
      <c r="GPJ127" s="597"/>
      <c r="GPK127" s="597"/>
      <c r="GPL127" s="597"/>
      <c r="GPM127" s="597"/>
      <c r="GPN127" s="597"/>
      <c r="GPO127" s="597"/>
      <c r="GPP127" s="597"/>
      <c r="GPQ127" s="597"/>
      <c r="GPR127" s="597"/>
      <c r="GPS127" s="597"/>
      <c r="GPT127" s="597"/>
      <c r="GPU127" s="597"/>
      <c r="GPV127" s="597"/>
      <c r="GPW127" s="597"/>
      <c r="GPX127" s="597"/>
      <c r="GPY127" s="597"/>
      <c r="GPZ127" s="597"/>
      <c r="GQA127" s="597"/>
      <c r="GQB127" s="597"/>
      <c r="GQC127" s="597"/>
      <c r="GQD127" s="597"/>
      <c r="GQE127" s="597"/>
      <c r="GQF127" s="597"/>
      <c r="GQG127" s="597"/>
      <c r="GQH127" s="597"/>
      <c r="GQI127" s="597"/>
      <c r="GQJ127" s="597"/>
      <c r="GQK127" s="597"/>
      <c r="GQL127" s="597"/>
      <c r="GQM127" s="597"/>
      <c r="GQN127" s="597"/>
      <c r="GQO127" s="597"/>
      <c r="GQP127" s="597"/>
      <c r="GQQ127" s="597"/>
      <c r="GQR127" s="597"/>
      <c r="GQS127" s="597"/>
      <c r="GQT127" s="597"/>
      <c r="GQU127" s="597"/>
      <c r="GQV127" s="597"/>
      <c r="GQW127" s="597"/>
      <c r="GQX127" s="597"/>
      <c r="GQY127" s="597"/>
      <c r="GQZ127" s="597"/>
      <c r="GRA127" s="597"/>
      <c r="GRB127" s="597"/>
      <c r="GRC127" s="597"/>
      <c r="GRD127" s="597"/>
      <c r="GRE127" s="597"/>
      <c r="GRF127" s="597"/>
      <c r="GRG127" s="597"/>
      <c r="GRH127" s="597"/>
      <c r="GRI127" s="597"/>
      <c r="GRJ127" s="597"/>
      <c r="GRK127" s="597"/>
      <c r="GRL127" s="597"/>
      <c r="GRM127" s="597"/>
      <c r="GRN127" s="597"/>
      <c r="GRO127" s="597"/>
      <c r="GRP127" s="597"/>
      <c r="GRQ127" s="597"/>
      <c r="GRR127" s="597"/>
      <c r="GRS127" s="597"/>
      <c r="GRT127" s="597"/>
      <c r="GRU127" s="597"/>
      <c r="GRV127" s="597"/>
      <c r="GRW127" s="597"/>
      <c r="GRX127" s="597"/>
      <c r="GRY127" s="597"/>
      <c r="GRZ127" s="597"/>
      <c r="GSA127" s="597"/>
      <c r="GSB127" s="597"/>
      <c r="GSC127" s="597"/>
      <c r="GSD127" s="597"/>
      <c r="GSE127" s="597"/>
      <c r="GSF127" s="597"/>
      <c r="GSG127" s="597"/>
      <c r="GSH127" s="597"/>
      <c r="GSI127" s="597"/>
      <c r="GSJ127" s="597"/>
      <c r="GSK127" s="597"/>
      <c r="GSL127" s="597"/>
      <c r="GSM127" s="597"/>
      <c r="GSN127" s="597"/>
      <c r="GSO127" s="597"/>
      <c r="GSP127" s="597"/>
      <c r="GSQ127" s="597"/>
      <c r="GSR127" s="597"/>
      <c r="GSS127" s="597"/>
      <c r="GST127" s="597"/>
      <c r="GSU127" s="597"/>
      <c r="GSV127" s="597"/>
      <c r="GSW127" s="597"/>
      <c r="GSX127" s="597"/>
      <c r="GSY127" s="597"/>
      <c r="GSZ127" s="597"/>
      <c r="GTA127" s="597"/>
      <c r="GTB127" s="597"/>
      <c r="GTC127" s="597"/>
      <c r="GTD127" s="597"/>
      <c r="GTE127" s="597"/>
      <c r="GTF127" s="597"/>
      <c r="GTG127" s="597"/>
      <c r="GTH127" s="597"/>
      <c r="GTI127" s="597"/>
      <c r="GTJ127" s="597"/>
      <c r="GTK127" s="597"/>
      <c r="GTL127" s="597"/>
      <c r="GTM127" s="597"/>
      <c r="GTN127" s="597"/>
      <c r="GTO127" s="597"/>
      <c r="GTP127" s="597"/>
      <c r="GTQ127" s="597"/>
      <c r="GTR127" s="597"/>
      <c r="GTS127" s="597"/>
      <c r="GTT127" s="597"/>
      <c r="GTU127" s="597"/>
      <c r="GTV127" s="597"/>
      <c r="GTW127" s="597"/>
      <c r="GTX127" s="597"/>
      <c r="GTY127" s="597"/>
      <c r="GTZ127" s="597"/>
      <c r="GUA127" s="597"/>
      <c r="GUB127" s="597"/>
      <c r="GUC127" s="597"/>
      <c r="GUD127" s="597"/>
      <c r="GUE127" s="597"/>
      <c r="GUF127" s="597"/>
      <c r="GUG127" s="597"/>
      <c r="GUH127" s="597"/>
      <c r="GUI127" s="597"/>
      <c r="GUJ127" s="597"/>
      <c r="GUK127" s="597"/>
      <c r="GUL127" s="597"/>
      <c r="GUM127" s="597"/>
      <c r="GUN127" s="597"/>
      <c r="GUO127" s="597"/>
      <c r="GUP127" s="597"/>
      <c r="GUQ127" s="597"/>
      <c r="GUR127" s="597"/>
      <c r="GUS127" s="597"/>
      <c r="GUT127" s="597"/>
      <c r="GUU127" s="597"/>
      <c r="GUV127" s="597"/>
      <c r="GUW127" s="597"/>
      <c r="GUX127" s="597"/>
      <c r="GUY127" s="597"/>
      <c r="GUZ127" s="597"/>
      <c r="GVA127" s="597"/>
      <c r="GVB127" s="597"/>
      <c r="GVC127" s="597"/>
      <c r="GVD127" s="597"/>
      <c r="GVE127" s="597"/>
      <c r="GVF127" s="597"/>
      <c r="GVG127" s="597"/>
      <c r="GVH127" s="597"/>
      <c r="GVI127" s="597"/>
      <c r="GVJ127" s="597"/>
      <c r="GVK127" s="597"/>
      <c r="GVL127" s="597"/>
      <c r="GVM127" s="597"/>
      <c r="GVN127" s="597"/>
      <c r="GVO127" s="597"/>
      <c r="GVP127" s="597"/>
      <c r="GVQ127" s="597"/>
      <c r="GVR127" s="597"/>
      <c r="GVS127" s="597"/>
      <c r="GVT127" s="597"/>
      <c r="GVU127" s="597"/>
      <c r="GVV127" s="597"/>
      <c r="GVW127" s="597"/>
      <c r="GVX127" s="597"/>
      <c r="GVY127" s="597"/>
      <c r="GVZ127" s="597"/>
      <c r="GWA127" s="597"/>
      <c r="GWB127" s="597"/>
      <c r="GWC127" s="597"/>
      <c r="GWD127" s="597"/>
      <c r="GWE127" s="597"/>
      <c r="GWF127" s="597"/>
      <c r="GWG127" s="597"/>
      <c r="GWH127" s="597"/>
      <c r="GWI127" s="597"/>
      <c r="GWJ127" s="597"/>
      <c r="GWK127" s="597"/>
      <c r="GWL127" s="597"/>
      <c r="GWM127" s="597"/>
      <c r="GWN127" s="597"/>
      <c r="GWO127" s="597"/>
      <c r="GWP127" s="597"/>
      <c r="GWQ127" s="597"/>
      <c r="GWR127" s="597"/>
      <c r="GWS127" s="597"/>
      <c r="GWT127" s="597"/>
      <c r="GWU127" s="597"/>
      <c r="GWV127" s="597"/>
      <c r="GWW127" s="597"/>
      <c r="GWX127" s="597"/>
      <c r="GWY127" s="597"/>
      <c r="GWZ127" s="597"/>
      <c r="GXA127" s="597"/>
      <c r="GXB127" s="597"/>
      <c r="GXC127" s="597"/>
      <c r="GXD127" s="597"/>
      <c r="GXE127" s="597"/>
      <c r="GXF127" s="597"/>
      <c r="GXG127" s="597"/>
      <c r="GXH127" s="597"/>
      <c r="GXI127" s="597"/>
      <c r="GXJ127" s="597"/>
      <c r="GXK127" s="597"/>
      <c r="GXL127" s="597"/>
      <c r="GXM127" s="597"/>
      <c r="GXN127" s="597"/>
      <c r="GXO127" s="597"/>
      <c r="GXP127" s="597"/>
      <c r="GXQ127" s="597"/>
      <c r="GXR127" s="597"/>
      <c r="GXS127" s="597"/>
      <c r="GXT127" s="597"/>
      <c r="GXU127" s="597"/>
      <c r="GXV127" s="597"/>
      <c r="GXW127" s="597"/>
      <c r="GXX127" s="597"/>
      <c r="GXY127" s="597"/>
      <c r="GXZ127" s="597"/>
      <c r="GYA127" s="597"/>
      <c r="GYB127" s="597"/>
      <c r="GYC127" s="597"/>
      <c r="GYD127" s="597"/>
      <c r="GYE127" s="597"/>
      <c r="GYF127" s="597"/>
      <c r="GYG127" s="597"/>
      <c r="GYH127" s="597"/>
      <c r="GYI127" s="597"/>
      <c r="GYJ127" s="597"/>
      <c r="GYK127" s="597"/>
      <c r="GYL127" s="597"/>
      <c r="GYM127" s="597"/>
      <c r="GYN127" s="597"/>
      <c r="GYO127" s="597"/>
      <c r="GYP127" s="597"/>
      <c r="GYQ127" s="597"/>
      <c r="GYR127" s="597"/>
      <c r="GYS127" s="597"/>
      <c r="GYT127" s="597"/>
      <c r="GYU127" s="597"/>
      <c r="GYV127" s="597"/>
      <c r="GYW127" s="597"/>
      <c r="GYX127" s="597"/>
      <c r="GYY127" s="597"/>
      <c r="GYZ127" s="597"/>
      <c r="GZA127" s="597"/>
      <c r="GZB127" s="597"/>
      <c r="GZC127" s="597"/>
      <c r="GZD127" s="597"/>
      <c r="GZE127" s="597"/>
      <c r="GZF127" s="597"/>
      <c r="GZG127" s="597"/>
      <c r="GZH127" s="597"/>
      <c r="GZI127" s="597"/>
      <c r="GZJ127" s="597"/>
      <c r="GZK127" s="597"/>
      <c r="GZL127" s="597"/>
      <c r="GZM127" s="597"/>
      <c r="GZN127" s="597"/>
      <c r="GZO127" s="597"/>
      <c r="GZP127" s="597"/>
      <c r="GZQ127" s="597"/>
      <c r="GZR127" s="597"/>
      <c r="GZS127" s="597"/>
      <c r="GZT127" s="597"/>
      <c r="GZU127" s="597"/>
      <c r="GZV127" s="597"/>
      <c r="GZW127" s="597"/>
      <c r="GZX127" s="597"/>
      <c r="GZY127" s="597"/>
      <c r="GZZ127" s="597"/>
      <c r="HAA127" s="597"/>
      <c r="HAB127" s="597"/>
      <c r="HAC127" s="597"/>
      <c r="HAD127" s="597"/>
      <c r="HAE127" s="597"/>
      <c r="HAF127" s="597"/>
      <c r="HAG127" s="597"/>
      <c r="HAH127" s="597"/>
      <c r="HAI127" s="597"/>
      <c r="HAJ127" s="597"/>
      <c r="HAK127" s="597"/>
      <c r="HAL127" s="597"/>
      <c r="HAM127" s="597"/>
      <c r="HAN127" s="597"/>
      <c r="HAO127" s="597"/>
      <c r="HAP127" s="597"/>
      <c r="HAQ127" s="597"/>
      <c r="HAR127" s="597"/>
      <c r="HAS127" s="597"/>
      <c r="HAT127" s="597"/>
      <c r="HAU127" s="597"/>
      <c r="HAV127" s="597"/>
      <c r="HAW127" s="597"/>
      <c r="HAX127" s="597"/>
      <c r="HAY127" s="597"/>
      <c r="HAZ127" s="597"/>
      <c r="HBA127" s="597"/>
      <c r="HBB127" s="597"/>
      <c r="HBC127" s="597"/>
      <c r="HBD127" s="597"/>
    </row>
    <row r="128" spans="1:5464" x14ac:dyDescent="0.2">
      <c r="A128" s="1295"/>
      <c r="B128" s="752" t="s">
        <v>78</v>
      </c>
      <c r="C128" s="774">
        <f>SUM(D128+E128)</f>
        <v>0</v>
      </c>
      <c r="D128" s="126">
        <f t="shared" si="20"/>
        <v>0</v>
      </c>
      <c r="E128" s="775">
        <f t="shared" si="20"/>
        <v>0</v>
      </c>
      <c r="F128" s="233"/>
      <c r="G128" s="181"/>
      <c r="H128" s="31"/>
      <c r="I128" s="181"/>
      <c r="J128" s="31"/>
      <c r="K128" s="181"/>
      <c r="L128" s="233"/>
      <c r="M128" s="181"/>
      <c r="N128" s="31"/>
      <c r="O128" s="579"/>
      <c r="P128" s="519"/>
      <c r="Q128" s="465"/>
      <c r="R128" s="465"/>
      <c r="S128" s="465"/>
      <c r="T128" s="465"/>
      <c r="U128" s="465"/>
      <c r="V128" s="465"/>
      <c r="W128" s="465"/>
      <c r="X128" s="465"/>
      <c r="Y128" s="465"/>
      <c r="Z128" s="465"/>
      <c r="AA128" s="465"/>
      <c r="AB128" s="465"/>
      <c r="AC128" s="465"/>
      <c r="AD128" s="465"/>
      <c r="AE128" s="465"/>
      <c r="AF128" s="459"/>
      <c r="AG128" s="459"/>
      <c r="AH128" s="459"/>
      <c r="AI128" s="596"/>
      <c r="AJ128" s="453"/>
      <c r="AK128" s="453"/>
      <c r="AL128" s="453"/>
      <c r="AM128" s="453"/>
      <c r="AN128" s="453"/>
      <c r="AO128" s="453"/>
      <c r="AP128" s="453"/>
      <c r="AQ128" s="453"/>
      <c r="AR128" s="453"/>
      <c r="AS128" s="453"/>
      <c r="AT128" s="453"/>
      <c r="AU128" s="453"/>
      <c r="CG128" s="719"/>
      <c r="CH128" s="719"/>
      <c r="CI128" s="719"/>
      <c r="CJ128" s="719"/>
      <c r="CK128" s="719"/>
      <c r="CL128" s="719"/>
      <c r="CM128" s="719"/>
      <c r="CN128" s="719"/>
    </row>
    <row r="129" spans="1:92" x14ac:dyDescent="0.2">
      <c r="A129" s="1295"/>
      <c r="B129" s="751" t="s">
        <v>79</v>
      </c>
      <c r="C129" s="122">
        <f>SUM(D129+E129)</f>
        <v>0</v>
      </c>
      <c r="D129" s="122">
        <f t="shared" si="20"/>
        <v>0</v>
      </c>
      <c r="E129" s="776">
        <f t="shared" si="20"/>
        <v>0</v>
      </c>
      <c r="F129" s="31"/>
      <c r="G129" s="178"/>
      <c r="H129" s="31"/>
      <c r="I129" s="178"/>
      <c r="J129" s="31"/>
      <c r="K129" s="178"/>
      <c r="L129" s="31"/>
      <c r="M129" s="178"/>
      <c r="N129" s="609"/>
      <c r="O129" s="468"/>
      <c r="P129" s="519"/>
      <c r="Q129" s="3"/>
      <c r="R129" s="3"/>
      <c r="S129" s="3"/>
      <c r="T129" s="3"/>
      <c r="U129" s="3"/>
      <c r="V129" s="3"/>
      <c r="W129" s="3"/>
      <c r="X129" s="3"/>
      <c r="Y129" s="465"/>
      <c r="Z129" s="465"/>
      <c r="AA129" s="465"/>
      <c r="AB129" s="465"/>
      <c r="AC129" s="465"/>
      <c r="AD129" s="465"/>
      <c r="AE129" s="465"/>
      <c r="AF129" s="465"/>
      <c r="AG129" s="465"/>
      <c r="AH129" s="465"/>
      <c r="AI129" s="465"/>
      <c r="AJ129" s="465"/>
      <c r="AK129" s="465"/>
      <c r="AL129" s="465"/>
      <c r="AM129" s="465"/>
      <c r="AN129" s="459"/>
      <c r="AO129" s="580"/>
      <c r="AP129" s="459"/>
      <c r="AQ129" s="459"/>
      <c r="AR129" s="478"/>
      <c r="AS129" s="453"/>
      <c r="AT129" s="453"/>
      <c r="AU129" s="453"/>
      <c r="AV129" s="453"/>
      <c r="AW129" s="453"/>
      <c r="AX129" s="453"/>
      <c r="AY129" s="453"/>
      <c r="AZ129" s="453"/>
      <c r="BA129" s="453"/>
      <c r="BB129" s="453"/>
      <c r="BC129" s="453"/>
      <c r="CG129" s="719"/>
      <c r="CH129" s="719"/>
      <c r="CI129" s="719"/>
      <c r="CJ129" s="719"/>
      <c r="CK129" s="719"/>
      <c r="CL129" s="719"/>
      <c r="CM129" s="719"/>
      <c r="CN129" s="719"/>
    </row>
    <row r="130" spans="1:92" x14ac:dyDescent="0.2">
      <c r="A130" s="1236"/>
      <c r="B130" s="753" t="s">
        <v>246</v>
      </c>
      <c r="C130" s="135">
        <f>SUM(D130+E130)</f>
        <v>0</v>
      </c>
      <c r="D130" s="135">
        <f t="shared" si="20"/>
        <v>0</v>
      </c>
      <c r="E130" s="777">
        <f t="shared" si="20"/>
        <v>0</v>
      </c>
      <c r="F130" s="82"/>
      <c r="G130" s="184"/>
      <c r="H130" s="82"/>
      <c r="I130" s="184"/>
      <c r="J130" s="82"/>
      <c r="K130" s="184"/>
      <c r="L130" s="82"/>
      <c r="M130" s="184"/>
      <c r="N130" s="585"/>
      <c r="O130" s="586"/>
      <c r="P130" s="519"/>
      <c r="Q130" s="3"/>
      <c r="R130" s="3"/>
      <c r="S130" s="3"/>
      <c r="T130" s="3"/>
      <c r="U130" s="3"/>
      <c r="V130" s="3"/>
      <c r="W130" s="3"/>
      <c r="X130" s="3"/>
      <c r="Y130" s="525"/>
      <c r="Z130" s="522"/>
      <c r="AA130" s="22"/>
      <c r="AB130" s="612"/>
      <c r="AC130" s="522"/>
      <c r="AD130" s="22"/>
      <c r="AE130" s="612"/>
      <c r="AF130" s="612"/>
      <c r="AG130" s="612"/>
      <c r="AH130" s="465"/>
      <c r="AI130" s="22"/>
      <c r="AJ130" s="540"/>
      <c r="AK130" s="540"/>
      <c r="AL130" s="540"/>
      <c r="AM130" s="465"/>
      <c r="AN130" s="5"/>
      <c r="AO130" s="580"/>
      <c r="AP130" s="459"/>
      <c r="AQ130" s="459"/>
      <c r="CG130" s="719"/>
      <c r="CH130" s="719"/>
      <c r="CI130" s="719"/>
      <c r="CJ130" s="719"/>
      <c r="CK130" s="719"/>
      <c r="CL130" s="719"/>
      <c r="CM130" s="719"/>
      <c r="CN130" s="719"/>
    </row>
    <row r="131" spans="1:92" x14ac:dyDescent="0.2">
      <c r="A131" s="3" t="s">
        <v>247</v>
      </c>
      <c r="B131" s="3"/>
      <c r="C131" s="3"/>
      <c r="D131" s="3"/>
      <c r="E131" s="3"/>
      <c r="F131" s="3"/>
      <c r="G131" s="3"/>
      <c r="H131" s="3"/>
      <c r="I131" s="3"/>
      <c r="CG131" s="719"/>
      <c r="CH131" s="719"/>
      <c r="CI131" s="719"/>
      <c r="CJ131" s="719"/>
      <c r="CK131" s="719"/>
      <c r="CL131" s="719"/>
      <c r="CM131" s="719"/>
      <c r="CN131" s="719"/>
    </row>
    <row r="132" spans="1:92" x14ac:dyDescent="0.2">
      <c r="A132" s="3" t="s">
        <v>248</v>
      </c>
      <c r="B132" s="3"/>
      <c r="C132" s="3"/>
      <c r="D132" s="3"/>
      <c r="E132" s="3"/>
      <c r="F132" s="3"/>
      <c r="G132" s="3"/>
      <c r="H132" s="2"/>
      <c r="I132" s="3"/>
      <c r="CG132" s="719"/>
      <c r="CH132" s="719"/>
      <c r="CI132" s="719"/>
      <c r="CJ132" s="719"/>
      <c r="CK132" s="719"/>
      <c r="CL132" s="719"/>
      <c r="CM132" s="719"/>
      <c r="CN132" s="719"/>
    </row>
    <row r="133" spans="1:92" x14ac:dyDescent="0.2">
      <c r="A133" s="69" t="s">
        <v>97</v>
      </c>
      <c r="B133" s="69"/>
      <c r="C133" s="69"/>
      <c r="D133" s="69"/>
      <c r="E133" s="69"/>
      <c r="F133" s="65"/>
      <c r="G133" s="65"/>
      <c r="H133" s="613"/>
      <c r="I133" s="136"/>
      <c r="J133" s="136"/>
      <c r="K133" s="137"/>
      <c r="L133" s="138"/>
      <c r="M133" s="137"/>
      <c r="N133" s="137"/>
      <c r="O133" s="139"/>
      <c r="P133" s="139"/>
      <c r="Q133" s="140"/>
      <c r="R133" s="140"/>
      <c r="S133" s="140"/>
      <c r="T133" s="140"/>
      <c r="U133" s="140"/>
      <c r="V133" s="141"/>
      <c r="W133" s="140"/>
      <c r="X133" s="10"/>
      <c r="Y133" s="10"/>
      <c r="Z133" s="10"/>
      <c r="AA133" s="10"/>
      <c r="AB133" s="10"/>
      <c r="AC133" s="10"/>
      <c r="AD133" s="10"/>
      <c r="AE133" s="10"/>
      <c r="AF133" s="10"/>
      <c r="AG133" s="10"/>
      <c r="AH133" s="10"/>
      <c r="AI133" s="10"/>
      <c r="AJ133" s="10"/>
      <c r="AK133" s="10"/>
      <c r="AL133" s="614"/>
      <c r="AM133" s="615"/>
      <c r="AN133" s="615"/>
      <c r="AO133" s="616"/>
      <c r="AP133" s="615"/>
      <c r="AQ133" s="616"/>
      <c r="AR133" s="616"/>
      <c r="AS133" s="617"/>
      <c r="AT133" s="533"/>
      <c r="AU133" s="459"/>
      <c r="CG133" s="719"/>
      <c r="CH133" s="719"/>
      <c r="CI133" s="719"/>
      <c r="CJ133" s="719"/>
      <c r="CK133" s="719"/>
      <c r="CL133" s="719"/>
      <c r="CM133" s="719"/>
      <c r="CN133" s="719"/>
    </row>
    <row r="134" spans="1:92" ht="14.25" customHeight="1" x14ac:dyDescent="0.2">
      <c r="A134" s="1273" t="s">
        <v>98</v>
      </c>
      <c r="B134" s="1273"/>
      <c r="C134" s="1273"/>
      <c r="D134" s="1273" t="s">
        <v>33</v>
      </c>
      <c r="E134" s="1273"/>
      <c r="F134" s="1273"/>
      <c r="G134" s="1437" t="s">
        <v>99</v>
      </c>
      <c r="H134" s="1437"/>
      <c r="I134" s="1438" t="s">
        <v>100</v>
      </c>
      <c r="J134" s="1438"/>
      <c r="K134" s="1438" t="s">
        <v>101</v>
      </c>
      <c r="L134" s="1438"/>
      <c r="M134" s="1437" t="s">
        <v>57</v>
      </c>
      <c r="N134" s="1437"/>
      <c r="O134" s="1271" t="s">
        <v>8</v>
      </c>
      <c r="P134" s="1272"/>
      <c r="Q134" s="1415" t="s">
        <v>59</v>
      </c>
      <c r="R134" s="1415"/>
      <c r="S134" s="1415" t="s">
        <v>60</v>
      </c>
      <c r="T134" s="1415"/>
      <c r="U134" s="1415" t="s">
        <v>61</v>
      </c>
      <c r="V134" s="1415"/>
      <c r="W134" s="1415" t="s">
        <v>62</v>
      </c>
      <c r="X134" s="1415"/>
      <c r="Y134" s="1415" t="s">
        <v>63</v>
      </c>
      <c r="Z134" s="1415"/>
      <c r="AA134" s="1415" t="s">
        <v>64</v>
      </c>
      <c r="AB134" s="1415"/>
      <c r="AC134" s="1415" t="s">
        <v>65</v>
      </c>
      <c r="AD134" s="1415"/>
      <c r="AE134" s="1415" t="s">
        <v>66</v>
      </c>
      <c r="AF134" s="1415"/>
      <c r="AG134" s="1415" t="s">
        <v>67</v>
      </c>
      <c r="AH134" s="1415"/>
      <c r="AI134" s="1415" t="s">
        <v>68</v>
      </c>
      <c r="AJ134" s="1415"/>
      <c r="AK134" s="1415" t="s">
        <v>69</v>
      </c>
      <c r="AL134" s="1415"/>
      <c r="AM134" s="1415" t="s">
        <v>70</v>
      </c>
      <c r="AN134" s="1288"/>
      <c r="AO134" s="1419" t="s">
        <v>249</v>
      </c>
      <c r="AP134" s="1421" t="s">
        <v>250</v>
      </c>
      <c r="AQ134" s="1423" t="s">
        <v>251</v>
      </c>
      <c r="AR134" s="1424"/>
      <c r="AS134" s="465"/>
      <c r="AT134" s="465"/>
      <c r="CG134" s="719"/>
      <c r="CH134" s="719"/>
      <c r="CI134" s="719"/>
      <c r="CJ134" s="719"/>
      <c r="CK134" s="719"/>
      <c r="CL134" s="719"/>
      <c r="CM134" s="719"/>
      <c r="CN134" s="719"/>
    </row>
    <row r="135" spans="1:92" ht="21" customHeight="1" x14ac:dyDescent="0.2">
      <c r="A135" s="1273"/>
      <c r="B135" s="1273"/>
      <c r="C135" s="1273"/>
      <c r="D135" s="723" t="s">
        <v>149</v>
      </c>
      <c r="E135" s="723" t="s">
        <v>30</v>
      </c>
      <c r="F135" s="723" t="s">
        <v>48</v>
      </c>
      <c r="G135" s="754" t="s">
        <v>30</v>
      </c>
      <c r="H135" s="754" t="s">
        <v>48</v>
      </c>
      <c r="I135" s="754" t="s">
        <v>30</v>
      </c>
      <c r="J135" s="754" t="s">
        <v>48</v>
      </c>
      <c r="K135" s="754" t="s">
        <v>30</v>
      </c>
      <c r="L135" s="754" t="s">
        <v>48</v>
      </c>
      <c r="M135" s="754" t="s">
        <v>30</v>
      </c>
      <c r="N135" s="754" t="s">
        <v>48</v>
      </c>
      <c r="O135" s="754" t="s">
        <v>30</v>
      </c>
      <c r="P135" s="754" t="s">
        <v>48</v>
      </c>
      <c r="Q135" s="754" t="s">
        <v>30</v>
      </c>
      <c r="R135" s="754" t="s">
        <v>48</v>
      </c>
      <c r="S135" s="754" t="s">
        <v>30</v>
      </c>
      <c r="T135" s="754" t="s">
        <v>48</v>
      </c>
      <c r="U135" s="754" t="s">
        <v>30</v>
      </c>
      <c r="V135" s="754" t="s">
        <v>48</v>
      </c>
      <c r="W135" s="754" t="s">
        <v>30</v>
      </c>
      <c r="X135" s="754" t="s">
        <v>48</v>
      </c>
      <c r="Y135" s="754" t="s">
        <v>30</v>
      </c>
      <c r="Z135" s="754" t="s">
        <v>48</v>
      </c>
      <c r="AA135" s="754" t="s">
        <v>30</v>
      </c>
      <c r="AB135" s="754" t="s">
        <v>48</v>
      </c>
      <c r="AC135" s="754" t="s">
        <v>30</v>
      </c>
      <c r="AD135" s="754" t="s">
        <v>48</v>
      </c>
      <c r="AE135" s="754" t="s">
        <v>30</v>
      </c>
      <c r="AF135" s="754" t="s">
        <v>48</v>
      </c>
      <c r="AG135" s="754" t="s">
        <v>30</v>
      </c>
      <c r="AH135" s="754" t="s">
        <v>48</v>
      </c>
      <c r="AI135" s="754" t="s">
        <v>30</v>
      </c>
      <c r="AJ135" s="754" t="s">
        <v>48</v>
      </c>
      <c r="AK135" s="754" t="s">
        <v>30</v>
      </c>
      <c r="AL135" s="754" t="s">
        <v>48</v>
      </c>
      <c r="AM135" s="754" t="s">
        <v>30</v>
      </c>
      <c r="AN135" s="743" t="s">
        <v>48</v>
      </c>
      <c r="AO135" s="1420"/>
      <c r="AP135" s="1422"/>
      <c r="AQ135" s="143" t="s">
        <v>30</v>
      </c>
      <c r="AR135" s="143" t="s">
        <v>48</v>
      </c>
      <c r="AS135" s="465"/>
      <c r="AT135" s="465"/>
      <c r="CG135" s="719"/>
      <c r="CH135" s="719"/>
      <c r="CI135" s="719"/>
      <c r="CJ135" s="719"/>
      <c r="CK135" s="719"/>
      <c r="CL135" s="719"/>
      <c r="CM135" s="719"/>
      <c r="CN135" s="719"/>
    </row>
    <row r="136" spans="1:92" x14ac:dyDescent="0.2">
      <c r="A136" s="144" t="s">
        <v>102</v>
      </c>
      <c r="B136" s="748"/>
      <c r="C136" s="145"/>
      <c r="D136" s="146">
        <f>SUM(E136+F136)</f>
        <v>31</v>
      </c>
      <c r="E136" s="146">
        <f>SUM(G136+I136+K136+M136+O136+Q136+S136+U136+W136+Y136+AA136+AC136+AE136+AG136+AI136+AK136+AM136)</f>
        <v>15</v>
      </c>
      <c r="F136" s="146">
        <f>SUM(H136+J136+L136+N136+P136+R136+T136+V136+X136+Z136+AB136+AD136+AF136+AH136+AJ136+AL136+AN136)</f>
        <v>16</v>
      </c>
      <c r="G136" s="147">
        <v>1</v>
      </c>
      <c r="H136" s="147">
        <v>1</v>
      </c>
      <c r="I136" s="147">
        <v>6</v>
      </c>
      <c r="J136" s="147">
        <v>1</v>
      </c>
      <c r="K136" s="147">
        <v>4</v>
      </c>
      <c r="L136" s="147">
        <v>1</v>
      </c>
      <c r="M136" s="147"/>
      <c r="N136" s="147">
        <v>1</v>
      </c>
      <c r="O136" s="147"/>
      <c r="P136" s="147"/>
      <c r="Q136" s="147"/>
      <c r="R136" s="147"/>
      <c r="S136" s="147"/>
      <c r="T136" s="147">
        <v>2</v>
      </c>
      <c r="U136" s="147"/>
      <c r="V136" s="147">
        <v>1</v>
      </c>
      <c r="W136" s="147">
        <v>2</v>
      </c>
      <c r="X136" s="147">
        <v>5</v>
      </c>
      <c r="Y136" s="147"/>
      <c r="Z136" s="147"/>
      <c r="AA136" s="147"/>
      <c r="AB136" s="147">
        <v>2</v>
      </c>
      <c r="AC136" s="147">
        <v>2</v>
      </c>
      <c r="AD136" s="147"/>
      <c r="AE136" s="147"/>
      <c r="AF136" s="147"/>
      <c r="AG136" s="147"/>
      <c r="AH136" s="147"/>
      <c r="AI136" s="147"/>
      <c r="AJ136" s="147">
        <v>2</v>
      </c>
      <c r="AK136" s="147"/>
      <c r="AL136" s="147"/>
      <c r="AM136" s="147"/>
      <c r="AN136" s="148"/>
      <c r="AO136" s="163"/>
      <c r="AP136" s="147"/>
      <c r="AQ136" s="147"/>
      <c r="AR136" s="147"/>
      <c r="AS136" s="535" t="s">
        <v>194</v>
      </c>
      <c r="AT136" s="465"/>
      <c r="AU136" s="465"/>
      <c r="CG136" s="719">
        <v>0</v>
      </c>
      <c r="CH136" s="719">
        <v>0</v>
      </c>
      <c r="CI136" s="719">
        <v>0</v>
      </c>
      <c r="CJ136" s="719"/>
      <c r="CK136" s="719"/>
      <c r="CL136" s="719"/>
      <c r="CM136" s="719"/>
      <c r="CN136" s="719"/>
    </row>
    <row r="137" spans="1:92" x14ac:dyDescent="0.2">
      <c r="A137" s="1425" t="s">
        <v>103</v>
      </c>
      <c r="B137" s="1426"/>
      <c r="C137" s="1427"/>
      <c r="D137" s="1428"/>
      <c r="E137" s="1429"/>
      <c r="F137" s="1429"/>
      <c r="G137" s="1429"/>
      <c r="H137" s="1429"/>
      <c r="I137" s="1429"/>
      <c r="J137" s="1429"/>
      <c r="K137" s="1429"/>
      <c r="L137" s="1429"/>
      <c r="M137" s="1429"/>
      <c r="N137" s="1429"/>
      <c r="O137" s="1429"/>
      <c r="P137" s="1429"/>
      <c r="Q137" s="1429"/>
      <c r="R137" s="1429"/>
      <c r="S137" s="1429"/>
      <c r="T137" s="1429"/>
      <c r="U137" s="1429"/>
      <c r="V137" s="1429"/>
      <c r="W137" s="1429"/>
      <c r="X137" s="1429"/>
      <c r="Y137" s="1429"/>
      <c r="Z137" s="1429"/>
      <c r="AA137" s="1429"/>
      <c r="AB137" s="1429"/>
      <c r="AC137" s="1429"/>
      <c r="AD137" s="1429"/>
      <c r="AE137" s="1429"/>
      <c r="AF137" s="1429"/>
      <c r="AG137" s="1429"/>
      <c r="AH137" s="1429"/>
      <c r="AI137" s="1429"/>
      <c r="AJ137" s="1429"/>
      <c r="AK137" s="1429"/>
      <c r="AL137" s="1429"/>
      <c r="AM137" s="1429"/>
      <c r="AN137" s="1429"/>
      <c r="AO137" s="1429"/>
      <c r="AP137" s="1429"/>
      <c r="AQ137" s="1429"/>
      <c r="AR137" s="1430"/>
      <c r="AS137" s="535"/>
      <c r="AT137" s="465"/>
      <c r="AU137" s="465"/>
      <c r="CG137" s="719"/>
      <c r="CH137" s="719"/>
      <c r="CI137" s="719"/>
      <c r="CJ137" s="719"/>
      <c r="CK137" s="719"/>
      <c r="CL137" s="719"/>
      <c r="CM137" s="719"/>
      <c r="CN137" s="719"/>
    </row>
    <row r="138" spans="1:92" x14ac:dyDescent="0.2">
      <c r="A138" s="1431" t="s">
        <v>181</v>
      </c>
      <c r="B138" s="1321" t="s">
        <v>104</v>
      </c>
      <c r="C138" s="1322"/>
      <c r="D138" s="150">
        <f t="shared" ref="D138:D144" si="21">SUM(E138+F138)</f>
        <v>0</v>
      </c>
      <c r="E138" s="150">
        <f t="shared" ref="E138:F144" si="22">SUM(G138+I138+K138+M138+O138+Q138+S138+U138+W138+Y138+AA138+AC138+AE138+AG138+AI138+AK138+AM138)</f>
        <v>0</v>
      </c>
      <c r="F138" s="150">
        <f t="shared" si="22"/>
        <v>0</v>
      </c>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85"/>
      <c r="AO138" s="161"/>
      <c r="AP138" s="25"/>
      <c r="AQ138" s="25"/>
      <c r="AR138" s="25"/>
      <c r="AS138" s="535" t="s">
        <v>194</v>
      </c>
      <c r="AT138" s="465"/>
      <c r="AU138" s="465"/>
      <c r="CG138" s="719">
        <v>0</v>
      </c>
      <c r="CH138" s="719">
        <v>0</v>
      </c>
      <c r="CI138" s="719">
        <v>0</v>
      </c>
      <c r="CJ138" s="719"/>
      <c r="CK138" s="719"/>
      <c r="CL138" s="719"/>
      <c r="CM138" s="719"/>
      <c r="CN138" s="719"/>
    </row>
    <row r="139" spans="1:92" x14ac:dyDescent="0.2">
      <c r="A139" s="1378"/>
      <c r="B139" s="1323" t="s">
        <v>252</v>
      </c>
      <c r="C139" s="1324"/>
      <c r="D139" s="162">
        <f t="shared" si="21"/>
        <v>0</v>
      </c>
      <c r="E139" s="162">
        <f t="shared" si="22"/>
        <v>0</v>
      </c>
      <c r="F139" s="162">
        <f t="shared" si="22"/>
        <v>0</v>
      </c>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621"/>
      <c r="AO139" s="277"/>
      <c r="AP139" s="109"/>
      <c r="AQ139" s="109"/>
      <c r="AR139" s="109"/>
      <c r="AS139" s="535" t="s">
        <v>194</v>
      </c>
      <c r="AT139" s="465"/>
      <c r="AU139" s="465"/>
      <c r="CG139" s="719">
        <v>0</v>
      </c>
      <c r="CH139" s="719">
        <v>0</v>
      </c>
      <c r="CI139" s="719">
        <v>0</v>
      </c>
      <c r="CJ139" s="719"/>
      <c r="CK139" s="719"/>
      <c r="CL139" s="719"/>
      <c r="CM139" s="719"/>
      <c r="CN139" s="719"/>
    </row>
    <row r="140" spans="1:92" x14ac:dyDescent="0.2">
      <c r="A140" s="1398" t="s">
        <v>105</v>
      </c>
      <c r="B140" s="1398"/>
      <c r="C140" s="1399"/>
      <c r="D140" s="158">
        <f t="shared" si="21"/>
        <v>0</v>
      </c>
      <c r="E140" s="158">
        <f t="shared" si="22"/>
        <v>0</v>
      </c>
      <c r="F140" s="158">
        <f t="shared" si="22"/>
        <v>0</v>
      </c>
      <c r="G140" s="35"/>
      <c r="H140" s="35"/>
      <c r="I140" s="35"/>
      <c r="J140" s="35"/>
      <c r="K140" s="35"/>
      <c r="L140" s="35"/>
      <c r="M140" s="87"/>
      <c r="N140" s="44"/>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159"/>
      <c r="AO140" s="277"/>
      <c r="AP140" s="109"/>
      <c r="AQ140" s="38"/>
      <c r="AR140" s="38"/>
      <c r="AS140" s="535" t="s">
        <v>194</v>
      </c>
      <c r="AT140" s="465"/>
      <c r="AU140" s="465"/>
      <c r="CG140" s="719">
        <v>0</v>
      </c>
      <c r="CH140" s="719">
        <v>0</v>
      </c>
      <c r="CI140" s="719">
        <v>0</v>
      </c>
      <c r="CJ140" s="719"/>
      <c r="CK140" s="719"/>
      <c r="CL140" s="719"/>
      <c r="CM140" s="719"/>
      <c r="CN140" s="719"/>
    </row>
    <row r="141" spans="1:92" x14ac:dyDescent="0.2">
      <c r="A141" s="1400" t="s">
        <v>182</v>
      </c>
      <c r="B141" s="1401"/>
      <c r="C141" s="1402"/>
      <c r="D141" s="50">
        <f t="shared" si="21"/>
        <v>31</v>
      </c>
      <c r="E141" s="50">
        <f t="shared" si="22"/>
        <v>15</v>
      </c>
      <c r="F141" s="50">
        <f t="shared" si="22"/>
        <v>16</v>
      </c>
      <c r="G141" s="38">
        <v>1</v>
      </c>
      <c r="H141" s="38">
        <v>1</v>
      </c>
      <c r="I141" s="38">
        <v>6</v>
      </c>
      <c r="J141" s="38">
        <v>1</v>
      </c>
      <c r="K141" s="38">
        <v>4</v>
      </c>
      <c r="L141" s="38">
        <v>1</v>
      </c>
      <c r="M141" s="38"/>
      <c r="N141" s="38">
        <v>1</v>
      </c>
      <c r="O141" s="38"/>
      <c r="P141" s="38"/>
      <c r="Q141" s="38"/>
      <c r="R141" s="38"/>
      <c r="S141" s="38"/>
      <c r="T141" s="38">
        <v>2</v>
      </c>
      <c r="U141" s="38"/>
      <c r="V141" s="38">
        <v>1</v>
      </c>
      <c r="W141" s="38">
        <v>2</v>
      </c>
      <c r="X141" s="38">
        <v>5</v>
      </c>
      <c r="Y141" s="38"/>
      <c r="Z141" s="38"/>
      <c r="AA141" s="38"/>
      <c r="AB141" s="38">
        <v>2</v>
      </c>
      <c r="AC141" s="38">
        <v>2</v>
      </c>
      <c r="AD141" s="38"/>
      <c r="AE141" s="38"/>
      <c r="AF141" s="38"/>
      <c r="AG141" s="38"/>
      <c r="AH141" s="38"/>
      <c r="AI141" s="38"/>
      <c r="AJ141" s="38">
        <v>2</v>
      </c>
      <c r="AK141" s="38"/>
      <c r="AL141" s="38"/>
      <c r="AM141" s="38"/>
      <c r="AN141" s="173"/>
      <c r="AO141" s="163"/>
      <c r="AP141" s="38"/>
      <c r="AQ141" s="109"/>
      <c r="AR141" s="38"/>
      <c r="AS141" s="535" t="s">
        <v>194</v>
      </c>
      <c r="AT141" s="465"/>
      <c r="AU141" s="465"/>
      <c r="CG141" s="719">
        <v>0</v>
      </c>
      <c r="CH141" s="719">
        <v>0</v>
      </c>
      <c r="CI141" s="719">
        <v>0</v>
      </c>
      <c r="CJ141" s="719"/>
      <c r="CK141" s="719"/>
      <c r="CL141" s="719"/>
      <c r="CM141" s="719"/>
      <c r="CN141" s="719"/>
    </row>
    <row r="142" spans="1:92" ht="14.25" customHeight="1" x14ac:dyDescent="0.2">
      <c r="A142" s="1432" t="s">
        <v>106</v>
      </c>
      <c r="B142" s="1325" t="s">
        <v>107</v>
      </c>
      <c r="C142" s="1326"/>
      <c r="D142" s="152">
        <f t="shared" si="21"/>
        <v>0</v>
      </c>
      <c r="E142" s="152">
        <f t="shared" si="22"/>
        <v>0</v>
      </c>
      <c r="F142" s="152">
        <f t="shared" si="22"/>
        <v>0</v>
      </c>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114"/>
      <c r="AO142" s="128"/>
      <c r="AP142" s="60"/>
      <c r="AQ142" s="60"/>
      <c r="AR142" s="147"/>
      <c r="AS142" s="535" t="s">
        <v>194</v>
      </c>
      <c r="AT142" s="465"/>
      <c r="AU142" s="465"/>
      <c r="CG142" s="719">
        <v>0</v>
      </c>
      <c r="CH142" s="719">
        <v>0</v>
      </c>
      <c r="CI142" s="719">
        <v>0</v>
      </c>
      <c r="CJ142" s="719"/>
      <c r="CK142" s="719"/>
      <c r="CL142" s="719"/>
      <c r="CM142" s="719"/>
      <c r="CN142" s="719"/>
    </row>
    <row r="143" spans="1:92" x14ac:dyDescent="0.2">
      <c r="A143" s="1433"/>
      <c r="B143" s="1315" t="s">
        <v>108</v>
      </c>
      <c r="C143" s="1316"/>
      <c r="D143" s="155">
        <f t="shared" si="21"/>
        <v>2</v>
      </c>
      <c r="E143" s="155">
        <f t="shared" si="22"/>
        <v>0</v>
      </c>
      <c r="F143" s="155">
        <f t="shared" si="22"/>
        <v>2</v>
      </c>
      <c r="G143" s="32"/>
      <c r="H143" s="32"/>
      <c r="I143" s="32"/>
      <c r="J143" s="32"/>
      <c r="K143" s="32"/>
      <c r="L143" s="32"/>
      <c r="M143" s="32"/>
      <c r="N143" s="32"/>
      <c r="O143" s="32"/>
      <c r="P143" s="32"/>
      <c r="Q143" s="32"/>
      <c r="R143" s="32"/>
      <c r="S143" s="32"/>
      <c r="T143" s="32"/>
      <c r="U143" s="32"/>
      <c r="V143" s="32"/>
      <c r="W143" s="32"/>
      <c r="X143" s="32">
        <v>1</v>
      </c>
      <c r="Y143" s="32"/>
      <c r="Z143" s="32"/>
      <c r="AA143" s="32"/>
      <c r="AB143" s="32">
        <v>1</v>
      </c>
      <c r="AC143" s="32"/>
      <c r="AD143" s="32"/>
      <c r="AE143" s="32"/>
      <c r="AF143" s="32"/>
      <c r="AG143" s="32"/>
      <c r="AH143" s="32"/>
      <c r="AI143" s="32"/>
      <c r="AJ143" s="32"/>
      <c r="AK143" s="32"/>
      <c r="AL143" s="32"/>
      <c r="AM143" s="32"/>
      <c r="AN143" s="86"/>
      <c r="AO143" s="129"/>
      <c r="AP143" s="32"/>
      <c r="AQ143" s="32"/>
      <c r="AR143" s="35"/>
      <c r="AS143" s="535" t="s">
        <v>194</v>
      </c>
      <c r="AT143" s="465"/>
      <c r="AU143" s="465"/>
      <c r="CG143" s="719">
        <v>0</v>
      </c>
      <c r="CH143" s="719">
        <v>0</v>
      </c>
      <c r="CI143" s="719">
        <v>0</v>
      </c>
      <c r="CJ143" s="719"/>
      <c r="CK143" s="719"/>
      <c r="CL143" s="719"/>
      <c r="CM143" s="719"/>
      <c r="CN143" s="719"/>
    </row>
    <row r="144" spans="1:92" x14ac:dyDescent="0.2">
      <c r="A144" s="1433"/>
      <c r="B144" s="1315" t="s">
        <v>109</v>
      </c>
      <c r="C144" s="1316"/>
      <c r="D144" s="155">
        <f t="shared" si="21"/>
        <v>3</v>
      </c>
      <c r="E144" s="158">
        <f t="shared" si="22"/>
        <v>0</v>
      </c>
      <c r="F144" s="155">
        <f t="shared" si="22"/>
        <v>3</v>
      </c>
      <c r="G144" s="32"/>
      <c r="H144" s="32"/>
      <c r="I144" s="32"/>
      <c r="J144" s="32"/>
      <c r="K144" s="32"/>
      <c r="L144" s="32"/>
      <c r="M144" s="32"/>
      <c r="N144" s="32"/>
      <c r="O144" s="32"/>
      <c r="P144" s="32"/>
      <c r="Q144" s="32"/>
      <c r="R144" s="32"/>
      <c r="S144" s="32"/>
      <c r="T144" s="32"/>
      <c r="U144" s="32"/>
      <c r="V144" s="32"/>
      <c r="W144" s="32"/>
      <c r="X144" s="32">
        <v>2</v>
      </c>
      <c r="Y144" s="32"/>
      <c r="Z144" s="32"/>
      <c r="AA144" s="32"/>
      <c r="AB144" s="32">
        <v>1</v>
      </c>
      <c r="AC144" s="32"/>
      <c r="AD144" s="32"/>
      <c r="AE144" s="32"/>
      <c r="AF144" s="32"/>
      <c r="AG144" s="32"/>
      <c r="AH144" s="32"/>
      <c r="AI144" s="32"/>
      <c r="AJ144" s="32"/>
      <c r="AK144" s="32"/>
      <c r="AL144" s="32"/>
      <c r="AM144" s="32"/>
      <c r="AN144" s="86"/>
      <c r="AO144" s="129"/>
      <c r="AP144" s="32"/>
      <c r="AQ144" s="32"/>
      <c r="AR144" s="32"/>
      <c r="AS144" s="535" t="s">
        <v>194</v>
      </c>
      <c r="AT144" s="465"/>
      <c r="AU144" s="465"/>
      <c r="CG144" s="719">
        <v>0</v>
      </c>
      <c r="CH144" s="719">
        <v>0</v>
      </c>
      <c r="CI144" s="719">
        <v>0</v>
      </c>
      <c r="CJ144" s="719"/>
      <c r="CK144" s="719"/>
      <c r="CL144" s="719"/>
      <c r="CM144" s="719"/>
      <c r="CN144" s="719"/>
    </row>
    <row r="145" spans="1:92" ht="15" customHeight="1" x14ac:dyDescent="0.2">
      <c r="A145" s="1433"/>
      <c r="B145" s="1327" t="s">
        <v>110</v>
      </c>
      <c r="C145" s="1291"/>
      <c r="D145" s="625"/>
      <c r="E145" s="629"/>
      <c r="F145" s="155">
        <f>SUM(L145+N145+P145+R145+T145+V145+X145+Z145+AB145+AD145+AF145+AH145+AJ145+AL145+AN145)</f>
        <v>0</v>
      </c>
      <c r="G145" s="88"/>
      <c r="H145" s="88"/>
      <c r="I145" s="88"/>
      <c r="J145" s="88"/>
      <c r="K145" s="88"/>
      <c r="L145" s="32"/>
      <c r="M145" s="88"/>
      <c r="N145" s="32"/>
      <c r="O145" s="88"/>
      <c r="P145" s="32"/>
      <c r="Q145" s="88"/>
      <c r="R145" s="32"/>
      <c r="S145" s="88"/>
      <c r="T145" s="32"/>
      <c r="U145" s="88"/>
      <c r="V145" s="32"/>
      <c r="W145" s="88"/>
      <c r="X145" s="32"/>
      <c r="Y145" s="88"/>
      <c r="Z145" s="32"/>
      <c r="AA145" s="88"/>
      <c r="AB145" s="32"/>
      <c r="AC145" s="88"/>
      <c r="AD145" s="32"/>
      <c r="AE145" s="88"/>
      <c r="AF145" s="32"/>
      <c r="AG145" s="88"/>
      <c r="AH145" s="32"/>
      <c r="AI145" s="88"/>
      <c r="AJ145" s="32"/>
      <c r="AK145" s="88"/>
      <c r="AL145" s="32"/>
      <c r="AM145" s="88"/>
      <c r="AN145" s="86"/>
      <c r="AO145" s="129"/>
      <c r="AP145" s="32"/>
      <c r="AQ145" s="88"/>
      <c r="AR145" s="32"/>
      <c r="AS145" s="535" t="s">
        <v>194</v>
      </c>
      <c r="AT145" s="465"/>
      <c r="AU145" s="465"/>
      <c r="CG145" s="719">
        <v>0</v>
      </c>
      <c r="CH145" s="719">
        <v>0</v>
      </c>
      <c r="CI145" s="719">
        <v>0</v>
      </c>
      <c r="CJ145" s="719"/>
      <c r="CK145" s="719"/>
      <c r="CL145" s="719"/>
      <c r="CM145" s="719"/>
      <c r="CN145" s="719"/>
    </row>
    <row r="146" spans="1:92" x14ac:dyDescent="0.2">
      <c r="A146" s="1433"/>
      <c r="B146" s="1315" t="s">
        <v>111</v>
      </c>
      <c r="C146" s="1316"/>
      <c r="D146" s="155">
        <f t="shared" ref="D146:D166" si="23">SUM(E146+F146)</f>
        <v>1</v>
      </c>
      <c r="E146" s="152">
        <f t="shared" ref="E146:F152" si="24">SUM(G146+I146+K146+M146+O146+Q146+S146+U146+W146+Y146+AA146+AC146+AE146+AG146+AI146+AK146+AM146)</f>
        <v>0</v>
      </c>
      <c r="F146" s="155">
        <f t="shared" si="24"/>
        <v>1</v>
      </c>
      <c r="G146" s="32"/>
      <c r="H146" s="32"/>
      <c r="I146" s="32"/>
      <c r="J146" s="32"/>
      <c r="K146" s="32"/>
      <c r="L146" s="32"/>
      <c r="M146" s="32"/>
      <c r="N146" s="32"/>
      <c r="O146" s="32"/>
      <c r="P146" s="32"/>
      <c r="Q146" s="32"/>
      <c r="R146" s="32"/>
      <c r="S146" s="32"/>
      <c r="T146" s="32"/>
      <c r="U146" s="32"/>
      <c r="V146" s="32"/>
      <c r="W146" s="32"/>
      <c r="X146" s="32">
        <v>1</v>
      </c>
      <c r="Y146" s="32"/>
      <c r="Z146" s="32"/>
      <c r="AA146" s="32"/>
      <c r="AB146" s="32"/>
      <c r="AC146" s="32"/>
      <c r="AD146" s="32"/>
      <c r="AE146" s="32"/>
      <c r="AF146" s="32"/>
      <c r="AG146" s="32"/>
      <c r="AH146" s="32"/>
      <c r="AI146" s="32"/>
      <c r="AJ146" s="32"/>
      <c r="AK146" s="32"/>
      <c r="AL146" s="32"/>
      <c r="AM146" s="32"/>
      <c r="AN146" s="86"/>
      <c r="AO146" s="129"/>
      <c r="AP146" s="32"/>
      <c r="AQ146" s="32"/>
      <c r="AR146" s="32"/>
      <c r="AS146" s="535" t="s">
        <v>194</v>
      </c>
      <c r="AT146" s="465"/>
      <c r="AU146" s="465"/>
      <c r="CG146" s="719">
        <v>0</v>
      </c>
      <c r="CH146" s="719">
        <v>0</v>
      </c>
      <c r="CI146" s="719">
        <v>0</v>
      </c>
      <c r="CJ146" s="719"/>
      <c r="CK146" s="719"/>
      <c r="CL146" s="719"/>
      <c r="CM146" s="719"/>
      <c r="CN146" s="719"/>
    </row>
    <row r="147" spans="1:92" x14ac:dyDescent="0.2">
      <c r="A147" s="1433"/>
      <c r="B147" s="1317" t="s">
        <v>112</v>
      </c>
      <c r="C147" s="1318"/>
      <c r="D147" s="155">
        <f t="shared" si="23"/>
        <v>2</v>
      </c>
      <c r="E147" s="155">
        <f t="shared" si="24"/>
        <v>0</v>
      </c>
      <c r="F147" s="155">
        <f t="shared" si="24"/>
        <v>2</v>
      </c>
      <c r="G147" s="32"/>
      <c r="H147" s="32"/>
      <c r="I147" s="32"/>
      <c r="J147" s="32"/>
      <c r="K147" s="32"/>
      <c r="L147" s="32"/>
      <c r="M147" s="32"/>
      <c r="N147" s="32"/>
      <c r="O147" s="32"/>
      <c r="P147" s="32"/>
      <c r="Q147" s="32"/>
      <c r="R147" s="32"/>
      <c r="S147" s="32"/>
      <c r="T147" s="32"/>
      <c r="U147" s="32"/>
      <c r="V147" s="32">
        <v>1</v>
      </c>
      <c r="W147" s="32"/>
      <c r="X147" s="32"/>
      <c r="Y147" s="32"/>
      <c r="Z147" s="32"/>
      <c r="AA147" s="32"/>
      <c r="AB147" s="32"/>
      <c r="AC147" s="32"/>
      <c r="AD147" s="32"/>
      <c r="AE147" s="32"/>
      <c r="AF147" s="32"/>
      <c r="AG147" s="32"/>
      <c r="AH147" s="32"/>
      <c r="AI147" s="32"/>
      <c r="AJ147" s="32">
        <v>1</v>
      </c>
      <c r="AK147" s="32"/>
      <c r="AL147" s="32"/>
      <c r="AM147" s="32"/>
      <c r="AN147" s="86"/>
      <c r="AO147" s="129"/>
      <c r="AP147" s="32"/>
      <c r="AQ147" s="32"/>
      <c r="AR147" s="147"/>
      <c r="AS147" s="535" t="s">
        <v>194</v>
      </c>
      <c r="AT147" s="465"/>
      <c r="AU147" s="465"/>
      <c r="CG147" s="719">
        <v>0</v>
      </c>
      <c r="CH147" s="719">
        <v>0</v>
      </c>
      <c r="CI147" s="719">
        <v>0</v>
      </c>
      <c r="CJ147" s="719"/>
      <c r="CK147" s="719"/>
      <c r="CL147" s="719"/>
      <c r="CM147" s="719"/>
      <c r="CN147" s="719"/>
    </row>
    <row r="148" spans="1:92" x14ac:dyDescent="0.2">
      <c r="A148" s="1433"/>
      <c r="B148" s="1319" t="s">
        <v>113</v>
      </c>
      <c r="C148" s="1320"/>
      <c r="D148" s="155">
        <f t="shared" si="23"/>
        <v>0</v>
      </c>
      <c r="E148" s="155">
        <f t="shared" si="24"/>
        <v>0</v>
      </c>
      <c r="F148" s="155">
        <f t="shared" si="24"/>
        <v>0</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86"/>
      <c r="AO148" s="129"/>
      <c r="AP148" s="32"/>
      <c r="AQ148" s="32"/>
      <c r="AR148" s="35"/>
      <c r="AS148" s="535" t="s">
        <v>194</v>
      </c>
      <c r="AT148" s="465"/>
      <c r="AU148" s="465"/>
      <c r="CG148" s="719">
        <v>0</v>
      </c>
      <c r="CH148" s="719">
        <v>0</v>
      </c>
      <c r="CI148" s="719">
        <v>0</v>
      </c>
      <c r="CJ148" s="719"/>
      <c r="CK148" s="719"/>
      <c r="CL148" s="719"/>
      <c r="CM148" s="719"/>
      <c r="CN148" s="719"/>
    </row>
    <row r="149" spans="1:92" x14ac:dyDescent="0.2">
      <c r="A149" s="1434"/>
      <c r="B149" s="1435" t="s">
        <v>114</v>
      </c>
      <c r="C149" s="1436"/>
      <c r="D149" s="158">
        <f t="shared" si="23"/>
        <v>0</v>
      </c>
      <c r="E149" s="158">
        <f t="shared" si="24"/>
        <v>0</v>
      </c>
      <c r="F149" s="158">
        <f t="shared" si="24"/>
        <v>0</v>
      </c>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159"/>
      <c r="AO149" s="130"/>
      <c r="AP149" s="35"/>
      <c r="AQ149" s="35"/>
      <c r="AR149" s="44"/>
      <c r="AS149" s="535" t="s">
        <v>194</v>
      </c>
      <c r="AT149" s="465"/>
      <c r="AU149" s="465"/>
      <c r="CG149" s="719">
        <v>0</v>
      </c>
      <c r="CH149" s="719">
        <v>0</v>
      </c>
      <c r="CI149" s="719">
        <v>0</v>
      </c>
      <c r="CJ149" s="719"/>
      <c r="CK149" s="719"/>
      <c r="CL149" s="719"/>
      <c r="CM149" s="719"/>
      <c r="CN149" s="719"/>
    </row>
    <row r="150" spans="1:92" ht="17.25" customHeight="1" x14ac:dyDescent="0.2">
      <c r="A150" s="1432" t="s">
        <v>115</v>
      </c>
      <c r="B150" s="1439" t="s">
        <v>116</v>
      </c>
      <c r="C150" s="1440"/>
      <c r="D150" s="150">
        <f t="shared" si="23"/>
        <v>0</v>
      </c>
      <c r="E150" s="150">
        <f t="shared" si="24"/>
        <v>0</v>
      </c>
      <c r="F150" s="150">
        <f t="shared" si="24"/>
        <v>0</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85"/>
      <c r="AO150" s="161"/>
      <c r="AP150" s="25"/>
      <c r="AQ150" s="25"/>
      <c r="AR150" s="220"/>
      <c r="AS150" s="535" t="s">
        <v>194</v>
      </c>
      <c r="AT150" s="465"/>
      <c r="AU150" s="465"/>
      <c r="CG150" s="719">
        <v>0</v>
      </c>
      <c r="CH150" s="719">
        <v>0</v>
      </c>
      <c r="CI150" s="719">
        <v>0</v>
      </c>
      <c r="CJ150" s="719"/>
      <c r="CK150" s="719"/>
      <c r="CL150" s="719"/>
      <c r="CM150" s="719"/>
      <c r="CN150" s="719"/>
    </row>
    <row r="151" spans="1:92" ht="24" customHeight="1" x14ac:dyDescent="0.2">
      <c r="A151" s="1433"/>
      <c r="B151" s="1315" t="s">
        <v>117</v>
      </c>
      <c r="C151" s="1316"/>
      <c r="D151" s="155">
        <f t="shared" si="23"/>
        <v>0</v>
      </c>
      <c r="E151" s="155">
        <f t="shared" si="24"/>
        <v>0</v>
      </c>
      <c r="F151" s="155">
        <f t="shared" si="24"/>
        <v>0</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29"/>
      <c r="AP151" s="32"/>
      <c r="AQ151" s="32"/>
      <c r="AR151" s="35"/>
      <c r="AS151" s="535" t="s">
        <v>194</v>
      </c>
      <c r="AT151" s="465"/>
      <c r="AU151" s="465"/>
      <c r="CG151" s="719">
        <v>0</v>
      </c>
      <c r="CH151" s="719">
        <v>0</v>
      </c>
      <c r="CI151" s="719">
        <v>0</v>
      </c>
      <c r="CJ151" s="719"/>
      <c r="CK151" s="719"/>
      <c r="CL151" s="719"/>
      <c r="CM151" s="719"/>
      <c r="CN151" s="719"/>
    </row>
    <row r="152" spans="1:92" ht="15" customHeight="1" x14ac:dyDescent="0.2">
      <c r="A152" s="1434"/>
      <c r="B152" s="1323" t="s">
        <v>118</v>
      </c>
      <c r="C152" s="1324"/>
      <c r="D152" s="151">
        <f t="shared" si="23"/>
        <v>0</v>
      </c>
      <c r="E152" s="151">
        <f t="shared" si="24"/>
        <v>0</v>
      </c>
      <c r="F152" s="151">
        <f t="shared" si="24"/>
        <v>0</v>
      </c>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87"/>
      <c r="AO152" s="160"/>
      <c r="AP152" s="44"/>
      <c r="AQ152" s="44"/>
      <c r="AR152" s="44"/>
      <c r="AS152" s="535" t="s">
        <v>194</v>
      </c>
      <c r="AT152" s="465"/>
      <c r="AU152" s="465"/>
      <c r="CG152" s="719">
        <v>0</v>
      </c>
      <c r="CH152" s="719">
        <v>0</v>
      </c>
      <c r="CI152" s="719">
        <v>0</v>
      </c>
      <c r="CJ152" s="719"/>
      <c r="CK152" s="719"/>
      <c r="CL152" s="719"/>
      <c r="CM152" s="719"/>
      <c r="CN152" s="719"/>
    </row>
    <row r="153" spans="1:92" x14ac:dyDescent="0.2">
      <c r="A153" s="1432" t="s">
        <v>119</v>
      </c>
      <c r="B153" s="1321" t="s">
        <v>120</v>
      </c>
      <c r="C153" s="1322"/>
      <c r="D153" s="150">
        <f t="shared" si="23"/>
        <v>6</v>
      </c>
      <c r="E153" s="150">
        <f t="shared" ref="E153:F156" si="25">SUM(G153+I153+K153+M153+O153)</f>
        <v>6</v>
      </c>
      <c r="F153" s="150">
        <f t="shared" si="25"/>
        <v>0</v>
      </c>
      <c r="G153" s="25"/>
      <c r="H153" s="25"/>
      <c r="I153" s="25">
        <v>3</v>
      </c>
      <c r="J153" s="25"/>
      <c r="K153" s="25">
        <v>3</v>
      </c>
      <c r="L153" s="25"/>
      <c r="M153" s="25"/>
      <c r="N153" s="25"/>
      <c r="O153" s="25"/>
      <c r="P153" s="25"/>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627"/>
      <c r="AO153" s="161"/>
      <c r="AP153" s="154"/>
      <c r="AQ153" s="25"/>
      <c r="AR153" s="220"/>
      <c r="AS153" s="535" t="s">
        <v>194</v>
      </c>
      <c r="AT153" s="465"/>
      <c r="AU153" s="465"/>
      <c r="CG153" s="719">
        <v>0</v>
      </c>
      <c r="CH153" s="719"/>
      <c r="CI153" s="719">
        <v>0</v>
      </c>
      <c r="CJ153" s="719"/>
      <c r="CK153" s="719"/>
      <c r="CL153" s="719"/>
      <c r="CM153" s="719"/>
      <c r="CN153" s="719"/>
    </row>
    <row r="154" spans="1:92" ht="17.25" customHeight="1" x14ac:dyDescent="0.2">
      <c r="A154" s="1433"/>
      <c r="B154" s="1315" t="s">
        <v>121</v>
      </c>
      <c r="C154" s="1316"/>
      <c r="D154" s="155">
        <f t="shared" si="23"/>
        <v>0</v>
      </c>
      <c r="E154" s="155">
        <f t="shared" si="25"/>
        <v>0</v>
      </c>
      <c r="F154" s="155">
        <f t="shared" si="25"/>
        <v>0</v>
      </c>
      <c r="G154" s="32"/>
      <c r="H154" s="32"/>
      <c r="I154" s="32"/>
      <c r="J154" s="32"/>
      <c r="K154" s="32"/>
      <c r="L154" s="32"/>
      <c r="M154" s="32"/>
      <c r="N154" s="32"/>
      <c r="O154" s="32"/>
      <c r="P154" s="32"/>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628"/>
      <c r="AO154" s="129"/>
      <c r="AP154" s="629"/>
      <c r="AQ154" s="32"/>
      <c r="AR154" s="35"/>
      <c r="AS154" s="535" t="s">
        <v>194</v>
      </c>
      <c r="AT154" s="465"/>
      <c r="AU154" s="465"/>
      <c r="CG154" s="719">
        <v>0</v>
      </c>
      <c r="CH154" s="719"/>
      <c r="CI154" s="719">
        <v>0</v>
      </c>
      <c r="CJ154" s="719"/>
      <c r="CK154" s="719"/>
      <c r="CL154" s="719"/>
      <c r="CM154" s="719"/>
      <c r="CN154" s="719"/>
    </row>
    <row r="155" spans="1:92" ht="19.5" customHeight="1" x14ac:dyDescent="0.2">
      <c r="A155" s="1433"/>
      <c r="B155" s="1315" t="s">
        <v>122</v>
      </c>
      <c r="C155" s="1316"/>
      <c r="D155" s="155">
        <f t="shared" si="23"/>
        <v>0</v>
      </c>
      <c r="E155" s="155">
        <f t="shared" si="25"/>
        <v>0</v>
      </c>
      <c r="F155" s="155">
        <f t="shared" si="25"/>
        <v>0</v>
      </c>
      <c r="G155" s="32"/>
      <c r="H155" s="32"/>
      <c r="I155" s="32"/>
      <c r="J155" s="32"/>
      <c r="K155" s="32"/>
      <c r="L155" s="32"/>
      <c r="M155" s="32"/>
      <c r="N155" s="32"/>
      <c r="O155" s="32"/>
      <c r="P155" s="32"/>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628"/>
      <c r="AO155" s="129"/>
      <c r="AP155" s="166"/>
      <c r="AQ155" s="32"/>
      <c r="AR155" s="35"/>
      <c r="AS155" s="535" t="s">
        <v>194</v>
      </c>
      <c r="AT155" s="465"/>
      <c r="AU155" s="465"/>
      <c r="CG155" s="719">
        <v>0</v>
      </c>
      <c r="CH155" s="719"/>
      <c r="CI155" s="719">
        <v>0</v>
      </c>
      <c r="CJ155" s="719"/>
      <c r="CK155" s="719"/>
      <c r="CL155" s="719"/>
      <c r="CM155" s="719"/>
      <c r="CN155" s="719"/>
    </row>
    <row r="156" spans="1:92" ht="32.25" customHeight="1" x14ac:dyDescent="0.2">
      <c r="A156" s="1434"/>
      <c r="B156" s="1441" t="s">
        <v>123</v>
      </c>
      <c r="C156" s="1399"/>
      <c r="D156" s="158">
        <f t="shared" si="23"/>
        <v>5</v>
      </c>
      <c r="E156" s="158">
        <f t="shared" si="25"/>
        <v>3</v>
      </c>
      <c r="F156" s="158">
        <f t="shared" si="25"/>
        <v>2</v>
      </c>
      <c r="G156" s="35"/>
      <c r="H156" s="35"/>
      <c r="I156" s="35">
        <v>2</v>
      </c>
      <c r="J156" s="35">
        <v>1</v>
      </c>
      <c r="K156" s="35">
        <v>1</v>
      </c>
      <c r="L156" s="35">
        <v>1</v>
      </c>
      <c r="M156" s="35"/>
      <c r="N156" s="35"/>
      <c r="O156" s="35"/>
      <c r="P156" s="35"/>
      <c r="Q156" s="630"/>
      <c r="R156" s="630"/>
      <c r="S156" s="630"/>
      <c r="T156" s="630"/>
      <c r="U156" s="630"/>
      <c r="V156" s="630"/>
      <c r="W156" s="630"/>
      <c r="X156" s="630"/>
      <c r="Y156" s="630"/>
      <c r="Z156" s="630"/>
      <c r="AA156" s="630"/>
      <c r="AB156" s="630"/>
      <c r="AC156" s="630"/>
      <c r="AD156" s="630"/>
      <c r="AE156" s="630"/>
      <c r="AF156" s="630"/>
      <c r="AG156" s="630"/>
      <c r="AH156" s="630"/>
      <c r="AI156" s="630"/>
      <c r="AJ156" s="630"/>
      <c r="AK156" s="630"/>
      <c r="AL156" s="630"/>
      <c r="AM156" s="630"/>
      <c r="AN156" s="630"/>
      <c r="AO156" s="130"/>
      <c r="AP156" s="170"/>
      <c r="AQ156" s="35"/>
      <c r="AR156" s="44"/>
      <c r="AS156" s="535" t="s">
        <v>194</v>
      </c>
      <c r="AT156" s="465"/>
      <c r="AU156" s="465"/>
      <c r="CG156" s="719">
        <v>0</v>
      </c>
      <c r="CH156" s="719"/>
      <c r="CI156" s="719">
        <v>0</v>
      </c>
      <c r="CJ156" s="719"/>
      <c r="CK156" s="719"/>
      <c r="CL156" s="719"/>
      <c r="CM156" s="719"/>
      <c r="CN156" s="719"/>
    </row>
    <row r="157" spans="1:92" x14ac:dyDescent="0.2">
      <c r="A157" s="1445" t="s">
        <v>124</v>
      </c>
      <c r="B157" s="1445"/>
      <c r="C157" s="1446"/>
      <c r="D157" s="235">
        <f t="shared" si="23"/>
        <v>4</v>
      </c>
      <c r="E157" s="235">
        <f t="shared" ref="E157:F166" si="26">SUM(G157+I157+K157+M157+O157+Q157+S157+U157+W157+Y157+AA157+AC157+AE157+AG157+AI157+AK157+AM157)</f>
        <v>2</v>
      </c>
      <c r="F157" s="235">
        <f t="shared" si="26"/>
        <v>2</v>
      </c>
      <c r="G157" s="220"/>
      <c r="H157" s="220"/>
      <c r="I157" s="220"/>
      <c r="J157" s="220"/>
      <c r="K157" s="220"/>
      <c r="L157" s="220"/>
      <c r="M157" s="220"/>
      <c r="N157" s="220"/>
      <c r="O157" s="220"/>
      <c r="P157" s="220"/>
      <c r="Q157" s="220"/>
      <c r="R157" s="220"/>
      <c r="S157" s="220"/>
      <c r="T157" s="220">
        <v>1</v>
      </c>
      <c r="U157" s="220"/>
      <c r="V157" s="220"/>
      <c r="W157" s="220">
        <v>1</v>
      </c>
      <c r="X157" s="220">
        <v>1</v>
      </c>
      <c r="Y157" s="220"/>
      <c r="Z157" s="220"/>
      <c r="AA157" s="220"/>
      <c r="AB157" s="220"/>
      <c r="AC157" s="220">
        <v>1</v>
      </c>
      <c r="AD157" s="220"/>
      <c r="AE157" s="220"/>
      <c r="AF157" s="220"/>
      <c r="AG157" s="220"/>
      <c r="AH157" s="220"/>
      <c r="AI157" s="220"/>
      <c r="AJ157" s="220"/>
      <c r="AK157" s="220"/>
      <c r="AL157" s="220"/>
      <c r="AM157" s="220"/>
      <c r="AN157" s="218"/>
      <c r="AO157" s="219"/>
      <c r="AP157" s="220"/>
      <c r="AQ157" s="220"/>
      <c r="AR157" s="25"/>
      <c r="AS157" s="535" t="s">
        <v>194</v>
      </c>
      <c r="AT157" s="465"/>
      <c r="AU157" s="465"/>
      <c r="CG157" s="719">
        <v>0</v>
      </c>
      <c r="CH157" s="719">
        <v>0</v>
      </c>
      <c r="CI157" s="719">
        <v>0</v>
      </c>
      <c r="CJ157" s="719"/>
      <c r="CK157" s="719"/>
      <c r="CL157" s="719"/>
      <c r="CM157" s="719"/>
      <c r="CN157" s="719"/>
    </row>
    <row r="158" spans="1:92" ht="15" customHeight="1" x14ac:dyDescent="0.2">
      <c r="A158" s="1432" t="s">
        <v>253</v>
      </c>
      <c r="B158" s="1442" t="s">
        <v>254</v>
      </c>
      <c r="C158" s="1443"/>
      <c r="D158" s="150">
        <f t="shared" si="23"/>
        <v>0</v>
      </c>
      <c r="E158" s="150">
        <f t="shared" si="26"/>
        <v>0</v>
      </c>
      <c r="F158" s="150">
        <f t="shared" si="26"/>
        <v>0</v>
      </c>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85"/>
      <c r="AO158" s="632"/>
      <c r="AP158" s="154"/>
      <c r="AQ158" s="25"/>
      <c r="AR158" s="220"/>
      <c r="AS158" s="535" t="s">
        <v>194</v>
      </c>
      <c r="AT158" s="465"/>
      <c r="AU158" s="465"/>
      <c r="CG158" s="719"/>
      <c r="CH158" s="719"/>
      <c r="CI158" s="719">
        <v>0</v>
      </c>
      <c r="CJ158" s="719"/>
      <c r="CK158" s="719"/>
      <c r="CL158" s="719"/>
      <c r="CM158" s="719"/>
      <c r="CN158" s="719"/>
    </row>
    <row r="159" spans="1:92" ht="15" customHeight="1" x14ac:dyDescent="0.2">
      <c r="A159" s="1433"/>
      <c r="B159" s="1327" t="s">
        <v>255</v>
      </c>
      <c r="C159" s="1291"/>
      <c r="D159" s="155">
        <f t="shared" si="23"/>
        <v>0</v>
      </c>
      <c r="E159" s="155">
        <f t="shared" si="26"/>
        <v>0</v>
      </c>
      <c r="F159" s="155">
        <f t="shared" si="26"/>
        <v>0</v>
      </c>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86"/>
      <c r="AO159" s="166"/>
      <c r="AP159" s="629"/>
      <c r="AQ159" s="32"/>
      <c r="AR159" s="35"/>
      <c r="AS159" s="535" t="s">
        <v>194</v>
      </c>
      <c r="AT159" s="465"/>
      <c r="AU159" s="465"/>
      <c r="CG159" s="719"/>
      <c r="CH159" s="719"/>
      <c r="CI159" s="719">
        <v>0</v>
      </c>
      <c r="CJ159" s="719"/>
      <c r="CK159" s="719"/>
      <c r="CL159" s="719"/>
      <c r="CM159" s="719"/>
      <c r="CN159" s="719"/>
    </row>
    <row r="160" spans="1:92" ht="15" customHeight="1" x14ac:dyDescent="0.2">
      <c r="A160" s="1434"/>
      <c r="B160" s="1444" t="s">
        <v>256</v>
      </c>
      <c r="C160" s="1380"/>
      <c r="D160" s="151">
        <f t="shared" si="23"/>
        <v>0</v>
      </c>
      <c r="E160" s="151">
        <f t="shared" si="26"/>
        <v>0</v>
      </c>
      <c r="F160" s="151">
        <f t="shared" si="26"/>
        <v>0</v>
      </c>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87"/>
      <c r="AO160" s="170"/>
      <c r="AP160" s="170"/>
      <c r="AQ160" s="44"/>
      <c r="AR160" s="44"/>
      <c r="AS160" s="535" t="s">
        <v>194</v>
      </c>
      <c r="AT160" s="465"/>
      <c r="AU160" s="465"/>
      <c r="CG160" s="719"/>
      <c r="CH160" s="719"/>
      <c r="CI160" s="719">
        <v>0</v>
      </c>
      <c r="CJ160" s="719"/>
      <c r="CK160" s="719"/>
      <c r="CL160" s="719"/>
      <c r="CM160" s="719"/>
      <c r="CN160" s="719"/>
    </row>
    <row r="161" spans="1:92" x14ac:dyDescent="0.2">
      <c r="A161" s="1382" t="s">
        <v>125</v>
      </c>
      <c r="B161" s="1383"/>
      <c r="C161" s="1384"/>
      <c r="D161" s="152">
        <f t="shared" si="23"/>
        <v>1</v>
      </c>
      <c r="E161" s="152">
        <f t="shared" si="26"/>
        <v>0</v>
      </c>
      <c r="F161" s="152">
        <f t="shared" si="26"/>
        <v>1</v>
      </c>
      <c r="G161" s="60"/>
      <c r="H161" s="60"/>
      <c r="I161" s="60"/>
      <c r="J161" s="60"/>
      <c r="K161" s="60"/>
      <c r="L161" s="60"/>
      <c r="M161" s="60"/>
      <c r="N161" s="60">
        <v>1</v>
      </c>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114"/>
      <c r="AO161" s="128"/>
      <c r="AP161" s="60"/>
      <c r="AQ161" s="60"/>
      <c r="AR161" s="60"/>
      <c r="AS161" s="535" t="s">
        <v>194</v>
      </c>
      <c r="AT161" s="465"/>
      <c r="AU161" s="465"/>
      <c r="CG161" s="719">
        <v>0</v>
      </c>
      <c r="CH161" s="719">
        <v>0</v>
      </c>
      <c r="CI161" s="719">
        <v>0</v>
      </c>
      <c r="CJ161" s="719"/>
      <c r="CK161" s="719"/>
      <c r="CL161" s="719"/>
      <c r="CM161" s="719"/>
      <c r="CN161" s="719"/>
    </row>
    <row r="162" spans="1:92" x14ac:dyDescent="0.2">
      <c r="A162" s="1269" t="s">
        <v>126</v>
      </c>
      <c r="B162" s="1385"/>
      <c r="C162" s="1270"/>
      <c r="D162" s="155">
        <f t="shared" si="23"/>
        <v>0</v>
      </c>
      <c r="E162" s="155">
        <f t="shared" si="26"/>
        <v>0</v>
      </c>
      <c r="F162" s="155">
        <f t="shared" si="26"/>
        <v>0</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86"/>
      <c r="AO162" s="129"/>
      <c r="AP162" s="32"/>
      <c r="AQ162" s="32"/>
      <c r="AR162" s="147"/>
      <c r="AS162" s="535" t="s">
        <v>194</v>
      </c>
      <c r="AT162" s="465"/>
      <c r="AU162" s="465"/>
      <c r="CG162" s="719">
        <v>0</v>
      </c>
      <c r="CH162" s="719">
        <v>0</v>
      </c>
      <c r="CI162" s="719">
        <v>0</v>
      </c>
      <c r="CJ162" s="719"/>
      <c r="CK162" s="719"/>
      <c r="CL162" s="719"/>
      <c r="CM162" s="719"/>
      <c r="CN162" s="719"/>
    </row>
    <row r="163" spans="1:92" x14ac:dyDescent="0.2">
      <c r="A163" s="1269" t="s">
        <v>127</v>
      </c>
      <c r="B163" s="1385"/>
      <c r="C163" s="1270"/>
      <c r="D163" s="155">
        <f t="shared" si="23"/>
        <v>3</v>
      </c>
      <c r="E163" s="155">
        <f t="shared" si="26"/>
        <v>2</v>
      </c>
      <c r="F163" s="155">
        <f t="shared" si="26"/>
        <v>1</v>
      </c>
      <c r="G163" s="32">
        <v>1</v>
      </c>
      <c r="H163" s="32">
        <v>1</v>
      </c>
      <c r="I163" s="32"/>
      <c r="J163" s="32"/>
      <c r="K163" s="32"/>
      <c r="L163" s="32"/>
      <c r="M163" s="32"/>
      <c r="N163" s="32"/>
      <c r="O163" s="32"/>
      <c r="P163" s="32"/>
      <c r="Q163" s="32"/>
      <c r="R163" s="32"/>
      <c r="S163" s="32"/>
      <c r="T163" s="32"/>
      <c r="U163" s="32"/>
      <c r="V163" s="32"/>
      <c r="W163" s="32"/>
      <c r="X163" s="32"/>
      <c r="Y163" s="32"/>
      <c r="Z163" s="32"/>
      <c r="AA163" s="32"/>
      <c r="AB163" s="32"/>
      <c r="AC163" s="32">
        <v>1</v>
      </c>
      <c r="AD163" s="32"/>
      <c r="AE163" s="32"/>
      <c r="AF163" s="32"/>
      <c r="AG163" s="32"/>
      <c r="AH163" s="32"/>
      <c r="AI163" s="32"/>
      <c r="AJ163" s="32"/>
      <c r="AK163" s="32"/>
      <c r="AL163" s="32"/>
      <c r="AM163" s="32"/>
      <c r="AN163" s="86"/>
      <c r="AO163" s="129"/>
      <c r="AP163" s="32"/>
      <c r="AQ163" s="32"/>
      <c r="AR163" s="35"/>
      <c r="AS163" s="535" t="s">
        <v>194</v>
      </c>
      <c r="AT163" s="465"/>
      <c r="AU163" s="465"/>
      <c r="CG163" s="719">
        <v>0</v>
      </c>
      <c r="CH163" s="719">
        <v>0</v>
      </c>
      <c r="CI163" s="719">
        <v>0</v>
      </c>
      <c r="CJ163" s="719"/>
      <c r="CK163" s="719"/>
      <c r="CL163" s="719"/>
      <c r="CM163" s="719"/>
      <c r="CN163" s="719"/>
    </row>
    <row r="164" spans="1:92" x14ac:dyDescent="0.2">
      <c r="A164" s="1269" t="s">
        <v>128</v>
      </c>
      <c r="B164" s="1385"/>
      <c r="C164" s="1270"/>
      <c r="D164" s="155">
        <f t="shared" si="23"/>
        <v>2</v>
      </c>
      <c r="E164" s="155">
        <f t="shared" si="26"/>
        <v>0</v>
      </c>
      <c r="F164" s="155">
        <f t="shared" si="26"/>
        <v>2</v>
      </c>
      <c r="G164" s="32"/>
      <c r="H164" s="32"/>
      <c r="I164" s="32"/>
      <c r="J164" s="32"/>
      <c r="K164" s="32"/>
      <c r="L164" s="32"/>
      <c r="M164" s="32"/>
      <c r="N164" s="32"/>
      <c r="O164" s="32"/>
      <c r="P164" s="32"/>
      <c r="Q164" s="32"/>
      <c r="R164" s="32"/>
      <c r="S164" s="32"/>
      <c r="T164" s="32">
        <v>1</v>
      </c>
      <c r="U164" s="32"/>
      <c r="V164" s="32"/>
      <c r="W164" s="32"/>
      <c r="X164" s="32"/>
      <c r="Y164" s="32"/>
      <c r="Z164" s="32"/>
      <c r="AA164" s="32"/>
      <c r="AB164" s="32"/>
      <c r="AC164" s="32"/>
      <c r="AD164" s="32"/>
      <c r="AE164" s="32"/>
      <c r="AF164" s="32"/>
      <c r="AG164" s="32"/>
      <c r="AH164" s="32"/>
      <c r="AI164" s="32"/>
      <c r="AJ164" s="32">
        <v>1</v>
      </c>
      <c r="AK164" s="32"/>
      <c r="AL164" s="32"/>
      <c r="AM164" s="32"/>
      <c r="AN164" s="86"/>
      <c r="AO164" s="129"/>
      <c r="AP164" s="32"/>
      <c r="AQ164" s="32"/>
      <c r="AR164" s="35"/>
      <c r="AS164" s="535" t="s">
        <v>194</v>
      </c>
      <c r="AT164" s="465"/>
      <c r="AU164" s="465"/>
      <c r="CG164" s="719">
        <v>0</v>
      </c>
      <c r="CH164" s="719">
        <v>0</v>
      </c>
      <c r="CI164" s="719">
        <v>0</v>
      </c>
      <c r="CJ164" s="719"/>
      <c r="CK164" s="719"/>
      <c r="CL164" s="719"/>
      <c r="CM164" s="719"/>
      <c r="CN164" s="719"/>
    </row>
    <row r="165" spans="1:92" x14ac:dyDescent="0.2">
      <c r="A165" s="1386" t="s">
        <v>129</v>
      </c>
      <c r="B165" s="1387"/>
      <c r="C165" s="1388"/>
      <c r="D165" s="158">
        <f t="shared" si="23"/>
        <v>1</v>
      </c>
      <c r="E165" s="158">
        <f t="shared" si="26"/>
        <v>1</v>
      </c>
      <c r="F165" s="158">
        <f t="shared" si="26"/>
        <v>0</v>
      </c>
      <c r="G165" s="35"/>
      <c r="H165" s="35"/>
      <c r="I165" s="35">
        <v>1</v>
      </c>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35"/>
      <c r="AR165" s="35"/>
      <c r="AS165" s="535" t="s">
        <v>194</v>
      </c>
      <c r="AT165" s="465"/>
      <c r="AU165" s="465"/>
      <c r="CG165" s="719">
        <v>0</v>
      </c>
      <c r="CH165" s="719">
        <v>0</v>
      </c>
      <c r="CI165" s="719">
        <v>0</v>
      </c>
      <c r="CJ165" s="719"/>
      <c r="CK165" s="719"/>
      <c r="CL165" s="719"/>
      <c r="CM165" s="719"/>
      <c r="CN165" s="719"/>
    </row>
    <row r="166" spans="1:92" x14ac:dyDescent="0.2">
      <c r="A166" s="1378" t="s">
        <v>183</v>
      </c>
      <c r="B166" s="1379"/>
      <c r="C166" s="1380"/>
      <c r="D166" s="168">
        <f t="shared" si="23"/>
        <v>1</v>
      </c>
      <c r="E166" s="168">
        <f t="shared" si="26"/>
        <v>1</v>
      </c>
      <c r="F166" s="168">
        <f t="shared" si="26"/>
        <v>0</v>
      </c>
      <c r="G166" s="44"/>
      <c r="H166" s="44"/>
      <c r="I166" s="44"/>
      <c r="J166" s="44"/>
      <c r="K166" s="44"/>
      <c r="L166" s="44"/>
      <c r="M166" s="44"/>
      <c r="N166" s="44"/>
      <c r="O166" s="44"/>
      <c r="P166" s="44"/>
      <c r="Q166" s="44"/>
      <c r="R166" s="44"/>
      <c r="S166" s="44"/>
      <c r="T166" s="44"/>
      <c r="U166" s="44"/>
      <c r="V166" s="44"/>
      <c r="W166" s="44">
        <v>1</v>
      </c>
      <c r="X166" s="44"/>
      <c r="Y166" s="44"/>
      <c r="Z166" s="44"/>
      <c r="AA166" s="44"/>
      <c r="AB166" s="44"/>
      <c r="AC166" s="44"/>
      <c r="AD166" s="44"/>
      <c r="AE166" s="44"/>
      <c r="AF166" s="44"/>
      <c r="AG166" s="44"/>
      <c r="AH166" s="44"/>
      <c r="AI166" s="44"/>
      <c r="AJ166" s="44"/>
      <c r="AK166" s="44"/>
      <c r="AL166" s="44"/>
      <c r="AM166" s="44"/>
      <c r="AN166" s="87"/>
      <c r="AO166" s="634"/>
      <c r="AP166" s="635"/>
      <c r="AQ166" s="44"/>
      <c r="AR166" s="44"/>
      <c r="AS166" s="535" t="s">
        <v>194</v>
      </c>
      <c r="AT166" s="465"/>
      <c r="AU166" s="465"/>
      <c r="CG166" s="719"/>
      <c r="CH166" s="719"/>
      <c r="CI166" s="719">
        <v>0</v>
      </c>
      <c r="CJ166" s="719"/>
      <c r="CK166" s="719"/>
      <c r="CL166" s="719"/>
      <c r="CM166" s="719"/>
      <c r="CN166" s="719"/>
    </row>
    <row r="167" spans="1:92" x14ac:dyDescent="0.2">
      <c r="A167" s="69" t="s">
        <v>130</v>
      </c>
      <c r="B167" s="69"/>
      <c r="C167" s="69"/>
      <c r="D167" s="69"/>
      <c r="E167" s="69"/>
      <c r="F167" s="65"/>
      <c r="G167" s="65"/>
      <c r="H167" s="90"/>
      <c r="I167" s="136"/>
      <c r="J167" s="136"/>
      <c r="K167" s="171"/>
      <c r="L167" s="171"/>
      <c r="M167" s="171"/>
      <c r="N167" s="171"/>
      <c r="O167" s="172"/>
      <c r="P167" s="172"/>
      <c r="Q167" s="140"/>
      <c r="R167" s="140"/>
      <c r="S167" s="172"/>
      <c r="T167" s="172"/>
      <c r="U167" s="140"/>
      <c r="V167" s="140"/>
      <c r="W167" s="14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244"/>
      <c r="CG167" s="719"/>
      <c r="CH167" s="719"/>
      <c r="CI167" s="719"/>
      <c r="CJ167" s="719"/>
      <c r="CK167" s="719"/>
      <c r="CL167" s="719"/>
      <c r="CM167" s="719"/>
      <c r="CN167" s="719"/>
    </row>
    <row r="168" spans="1:92" ht="14.25" customHeight="1" x14ac:dyDescent="0.2">
      <c r="A168" s="1403" t="s">
        <v>131</v>
      </c>
      <c r="B168" s="1403"/>
      <c r="C168" s="1403"/>
      <c r="D168" s="1273" t="s">
        <v>33</v>
      </c>
      <c r="E168" s="1273"/>
      <c r="F168" s="1273"/>
      <c r="G168" s="1437" t="s">
        <v>99</v>
      </c>
      <c r="H168" s="1437"/>
      <c r="I168" s="1438" t="s">
        <v>100</v>
      </c>
      <c r="J168" s="1438"/>
      <c r="K168" s="1438" t="s">
        <v>101</v>
      </c>
      <c r="L168" s="1438"/>
      <c r="M168" s="1437" t="s">
        <v>57</v>
      </c>
      <c r="N168" s="1437"/>
      <c r="O168" s="1271" t="s">
        <v>8</v>
      </c>
      <c r="P168" s="1272"/>
      <c r="Q168" s="1415" t="s">
        <v>59</v>
      </c>
      <c r="R168" s="1415"/>
      <c r="S168" s="1415" t="s">
        <v>60</v>
      </c>
      <c r="T168" s="1415"/>
      <c r="U168" s="1415" t="s">
        <v>61</v>
      </c>
      <c r="V168" s="1415"/>
      <c r="W168" s="1415" t="s">
        <v>62</v>
      </c>
      <c r="X168" s="1415"/>
      <c r="Y168" s="1415" t="s">
        <v>63</v>
      </c>
      <c r="Z168" s="1415"/>
      <c r="AA168" s="1415" t="s">
        <v>64</v>
      </c>
      <c r="AB168" s="1415"/>
      <c r="AC168" s="1415" t="s">
        <v>65</v>
      </c>
      <c r="AD168" s="1415"/>
      <c r="AE168" s="1415" t="s">
        <v>66</v>
      </c>
      <c r="AF168" s="1415"/>
      <c r="AG168" s="1415" t="s">
        <v>67</v>
      </c>
      <c r="AH168" s="1415"/>
      <c r="AI168" s="1415" t="s">
        <v>68</v>
      </c>
      <c r="AJ168" s="1415"/>
      <c r="AK168" s="1415" t="s">
        <v>69</v>
      </c>
      <c r="AL168" s="1415"/>
      <c r="AM168" s="1415" t="s">
        <v>70</v>
      </c>
      <c r="AN168" s="1288"/>
      <c r="AO168" s="1447" t="s">
        <v>77</v>
      </c>
      <c r="AP168" s="1448"/>
      <c r="AQ168" s="1449"/>
      <c r="AR168" s="1450" t="s">
        <v>249</v>
      </c>
      <c r="AS168" s="1421" t="s">
        <v>257</v>
      </c>
      <c r="AT168" s="1452" t="s">
        <v>251</v>
      </c>
      <c r="AU168" s="1452"/>
      <c r="AV168" s="636"/>
      <c r="CG168" s="719"/>
      <c r="CH168" s="719"/>
      <c r="CI168" s="719"/>
      <c r="CJ168" s="719"/>
      <c r="CK168" s="719"/>
      <c r="CL168" s="719"/>
      <c r="CM168" s="719"/>
      <c r="CN168" s="719"/>
    </row>
    <row r="169" spans="1:92" ht="20.25" customHeight="1" x14ac:dyDescent="0.2">
      <c r="A169" s="1404"/>
      <c r="B169" s="1404"/>
      <c r="C169" s="1404"/>
      <c r="D169" s="741" t="s">
        <v>149</v>
      </c>
      <c r="E169" s="723" t="s">
        <v>30</v>
      </c>
      <c r="F169" s="723" t="s">
        <v>48</v>
      </c>
      <c r="G169" s="754" t="s">
        <v>30</v>
      </c>
      <c r="H169" s="754" t="s">
        <v>48</v>
      </c>
      <c r="I169" s="754" t="s">
        <v>30</v>
      </c>
      <c r="J169" s="754" t="s">
        <v>48</v>
      </c>
      <c r="K169" s="754" t="s">
        <v>30</v>
      </c>
      <c r="L169" s="754" t="s">
        <v>48</v>
      </c>
      <c r="M169" s="754" t="s">
        <v>30</v>
      </c>
      <c r="N169" s="754" t="s">
        <v>48</v>
      </c>
      <c r="O169" s="754" t="s">
        <v>30</v>
      </c>
      <c r="P169" s="754" t="s">
        <v>48</v>
      </c>
      <c r="Q169" s="754" t="s">
        <v>30</v>
      </c>
      <c r="R169" s="754" t="s">
        <v>48</v>
      </c>
      <c r="S169" s="754" t="s">
        <v>30</v>
      </c>
      <c r="T169" s="754" t="s">
        <v>48</v>
      </c>
      <c r="U169" s="754" t="s">
        <v>30</v>
      </c>
      <c r="V169" s="754" t="s">
        <v>48</v>
      </c>
      <c r="W169" s="754" t="s">
        <v>30</v>
      </c>
      <c r="X169" s="754" t="s">
        <v>48</v>
      </c>
      <c r="Y169" s="754" t="s">
        <v>30</v>
      </c>
      <c r="Z169" s="754" t="s">
        <v>48</v>
      </c>
      <c r="AA169" s="754" t="s">
        <v>30</v>
      </c>
      <c r="AB169" s="754" t="s">
        <v>48</v>
      </c>
      <c r="AC169" s="754" t="s">
        <v>30</v>
      </c>
      <c r="AD169" s="754" t="s">
        <v>48</v>
      </c>
      <c r="AE169" s="754" t="s">
        <v>30</v>
      </c>
      <c r="AF169" s="754" t="s">
        <v>48</v>
      </c>
      <c r="AG169" s="754" t="s">
        <v>30</v>
      </c>
      <c r="AH169" s="754" t="s">
        <v>48</v>
      </c>
      <c r="AI169" s="754" t="s">
        <v>30</v>
      </c>
      <c r="AJ169" s="754" t="s">
        <v>48</v>
      </c>
      <c r="AK169" s="754" t="s">
        <v>30</v>
      </c>
      <c r="AL169" s="754" t="s">
        <v>48</v>
      </c>
      <c r="AM169" s="754" t="s">
        <v>30</v>
      </c>
      <c r="AN169" s="743" t="s">
        <v>48</v>
      </c>
      <c r="AO169" s="637" t="s">
        <v>231</v>
      </c>
      <c r="AP169" s="638" t="s">
        <v>233</v>
      </c>
      <c r="AQ169" s="639" t="s">
        <v>232</v>
      </c>
      <c r="AR169" s="1451"/>
      <c r="AS169" s="1422"/>
      <c r="AT169" s="143" t="s">
        <v>30</v>
      </c>
      <c r="AU169" s="143" t="s">
        <v>48</v>
      </c>
      <c r="AV169" s="452"/>
      <c r="CG169" s="719"/>
      <c r="CH169" s="719"/>
      <c r="CI169" s="719"/>
      <c r="CJ169" s="719"/>
      <c r="CK169" s="719"/>
      <c r="CL169" s="719"/>
      <c r="CM169" s="719"/>
      <c r="CN169" s="719"/>
    </row>
    <row r="170" spans="1:92" x14ac:dyDescent="0.2">
      <c r="A170" s="1453" t="s">
        <v>132</v>
      </c>
      <c r="B170" s="1453"/>
      <c r="C170" s="1453"/>
      <c r="D170" s="146">
        <f>SUM(E170+F170)</f>
        <v>8</v>
      </c>
      <c r="E170" s="146">
        <f>SUM(G170+I170+K170+M170+O170+Q170+S170+U170+W170+Y170+AA170+AC170+AE170+AG170+AI170+AK170+AM170)</f>
        <v>3</v>
      </c>
      <c r="F170" s="146">
        <f>SUM(H170+J170+L170+N170+P170+R170+T170+V170+X170+Z170+AB170+AD170+AF170+AH170+AJ170+AL170+AN170)</f>
        <v>5</v>
      </c>
      <c r="G170" s="38"/>
      <c r="H170" s="38"/>
      <c r="I170" s="38"/>
      <c r="J170" s="38">
        <v>1</v>
      </c>
      <c r="K170" s="38">
        <v>1</v>
      </c>
      <c r="L170" s="38"/>
      <c r="M170" s="38"/>
      <c r="N170" s="38"/>
      <c r="O170" s="38"/>
      <c r="P170" s="38"/>
      <c r="Q170" s="38"/>
      <c r="R170" s="38"/>
      <c r="S170" s="38"/>
      <c r="T170" s="38"/>
      <c r="U170" s="38"/>
      <c r="V170" s="38"/>
      <c r="W170" s="38">
        <v>1</v>
      </c>
      <c r="X170" s="38"/>
      <c r="Y170" s="38"/>
      <c r="Z170" s="38"/>
      <c r="AA170" s="38"/>
      <c r="AB170" s="38"/>
      <c r="AC170" s="38">
        <v>1</v>
      </c>
      <c r="AD170" s="38"/>
      <c r="AE170" s="38"/>
      <c r="AF170" s="38">
        <v>2</v>
      </c>
      <c r="AG170" s="38"/>
      <c r="AH170" s="38">
        <v>1</v>
      </c>
      <c r="AI170" s="38"/>
      <c r="AJ170" s="38"/>
      <c r="AK170" s="38"/>
      <c r="AL170" s="38"/>
      <c r="AM170" s="38"/>
      <c r="AN170" s="173">
        <v>1</v>
      </c>
      <c r="AO170" s="277"/>
      <c r="AP170" s="109"/>
      <c r="AQ170" s="278"/>
      <c r="AR170" s="175"/>
      <c r="AS170" s="38"/>
      <c r="AT170" s="38"/>
      <c r="AU170" s="38"/>
      <c r="AV170" s="535" t="s">
        <v>194</v>
      </c>
      <c r="CG170" s="719">
        <v>0</v>
      </c>
      <c r="CH170" s="719">
        <v>0</v>
      </c>
      <c r="CI170" s="719">
        <v>0</v>
      </c>
      <c r="CJ170" s="719"/>
      <c r="CK170" s="719"/>
      <c r="CL170" s="719"/>
      <c r="CM170" s="719"/>
      <c r="CN170" s="719"/>
    </row>
    <row r="171" spans="1:92" x14ac:dyDescent="0.2">
      <c r="A171" s="1454" t="s">
        <v>103</v>
      </c>
      <c r="B171" s="1455"/>
      <c r="C171" s="1455"/>
      <c r="D171" s="279"/>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1"/>
      <c r="AP171" s="234"/>
      <c r="AQ171" s="282"/>
      <c r="AR171" s="280"/>
      <c r="AS171" s="280"/>
      <c r="AT171" s="280"/>
      <c r="AU171" s="283"/>
      <c r="AV171" s="535"/>
      <c r="CG171" s="719"/>
      <c r="CH171" s="719"/>
      <c r="CI171" s="719"/>
      <c r="CJ171" s="719"/>
      <c r="CK171" s="719"/>
      <c r="CL171" s="719"/>
      <c r="CM171" s="719"/>
      <c r="CN171" s="719"/>
    </row>
    <row r="172" spans="1:92" x14ac:dyDescent="0.2">
      <c r="A172" s="1396" t="s">
        <v>184</v>
      </c>
      <c r="B172" s="1389" t="s">
        <v>258</v>
      </c>
      <c r="C172" s="1322"/>
      <c r="D172" s="150">
        <f t="shared" ref="D172:D178" si="27">SUM(E172+F172)</f>
        <v>0</v>
      </c>
      <c r="E172" s="150">
        <f t="shared" ref="E172:F178" si="28">SUM(G172+I172+K172+M172+O172+Q172+S172+U172+W172+Y172+AA172+AC172+AE172+AG172+AI172+AK172+AM172)</f>
        <v>0</v>
      </c>
      <c r="F172" s="150">
        <f t="shared" si="28"/>
        <v>0</v>
      </c>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85"/>
      <c r="AO172" s="161"/>
      <c r="AP172" s="25"/>
      <c r="AQ172" s="120"/>
      <c r="AR172" s="161"/>
      <c r="AS172" s="25"/>
      <c r="AT172" s="25"/>
      <c r="AU172" s="25"/>
      <c r="AV172" s="535" t="s">
        <v>194</v>
      </c>
      <c r="CG172" s="719">
        <v>0</v>
      </c>
      <c r="CH172" s="719">
        <v>0</v>
      </c>
      <c r="CI172" s="719">
        <v>0</v>
      </c>
      <c r="CJ172" s="719"/>
      <c r="CK172" s="719"/>
      <c r="CL172" s="719"/>
      <c r="CM172" s="719"/>
      <c r="CN172" s="719"/>
    </row>
    <row r="173" spans="1:92" x14ac:dyDescent="0.2">
      <c r="A173" s="1397"/>
      <c r="B173" s="1390" t="s">
        <v>252</v>
      </c>
      <c r="C173" s="1324"/>
      <c r="D173" s="151">
        <f t="shared" si="27"/>
        <v>0</v>
      </c>
      <c r="E173" s="151">
        <f t="shared" si="28"/>
        <v>0</v>
      </c>
      <c r="F173" s="151">
        <f t="shared" si="28"/>
        <v>0</v>
      </c>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35"/>
      <c r="AL173" s="35"/>
      <c r="AM173" s="44"/>
      <c r="AN173" s="87"/>
      <c r="AO173" s="160"/>
      <c r="AP173" s="44"/>
      <c r="AQ173" s="278"/>
      <c r="AR173" s="160"/>
      <c r="AS173" s="44"/>
      <c r="AT173" s="44"/>
      <c r="AU173" s="44"/>
      <c r="AV173" s="535" t="s">
        <v>194</v>
      </c>
      <c r="CG173" s="719">
        <v>0</v>
      </c>
      <c r="CH173" s="719">
        <v>0</v>
      </c>
      <c r="CI173" s="719">
        <v>0</v>
      </c>
      <c r="CJ173" s="719"/>
      <c r="CK173" s="719"/>
      <c r="CL173" s="719"/>
      <c r="CM173" s="719"/>
      <c r="CN173" s="719"/>
    </row>
    <row r="174" spans="1:92" x14ac:dyDescent="0.2">
      <c r="A174" s="1398" t="s">
        <v>105</v>
      </c>
      <c r="B174" s="1398"/>
      <c r="C174" s="1399"/>
      <c r="D174" s="158">
        <f t="shared" si="27"/>
        <v>0</v>
      </c>
      <c r="E174" s="158">
        <f t="shared" si="28"/>
        <v>0</v>
      </c>
      <c r="F174" s="158">
        <f t="shared" si="28"/>
        <v>0</v>
      </c>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8"/>
      <c r="AL174" s="38"/>
      <c r="AM174" s="35"/>
      <c r="AN174" s="159"/>
      <c r="AO174" s="130"/>
      <c r="AP174" s="35"/>
      <c r="AQ174" s="278"/>
      <c r="AR174" s="179"/>
      <c r="AS174" s="35"/>
      <c r="AT174" s="35"/>
      <c r="AU174" s="35"/>
      <c r="AV174" s="535" t="s">
        <v>194</v>
      </c>
      <c r="CG174" s="719">
        <v>0</v>
      </c>
      <c r="CH174" s="719">
        <v>0</v>
      </c>
      <c r="CI174" s="719">
        <v>0</v>
      </c>
      <c r="CJ174" s="719"/>
      <c r="CK174" s="719"/>
      <c r="CL174" s="719"/>
      <c r="CM174" s="719"/>
      <c r="CN174" s="719"/>
    </row>
    <row r="175" spans="1:92" x14ac:dyDescent="0.2">
      <c r="A175" s="1400" t="s">
        <v>182</v>
      </c>
      <c r="B175" s="1401"/>
      <c r="C175" s="1402"/>
      <c r="D175" s="50">
        <f t="shared" si="27"/>
        <v>8</v>
      </c>
      <c r="E175" s="50">
        <f t="shared" si="28"/>
        <v>3</v>
      </c>
      <c r="F175" s="50">
        <f t="shared" si="28"/>
        <v>5</v>
      </c>
      <c r="G175" s="38"/>
      <c r="H175" s="38"/>
      <c r="I175" s="38"/>
      <c r="J175" s="38">
        <v>1</v>
      </c>
      <c r="K175" s="38">
        <v>1</v>
      </c>
      <c r="L175" s="38"/>
      <c r="M175" s="38"/>
      <c r="N175" s="38"/>
      <c r="O175" s="38"/>
      <c r="P175" s="38"/>
      <c r="Q175" s="38"/>
      <c r="R175" s="38"/>
      <c r="S175" s="38"/>
      <c r="T175" s="38"/>
      <c r="U175" s="38"/>
      <c r="V175" s="38"/>
      <c r="W175" s="38">
        <v>1</v>
      </c>
      <c r="X175" s="38"/>
      <c r="Y175" s="38"/>
      <c r="Z175" s="38"/>
      <c r="AA175" s="38"/>
      <c r="AB175" s="38"/>
      <c r="AC175" s="38">
        <v>1</v>
      </c>
      <c r="AD175" s="38"/>
      <c r="AE175" s="38"/>
      <c r="AF175" s="38">
        <v>2</v>
      </c>
      <c r="AG175" s="38"/>
      <c r="AH175" s="38">
        <v>1</v>
      </c>
      <c r="AI175" s="38"/>
      <c r="AJ175" s="38"/>
      <c r="AK175" s="38"/>
      <c r="AL175" s="38"/>
      <c r="AM175" s="38"/>
      <c r="AN175" s="173">
        <v>1</v>
      </c>
      <c r="AO175" s="163"/>
      <c r="AP175" s="38"/>
      <c r="AQ175" s="284"/>
      <c r="AR175" s="175"/>
      <c r="AS175" s="38"/>
      <c r="AT175" s="38"/>
      <c r="AU175" s="38"/>
      <c r="AV175" s="535" t="s">
        <v>194</v>
      </c>
      <c r="CG175" s="719">
        <v>0</v>
      </c>
      <c r="CH175" s="719">
        <v>0</v>
      </c>
      <c r="CI175" s="719">
        <v>0</v>
      </c>
      <c r="CJ175" s="719"/>
      <c r="CK175" s="719"/>
      <c r="CL175" s="719"/>
      <c r="CM175" s="719"/>
      <c r="CN175" s="719"/>
    </row>
    <row r="176" spans="1:92" ht="14.25" customHeight="1" x14ac:dyDescent="0.2">
      <c r="A176" s="1412" t="s">
        <v>106</v>
      </c>
      <c r="B176" s="1391" t="s">
        <v>107</v>
      </c>
      <c r="C176" s="1392"/>
      <c r="D176" s="152">
        <f t="shared" si="27"/>
        <v>1</v>
      </c>
      <c r="E176" s="152">
        <f t="shared" si="28"/>
        <v>0</v>
      </c>
      <c r="F176" s="152">
        <f t="shared" si="28"/>
        <v>1</v>
      </c>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v>1</v>
      </c>
      <c r="AI176" s="60"/>
      <c r="AJ176" s="60"/>
      <c r="AK176" s="60"/>
      <c r="AL176" s="60"/>
      <c r="AM176" s="60"/>
      <c r="AN176" s="114"/>
      <c r="AO176" s="128"/>
      <c r="AP176" s="60"/>
      <c r="AQ176" s="127"/>
      <c r="AR176" s="181"/>
      <c r="AS176" s="60"/>
      <c r="AT176" s="60"/>
      <c r="AU176" s="60"/>
      <c r="AV176" s="535" t="s">
        <v>194</v>
      </c>
      <c r="CG176" s="719">
        <v>0</v>
      </c>
      <c r="CH176" s="719">
        <v>0</v>
      </c>
      <c r="CI176" s="719">
        <v>0</v>
      </c>
      <c r="CJ176" s="719"/>
      <c r="CK176" s="719"/>
      <c r="CL176" s="719"/>
      <c r="CM176" s="719"/>
      <c r="CN176" s="719"/>
    </row>
    <row r="177" spans="1:92" x14ac:dyDescent="0.2">
      <c r="A177" s="1456"/>
      <c r="B177" s="1393" t="s">
        <v>108</v>
      </c>
      <c r="C177" s="1394"/>
      <c r="D177" s="155">
        <f t="shared" si="27"/>
        <v>0</v>
      </c>
      <c r="E177" s="155">
        <f t="shared" si="28"/>
        <v>0</v>
      </c>
      <c r="F177" s="155">
        <f t="shared" si="28"/>
        <v>0</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86"/>
      <c r="AO177" s="128"/>
      <c r="AP177" s="60"/>
      <c r="AQ177" s="127"/>
      <c r="AR177" s="178"/>
      <c r="AS177" s="32"/>
      <c r="AT177" s="32"/>
      <c r="AU177" s="32"/>
      <c r="AV177" s="535" t="s">
        <v>194</v>
      </c>
      <c r="CG177" s="719">
        <v>0</v>
      </c>
      <c r="CH177" s="719">
        <v>0</v>
      </c>
      <c r="CI177" s="719">
        <v>0</v>
      </c>
      <c r="CJ177" s="719"/>
      <c r="CK177" s="719"/>
      <c r="CL177" s="719"/>
      <c r="CM177" s="719"/>
      <c r="CN177" s="719"/>
    </row>
    <row r="178" spans="1:92" x14ac:dyDescent="0.2">
      <c r="A178" s="1456"/>
      <c r="B178" s="1393" t="s">
        <v>109</v>
      </c>
      <c r="C178" s="1393"/>
      <c r="D178" s="155">
        <f t="shared" si="27"/>
        <v>1</v>
      </c>
      <c r="E178" s="155">
        <f t="shared" si="28"/>
        <v>0</v>
      </c>
      <c r="F178" s="155">
        <f t="shared" si="28"/>
        <v>1</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v>1</v>
      </c>
      <c r="AG178" s="32"/>
      <c r="AH178" s="32"/>
      <c r="AI178" s="32"/>
      <c r="AJ178" s="32"/>
      <c r="AK178" s="32"/>
      <c r="AL178" s="32"/>
      <c r="AM178" s="32"/>
      <c r="AN178" s="86"/>
      <c r="AO178" s="128"/>
      <c r="AP178" s="60"/>
      <c r="AQ178" s="127"/>
      <c r="AR178" s="178"/>
      <c r="AS178" s="32"/>
      <c r="AT178" s="32"/>
      <c r="AU178" s="32"/>
      <c r="AV178" s="535" t="s">
        <v>194</v>
      </c>
      <c r="CG178" s="719"/>
      <c r="CH178" s="719">
        <v>0</v>
      </c>
      <c r="CI178" s="719">
        <v>0</v>
      </c>
      <c r="CJ178" s="719"/>
      <c r="CK178" s="719"/>
      <c r="CL178" s="719"/>
      <c r="CM178" s="719"/>
      <c r="CN178" s="719"/>
    </row>
    <row r="179" spans="1:92" ht="15" customHeight="1" x14ac:dyDescent="0.2">
      <c r="A179" s="1456"/>
      <c r="B179" s="1327" t="s">
        <v>110</v>
      </c>
      <c r="C179" s="1291"/>
      <c r="D179" s="625"/>
      <c r="E179" s="156"/>
      <c r="F179" s="155">
        <f>SUM(L179+N179+P179+R179+T179+V179+X179+Z179+AB179+AD179+AF179+AH179+AJ179+AL179+AN179)</f>
        <v>0</v>
      </c>
      <c r="G179" s="156"/>
      <c r="H179" s="156"/>
      <c r="I179" s="156"/>
      <c r="J179" s="156"/>
      <c r="K179" s="156"/>
      <c r="L179" s="32"/>
      <c r="M179" s="156"/>
      <c r="N179" s="32"/>
      <c r="O179" s="156"/>
      <c r="P179" s="32"/>
      <c r="Q179" s="156"/>
      <c r="R179" s="32"/>
      <c r="S179" s="156"/>
      <c r="T179" s="32"/>
      <c r="U179" s="156"/>
      <c r="V179" s="32"/>
      <c r="W179" s="156"/>
      <c r="X179" s="32"/>
      <c r="Y179" s="156"/>
      <c r="Z179" s="32"/>
      <c r="AA179" s="156"/>
      <c r="AB179" s="32"/>
      <c r="AC179" s="156"/>
      <c r="AD179" s="32"/>
      <c r="AE179" s="156"/>
      <c r="AF179" s="32"/>
      <c r="AG179" s="156"/>
      <c r="AH179" s="32"/>
      <c r="AI179" s="156"/>
      <c r="AJ179" s="32"/>
      <c r="AK179" s="156"/>
      <c r="AL179" s="32"/>
      <c r="AM179" s="156"/>
      <c r="AN179" s="86"/>
      <c r="AO179" s="128"/>
      <c r="AP179" s="60"/>
      <c r="AQ179" s="127"/>
      <c r="AR179" s="178"/>
      <c r="AS179" s="32"/>
      <c r="AT179" s="156"/>
      <c r="AU179" s="32"/>
      <c r="AV179" s="535" t="s">
        <v>194</v>
      </c>
      <c r="CG179" s="719">
        <v>0</v>
      </c>
      <c r="CH179" s="719">
        <v>0</v>
      </c>
      <c r="CI179" s="719">
        <v>0</v>
      </c>
      <c r="CJ179" s="719"/>
      <c r="CK179" s="719"/>
      <c r="CL179" s="719"/>
      <c r="CM179" s="719"/>
      <c r="CN179" s="719"/>
    </row>
    <row r="180" spans="1:92" x14ac:dyDescent="0.2">
      <c r="A180" s="1456"/>
      <c r="B180" s="1393" t="s">
        <v>111</v>
      </c>
      <c r="C180" s="1393"/>
      <c r="D180" s="155">
        <f t="shared" ref="D180:D200" si="29">SUM(E180+F180)</f>
        <v>1</v>
      </c>
      <c r="E180" s="155">
        <f t="shared" ref="E180:F186" si="30">SUM(G180+I180+K180+M180+O180+Q180+S180+U180+W180+Y180+AA180+AC180+AE180+AG180+AI180+AK180+AM180)</f>
        <v>1</v>
      </c>
      <c r="F180" s="155">
        <f t="shared" si="30"/>
        <v>0</v>
      </c>
      <c r="G180" s="32"/>
      <c r="H180" s="32"/>
      <c r="I180" s="32"/>
      <c r="J180" s="32"/>
      <c r="K180" s="32"/>
      <c r="L180" s="32"/>
      <c r="M180" s="32"/>
      <c r="N180" s="32"/>
      <c r="O180" s="32"/>
      <c r="P180" s="32"/>
      <c r="Q180" s="32"/>
      <c r="R180" s="32"/>
      <c r="S180" s="32"/>
      <c r="T180" s="32"/>
      <c r="U180" s="32"/>
      <c r="V180" s="32"/>
      <c r="W180" s="32">
        <v>1</v>
      </c>
      <c r="X180" s="32"/>
      <c r="Y180" s="32"/>
      <c r="Z180" s="32"/>
      <c r="AA180" s="32"/>
      <c r="AB180" s="32"/>
      <c r="AC180" s="32"/>
      <c r="AD180" s="32"/>
      <c r="AE180" s="32"/>
      <c r="AF180" s="32"/>
      <c r="AG180" s="32"/>
      <c r="AH180" s="32"/>
      <c r="AI180" s="32"/>
      <c r="AJ180" s="32"/>
      <c r="AK180" s="32"/>
      <c r="AL180" s="32"/>
      <c r="AM180" s="32"/>
      <c r="AN180" s="86"/>
      <c r="AO180" s="128"/>
      <c r="AP180" s="60"/>
      <c r="AQ180" s="127"/>
      <c r="AR180" s="178"/>
      <c r="AS180" s="32"/>
      <c r="AT180" s="32"/>
      <c r="AU180" s="32"/>
      <c r="AV180" s="535" t="s">
        <v>194</v>
      </c>
      <c r="CG180" s="719">
        <v>0</v>
      </c>
      <c r="CH180" s="719">
        <v>0</v>
      </c>
      <c r="CI180" s="719">
        <v>0</v>
      </c>
      <c r="CJ180" s="719"/>
      <c r="CK180" s="719"/>
      <c r="CL180" s="719"/>
      <c r="CM180" s="719"/>
      <c r="CN180" s="719"/>
    </row>
    <row r="181" spans="1:92" x14ac:dyDescent="0.2">
      <c r="A181" s="1456"/>
      <c r="B181" s="1395" t="s">
        <v>112</v>
      </c>
      <c r="C181" s="1395"/>
      <c r="D181" s="155">
        <f t="shared" si="29"/>
        <v>0</v>
      </c>
      <c r="E181" s="155">
        <f t="shared" si="30"/>
        <v>0</v>
      </c>
      <c r="F181" s="155">
        <f t="shared" si="30"/>
        <v>0</v>
      </c>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86"/>
      <c r="AO181" s="128"/>
      <c r="AP181" s="60"/>
      <c r="AQ181" s="127"/>
      <c r="AR181" s="178"/>
      <c r="AS181" s="32"/>
      <c r="AT181" s="32"/>
      <c r="AU181" s="32"/>
      <c r="AV181" s="535" t="s">
        <v>194</v>
      </c>
      <c r="CG181" s="719">
        <v>0</v>
      </c>
      <c r="CH181" s="719">
        <v>0</v>
      </c>
      <c r="CI181" s="719">
        <v>0</v>
      </c>
      <c r="CJ181" s="719"/>
      <c r="CK181" s="719"/>
      <c r="CL181" s="719"/>
      <c r="CM181" s="719"/>
      <c r="CN181" s="719"/>
    </row>
    <row r="182" spans="1:92" x14ac:dyDescent="0.2">
      <c r="A182" s="1456"/>
      <c r="B182" s="1395" t="s">
        <v>113</v>
      </c>
      <c r="C182" s="1395"/>
      <c r="D182" s="155">
        <f t="shared" si="29"/>
        <v>0</v>
      </c>
      <c r="E182" s="155">
        <f t="shared" si="30"/>
        <v>0</v>
      </c>
      <c r="F182" s="155">
        <f t="shared" si="30"/>
        <v>0</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86"/>
      <c r="AO182" s="128"/>
      <c r="AP182" s="60"/>
      <c r="AQ182" s="127"/>
      <c r="AR182" s="178"/>
      <c r="AS182" s="32"/>
      <c r="AT182" s="32"/>
      <c r="AU182" s="32"/>
      <c r="AV182" s="535" t="s">
        <v>194</v>
      </c>
      <c r="CG182" s="719">
        <v>0</v>
      </c>
      <c r="CH182" s="719">
        <v>0</v>
      </c>
      <c r="CI182" s="719">
        <v>0</v>
      </c>
      <c r="CJ182" s="719"/>
      <c r="CK182" s="719"/>
      <c r="CL182" s="719"/>
      <c r="CM182" s="719"/>
      <c r="CN182" s="719"/>
    </row>
    <row r="183" spans="1:92" x14ac:dyDescent="0.2">
      <c r="A183" s="1413"/>
      <c r="B183" s="1457" t="s">
        <v>114</v>
      </c>
      <c r="C183" s="1457"/>
      <c r="D183" s="158">
        <f t="shared" si="29"/>
        <v>0</v>
      </c>
      <c r="E183" s="158">
        <f t="shared" si="30"/>
        <v>0</v>
      </c>
      <c r="F183" s="158">
        <f t="shared" si="30"/>
        <v>0</v>
      </c>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159"/>
      <c r="AO183" s="160"/>
      <c r="AP183" s="44"/>
      <c r="AQ183" s="278"/>
      <c r="AR183" s="179"/>
      <c r="AS183" s="35"/>
      <c r="AT183" s="35"/>
      <c r="AU183" s="35"/>
      <c r="AV183" s="535" t="s">
        <v>194</v>
      </c>
      <c r="CG183" s="719">
        <v>0</v>
      </c>
      <c r="CH183" s="719">
        <v>0</v>
      </c>
      <c r="CI183" s="719">
        <v>0</v>
      </c>
      <c r="CJ183" s="719"/>
      <c r="CK183" s="719"/>
      <c r="CL183" s="719"/>
      <c r="CM183" s="719"/>
      <c r="CN183" s="719"/>
    </row>
    <row r="184" spans="1:92" ht="21" customHeight="1" x14ac:dyDescent="0.2">
      <c r="A184" s="1458" t="s">
        <v>115</v>
      </c>
      <c r="B184" s="1439" t="s">
        <v>116</v>
      </c>
      <c r="C184" s="1440"/>
      <c r="D184" s="150">
        <f t="shared" si="29"/>
        <v>0</v>
      </c>
      <c r="E184" s="150">
        <f t="shared" si="30"/>
        <v>0</v>
      </c>
      <c r="F184" s="150">
        <f t="shared" si="30"/>
        <v>0</v>
      </c>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20"/>
      <c r="AL184" s="220"/>
      <c r="AM184" s="25"/>
      <c r="AN184" s="85"/>
      <c r="AO184" s="128"/>
      <c r="AP184" s="60"/>
      <c r="AQ184" s="127"/>
      <c r="AR184" s="183"/>
      <c r="AS184" s="25"/>
      <c r="AT184" s="25"/>
      <c r="AU184" s="25"/>
      <c r="AV184" s="535" t="s">
        <v>194</v>
      </c>
      <c r="CG184" s="719">
        <v>0</v>
      </c>
      <c r="CH184" s="719">
        <v>0</v>
      </c>
      <c r="CI184" s="719">
        <v>0</v>
      </c>
      <c r="CJ184" s="719"/>
      <c r="CK184" s="719"/>
      <c r="CL184" s="719"/>
      <c r="CM184" s="719"/>
      <c r="CN184" s="719"/>
    </row>
    <row r="185" spans="1:92" ht="23.25" customHeight="1" x14ac:dyDescent="0.2">
      <c r="A185" s="1459"/>
      <c r="B185" s="1315" t="s">
        <v>117</v>
      </c>
      <c r="C185" s="1316"/>
      <c r="D185" s="155">
        <f t="shared" si="29"/>
        <v>0</v>
      </c>
      <c r="E185" s="155">
        <f t="shared" si="30"/>
        <v>0</v>
      </c>
      <c r="F185" s="155">
        <f t="shared" si="30"/>
        <v>0</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5"/>
      <c r="AM185" s="32"/>
      <c r="AN185" s="86"/>
      <c r="AO185" s="128"/>
      <c r="AP185" s="60"/>
      <c r="AQ185" s="127"/>
      <c r="AR185" s="178"/>
      <c r="AS185" s="32"/>
      <c r="AT185" s="32"/>
      <c r="AU185" s="32"/>
      <c r="AV185" s="535" t="s">
        <v>194</v>
      </c>
      <c r="CG185" s="719">
        <v>0</v>
      </c>
      <c r="CH185" s="719">
        <v>0</v>
      </c>
      <c r="CI185" s="719">
        <v>0</v>
      </c>
      <c r="CJ185" s="719"/>
      <c r="CK185" s="719"/>
      <c r="CL185" s="719"/>
      <c r="CM185" s="719"/>
      <c r="CN185" s="719"/>
    </row>
    <row r="186" spans="1:92" ht="17.25" customHeight="1" x14ac:dyDescent="0.2">
      <c r="A186" s="1460"/>
      <c r="B186" s="1390" t="s">
        <v>118</v>
      </c>
      <c r="C186" s="1324"/>
      <c r="D186" s="151">
        <f t="shared" si="29"/>
        <v>0</v>
      </c>
      <c r="E186" s="151">
        <f t="shared" si="30"/>
        <v>0</v>
      </c>
      <c r="F186" s="151">
        <f t="shared" si="30"/>
        <v>0</v>
      </c>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87"/>
      <c r="AO186" s="160"/>
      <c r="AP186" s="44"/>
      <c r="AQ186" s="278"/>
      <c r="AR186" s="184"/>
      <c r="AS186" s="44"/>
      <c r="AT186" s="44"/>
      <c r="AU186" s="44"/>
      <c r="AV186" s="535" t="s">
        <v>194</v>
      </c>
      <c r="CG186" s="719">
        <v>0</v>
      </c>
      <c r="CH186" s="719">
        <v>0</v>
      </c>
      <c r="CI186" s="719">
        <v>0</v>
      </c>
      <c r="CJ186" s="719"/>
      <c r="CK186" s="719"/>
      <c r="CL186" s="719"/>
      <c r="CM186" s="719"/>
      <c r="CN186" s="719"/>
    </row>
    <row r="187" spans="1:92" ht="15.75" customHeight="1" x14ac:dyDescent="0.2">
      <c r="A187" s="1458" t="s">
        <v>119</v>
      </c>
      <c r="B187" s="1389" t="s">
        <v>120</v>
      </c>
      <c r="C187" s="1322"/>
      <c r="D187" s="150">
        <f t="shared" si="29"/>
        <v>1</v>
      </c>
      <c r="E187" s="150">
        <f t="shared" ref="E187:F190" si="31">SUM(G187+I187+K187+M187+O187)</f>
        <v>1</v>
      </c>
      <c r="F187" s="150">
        <f t="shared" si="31"/>
        <v>0</v>
      </c>
      <c r="G187" s="25"/>
      <c r="H187" s="25"/>
      <c r="I187" s="25"/>
      <c r="J187" s="25"/>
      <c r="K187" s="25">
        <v>1</v>
      </c>
      <c r="L187" s="25"/>
      <c r="M187" s="25"/>
      <c r="N187" s="25"/>
      <c r="O187" s="25"/>
      <c r="P187" s="25"/>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3"/>
      <c r="AL187" s="153"/>
      <c r="AM187" s="156"/>
      <c r="AN187" s="157"/>
      <c r="AO187" s="128"/>
      <c r="AP187" s="60"/>
      <c r="AQ187" s="127"/>
      <c r="AR187" s="181"/>
      <c r="AS187" s="154"/>
      <c r="AT187" s="25"/>
      <c r="AU187" s="25"/>
      <c r="AV187" s="535" t="s">
        <v>194</v>
      </c>
      <c r="CG187" s="719">
        <v>0</v>
      </c>
      <c r="CH187" s="719"/>
      <c r="CI187" s="719">
        <v>0</v>
      </c>
      <c r="CJ187" s="719"/>
      <c r="CK187" s="719"/>
      <c r="CL187" s="719"/>
      <c r="CM187" s="719"/>
      <c r="CN187" s="719"/>
    </row>
    <row r="188" spans="1:92" ht="20.25" customHeight="1" x14ac:dyDescent="0.2">
      <c r="A188" s="1459"/>
      <c r="B188" s="1462" t="s">
        <v>121</v>
      </c>
      <c r="C188" s="1316"/>
      <c r="D188" s="155">
        <f t="shared" si="29"/>
        <v>0</v>
      </c>
      <c r="E188" s="155">
        <f t="shared" si="31"/>
        <v>0</v>
      </c>
      <c r="F188" s="155">
        <f t="shared" si="31"/>
        <v>0</v>
      </c>
      <c r="G188" s="32"/>
      <c r="H188" s="32"/>
      <c r="I188" s="32"/>
      <c r="J188" s="32"/>
      <c r="K188" s="32"/>
      <c r="L188" s="32"/>
      <c r="M188" s="32"/>
      <c r="N188" s="32"/>
      <c r="O188" s="32"/>
      <c r="P188" s="32"/>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7"/>
      <c r="AO188" s="128"/>
      <c r="AP188" s="60"/>
      <c r="AQ188" s="127"/>
      <c r="AR188" s="178"/>
      <c r="AS188" s="156"/>
      <c r="AT188" s="32"/>
      <c r="AU188" s="32"/>
      <c r="AV188" s="535" t="s">
        <v>194</v>
      </c>
      <c r="CG188" s="719">
        <v>0</v>
      </c>
      <c r="CH188" s="719"/>
      <c r="CI188" s="719">
        <v>0</v>
      </c>
      <c r="CJ188" s="719"/>
      <c r="CK188" s="719"/>
      <c r="CL188" s="719"/>
      <c r="CM188" s="719"/>
      <c r="CN188" s="719"/>
    </row>
    <row r="189" spans="1:92" ht="22.5" customHeight="1" x14ac:dyDescent="0.2">
      <c r="A189" s="1459"/>
      <c r="B189" s="1462" t="s">
        <v>122</v>
      </c>
      <c r="C189" s="1316"/>
      <c r="D189" s="155">
        <f t="shared" si="29"/>
        <v>0</v>
      </c>
      <c r="E189" s="155">
        <f t="shared" si="31"/>
        <v>0</v>
      </c>
      <c r="F189" s="155">
        <f t="shared" si="31"/>
        <v>0</v>
      </c>
      <c r="G189" s="32"/>
      <c r="H189" s="32"/>
      <c r="I189" s="32"/>
      <c r="J189" s="32"/>
      <c r="K189" s="32"/>
      <c r="L189" s="32"/>
      <c r="M189" s="32"/>
      <c r="N189" s="32"/>
      <c r="O189" s="32"/>
      <c r="P189" s="32"/>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7"/>
      <c r="AO189" s="128"/>
      <c r="AP189" s="60"/>
      <c r="AQ189" s="127"/>
      <c r="AR189" s="178"/>
      <c r="AS189" s="156"/>
      <c r="AT189" s="32"/>
      <c r="AU189" s="32"/>
      <c r="AV189" s="535" t="s">
        <v>194</v>
      </c>
      <c r="CG189" s="719">
        <v>0</v>
      </c>
      <c r="CH189" s="719"/>
      <c r="CI189" s="719">
        <v>0</v>
      </c>
      <c r="CJ189" s="719"/>
      <c r="CK189" s="719"/>
      <c r="CL189" s="719"/>
      <c r="CM189" s="719"/>
      <c r="CN189" s="719"/>
    </row>
    <row r="190" spans="1:92" ht="32.25" customHeight="1" x14ac:dyDescent="0.2">
      <c r="A190" s="1461"/>
      <c r="B190" s="1398" t="s">
        <v>123</v>
      </c>
      <c r="C190" s="1399"/>
      <c r="D190" s="158">
        <f t="shared" si="29"/>
        <v>1</v>
      </c>
      <c r="E190" s="158">
        <f t="shared" si="31"/>
        <v>0</v>
      </c>
      <c r="F190" s="158">
        <f t="shared" si="31"/>
        <v>1</v>
      </c>
      <c r="G190" s="35"/>
      <c r="H190" s="35"/>
      <c r="I190" s="35"/>
      <c r="J190" s="35">
        <v>1</v>
      </c>
      <c r="K190" s="35"/>
      <c r="L190" s="35"/>
      <c r="M190" s="35"/>
      <c r="N190" s="35"/>
      <c r="O190" s="35"/>
      <c r="P190" s="35"/>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7"/>
      <c r="AO190" s="160"/>
      <c r="AP190" s="44"/>
      <c r="AQ190" s="278"/>
      <c r="AR190" s="179"/>
      <c r="AS190" s="166"/>
      <c r="AT190" s="35"/>
      <c r="AU190" s="35"/>
      <c r="AV190" s="535" t="s">
        <v>194</v>
      </c>
      <c r="CG190" s="719">
        <v>0</v>
      </c>
      <c r="CH190" s="719"/>
      <c r="CI190" s="719">
        <v>0</v>
      </c>
      <c r="CJ190" s="719"/>
      <c r="CK190" s="719"/>
      <c r="CL190" s="719"/>
      <c r="CM190" s="719"/>
      <c r="CN190" s="719"/>
    </row>
    <row r="191" spans="1:92" x14ac:dyDescent="0.2">
      <c r="A191" s="1445" t="s">
        <v>124</v>
      </c>
      <c r="B191" s="1445"/>
      <c r="C191" s="1446"/>
      <c r="D191" s="235">
        <f t="shared" si="29"/>
        <v>0</v>
      </c>
      <c r="E191" s="235">
        <f t="shared" ref="E191:F200" si="32">SUM(G191+I191+K191+M191+O191+Q191+S191+U191+W191+Y191+AA191+AC191+AE191+AG191+AI191+AK191+AM191)</f>
        <v>0</v>
      </c>
      <c r="F191" s="235">
        <f t="shared" si="32"/>
        <v>0</v>
      </c>
      <c r="G191" s="220"/>
      <c r="H191" s="220"/>
      <c r="I191" s="220"/>
      <c r="J191" s="220"/>
      <c r="K191" s="22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18"/>
      <c r="AO191" s="219"/>
      <c r="AP191" s="220"/>
      <c r="AQ191" s="284"/>
      <c r="AR191" s="175"/>
      <c r="AS191" s="38"/>
      <c r="AT191" s="220"/>
      <c r="AU191" s="220"/>
      <c r="AV191" s="535" t="s">
        <v>194</v>
      </c>
      <c r="CG191" s="719">
        <v>0</v>
      </c>
      <c r="CH191" s="719">
        <v>0</v>
      </c>
      <c r="CI191" s="719">
        <v>0</v>
      </c>
      <c r="CJ191" s="719"/>
      <c r="CK191" s="719"/>
      <c r="CL191" s="719"/>
      <c r="CM191" s="719"/>
      <c r="CN191" s="719"/>
    </row>
    <row r="192" spans="1:92" x14ac:dyDescent="0.2">
      <c r="A192" s="1412" t="s">
        <v>253</v>
      </c>
      <c r="B192" s="1431" t="s">
        <v>254</v>
      </c>
      <c r="C192" s="1443"/>
      <c r="D192" s="150">
        <f t="shared" si="29"/>
        <v>0</v>
      </c>
      <c r="E192" s="150">
        <f t="shared" si="32"/>
        <v>0</v>
      </c>
      <c r="F192" s="150">
        <f t="shared" si="32"/>
        <v>0</v>
      </c>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85"/>
      <c r="AO192" s="161"/>
      <c r="AP192" s="25"/>
      <c r="AQ192" s="127"/>
      <c r="AR192" s="153"/>
      <c r="AS192" s="153"/>
      <c r="AT192" s="25"/>
      <c r="AU192" s="25"/>
      <c r="AV192" s="535" t="s">
        <v>194</v>
      </c>
      <c r="CG192" s="719"/>
      <c r="CH192" s="719"/>
      <c r="CI192" s="719">
        <v>0</v>
      </c>
      <c r="CJ192" s="719"/>
      <c r="CK192" s="719"/>
      <c r="CL192" s="719"/>
      <c r="CM192" s="719"/>
      <c r="CN192" s="719"/>
    </row>
    <row r="193" spans="1:92" x14ac:dyDescent="0.2">
      <c r="A193" s="1456"/>
      <c r="B193" s="1290" t="s">
        <v>255</v>
      </c>
      <c r="C193" s="1291"/>
      <c r="D193" s="152">
        <f t="shared" si="29"/>
        <v>0</v>
      </c>
      <c r="E193" s="152">
        <f t="shared" si="32"/>
        <v>0</v>
      </c>
      <c r="F193" s="152">
        <f t="shared" si="32"/>
        <v>0</v>
      </c>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114"/>
      <c r="AO193" s="128"/>
      <c r="AP193" s="60"/>
      <c r="AQ193" s="127"/>
      <c r="AR193" s="156"/>
      <c r="AS193" s="156"/>
      <c r="AT193" s="60"/>
      <c r="AU193" s="60"/>
      <c r="AV193" s="535" t="s">
        <v>194</v>
      </c>
      <c r="CG193" s="719"/>
      <c r="CH193" s="719"/>
      <c r="CI193" s="719">
        <v>0</v>
      </c>
      <c r="CJ193" s="719"/>
      <c r="CK193" s="719"/>
      <c r="CL193" s="719"/>
      <c r="CM193" s="719"/>
      <c r="CN193" s="719"/>
    </row>
    <row r="194" spans="1:92" x14ac:dyDescent="0.2">
      <c r="A194" s="1413"/>
      <c r="B194" s="1378" t="s">
        <v>256</v>
      </c>
      <c r="C194" s="1380"/>
      <c r="D194" s="162">
        <f t="shared" si="29"/>
        <v>0</v>
      </c>
      <c r="E194" s="162">
        <f t="shared" si="32"/>
        <v>0</v>
      </c>
      <c r="F194" s="162">
        <f t="shared" si="32"/>
        <v>0</v>
      </c>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621"/>
      <c r="AO194" s="277"/>
      <c r="AP194" s="109"/>
      <c r="AQ194" s="285"/>
      <c r="AR194" s="169"/>
      <c r="AS194" s="170"/>
      <c r="AT194" s="109"/>
      <c r="AU194" s="109"/>
      <c r="AV194" s="535" t="s">
        <v>194</v>
      </c>
      <c r="CG194" s="719"/>
      <c r="CH194" s="719"/>
      <c r="CI194" s="719">
        <v>0</v>
      </c>
      <c r="CJ194" s="719"/>
      <c r="CK194" s="719"/>
      <c r="CL194" s="719"/>
      <c r="CM194" s="719"/>
      <c r="CN194" s="719"/>
    </row>
    <row r="195" spans="1:92" x14ac:dyDescent="0.2">
      <c r="A195" s="1463" t="s">
        <v>125</v>
      </c>
      <c r="B195" s="1463"/>
      <c r="C195" s="1463"/>
      <c r="D195" s="152">
        <f t="shared" si="29"/>
        <v>0</v>
      </c>
      <c r="E195" s="152">
        <f t="shared" si="32"/>
        <v>0</v>
      </c>
      <c r="F195" s="152">
        <f t="shared" si="32"/>
        <v>0</v>
      </c>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114"/>
      <c r="AO195" s="128"/>
      <c r="AP195" s="60"/>
      <c r="AQ195" s="127"/>
      <c r="AR195" s="181"/>
      <c r="AS195" s="60"/>
      <c r="AT195" s="60"/>
      <c r="AU195" s="60"/>
      <c r="AV195" s="535" t="s">
        <v>194</v>
      </c>
      <c r="CG195" s="719">
        <v>0</v>
      </c>
      <c r="CH195" s="719">
        <v>0</v>
      </c>
      <c r="CI195" s="719">
        <v>0</v>
      </c>
      <c r="CJ195" s="719"/>
      <c r="CK195" s="719"/>
      <c r="CL195" s="719"/>
      <c r="CM195" s="719"/>
      <c r="CN195" s="719"/>
    </row>
    <row r="196" spans="1:92" x14ac:dyDescent="0.2">
      <c r="A196" s="1462" t="s">
        <v>126</v>
      </c>
      <c r="B196" s="1462"/>
      <c r="C196" s="1462"/>
      <c r="D196" s="155">
        <f t="shared" si="29"/>
        <v>0</v>
      </c>
      <c r="E196" s="155">
        <f t="shared" si="32"/>
        <v>0</v>
      </c>
      <c r="F196" s="155">
        <f t="shared" si="32"/>
        <v>0</v>
      </c>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86"/>
      <c r="AO196" s="128"/>
      <c r="AP196" s="60"/>
      <c r="AQ196" s="127"/>
      <c r="AR196" s="178"/>
      <c r="AS196" s="32"/>
      <c r="AT196" s="32"/>
      <c r="AU196" s="32"/>
      <c r="AV196" s="535" t="s">
        <v>194</v>
      </c>
      <c r="CG196" s="719">
        <v>0</v>
      </c>
      <c r="CH196" s="719">
        <v>0</v>
      </c>
      <c r="CI196" s="719">
        <v>0</v>
      </c>
      <c r="CJ196" s="719"/>
      <c r="CK196" s="719"/>
      <c r="CL196" s="719"/>
      <c r="CM196" s="719"/>
      <c r="CN196" s="719"/>
    </row>
    <row r="197" spans="1:92" x14ac:dyDescent="0.2">
      <c r="A197" s="1462" t="s">
        <v>127</v>
      </c>
      <c r="B197" s="1462"/>
      <c r="C197" s="1462"/>
      <c r="D197" s="155">
        <f t="shared" si="29"/>
        <v>1</v>
      </c>
      <c r="E197" s="155">
        <f t="shared" si="32"/>
        <v>1</v>
      </c>
      <c r="F197" s="155">
        <f t="shared" si="32"/>
        <v>0</v>
      </c>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v>1</v>
      </c>
      <c r="AD197" s="32"/>
      <c r="AE197" s="32"/>
      <c r="AF197" s="32"/>
      <c r="AG197" s="32"/>
      <c r="AH197" s="32"/>
      <c r="AI197" s="32"/>
      <c r="AJ197" s="32"/>
      <c r="AK197" s="32"/>
      <c r="AL197" s="32"/>
      <c r="AM197" s="32"/>
      <c r="AN197" s="86"/>
      <c r="AO197" s="128"/>
      <c r="AP197" s="60"/>
      <c r="AQ197" s="127"/>
      <c r="AR197" s="178"/>
      <c r="AS197" s="32"/>
      <c r="AT197" s="32"/>
      <c r="AU197" s="32"/>
      <c r="AV197" s="535" t="s">
        <v>194</v>
      </c>
      <c r="CG197" s="719">
        <v>0</v>
      </c>
      <c r="CH197" s="719">
        <v>0</v>
      </c>
      <c r="CI197" s="719">
        <v>0</v>
      </c>
      <c r="CJ197" s="719"/>
      <c r="CK197" s="719"/>
      <c r="CL197" s="719"/>
      <c r="CM197" s="719"/>
      <c r="CN197" s="719"/>
    </row>
    <row r="198" spans="1:92" x14ac:dyDescent="0.2">
      <c r="A198" s="1462" t="s">
        <v>128</v>
      </c>
      <c r="B198" s="1462"/>
      <c r="C198" s="1462"/>
      <c r="D198" s="155">
        <f t="shared" si="29"/>
        <v>0</v>
      </c>
      <c r="E198" s="155">
        <f t="shared" si="32"/>
        <v>0</v>
      </c>
      <c r="F198" s="155">
        <f t="shared" si="32"/>
        <v>0</v>
      </c>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86"/>
      <c r="AO198" s="128"/>
      <c r="AP198" s="60"/>
      <c r="AQ198" s="127"/>
      <c r="AR198" s="178"/>
      <c r="AS198" s="32"/>
      <c r="AT198" s="32"/>
      <c r="AU198" s="32"/>
      <c r="AV198" s="535" t="s">
        <v>194</v>
      </c>
      <c r="CG198" s="719">
        <v>0</v>
      </c>
      <c r="CH198" s="719">
        <v>0</v>
      </c>
      <c r="CI198" s="719">
        <v>0</v>
      </c>
      <c r="CJ198" s="719"/>
      <c r="CK198" s="719"/>
      <c r="CL198" s="719"/>
      <c r="CM198" s="719"/>
      <c r="CN198" s="719"/>
    </row>
    <row r="199" spans="1:92" x14ac:dyDescent="0.2">
      <c r="A199" s="1290" t="s">
        <v>129</v>
      </c>
      <c r="B199" s="1377"/>
      <c r="C199" s="1291"/>
      <c r="D199" s="155">
        <f t="shared" si="29"/>
        <v>0</v>
      </c>
      <c r="E199" s="155">
        <f t="shared" si="32"/>
        <v>0</v>
      </c>
      <c r="F199" s="155">
        <f t="shared" si="32"/>
        <v>0</v>
      </c>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159"/>
      <c r="AO199" s="128"/>
      <c r="AP199" s="60"/>
      <c r="AQ199" s="127"/>
      <c r="AR199" s="179"/>
      <c r="AS199" s="35"/>
      <c r="AT199" s="35"/>
      <c r="AU199" s="35"/>
      <c r="AV199" s="535" t="s">
        <v>194</v>
      </c>
      <c r="CG199" s="719">
        <v>0</v>
      </c>
      <c r="CH199" s="719">
        <v>0</v>
      </c>
      <c r="CI199" s="719">
        <v>0</v>
      </c>
      <c r="CJ199" s="719"/>
      <c r="CK199" s="719"/>
      <c r="CL199" s="719"/>
      <c r="CM199" s="719"/>
      <c r="CN199" s="719"/>
    </row>
    <row r="200" spans="1:92" x14ac:dyDescent="0.2">
      <c r="A200" s="1378" t="s">
        <v>183</v>
      </c>
      <c r="B200" s="1379"/>
      <c r="C200" s="1380"/>
      <c r="D200" s="168">
        <f t="shared" si="29"/>
        <v>2</v>
      </c>
      <c r="E200" s="168">
        <f t="shared" si="32"/>
        <v>0</v>
      </c>
      <c r="F200" s="168">
        <f t="shared" si="32"/>
        <v>2</v>
      </c>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v>1</v>
      </c>
      <c r="AI200" s="44"/>
      <c r="AJ200" s="44"/>
      <c r="AK200" s="44"/>
      <c r="AL200" s="44"/>
      <c r="AM200" s="44"/>
      <c r="AN200" s="87">
        <v>1</v>
      </c>
      <c r="AO200" s="277"/>
      <c r="AP200" s="109"/>
      <c r="AQ200" s="285"/>
      <c r="AR200" s="640"/>
      <c r="AS200" s="635"/>
      <c r="AT200" s="44"/>
      <c r="AU200" s="44"/>
      <c r="AV200" s="535" t="s">
        <v>194</v>
      </c>
      <c r="CG200" s="719">
        <v>0</v>
      </c>
      <c r="CH200" s="719">
        <v>0</v>
      </c>
      <c r="CI200" s="719">
        <v>0</v>
      </c>
      <c r="CJ200" s="719"/>
      <c r="CK200" s="719"/>
      <c r="CL200" s="719"/>
      <c r="CM200" s="719"/>
      <c r="CN200" s="719"/>
    </row>
    <row r="201" spans="1:92" x14ac:dyDescent="0.2">
      <c r="A201" s="641" t="s">
        <v>259</v>
      </c>
      <c r="B201" s="186"/>
      <c r="C201" s="187"/>
      <c r="D201" s="188"/>
      <c r="E201" s="188"/>
      <c r="F201" s="188"/>
      <c r="G201" s="189"/>
      <c r="H201" s="189"/>
      <c r="I201" s="189"/>
      <c r="J201" s="189"/>
      <c r="K201" s="189"/>
      <c r="L201" s="189"/>
      <c r="M201" s="189"/>
      <c r="N201" s="189"/>
      <c r="O201" s="189"/>
      <c r="P201" s="189"/>
      <c r="Q201" s="189"/>
      <c r="R201" s="189"/>
      <c r="S201" s="189"/>
      <c r="T201" s="136"/>
      <c r="U201" s="136"/>
      <c r="V201" s="136"/>
      <c r="W201" s="136"/>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CG201" s="719"/>
      <c r="CH201" s="719"/>
      <c r="CI201" s="719"/>
      <c r="CJ201" s="719"/>
      <c r="CK201" s="719"/>
      <c r="CL201" s="719"/>
      <c r="CM201" s="719"/>
      <c r="CN201" s="719"/>
    </row>
    <row r="202" spans="1:92" ht="14.25" customHeight="1" x14ac:dyDescent="0.2">
      <c r="A202" s="1250" t="s">
        <v>32</v>
      </c>
      <c r="B202" s="1251"/>
      <c r="C202" s="1381" t="s">
        <v>33</v>
      </c>
      <c r="D202" s="1381"/>
      <c r="E202" s="1381"/>
      <c r="F202" s="1271" t="s">
        <v>133</v>
      </c>
      <c r="G202" s="1272"/>
      <c r="H202" s="1271" t="s">
        <v>134</v>
      </c>
      <c r="I202" s="1272"/>
      <c r="J202" s="1271" t="s">
        <v>135</v>
      </c>
      <c r="K202" s="1272"/>
      <c r="L202" s="1271" t="s">
        <v>136</v>
      </c>
      <c r="M202" s="1272"/>
      <c r="N202" s="1271" t="s">
        <v>137</v>
      </c>
      <c r="O202" s="1272"/>
      <c r="P202" s="1271" t="s">
        <v>138</v>
      </c>
      <c r="Q202" s="1272"/>
      <c r="R202" s="1271" t="s">
        <v>139</v>
      </c>
      <c r="S202" s="1272"/>
      <c r="T202" s="1271" t="s">
        <v>140</v>
      </c>
      <c r="U202" s="1272"/>
      <c r="V202" s="1271" t="s">
        <v>141</v>
      </c>
      <c r="W202" s="1272"/>
      <c r="X202" s="1271" t="s">
        <v>142</v>
      </c>
      <c r="Y202" s="1272"/>
      <c r="Z202" s="1271" t="s">
        <v>143</v>
      </c>
      <c r="AA202" s="1272"/>
      <c r="AB202" s="1271" t="s">
        <v>144</v>
      </c>
      <c r="AC202" s="1272"/>
      <c r="AD202" s="1271" t="s">
        <v>145</v>
      </c>
      <c r="AE202" s="1272"/>
      <c r="AF202" s="1271" t="s">
        <v>146</v>
      </c>
      <c r="AG202" s="1272"/>
      <c r="AH202" s="1271" t="s">
        <v>147</v>
      </c>
      <c r="AI202" s="1272"/>
      <c r="AJ202" s="1271" t="s">
        <v>148</v>
      </c>
      <c r="AK202" s="1272"/>
      <c r="AL202" s="190"/>
      <c r="AM202" s="190"/>
      <c r="AN202" s="190"/>
      <c r="AO202" s="191"/>
      <c r="AP202" s="190"/>
      <c r="AQ202" s="190"/>
      <c r="AR202" s="190"/>
      <c r="AS202" s="190"/>
      <c r="AT202" s="190"/>
      <c r="CG202" s="719"/>
      <c r="CH202" s="719"/>
      <c r="CI202" s="719"/>
      <c r="CJ202" s="719"/>
      <c r="CK202" s="719"/>
      <c r="CL202" s="719"/>
      <c r="CM202" s="719"/>
      <c r="CN202" s="719"/>
    </row>
    <row r="203" spans="1:92" x14ac:dyDescent="0.2">
      <c r="A203" s="1252"/>
      <c r="B203" s="1253"/>
      <c r="C203" s="738" t="s">
        <v>149</v>
      </c>
      <c r="D203" s="738" t="s">
        <v>30</v>
      </c>
      <c r="E203" s="741" t="s">
        <v>48</v>
      </c>
      <c r="F203" s="739" t="s">
        <v>30</v>
      </c>
      <c r="G203" s="739" t="s">
        <v>48</v>
      </c>
      <c r="H203" s="739" t="s">
        <v>30</v>
      </c>
      <c r="I203" s="739" t="s">
        <v>48</v>
      </c>
      <c r="J203" s="739" t="s">
        <v>30</v>
      </c>
      <c r="K203" s="739" t="s">
        <v>48</v>
      </c>
      <c r="L203" s="739" t="s">
        <v>30</v>
      </c>
      <c r="M203" s="739" t="s">
        <v>48</v>
      </c>
      <c r="N203" s="739" t="s">
        <v>30</v>
      </c>
      <c r="O203" s="739" t="s">
        <v>48</v>
      </c>
      <c r="P203" s="739" t="s">
        <v>30</v>
      </c>
      <c r="Q203" s="739" t="s">
        <v>48</v>
      </c>
      <c r="R203" s="739" t="s">
        <v>30</v>
      </c>
      <c r="S203" s="739" t="s">
        <v>48</v>
      </c>
      <c r="T203" s="739" t="s">
        <v>30</v>
      </c>
      <c r="U203" s="739" t="s">
        <v>48</v>
      </c>
      <c r="V203" s="739" t="s">
        <v>30</v>
      </c>
      <c r="W203" s="739" t="s">
        <v>48</v>
      </c>
      <c r="X203" s="739" t="s">
        <v>30</v>
      </c>
      <c r="Y203" s="739" t="s">
        <v>48</v>
      </c>
      <c r="Z203" s="739" t="s">
        <v>30</v>
      </c>
      <c r="AA203" s="739" t="s">
        <v>48</v>
      </c>
      <c r="AB203" s="739" t="s">
        <v>30</v>
      </c>
      <c r="AC203" s="739" t="s">
        <v>48</v>
      </c>
      <c r="AD203" s="739" t="s">
        <v>30</v>
      </c>
      <c r="AE203" s="739" t="s">
        <v>48</v>
      </c>
      <c r="AF203" s="739" t="s">
        <v>30</v>
      </c>
      <c r="AG203" s="739" t="s">
        <v>48</v>
      </c>
      <c r="AH203" s="739" t="s">
        <v>30</v>
      </c>
      <c r="AI203" s="739" t="s">
        <v>48</v>
      </c>
      <c r="AJ203" s="739" t="s">
        <v>30</v>
      </c>
      <c r="AK203" s="739" t="s">
        <v>48</v>
      </c>
      <c r="AL203" s="136"/>
      <c r="AM203" s="190"/>
      <c r="AN203" s="190"/>
      <c r="AO203" s="191"/>
      <c r="AP203" s="190"/>
      <c r="AQ203" s="190"/>
      <c r="AR203" s="190"/>
      <c r="AS203" s="190"/>
      <c r="AT203" s="190"/>
      <c r="CG203" s="719"/>
      <c r="CH203" s="719"/>
      <c r="CI203" s="719"/>
      <c r="CJ203" s="719"/>
      <c r="CK203" s="719"/>
      <c r="CL203" s="719"/>
      <c r="CM203" s="719"/>
      <c r="CN203" s="719"/>
    </row>
    <row r="204" spans="1:92" x14ac:dyDescent="0.2">
      <c r="A204" s="1346" t="s">
        <v>260</v>
      </c>
      <c r="B204" s="642" t="s">
        <v>242</v>
      </c>
      <c r="C204" s="53">
        <f>SUM(D204+E204)</f>
        <v>0</v>
      </c>
      <c r="D204" s="53">
        <f>SUM(F204+H204+J204+L204+N204+P204+R204+T204+V204+X204+Z204+AB204+AD204+AF204+AH204+AJ204)</f>
        <v>0</v>
      </c>
      <c r="E204" s="53">
        <f>SUM(G204+I204+K204+M204+O204+Q204+S204+U204+W204+Y204+AA204+AC204+AE204+AG204+AI204+AK204)</f>
        <v>0</v>
      </c>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190"/>
      <c r="AM204" s="190"/>
      <c r="AN204" s="190"/>
      <c r="AO204" s="191"/>
      <c r="AP204" s="190"/>
      <c r="AQ204" s="190"/>
      <c r="AR204" s="190"/>
      <c r="AS204" s="3"/>
      <c r="AT204" s="3"/>
      <c r="CG204" s="719"/>
      <c r="CH204" s="719"/>
      <c r="CI204" s="719"/>
      <c r="CJ204" s="719"/>
      <c r="CK204" s="719"/>
      <c r="CL204" s="719"/>
      <c r="CM204" s="719"/>
      <c r="CN204" s="719"/>
    </row>
    <row r="205" spans="1:92" x14ac:dyDescent="0.2">
      <c r="A205" s="1347"/>
      <c r="B205" s="642" t="s">
        <v>77</v>
      </c>
      <c r="C205" s="53">
        <f>SUM(D205+E205)</f>
        <v>0</v>
      </c>
      <c r="D205" s="53">
        <f>SUM(F205+H205+J205+L205+N205+P205+R205+T205+V205+X205+Z205+AB205+AD205+AF205+AH205+AJ205)</f>
        <v>0</v>
      </c>
      <c r="E205" s="53">
        <f>SUM(G205+I205+K205+M205+O205+Q205+S205+U205+W205+Y205+AA205+AC205+AE205+AG205+AI205+AK205)</f>
        <v>0</v>
      </c>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190"/>
      <c r="AM205" s="190"/>
      <c r="AN205" s="190"/>
      <c r="AO205" s="191"/>
      <c r="AP205" s="190"/>
      <c r="AQ205" s="190"/>
      <c r="AR205" s="190"/>
      <c r="AS205" s="3"/>
      <c r="AT205" s="3"/>
      <c r="CG205" s="719"/>
      <c r="CH205" s="719"/>
      <c r="CI205" s="719"/>
      <c r="CJ205" s="719"/>
      <c r="CK205" s="719"/>
      <c r="CL205" s="719"/>
      <c r="CM205" s="719"/>
      <c r="CN205" s="719"/>
    </row>
    <row r="206" spans="1:92" ht="15" x14ac:dyDescent="0.2">
      <c r="A206" s="641" t="s">
        <v>261</v>
      </c>
      <c r="B206" s="10"/>
      <c r="C206" s="10"/>
      <c r="D206" s="10"/>
      <c r="E206" s="10"/>
      <c r="F206" s="10"/>
      <c r="G206" s="10"/>
      <c r="H206" s="10"/>
      <c r="I206" s="10"/>
      <c r="J206" s="10"/>
      <c r="K206" s="10"/>
      <c r="L206" s="10"/>
      <c r="M206" s="4"/>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CG206" s="719"/>
      <c r="CH206" s="719"/>
      <c r="CI206" s="719"/>
      <c r="CJ206" s="719"/>
      <c r="CK206" s="719"/>
      <c r="CL206" s="719"/>
      <c r="CM206" s="719"/>
      <c r="CN206" s="719"/>
    </row>
    <row r="207" spans="1:92" ht="14.25" customHeight="1" x14ac:dyDescent="0.2">
      <c r="A207" s="1464" t="s">
        <v>150</v>
      </c>
      <c r="B207" s="1467" t="s">
        <v>151</v>
      </c>
      <c r="C207" s="1296" t="s">
        <v>4</v>
      </c>
      <c r="D207" s="1297"/>
      <c r="E207" s="1298"/>
      <c r="F207" s="1470" t="s">
        <v>152</v>
      </c>
      <c r="G207" s="1471"/>
      <c r="H207" s="1471"/>
      <c r="I207" s="1471"/>
      <c r="J207" s="1471"/>
      <c r="K207" s="1471"/>
      <c r="L207" s="1471"/>
      <c r="M207" s="1471"/>
      <c r="N207" s="1471"/>
      <c r="O207" s="1471"/>
      <c r="P207" s="1471"/>
      <c r="Q207" s="1471"/>
      <c r="R207" s="1471"/>
      <c r="S207" s="1471"/>
      <c r="T207" s="1471"/>
      <c r="U207" s="1471"/>
      <c r="V207" s="1471"/>
      <c r="W207" s="1471"/>
      <c r="X207" s="1471"/>
      <c r="Y207" s="1471"/>
      <c r="Z207" s="1471"/>
      <c r="AA207" s="1471"/>
      <c r="AB207" s="1471"/>
      <c r="AC207" s="1471"/>
      <c r="AD207" s="1471"/>
      <c r="AE207" s="1471"/>
      <c r="AF207" s="1471"/>
      <c r="AG207" s="1471"/>
      <c r="AH207" s="1471"/>
      <c r="AI207" s="1471"/>
      <c r="AJ207" s="1471"/>
      <c r="AK207" s="1472"/>
      <c r="AL207" s="1242" t="s">
        <v>262</v>
      </c>
      <c r="AM207" s="3"/>
      <c r="AN207" s="3"/>
      <c r="AO207" s="3"/>
      <c r="AP207" s="3"/>
      <c r="AQ207" s="3"/>
      <c r="AR207" s="3"/>
      <c r="AS207" s="3"/>
      <c r="AT207" s="3"/>
      <c r="CG207" s="719"/>
      <c r="CH207" s="719"/>
      <c r="CI207" s="719"/>
      <c r="CJ207" s="719"/>
      <c r="CK207" s="719"/>
      <c r="CL207" s="719"/>
      <c r="CM207" s="719"/>
      <c r="CN207" s="719"/>
    </row>
    <row r="208" spans="1:92" x14ac:dyDescent="0.2">
      <c r="A208" s="1465"/>
      <c r="B208" s="1468"/>
      <c r="C208" s="1343"/>
      <c r="D208" s="1344"/>
      <c r="E208" s="1345"/>
      <c r="F208" s="1476" t="s">
        <v>100</v>
      </c>
      <c r="G208" s="1477"/>
      <c r="H208" s="1470" t="s">
        <v>101</v>
      </c>
      <c r="I208" s="1472"/>
      <c r="J208" s="1470" t="s">
        <v>57</v>
      </c>
      <c r="K208" s="1472"/>
      <c r="L208" s="1470" t="s">
        <v>8</v>
      </c>
      <c r="M208" s="1472"/>
      <c r="N208" s="1271" t="s">
        <v>9</v>
      </c>
      <c r="O208" s="1272"/>
      <c r="P208" s="1271" t="s">
        <v>10</v>
      </c>
      <c r="Q208" s="1272"/>
      <c r="R208" s="1271" t="s">
        <v>11</v>
      </c>
      <c r="S208" s="1272"/>
      <c r="T208" s="1271" t="s">
        <v>12</v>
      </c>
      <c r="U208" s="1272"/>
      <c r="V208" s="1271" t="s">
        <v>13</v>
      </c>
      <c r="W208" s="1272"/>
      <c r="X208" s="1271" t="s">
        <v>14</v>
      </c>
      <c r="Y208" s="1272"/>
      <c r="Z208" s="1271" t="s">
        <v>153</v>
      </c>
      <c r="AA208" s="1272"/>
      <c r="AB208" s="1271" t="s">
        <v>154</v>
      </c>
      <c r="AC208" s="1272"/>
      <c r="AD208" s="1271" t="s">
        <v>155</v>
      </c>
      <c r="AE208" s="1272"/>
      <c r="AF208" s="1271" t="s">
        <v>156</v>
      </c>
      <c r="AG208" s="1272"/>
      <c r="AH208" s="1271" t="s">
        <v>157</v>
      </c>
      <c r="AI208" s="1272"/>
      <c r="AJ208" s="1288" t="s">
        <v>158</v>
      </c>
      <c r="AK208" s="1289"/>
      <c r="AL208" s="1414"/>
      <c r="AM208" s="3"/>
      <c r="AN208" s="3"/>
      <c r="AO208" s="3"/>
      <c r="AP208" s="3"/>
      <c r="AQ208" s="3"/>
      <c r="AR208" s="3"/>
      <c r="AS208" s="3"/>
      <c r="AT208" s="3"/>
      <c r="CG208" s="719"/>
      <c r="CH208" s="719"/>
      <c r="CI208" s="719"/>
      <c r="CJ208" s="719"/>
      <c r="CK208" s="719"/>
      <c r="CL208" s="719"/>
      <c r="CM208" s="719"/>
      <c r="CN208" s="719"/>
    </row>
    <row r="209" spans="1:92" x14ac:dyDescent="0.2">
      <c r="A209" s="1466"/>
      <c r="B209" s="1469"/>
      <c r="C209" s="737" t="s">
        <v>149</v>
      </c>
      <c r="D209" s="737" t="s">
        <v>30</v>
      </c>
      <c r="E209" s="735" t="s">
        <v>48</v>
      </c>
      <c r="F209" s="644" t="s">
        <v>30</v>
      </c>
      <c r="G209" s="644" t="s">
        <v>48</v>
      </c>
      <c r="H209" s="644" t="s">
        <v>30</v>
      </c>
      <c r="I209" s="644" t="s">
        <v>48</v>
      </c>
      <c r="J209" s="644" t="s">
        <v>30</v>
      </c>
      <c r="K209" s="644" t="s">
        <v>48</v>
      </c>
      <c r="L209" s="644" t="s">
        <v>30</v>
      </c>
      <c r="M209" s="644" t="s">
        <v>48</v>
      </c>
      <c r="N209" s="644" t="s">
        <v>30</v>
      </c>
      <c r="O209" s="644" t="s">
        <v>48</v>
      </c>
      <c r="P209" s="644" t="s">
        <v>30</v>
      </c>
      <c r="Q209" s="644" t="s">
        <v>48</v>
      </c>
      <c r="R209" s="644" t="s">
        <v>30</v>
      </c>
      <c r="S209" s="644" t="s">
        <v>48</v>
      </c>
      <c r="T209" s="644" t="s">
        <v>30</v>
      </c>
      <c r="U209" s="644" t="s">
        <v>48</v>
      </c>
      <c r="V209" s="644" t="s">
        <v>30</v>
      </c>
      <c r="W209" s="644" t="s">
        <v>48</v>
      </c>
      <c r="X209" s="644" t="s">
        <v>30</v>
      </c>
      <c r="Y209" s="644" t="s">
        <v>48</v>
      </c>
      <c r="Z209" s="644" t="s">
        <v>30</v>
      </c>
      <c r="AA209" s="644" t="s">
        <v>48</v>
      </c>
      <c r="AB209" s="644" t="s">
        <v>30</v>
      </c>
      <c r="AC209" s="644" t="s">
        <v>48</v>
      </c>
      <c r="AD209" s="644" t="s">
        <v>30</v>
      </c>
      <c r="AE209" s="644" t="s">
        <v>48</v>
      </c>
      <c r="AF209" s="644" t="s">
        <v>30</v>
      </c>
      <c r="AG209" s="644" t="s">
        <v>48</v>
      </c>
      <c r="AH209" s="644" t="s">
        <v>30</v>
      </c>
      <c r="AI209" s="644" t="s">
        <v>48</v>
      </c>
      <c r="AJ209" s="644" t="s">
        <v>30</v>
      </c>
      <c r="AK209" s="644" t="s">
        <v>48</v>
      </c>
      <c r="AL209" s="1243"/>
      <c r="AM209" s="3"/>
      <c r="AN209" s="3"/>
      <c r="AO209" s="3"/>
      <c r="AP209" s="3"/>
      <c r="AQ209" s="3"/>
      <c r="AR209" s="3"/>
      <c r="AS209" s="3"/>
      <c r="AT209" s="3"/>
      <c r="CG209" s="719"/>
      <c r="CH209" s="719"/>
      <c r="CI209" s="719"/>
      <c r="CJ209" s="719"/>
      <c r="CK209" s="719"/>
      <c r="CL209" s="719"/>
      <c r="CM209" s="719"/>
      <c r="CN209" s="719"/>
    </row>
    <row r="210" spans="1:92" x14ac:dyDescent="0.2">
      <c r="A210" s="1473" t="s">
        <v>160</v>
      </c>
      <c r="B210" s="195" t="s">
        <v>34</v>
      </c>
      <c r="C210" s="778">
        <f>SUM(D210+E210)</f>
        <v>0</v>
      </c>
      <c r="D210" s="778">
        <f t="shared" ref="D210:E213" si="33">SUM(F210+H210+J210+L210+N210+P210+R210+T210+V210+X210+Z210+AB210+AD210+AF210+AH210+AJ210)</f>
        <v>0</v>
      </c>
      <c r="E210" s="119">
        <f t="shared" si="33"/>
        <v>0</v>
      </c>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646" t="s">
        <v>263</v>
      </c>
      <c r="AN210" s="74"/>
      <c r="AO210" s="647"/>
      <c r="AP210" s="647"/>
      <c r="AQ210" s="647"/>
      <c r="AR210" s="647"/>
      <c r="AS210" s="647"/>
      <c r="AT210" s="647"/>
      <c r="CG210" s="719">
        <v>0</v>
      </c>
      <c r="CH210" s="719">
        <v>0</v>
      </c>
      <c r="CI210" s="719"/>
      <c r="CJ210" s="719"/>
      <c r="CK210" s="719"/>
      <c r="CL210" s="719"/>
      <c r="CM210" s="719"/>
      <c r="CN210" s="719"/>
    </row>
    <row r="211" spans="1:92" x14ac:dyDescent="0.2">
      <c r="A211" s="1474"/>
      <c r="B211" s="200" t="s">
        <v>77</v>
      </c>
      <c r="C211" s="779">
        <f>SUM(D211+E211)</f>
        <v>0</v>
      </c>
      <c r="D211" s="779">
        <f t="shared" si="33"/>
        <v>0</v>
      </c>
      <c r="E211" s="135">
        <f t="shared" si="33"/>
        <v>0</v>
      </c>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646" t="s">
        <v>263</v>
      </c>
      <c r="AN211" s="74"/>
      <c r="AO211" s="647"/>
      <c r="AP211" s="647"/>
      <c r="AQ211" s="647"/>
      <c r="AR211" s="647"/>
      <c r="AS211" s="647"/>
      <c r="AT211" s="647"/>
      <c r="CG211" s="719">
        <v>0</v>
      </c>
      <c r="CH211" s="719">
        <v>0</v>
      </c>
      <c r="CI211" s="719"/>
      <c r="CJ211" s="719"/>
      <c r="CK211" s="719"/>
      <c r="CL211" s="719"/>
      <c r="CM211" s="719"/>
      <c r="CN211" s="719"/>
    </row>
    <row r="212" spans="1:92" x14ac:dyDescent="0.2">
      <c r="A212" s="1475" t="s">
        <v>161</v>
      </c>
      <c r="B212" s="201" t="s">
        <v>34</v>
      </c>
      <c r="C212" s="780">
        <f>SUM(D212+E212)</f>
        <v>0</v>
      </c>
      <c r="D212" s="780">
        <f t="shared" si="33"/>
        <v>0</v>
      </c>
      <c r="E212" s="126">
        <f t="shared" si="33"/>
        <v>0</v>
      </c>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46" t="s">
        <v>263</v>
      </c>
      <c r="AN212" s="74"/>
      <c r="AO212" s="647"/>
      <c r="AP212" s="647"/>
      <c r="AQ212" s="647"/>
      <c r="AR212" s="647"/>
      <c r="AS212" s="647"/>
      <c r="AT212" s="647"/>
      <c r="CG212" s="719">
        <v>0</v>
      </c>
      <c r="CH212" s="719">
        <v>0</v>
      </c>
      <c r="CI212" s="719"/>
      <c r="CJ212" s="719"/>
      <c r="CK212" s="719"/>
      <c r="CL212" s="719"/>
      <c r="CM212" s="719"/>
      <c r="CN212" s="719"/>
    </row>
    <row r="213" spans="1:92" x14ac:dyDescent="0.2">
      <c r="A213" s="1474"/>
      <c r="B213" s="200" t="s">
        <v>77</v>
      </c>
      <c r="C213" s="779">
        <f>SUM(D213+E213)</f>
        <v>0</v>
      </c>
      <c r="D213" s="779">
        <f t="shared" si="33"/>
        <v>0</v>
      </c>
      <c r="E213" s="135">
        <f t="shared" si="33"/>
        <v>0</v>
      </c>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646" t="s">
        <v>263</v>
      </c>
      <c r="AN213" s="74"/>
      <c r="AO213" s="647"/>
      <c r="AP213" s="647"/>
      <c r="AQ213" s="647"/>
      <c r="AR213" s="647"/>
      <c r="AS213" s="647"/>
      <c r="AT213" s="647"/>
      <c r="CG213" s="719">
        <v>0</v>
      </c>
      <c r="CH213" s="719">
        <v>0</v>
      </c>
      <c r="CI213" s="719"/>
      <c r="CJ213" s="719"/>
      <c r="CK213" s="719"/>
      <c r="CL213" s="719"/>
      <c r="CM213" s="719"/>
      <c r="CN213" s="719"/>
    </row>
    <row r="214" spans="1:92" ht="26.25" customHeight="1" x14ac:dyDescent="0.45">
      <c r="A214" s="69" t="s">
        <v>264</v>
      </c>
      <c r="B214" s="65"/>
      <c r="C214" s="65"/>
      <c r="D214" s="65"/>
      <c r="E214" s="65"/>
      <c r="F214" s="65"/>
      <c r="G214" s="65"/>
      <c r="H214" s="10"/>
      <c r="I214" s="10"/>
      <c r="J214" s="10"/>
      <c r="K214" s="10"/>
      <c r="L214" s="10"/>
      <c r="M214" s="4"/>
      <c r="N214" s="22"/>
      <c r="O214" s="10"/>
      <c r="P214" s="10"/>
      <c r="Q214" s="10"/>
      <c r="R214" s="202"/>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CG214" s="719"/>
      <c r="CH214" s="719"/>
      <c r="CI214" s="719"/>
      <c r="CJ214" s="719"/>
      <c r="CK214" s="719"/>
      <c r="CL214" s="719"/>
      <c r="CM214" s="719"/>
      <c r="CN214" s="719"/>
    </row>
    <row r="215" spans="1:92" x14ac:dyDescent="0.2">
      <c r="A215" s="1250" t="s">
        <v>162</v>
      </c>
      <c r="B215" s="1251"/>
      <c r="C215" s="1273" t="s">
        <v>163</v>
      </c>
      <c r="D215" s="1273"/>
      <c r="E215" s="1273"/>
      <c r="F215" s="1358" t="s">
        <v>164</v>
      </c>
      <c r="G215" s="1359"/>
      <c r="H215" s="1359"/>
      <c r="I215" s="1359"/>
      <c r="J215" s="1359"/>
      <c r="K215" s="1359"/>
      <c r="L215" s="1359"/>
      <c r="M215" s="1359"/>
      <c r="N215" s="1359"/>
      <c r="O215" s="1359"/>
      <c r="P215" s="1359"/>
      <c r="Q215" s="1359"/>
      <c r="R215" s="1359"/>
      <c r="S215" s="1359"/>
      <c r="T215" s="1359"/>
      <c r="U215" s="1359"/>
      <c r="V215" s="1359"/>
      <c r="W215" s="1359"/>
      <c r="X215" s="1359"/>
      <c r="Y215" s="1359"/>
      <c r="Z215" s="1359"/>
      <c r="AA215" s="1359"/>
      <c r="AB215" s="1359"/>
      <c r="AC215" s="1359"/>
      <c r="AD215" s="1359"/>
      <c r="AE215" s="1359"/>
      <c r="AF215" s="1359"/>
      <c r="AG215" s="1359"/>
      <c r="AH215" s="1359"/>
      <c r="AI215" s="1359"/>
      <c r="AJ215" s="1359"/>
      <c r="AK215" s="1359"/>
      <c r="AL215" s="1359"/>
      <c r="AM215" s="1363"/>
      <c r="AN215" s="1305" t="s">
        <v>77</v>
      </c>
      <c r="AO215" s="1306"/>
      <c r="AP215" s="1307"/>
      <c r="AQ215" s="1237" t="s">
        <v>165</v>
      </c>
      <c r="AR215" s="1242" t="s">
        <v>265</v>
      </c>
      <c r="AS215" s="1242" t="s">
        <v>187</v>
      </c>
      <c r="AT215" s="527"/>
      <c r="AU215" s="465"/>
      <c r="AV215" s="465"/>
      <c r="CG215" s="719"/>
      <c r="CH215" s="719"/>
      <c r="CI215" s="719"/>
      <c r="CJ215" s="719"/>
      <c r="CK215" s="719"/>
      <c r="CL215" s="719"/>
      <c r="CM215" s="719"/>
      <c r="CN215" s="719"/>
    </row>
    <row r="216" spans="1:92" ht="14.25" customHeight="1" x14ac:dyDescent="0.2">
      <c r="A216" s="1308"/>
      <c r="B216" s="1309"/>
      <c r="C216" s="1273"/>
      <c r="D216" s="1273"/>
      <c r="E216" s="1273"/>
      <c r="F216" s="1302" t="s">
        <v>167</v>
      </c>
      <c r="G216" s="1303"/>
      <c r="H216" s="1479" t="s">
        <v>100</v>
      </c>
      <c r="I216" s="1480"/>
      <c r="J216" s="1302" t="s">
        <v>101</v>
      </c>
      <c r="K216" s="1303"/>
      <c r="L216" s="1302" t="s">
        <v>57</v>
      </c>
      <c r="M216" s="1303"/>
      <c r="N216" s="1302" t="s">
        <v>8</v>
      </c>
      <c r="O216" s="1303"/>
      <c r="P216" s="1288" t="s">
        <v>59</v>
      </c>
      <c r="Q216" s="1289"/>
      <c r="R216" s="1288" t="s">
        <v>60</v>
      </c>
      <c r="S216" s="1289"/>
      <c r="T216" s="1288" t="s">
        <v>61</v>
      </c>
      <c r="U216" s="1289"/>
      <c r="V216" s="1288" t="s">
        <v>62</v>
      </c>
      <c r="W216" s="1289"/>
      <c r="X216" s="1288" t="s">
        <v>63</v>
      </c>
      <c r="Y216" s="1289"/>
      <c r="Z216" s="1288" t="s">
        <v>64</v>
      </c>
      <c r="AA216" s="1289"/>
      <c r="AB216" s="1288" t="s">
        <v>65</v>
      </c>
      <c r="AC216" s="1289"/>
      <c r="AD216" s="1288" t="s">
        <v>66</v>
      </c>
      <c r="AE216" s="1289"/>
      <c r="AF216" s="1288" t="s">
        <v>67</v>
      </c>
      <c r="AG216" s="1289"/>
      <c r="AH216" s="1288" t="s">
        <v>68</v>
      </c>
      <c r="AI216" s="1289"/>
      <c r="AJ216" s="1288" t="s">
        <v>69</v>
      </c>
      <c r="AK216" s="1289"/>
      <c r="AL216" s="1288" t="s">
        <v>70</v>
      </c>
      <c r="AM216" s="1361"/>
      <c r="AN216" s="1237" t="s">
        <v>266</v>
      </c>
      <c r="AO216" s="1237" t="s">
        <v>267</v>
      </c>
      <c r="AP216" s="1237" t="s">
        <v>268</v>
      </c>
      <c r="AQ216" s="1478"/>
      <c r="AR216" s="1414"/>
      <c r="AS216" s="1414"/>
      <c r="AT216" s="22"/>
      <c r="AU216" s="465"/>
      <c r="AV216" s="465"/>
      <c r="CG216" s="719"/>
      <c r="CH216" s="719"/>
      <c r="CI216" s="719"/>
      <c r="CJ216" s="719"/>
      <c r="CK216" s="719"/>
      <c r="CL216" s="719"/>
      <c r="CM216" s="719"/>
      <c r="CN216" s="719"/>
    </row>
    <row r="217" spans="1:92" x14ac:dyDescent="0.2">
      <c r="A217" s="1252"/>
      <c r="B217" s="1253"/>
      <c r="C217" s="738" t="s">
        <v>149</v>
      </c>
      <c r="D217" s="738" t="s">
        <v>30</v>
      </c>
      <c r="E217" s="728" t="s">
        <v>48</v>
      </c>
      <c r="F217" s="78" t="s">
        <v>159</v>
      </c>
      <c r="G217" s="81" t="s">
        <v>48</v>
      </c>
      <c r="H217" s="78" t="s">
        <v>159</v>
      </c>
      <c r="I217" s="81" t="s">
        <v>48</v>
      </c>
      <c r="J217" s="78" t="s">
        <v>159</v>
      </c>
      <c r="K217" s="81" t="s">
        <v>48</v>
      </c>
      <c r="L217" s="78" t="s">
        <v>159</v>
      </c>
      <c r="M217" s="81" t="s">
        <v>48</v>
      </c>
      <c r="N217" s="78" t="s">
        <v>159</v>
      </c>
      <c r="O217" s="81" t="s">
        <v>48</v>
      </c>
      <c r="P217" s="78" t="s">
        <v>159</v>
      </c>
      <c r="Q217" s="81" t="s">
        <v>48</v>
      </c>
      <c r="R217" s="78" t="s">
        <v>159</v>
      </c>
      <c r="S217" s="81" t="s">
        <v>48</v>
      </c>
      <c r="T217" s="78" t="s">
        <v>159</v>
      </c>
      <c r="U217" s="81" t="s">
        <v>48</v>
      </c>
      <c r="V217" s="78" t="s">
        <v>159</v>
      </c>
      <c r="W217" s="81" t="s">
        <v>48</v>
      </c>
      <c r="X217" s="78" t="s">
        <v>159</v>
      </c>
      <c r="Y217" s="81" t="s">
        <v>48</v>
      </c>
      <c r="Z217" s="78" t="s">
        <v>159</v>
      </c>
      <c r="AA217" s="81" t="s">
        <v>48</v>
      </c>
      <c r="AB217" s="78" t="s">
        <v>159</v>
      </c>
      <c r="AC217" s="81" t="s">
        <v>48</v>
      </c>
      <c r="AD217" s="78" t="s">
        <v>159</v>
      </c>
      <c r="AE217" s="81" t="s">
        <v>48</v>
      </c>
      <c r="AF217" s="78" t="s">
        <v>159</v>
      </c>
      <c r="AG217" s="81" t="s">
        <v>48</v>
      </c>
      <c r="AH217" s="78" t="s">
        <v>159</v>
      </c>
      <c r="AI217" s="81" t="s">
        <v>48</v>
      </c>
      <c r="AJ217" s="78" t="s">
        <v>159</v>
      </c>
      <c r="AK217" s="81" t="s">
        <v>48</v>
      </c>
      <c r="AL217" s="78" t="s">
        <v>159</v>
      </c>
      <c r="AM217" s="81" t="s">
        <v>48</v>
      </c>
      <c r="AN217" s="1345"/>
      <c r="AO217" s="1238"/>
      <c r="AP217" s="1238"/>
      <c r="AQ217" s="1238"/>
      <c r="AR217" s="1243"/>
      <c r="AS217" s="1243"/>
      <c r="AT217" s="650"/>
      <c r="AU217" s="465"/>
      <c r="AV217" s="465"/>
      <c r="CG217" s="719"/>
      <c r="CH217" s="719"/>
      <c r="CI217" s="719"/>
      <c r="CJ217" s="719"/>
      <c r="CK217" s="719"/>
      <c r="CL217" s="719"/>
      <c r="CM217" s="719"/>
      <c r="CN217" s="719"/>
    </row>
    <row r="218" spans="1:92" x14ac:dyDescent="0.2">
      <c r="A218" s="1341" t="s">
        <v>168</v>
      </c>
      <c r="B218" s="1342"/>
      <c r="C218" s="203">
        <f>SUM(D218+E218)</f>
        <v>16</v>
      </c>
      <c r="D218" s="203">
        <f>SUM(F218+H218+J218+L218+N218+P218+R218+T218+V218+X218+Z218+AB218+AD218+AF218+AH218+AJ218+AL218)</f>
        <v>0</v>
      </c>
      <c r="E218" s="781">
        <f>SUM(G218+I218+K218+M218+O218+Q218+S218+U218+W218+Y218+AA218+AC218+AE218+AG218+AI218+AK218+AM218)</f>
        <v>16</v>
      </c>
      <c r="F218" s="782">
        <f>SUM(F228:F236)</f>
        <v>0</v>
      </c>
      <c r="G218" s="783">
        <f>SUM(G220:G236)</f>
        <v>0</v>
      </c>
      <c r="H218" s="782">
        <f>SUM(H228:H236)</f>
        <v>0</v>
      </c>
      <c r="I218" s="783">
        <f>SUM(I220:I236)</f>
        <v>0</v>
      </c>
      <c r="J218" s="782">
        <f>SUM(J228:J236)</f>
        <v>0</v>
      </c>
      <c r="K218" s="783">
        <f>SUM(K219:K236)</f>
        <v>1</v>
      </c>
      <c r="L218" s="782">
        <f>SUM(L228:L236)</f>
        <v>0</v>
      </c>
      <c r="M218" s="783">
        <f>SUM(M219:M236)</f>
        <v>0</v>
      </c>
      <c r="N218" s="782">
        <f>SUM(N228:N236)</f>
        <v>0</v>
      </c>
      <c r="O218" s="783">
        <f>SUM(O219:O236)</f>
        <v>5</v>
      </c>
      <c r="P218" s="782">
        <f>SUM(P228:P236)</f>
        <v>0</v>
      </c>
      <c r="Q218" s="783">
        <f>SUM(Q219:Q236)</f>
        <v>3</v>
      </c>
      <c r="R218" s="782">
        <f>SUM(R228:R236)</f>
        <v>0</v>
      </c>
      <c r="S218" s="783">
        <f>SUM(S219:S236)</f>
        <v>1</v>
      </c>
      <c r="T218" s="782">
        <f>SUM(T228:T236)</f>
        <v>0</v>
      </c>
      <c r="U218" s="783">
        <f>SUM(U219:U236)</f>
        <v>3</v>
      </c>
      <c r="V218" s="782">
        <f>SUM(V228:V236)</f>
        <v>0</v>
      </c>
      <c r="W218" s="783">
        <f>SUM(W219:W236)</f>
        <v>1</v>
      </c>
      <c r="X218" s="782">
        <f>SUM(X228:X236)</f>
        <v>0</v>
      </c>
      <c r="Y218" s="783">
        <f>SUM(Y219:Y236)</f>
        <v>0</v>
      </c>
      <c r="Z218" s="782">
        <f>SUM(Z228:Z236)</f>
        <v>0</v>
      </c>
      <c r="AA218" s="783">
        <f>SUM(AA219:AA236)</f>
        <v>0</v>
      </c>
      <c r="AB218" s="782">
        <f t="shared" ref="AB218:AM218" si="34">SUM(AB228:AB236)</f>
        <v>0</v>
      </c>
      <c r="AC218" s="783">
        <f t="shared" si="34"/>
        <v>1</v>
      </c>
      <c r="AD218" s="782">
        <f t="shared" si="34"/>
        <v>0</v>
      </c>
      <c r="AE218" s="783">
        <f t="shared" si="34"/>
        <v>0</v>
      </c>
      <c r="AF218" s="782">
        <f t="shared" si="34"/>
        <v>0</v>
      </c>
      <c r="AG218" s="783">
        <f t="shared" si="34"/>
        <v>0</v>
      </c>
      <c r="AH218" s="782">
        <f t="shared" si="34"/>
        <v>0</v>
      </c>
      <c r="AI218" s="783">
        <f t="shared" si="34"/>
        <v>0</v>
      </c>
      <c r="AJ218" s="782">
        <f t="shared" si="34"/>
        <v>0</v>
      </c>
      <c r="AK218" s="783">
        <f t="shared" si="34"/>
        <v>1</v>
      </c>
      <c r="AL218" s="782">
        <f t="shared" si="34"/>
        <v>0</v>
      </c>
      <c r="AM218" s="783">
        <f t="shared" si="34"/>
        <v>0</v>
      </c>
      <c r="AN218" s="784">
        <f t="shared" ref="AN218:AS218" si="35">SUM(AN219:AN236)</f>
        <v>0</v>
      </c>
      <c r="AO218" s="205">
        <f t="shared" si="35"/>
        <v>0</v>
      </c>
      <c r="AP218" s="205">
        <f t="shared" si="35"/>
        <v>0</v>
      </c>
      <c r="AQ218" s="205">
        <f t="shared" si="35"/>
        <v>0</v>
      </c>
      <c r="AR218" s="203">
        <f t="shared" si="35"/>
        <v>0</v>
      </c>
      <c r="AS218" s="784">
        <f t="shared" si="35"/>
        <v>0</v>
      </c>
      <c r="AT218" s="657"/>
      <c r="AU218" s="465"/>
      <c r="AV218" s="465"/>
      <c r="CG218" s="719"/>
      <c r="CH218" s="719"/>
      <c r="CI218" s="719"/>
      <c r="CJ218" s="719"/>
      <c r="CK218" s="719"/>
      <c r="CL218" s="719"/>
      <c r="CM218" s="719"/>
      <c r="CN218" s="719"/>
    </row>
    <row r="219" spans="1:92" x14ac:dyDescent="0.2">
      <c r="A219" s="1348" t="s">
        <v>249</v>
      </c>
      <c r="B219" s="658" t="s">
        <v>23</v>
      </c>
      <c r="C219" s="213">
        <f t="shared" ref="C219:C227" si="36">E219</f>
        <v>0</v>
      </c>
      <c r="D219" s="660"/>
      <c r="E219" s="785">
        <f>SUM(K219+M219+O219+Q219+S219+U219+W219+Y219+AA219)</f>
        <v>0</v>
      </c>
      <c r="F219" s="662"/>
      <c r="G219" s="662"/>
      <c r="H219" s="662"/>
      <c r="I219" s="662"/>
      <c r="J219" s="662"/>
      <c r="K219" s="579"/>
      <c r="L219" s="662"/>
      <c r="M219" s="579"/>
      <c r="N219" s="662"/>
      <c r="O219" s="579"/>
      <c r="P219" s="662"/>
      <c r="Q219" s="579"/>
      <c r="R219" s="662"/>
      <c r="S219" s="579"/>
      <c r="T219" s="662"/>
      <c r="U219" s="579"/>
      <c r="V219" s="662"/>
      <c r="W219" s="579"/>
      <c r="X219" s="662"/>
      <c r="Y219" s="579"/>
      <c r="Z219" s="662"/>
      <c r="AA219" s="579"/>
      <c r="AB219" s="662"/>
      <c r="AC219" s="662"/>
      <c r="AD219" s="662"/>
      <c r="AE219" s="662"/>
      <c r="AF219" s="662"/>
      <c r="AG219" s="662"/>
      <c r="AH219" s="662"/>
      <c r="AI219" s="662"/>
      <c r="AJ219" s="662"/>
      <c r="AK219" s="662"/>
      <c r="AL219" s="662"/>
      <c r="AM219" s="662"/>
      <c r="AN219" s="25"/>
      <c r="AO219" s="60"/>
      <c r="AP219" s="60"/>
      <c r="AQ219" s="60"/>
      <c r="AR219" s="60"/>
      <c r="AS219" s="60"/>
      <c r="AT219" s="531" t="s">
        <v>194</v>
      </c>
      <c r="AU219" s="465"/>
      <c r="AV219" s="465"/>
      <c r="CG219" s="719">
        <v>0</v>
      </c>
      <c r="CH219" s="719"/>
      <c r="CI219" s="719"/>
      <c r="CJ219" s="719">
        <v>0</v>
      </c>
      <c r="CK219" s="719"/>
      <c r="CL219" s="719"/>
      <c r="CM219" s="719"/>
      <c r="CN219" s="719"/>
    </row>
    <row r="220" spans="1:92" x14ac:dyDescent="0.2">
      <c r="A220" s="1348"/>
      <c r="B220" s="663" t="s">
        <v>169</v>
      </c>
      <c r="C220" s="59">
        <f t="shared" si="36"/>
        <v>0</v>
      </c>
      <c r="D220" s="660"/>
      <c r="E220" s="785">
        <f t="shared" ref="E220:E227" si="37">SUM(G220+I220+K220+M220+O220+Q220+S220+U220+W220+Y220+AA220)</f>
        <v>0</v>
      </c>
      <c r="F220" s="662"/>
      <c r="G220" s="579"/>
      <c r="H220" s="662"/>
      <c r="I220" s="579"/>
      <c r="J220" s="662"/>
      <c r="K220" s="579"/>
      <c r="L220" s="662"/>
      <c r="M220" s="579"/>
      <c r="N220" s="662"/>
      <c r="O220" s="579"/>
      <c r="P220" s="662"/>
      <c r="Q220" s="579"/>
      <c r="R220" s="662"/>
      <c r="S220" s="579"/>
      <c r="T220" s="662"/>
      <c r="U220" s="579"/>
      <c r="V220" s="662"/>
      <c r="W220" s="579"/>
      <c r="X220" s="662"/>
      <c r="Y220" s="579"/>
      <c r="Z220" s="662"/>
      <c r="AA220" s="579"/>
      <c r="AB220" s="662"/>
      <c r="AC220" s="662"/>
      <c r="AD220" s="662"/>
      <c r="AE220" s="662"/>
      <c r="AF220" s="662"/>
      <c r="AG220" s="662"/>
      <c r="AH220" s="662"/>
      <c r="AI220" s="662"/>
      <c r="AJ220" s="662"/>
      <c r="AK220" s="662"/>
      <c r="AL220" s="662"/>
      <c r="AM220" s="662"/>
      <c r="AN220" s="60"/>
      <c r="AO220" s="60"/>
      <c r="AP220" s="60"/>
      <c r="AQ220" s="60"/>
      <c r="AR220" s="60"/>
      <c r="AS220" s="60"/>
      <c r="AT220" s="532" t="s">
        <v>194</v>
      </c>
      <c r="AU220" s="465"/>
      <c r="AV220" s="465"/>
      <c r="CG220" s="719">
        <v>0</v>
      </c>
      <c r="CH220" s="719"/>
      <c r="CI220" s="719"/>
      <c r="CJ220" s="719">
        <v>0</v>
      </c>
      <c r="CK220" s="719"/>
      <c r="CL220" s="719"/>
      <c r="CM220" s="719"/>
      <c r="CN220" s="719"/>
    </row>
    <row r="221" spans="1:92" x14ac:dyDescent="0.2">
      <c r="A221" s="1348"/>
      <c r="B221" s="664" t="s">
        <v>170</v>
      </c>
      <c r="C221" s="56">
        <f t="shared" si="36"/>
        <v>0</v>
      </c>
      <c r="D221" s="660"/>
      <c r="E221" s="786">
        <f t="shared" si="37"/>
        <v>0</v>
      </c>
      <c r="F221" s="662"/>
      <c r="G221" s="468"/>
      <c r="H221" s="662"/>
      <c r="I221" s="468"/>
      <c r="J221" s="662"/>
      <c r="K221" s="468"/>
      <c r="L221" s="662"/>
      <c r="M221" s="468"/>
      <c r="N221" s="662"/>
      <c r="O221" s="468"/>
      <c r="P221" s="662"/>
      <c r="Q221" s="468"/>
      <c r="R221" s="662"/>
      <c r="S221" s="468"/>
      <c r="T221" s="662"/>
      <c r="U221" s="468"/>
      <c r="V221" s="662"/>
      <c r="W221" s="468"/>
      <c r="X221" s="662"/>
      <c r="Y221" s="468"/>
      <c r="Z221" s="662"/>
      <c r="AA221" s="468"/>
      <c r="AB221" s="662"/>
      <c r="AC221" s="662"/>
      <c r="AD221" s="662"/>
      <c r="AE221" s="662"/>
      <c r="AF221" s="662"/>
      <c r="AG221" s="662"/>
      <c r="AH221" s="662"/>
      <c r="AI221" s="662"/>
      <c r="AJ221" s="662"/>
      <c r="AK221" s="662"/>
      <c r="AL221" s="662"/>
      <c r="AM221" s="662"/>
      <c r="AN221" s="32"/>
      <c r="AO221" s="32"/>
      <c r="AP221" s="32"/>
      <c r="AQ221" s="32"/>
      <c r="AR221" s="32"/>
      <c r="AS221" s="32"/>
      <c r="AT221" s="532" t="s">
        <v>194</v>
      </c>
      <c r="AU221" s="465"/>
      <c r="AV221" s="465"/>
      <c r="CG221" s="719">
        <v>0</v>
      </c>
      <c r="CH221" s="719"/>
      <c r="CI221" s="719"/>
      <c r="CJ221" s="719">
        <v>0</v>
      </c>
      <c r="CK221" s="719"/>
      <c r="CL221" s="719"/>
      <c r="CM221" s="719"/>
      <c r="CN221" s="719"/>
    </row>
    <row r="222" spans="1:92" x14ac:dyDescent="0.2">
      <c r="A222" s="1348"/>
      <c r="B222" s="664" t="s">
        <v>171</v>
      </c>
      <c r="C222" s="56">
        <f t="shared" si="36"/>
        <v>0</v>
      </c>
      <c r="D222" s="660"/>
      <c r="E222" s="786">
        <f t="shared" si="37"/>
        <v>0</v>
      </c>
      <c r="F222" s="662"/>
      <c r="G222" s="468"/>
      <c r="H222" s="662"/>
      <c r="I222" s="468"/>
      <c r="J222" s="662"/>
      <c r="K222" s="468"/>
      <c r="L222" s="662"/>
      <c r="M222" s="468"/>
      <c r="N222" s="662"/>
      <c r="O222" s="468"/>
      <c r="P222" s="662"/>
      <c r="Q222" s="468"/>
      <c r="R222" s="662"/>
      <c r="S222" s="468"/>
      <c r="T222" s="662"/>
      <c r="U222" s="468"/>
      <c r="V222" s="662"/>
      <c r="W222" s="468"/>
      <c r="X222" s="662"/>
      <c r="Y222" s="468"/>
      <c r="Z222" s="662"/>
      <c r="AA222" s="468"/>
      <c r="AB222" s="662"/>
      <c r="AC222" s="662"/>
      <c r="AD222" s="662"/>
      <c r="AE222" s="662"/>
      <c r="AF222" s="662"/>
      <c r="AG222" s="662"/>
      <c r="AH222" s="662"/>
      <c r="AI222" s="662"/>
      <c r="AJ222" s="662"/>
      <c r="AK222" s="662"/>
      <c r="AL222" s="662"/>
      <c r="AM222" s="662"/>
      <c r="AN222" s="32"/>
      <c r="AO222" s="32"/>
      <c r="AP222" s="32"/>
      <c r="AQ222" s="32"/>
      <c r="AR222" s="32"/>
      <c r="AS222" s="32"/>
      <c r="AT222" s="532" t="s">
        <v>194</v>
      </c>
      <c r="AU222" s="465"/>
      <c r="AV222" s="465"/>
      <c r="CG222" s="719">
        <v>0</v>
      </c>
      <c r="CH222" s="719"/>
      <c r="CI222" s="719"/>
      <c r="CJ222" s="719">
        <v>0</v>
      </c>
      <c r="CK222" s="719"/>
      <c r="CL222" s="719"/>
      <c r="CM222" s="719"/>
      <c r="CN222" s="719"/>
    </row>
    <row r="223" spans="1:92" x14ac:dyDescent="0.2">
      <c r="A223" s="1348"/>
      <c r="B223" s="664" t="s">
        <v>172</v>
      </c>
      <c r="C223" s="56">
        <f t="shared" si="36"/>
        <v>0</v>
      </c>
      <c r="D223" s="660"/>
      <c r="E223" s="786">
        <f t="shared" si="37"/>
        <v>0</v>
      </c>
      <c r="F223" s="662"/>
      <c r="G223" s="468"/>
      <c r="H223" s="662"/>
      <c r="I223" s="468"/>
      <c r="J223" s="662"/>
      <c r="K223" s="468"/>
      <c r="L223" s="662"/>
      <c r="M223" s="468"/>
      <c r="N223" s="662"/>
      <c r="O223" s="468"/>
      <c r="P223" s="662"/>
      <c r="Q223" s="468"/>
      <c r="R223" s="662"/>
      <c r="S223" s="468"/>
      <c r="T223" s="662"/>
      <c r="U223" s="468"/>
      <c r="V223" s="662"/>
      <c r="W223" s="468"/>
      <c r="X223" s="662"/>
      <c r="Y223" s="468"/>
      <c r="Z223" s="662"/>
      <c r="AA223" s="468"/>
      <c r="AB223" s="662"/>
      <c r="AC223" s="662"/>
      <c r="AD223" s="662"/>
      <c r="AE223" s="662"/>
      <c r="AF223" s="662"/>
      <c r="AG223" s="662"/>
      <c r="AH223" s="662"/>
      <c r="AI223" s="662"/>
      <c r="AJ223" s="662"/>
      <c r="AK223" s="662"/>
      <c r="AL223" s="662"/>
      <c r="AM223" s="662"/>
      <c r="AN223" s="32"/>
      <c r="AO223" s="32"/>
      <c r="AP223" s="32"/>
      <c r="AQ223" s="32"/>
      <c r="AR223" s="32"/>
      <c r="AS223" s="32"/>
      <c r="AT223" s="532" t="s">
        <v>194</v>
      </c>
      <c r="AU223" s="465"/>
      <c r="AV223" s="465"/>
      <c r="CG223" s="719">
        <v>0</v>
      </c>
      <c r="CH223" s="719"/>
      <c r="CI223" s="719"/>
      <c r="CJ223" s="719">
        <v>0</v>
      </c>
      <c r="CK223" s="719"/>
      <c r="CL223" s="719"/>
      <c r="CM223" s="719"/>
      <c r="CN223" s="719"/>
    </row>
    <row r="224" spans="1:92" x14ac:dyDescent="0.2">
      <c r="A224" s="1348"/>
      <c r="B224" s="664" t="s">
        <v>173</v>
      </c>
      <c r="C224" s="56">
        <f t="shared" si="36"/>
        <v>0</v>
      </c>
      <c r="D224" s="660"/>
      <c r="E224" s="786">
        <f t="shared" si="37"/>
        <v>0</v>
      </c>
      <c r="F224" s="662"/>
      <c r="G224" s="468"/>
      <c r="H224" s="662"/>
      <c r="I224" s="468"/>
      <c r="J224" s="662"/>
      <c r="K224" s="468"/>
      <c r="L224" s="662"/>
      <c r="M224" s="468"/>
      <c r="N224" s="662"/>
      <c r="O224" s="468"/>
      <c r="P224" s="662"/>
      <c r="Q224" s="468"/>
      <c r="R224" s="662"/>
      <c r="S224" s="468"/>
      <c r="T224" s="662"/>
      <c r="U224" s="468"/>
      <c r="V224" s="662"/>
      <c r="W224" s="468"/>
      <c r="X224" s="662"/>
      <c r="Y224" s="468"/>
      <c r="Z224" s="662"/>
      <c r="AA224" s="468"/>
      <c r="AB224" s="662"/>
      <c r="AC224" s="662"/>
      <c r="AD224" s="662"/>
      <c r="AE224" s="662"/>
      <c r="AF224" s="662"/>
      <c r="AG224" s="662"/>
      <c r="AH224" s="662"/>
      <c r="AI224" s="662"/>
      <c r="AJ224" s="662"/>
      <c r="AK224" s="662"/>
      <c r="AL224" s="662"/>
      <c r="AM224" s="662"/>
      <c r="AN224" s="32"/>
      <c r="AO224" s="32"/>
      <c r="AP224" s="32"/>
      <c r="AQ224" s="32"/>
      <c r="AR224" s="32"/>
      <c r="AS224" s="32"/>
      <c r="AT224" s="532" t="s">
        <v>194</v>
      </c>
      <c r="AU224" s="465"/>
      <c r="AV224" s="465"/>
      <c r="CG224" s="719">
        <v>0</v>
      </c>
      <c r="CH224" s="719"/>
      <c r="CI224" s="719"/>
      <c r="CJ224" s="719">
        <v>0</v>
      </c>
      <c r="CK224" s="719"/>
      <c r="CL224" s="719"/>
      <c r="CM224" s="719"/>
      <c r="CN224" s="719"/>
    </row>
    <row r="225" spans="1:92" x14ac:dyDescent="0.2">
      <c r="A225" s="1348"/>
      <c r="B225" s="664" t="s">
        <v>174</v>
      </c>
      <c r="C225" s="56">
        <f t="shared" si="36"/>
        <v>0</v>
      </c>
      <c r="D225" s="660"/>
      <c r="E225" s="786">
        <f t="shared" si="37"/>
        <v>0</v>
      </c>
      <c r="F225" s="662"/>
      <c r="G225" s="468"/>
      <c r="H225" s="662"/>
      <c r="I225" s="468"/>
      <c r="J225" s="662"/>
      <c r="K225" s="468"/>
      <c r="L225" s="662"/>
      <c r="M225" s="468"/>
      <c r="N225" s="662"/>
      <c r="O225" s="468"/>
      <c r="P225" s="662"/>
      <c r="Q225" s="468"/>
      <c r="R225" s="662"/>
      <c r="S225" s="468"/>
      <c r="T225" s="662"/>
      <c r="U225" s="468"/>
      <c r="V225" s="662"/>
      <c r="W225" s="468"/>
      <c r="X225" s="662"/>
      <c r="Y225" s="468"/>
      <c r="Z225" s="662"/>
      <c r="AA225" s="468"/>
      <c r="AB225" s="662"/>
      <c r="AC225" s="662"/>
      <c r="AD225" s="662"/>
      <c r="AE225" s="662"/>
      <c r="AF225" s="662"/>
      <c r="AG225" s="662"/>
      <c r="AH225" s="662"/>
      <c r="AI225" s="662"/>
      <c r="AJ225" s="662"/>
      <c r="AK225" s="662"/>
      <c r="AL225" s="662"/>
      <c r="AM225" s="662"/>
      <c r="AN225" s="32"/>
      <c r="AO225" s="32"/>
      <c r="AP225" s="32"/>
      <c r="AQ225" s="32"/>
      <c r="AR225" s="32"/>
      <c r="AS225" s="32"/>
      <c r="AT225" s="530" t="s">
        <v>194</v>
      </c>
      <c r="AU225" s="465"/>
      <c r="AV225" s="465"/>
      <c r="CG225" s="719">
        <v>0</v>
      </c>
      <c r="CH225" s="719"/>
      <c r="CI225" s="719"/>
      <c r="CJ225" s="719">
        <v>0</v>
      </c>
      <c r="CK225" s="719"/>
      <c r="CL225" s="719"/>
      <c r="CM225" s="719"/>
      <c r="CN225" s="719"/>
    </row>
    <row r="226" spans="1:92" x14ac:dyDescent="0.2">
      <c r="A226" s="1348"/>
      <c r="B226" s="664" t="s">
        <v>175</v>
      </c>
      <c r="C226" s="56">
        <f t="shared" si="36"/>
        <v>0</v>
      </c>
      <c r="D226" s="660"/>
      <c r="E226" s="786">
        <f t="shared" si="37"/>
        <v>0</v>
      </c>
      <c r="F226" s="662"/>
      <c r="G226" s="468"/>
      <c r="H226" s="662"/>
      <c r="I226" s="468"/>
      <c r="J226" s="662"/>
      <c r="K226" s="468"/>
      <c r="L226" s="662"/>
      <c r="M226" s="468"/>
      <c r="N226" s="662"/>
      <c r="O226" s="468"/>
      <c r="P226" s="662"/>
      <c r="Q226" s="468"/>
      <c r="R226" s="662"/>
      <c r="S226" s="468"/>
      <c r="T226" s="662"/>
      <c r="U226" s="468"/>
      <c r="V226" s="662"/>
      <c r="W226" s="468"/>
      <c r="X226" s="662"/>
      <c r="Y226" s="468"/>
      <c r="Z226" s="662"/>
      <c r="AA226" s="468"/>
      <c r="AB226" s="662"/>
      <c r="AC226" s="662"/>
      <c r="AD226" s="662"/>
      <c r="AE226" s="662"/>
      <c r="AF226" s="662"/>
      <c r="AG226" s="662"/>
      <c r="AH226" s="662"/>
      <c r="AI226" s="662"/>
      <c r="AJ226" s="662"/>
      <c r="AK226" s="662"/>
      <c r="AL226" s="662"/>
      <c r="AM226" s="662"/>
      <c r="AN226" s="32"/>
      <c r="AO226" s="32"/>
      <c r="AP226" s="32"/>
      <c r="AQ226" s="32"/>
      <c r="AR226" s="32"/>
      <c r="AS226" s="32"/>
      <c r="AT226" s="532" t="s">
        <v>194</v>
      </c>
      <c r="AU226" s="465"/>
      <c r="AV226" s="465"/>
      <c r="CG226" s="719">
        <v>0</v>
      </c>
      <c r="CH226" s="719"/>
      <c r="CI226" s="719"/>
      <c r="CJ226" s="719">
        <v>0</v>
      </c>
      <c r="CK226" s="719"/>
      <c r="CL226" s="719"/>
      <c r="CM226" s="719"/>
      <c r="CN226" s="719"/>
    </row>
    <row r="227" spans="1:92" x14ac:dyDescent="0.2">
      <c r="A227" s="1348"/>
      <c r="B227" s="666" t="s">
        <v>176</v>
      </c>
      <c r="C227" s="53">
        <f t="shared" si="36"/>
        <v>7</v>
      </c>
      <c r="D227" s="667"/>
      <c r="E227" s="787">
        <f t="shared" si="37"/>
        <v>7</v>
      </c>
      <c r="F227" s="669"/>
      <c r="G227" s="586"/>
      <c r="H227" s="669"/>
      <c r="I227" s="586"/>
      <c r="J227" s="669"/>
      <c r="K227" s="586"/>
      <c r="L227" s="669"/>
      <c r="M227" s="586"/>
      <c r="N227" s="669"/>
      <c r="O227" s="586">
        <v>3</v>
      </c>
      <c r="P227" s="669"/>
      <c r="Q227" s="586"/>
      <c r="R227" s="669"/>
      <c r="S227" s="586">
        <v>1</v>
      </c>
      <c r="T227" s="669"/>
      <c r="U227" s="586">
        <v>3</v>
      </c>
      <c r="V227" s="669"/>
      <c r="W227" s="586"/>
      <c r="X227" s="669"/>
      <c r="Y227" s="586"/>
      <c r="Z227" s="669"/>
      <c r="AA227" s="586"/>
      <c r="AB227" s="669"/>
      <c r="AC227" s="669"/>
      <c r="AD227" s="669"/>
      <c r="AE227" s="669"/>
      <c r="AF227" s="669"/>
      <c r="AG227" s="669"/>
      <c r="AH227" s="669"/>
      <c r="AI227" s="669"/>
      <c r="AJ227" s="669"/>
      <c r="AK227" s="669"/>
      <c r="AL227" s="669"/>
      <c r="AM227" s="669"/>
      <c r="AN227" s="44"/>
      <c r="AO227" s="44"/>
      <c r="AP227" s="44"/>
      <c r="AQ227" s="44">
        <v>0</v>
      </c>
      <c r="AR227" s="44">
        <v>0</v>
      </c>
      <c r="AS227" s="44">
        <v>0</v>
      </c>
      <c r="AT227" s="530" t="s">
        <v>194</v>
      </c>
      <c r="AU227" s="465"/>
      <c r="AV227" s="465"/>
      <c r="CG227" s="719">
        <v>0</v>
      </c>
      <c r="CH227" s="719"/>
      <c r="CI227" s="719"/>
      <c r="CJ227" s="719">
        <v>0</v>
      </c>
      <c r="CK227" s="719"/>
      <c r="CL227" s="719"/>
      <c r="CM227" s="719"/>
      <c r="CN227" s="719"/>
    </row>
    <row r="228" spans="1:92" x14ac:dyDescent="0.2">
      <c r="A228" s="1349" t="s">
        <v>269</v>
      </c>
      <c r="B228" s="658" t="s">
        <v>23</v>
      </c>
      <c r="C228" s="213">
        <f t="shared" ref="C228:C236" si="38">SUM(D228+E228)</f>
        <v>1</v>
      </c>
      <c r="D228" s="213">
        <f t="shared" ref="D228:E236" si="39">SUM(F228+H228+J228+L228+N228+P228+R228+T228+V228+X228+Z228+AB228+AD228+AF228+AH228+AJ228+AL228)</f>
        <v>0</v>
      </c>
      <c r="E228" s="785">
        <f t="shared" si="39"/>
        <v>1</v>
      </c>
      <c r="F228" s="670"/>
      <c r="G228" s="671"/>
      <c r="H228" s="672"/>
      <c r="I228" s="671"/>
      <c r="J228" s="672"/>
      <c r="K228" s="579"/>
      <c r="L228" s="670"/>
      <c r="M228" s="671"/>
      <c r="N228" s="672"/>
      <c r="O228" s="673">
        <v>1</v>
      </c>
      <c r="P228" s="674"/>
      <c r="Q228" s="671"/>
      <c r="R228" s="672"/>
      <c r="S228" s="673"/>
      <c r="T228" s="674"/>
      <c r="U228" s="671"/>
      <c r="V228" s="672"/>
      <c r="W228" s="673"/>
      <c r="X228" s="674"/>
      <c r="Y228" s="671"/>
      <c r="Z228" s="672"/>
      <c r="AA228" s="673"/>
      <c r="AB228" s="674"/>
      <c r="AC228" s="671"/>
      <c r="AD228" s="672"/>
      <c r="AE228" s="673"/>
      <c r="AF228" s="674"/>
      <c r="AG228" s="671"/>
      <c r="AH228" s="672"/>
      <c r="AI228" s="673"/>
      <c r="AJ228" s="674"/>
      <c r="AK228" s="671"/>
      <c r="AL228" s="672"/>
      <c r="AM228" s="673"/>
      <c r="AN228" s="25"/>
      <c r="AO228" s="60"/>
      <c r="AP228" s="60"/>
      <c r="AQ228" s="60">
        <v>0</v>
      </c>
      <c r="AR228" s="60">
        <v>0</v>
      </c>
      <c r="AS228" s="60">
        <v>0</v>
      </c>
      <c r="AT228" s="532" t="s">
        <v>194</v>
      </c>
      <c r="AU228" s="465"/>
      <c r="AV228" s="465"/>
      <c r="CG228" s="719">
        <v>0</v>
      </c>
      <c r="CH228" s="719"/>
      <c r="CI228" s="719"/>
      <c r="CJ228" s="719">
        <v>0</v>
      </c>
      <c r="CK228" s="719"/>
      <c r="CL228" s="719"/>
      <c r="CM228" s="719"/>
      <c r="CN228" s="719"/>
    </row>
    <row r="229" spans="1:92" x14ac:dyDescent="0.2">
      <c r="A229" s="1350"/>
      <c r="B229" s="663" t="s">
        <v>169</v>
      </c>
      <c r="C229" s="59">
        <f t="shared" si="38"/>
        <v>0</v>
      </c>
      <c r="D229" s="59">
        <f t="shared" si="39"/>
        <v>0</v>
      </c>
      <c r="E229" s="785">
        <f t="shared" si="39"/>
        <v>0</v>
      </c>
      <c r="F229" s="233"/>
      <c r="G229" s="579"/>
      <c r="H229" s="233"/>
      <c r="I229" s="579"/>
      <c r="J229" s="233"/>
      <c r="K229" s="579"/>
      <c r="L229" s="233"/>
      <c r="M229" s="579"/>
      <c r="N229" s="574"/>
      <c r="O229" s="675"/>
      <c r="P229" s="233"/>
      <c r="Q229" s="579"/>
      <c r="R229" s="574"/>
      <c r="S229" s="675"/>
      <c r="T229" s="233"/>
      <c r="U229" s="579"/>
      <c r="V229" s="574"/>
      <c r="W229" s="675"/>
      <c r="X229" s="233"/>
      <c r="Y229" s="579"/>
      <c r="Z229" s="574"/>
      <c r="AA229" s="675"/>
      <c r="AB229" s="233"/>
      <c r="AC229" s="579"/>
      <c r="AD229" s="574"/>
      <c r="AE229" s="675"/>
      <c r="AF229" s="233"/>
      <c r="AG229" s="579"/>
      <c r="AH229" s="574"/>
      <c r="AI229" s="675"/>
      <c r="AJ229" s="233"/>
      <c r="AK229" s="579"/>
      <c r="AL229" s="574"/>
      <c r="AM229" s="675"/>
      <c r="AN229" s="60"/>
      <c r="AO229" s="60"/>
      <c r="AP229" s="60"/>
      <c r="AQ229" s="60"/>
      <c r="AR229" s="60"/>
      <c r="AS229" s="60"/>
      <c r="AT229" s="532" t="s">
        <v>194</v>
      </c>
      <c r="AU229" s="465"/>
      <c r="AV229" s="465"/>
      <c r="CG229" s="719">
        <v>0</v>
      </c>
      <c r="CH229" s="719"/>
      <c r="CI229" s="719"/>
      <c r="CJ229" s="719">
        <v>0</v>
      </c>
      <c r="CK229" s="719"/>
      <c r="CL229" s="719"/>
      <c r="CM229" s="719"/>
      <c r="CN229" s="719"/>
    </row>
    <row r="230" spans="1:92" x14ac:dyDescent="0.2">
      <c r="A230" s="1350"/>
      <c r="B230" s="664" t="s">
        <v>170</v>
      </c>
      <c r="C230" s="56">
        <f t="shared" si="38"/>
        <v>0</v>
      </c>
      <c r="D230" s="56">
        <f t="shared" si="39"/>
        <v>0</v>
      </c>
      <c r="E230" s="786">
        <f t="shared" si="39"/>
        <v>0</v>
      </c>
      <c r="F230" s="31"/>
      <c r="G230" s="468"/>
      <c r="H230" s="31"/>
      <c r="I230" s="468"/>
      <c r="J230" s="31"/>
      <c r="K230" s="468"/>
      <c r="L230" s="31"/>
      <c r="M230" s="468"/>
      <c r="N230" s="31"/>
      <c r="O230" s="676"/>
      <c r="P230" s="31"/>
      <c r="Q230" s="468"/>
      <c r="R230" s="609"/>
      <c r="S230" s="676"/>
      <c r="T230" s="31"/>
      <c r="U230" s="468"/>
      <c r="V230" s="609"/>
      <c r="W230" s="676"/>
      <c r="X230" s="31"/>
      <c r="Y230" s="468"/>
      <c r="Z230" s="609"/>
      <c r="AA230" s="676"/>
      <c r="AB230" s="31"/>
      <c r="AC230" s="468"/>
      <c r="AD230" s="609"/>
      <c r="AE230" s="676"/>
      <c r="AF230" s="31"/>
      <c r="AG230" s="468"/>
      <c r="AH230" s="609"/>
      <c r="AI230" s="676"/>
      <c r="AJ230" s="31"/>
      <c r="AK230" s="468"/>
      <c r="AL230" s="609"/>
      <c r="AM230" s="676"/>
      <c r="AN230" s="32"/>
      <c r="AO230" s="32"/>
      <c r="AP230" s="32"/>
      <c r="AQ230" s="32"/>
      <c r="AR230" s="32"/>
      <c r="AS230" s="32"/>
      <c r="AT230" s="532" t="s">
        <v>194</v>
      </c>
      <c r="AU230" s="465"/>
      <c r="AV230" s="465"/>
      <c r="CG230" s="719">
        <v>0</v>
      </c>
      <c r="CH230" s="719"/>
      <c r="CI230" s="719"/>
      <c r="CJ230" s="719">
        <v>0</v>
      </c>
      <c r="CK230" s="719"/>
      <c r="CL230" s="719"/>
      <c r="CM230" s="719"/>
      <c r="CN230" s="719"/>
    </row>
    <row r="231" spans="1:92" x14ac:dyDescent="0.2">
      <c r="A231" s="1350"/>
      <c r="B231" s="664" t="s">
        <v>171</v>
      </c>
      <c r="C231" s="56">
        <f t="shared" si="38"/>
        <v>0</v>
      </c>
      <c r="D231" s="56">
        <f t="shared" si="39"/>
        <v>0</v>
      </c>
      <c r="E231" s="786">
        <f t="shared" si="39"/>
        <v>0</v>
      </c>
      <c r="F231" s="31"/>
      <c r="G231" s="468"/>
      <c r="H231" s="31"/>
      <c r="I231" s="468"/>
      <c r="J231" s="31"/>
      <c r="K231" s="468"/>
      <c r="L231" s="31"/>
      <c r="M231" s="468"/>
      <c r="N231" s="31"/>
      <c r="O231" s="676"/>
      <c r="P231" s="31"/>
      <c r="Q231" s="468"/>
      <c r="R231" s="609"/>
      <c r="S231" s="676"/>
      <c r="T231" s="31"/>
      <c r="U231" s="468"/>
      <c r="V231" s="609"/>
      <c r="W231" s="676"/>
      <c r="X231" s="31"/>
      <c r="Y231" s="468"/>
      <c r="Z231" s="609"/>
      <c r="AA231" s="676"/>
      <c r="AB231" s="31"/>
      <c r="AC231" s="468"/>
      <c r="AD231" s="609"/>
      <c r="AE231" s="676"/>
      <c r="AF231" s="31"/>
      <c r="AG231" s="468"/>
      <c r="AH231" s="609"/>
      <c r="AI231" s="676"/>
      <c r="AJ231" s="31"/>
      <c r="AK231" s="468"/>
      <c r="AL231" s="609"/>
      <c r="AM231" s="676"/>
      <c r="AN231" s="32"/>
      <c r="AO231" s="32"/>
      <c r="AP231" s="32"/>
      <c r="AQ231" s="32"/>
      <c r="AR231" s="32"/>
      <c r="AS231" s="32"/>
      <c r="AT231" s="532" t="s">
        <v>194</v>
      </c>
      <c r="AU231" s="465"/>
      <c r="AV231" s="465"/>
      <c r="CG231" s="719">
        <v>0</v>
      </c>
      <c r="CH231" s="719"/>
      <c r="CI231" s="719"/>
      <c r="CJ231" s="719">
        <v>0</v>
      </c>
      <c r="CK231" s="719"/>
      <c r="CL231" s="719"/>
      <c r="CM231" s="719"/>
      <c r="CN231" s="719"/>
    </row>
    <row r="232" spans="1:92" x14ac:dyDescent="0.2">
      <c r="A232" s="1350"/>
      <c r="B232" s="664" t="s">
        <v>172</v>
      </c>
      <c r="C232" s="56">
        <f t="shared" si="38"/>
        <v>0</v>
      </c>
      <c r="D232" s="56">
        <f t="shared" si="39"/>
        <v>0</v>
      </c>
      <c r="E232" s="786">
        <f t="shared" si="39"/>
        <v>0</v>
      </c>
      <c r="F232" s="31"/>
      <c r="G232" s="468"/>
      <c r="H232" s="31"/>
      <c r="I232" s="468"/>
      <c r="J232" s="31"/>
      <c r="K232" s="468"/>
      <c r="L232" s="31"/>
      <c r="M232" s="468"/>
      <c r="N232" s="31"/>
      <c r="O232" s="676"/>
      <c r="P232" s="31"/>
      <c r="Q232" s="468"/>
      <c r="R232" s="609"/>
      <c r="S232" s="676"/>
      <c r="T232" s="31"/>
      <c r="U232" s="468"/>
      <c r="V232" s="609"/>
      <c r="W232" s="676"/>
      <c r="X232" s="31"/>
      <c r="Y232" s="468"/>
      <c r="Z232" s="609"/>
      <c r="AA232" s="676"/>
      <c r="AB232" s="31"/>
      <c r="AC232" s="468"/>
      <c r="AD232" s="609"/>
      <c r="AE232" s="676"/>
      <c r="AF232" s="31"/>
      <c r="AG232" s="468"/>
      <c r="AH232" s="609"/>
      <c r="AI232" s="676"/>
      <c r="AJ232" s="31"/>
      <c r="AK232" s="468"/>
      <c r="AL232" s="609"/>
      <c r="AM232" s="676"/>
      <c r="AN232" s="32"/>
      <c r="AO232" s="32"/>
      <c r="AP232" s="32"/>
      <c r="AQ232" s="32"/>
      <c r="AR232" s="32"/>
      <c r="AS232" s="32"/>
      <c r="AT232" s="530" t="s">
        <v>194</v>
      </c>
      <c r="AU232" s="465"/>
      <c r="AV232" s="465"/>
      <c r="CG232" s="719">
        <v>0</v>
      </c>
      <c r="CH232" s="719"/>
      <c r="CI232" s="719"/>
      <c r="CJ232" s="719">
        <v>0</v>
      </c>
      <c r="CK232" s="719"/>
      <c r="CL232" s="719"/>
      <c r="CM232" s="719"/>
      <c r="CN232" s="719"/>
    </row>
    <row r="233" spans="1:92" x14ac:dyDescent="0.2">
      <c r="A233" s="1350"/>
      <c r="B233" s="664" t="s">
        <v>173</v>
      </c>
      <c r="C233" s="56">
        <f t="shared" si="38"/>
        <v>0</v>
      </c>
      <c r="D233" s="56">
        <f t="shared" si="39"/>
        <v>0</v>
      </c>
      <c r="E233" s="786">
        <f t="shared" si="39"/>
        <v>0</v>
      </c>
      <c r="F233" s="31"/>
      <c r="G233" s="468"/>
      <c r="H233" s="31"/>
      <c r="I233" s="468"/>
      <c r="J233" s="31"/>
      <c r="K233" s="468"/>
      <c r="L233" s="31"/>
      <c r="M233" s="468"/>
      <c r="N233" s="31"/>
      <c r="O233" s="676"/>
      <c r="P233" s="31"/>
      <c r="Q233" s="468"/>
      <c r="R233" s="609"/>
      <c r="S233" s="676"/>
      <c r="T233" s="31"/>
      <c r="U233" s="468"/>
      <c r="V233" s="609"/>
      <c r="W233" s="676"/>
      <c r="X233" s="31"/>
      <c r="Y233" s="468"/>
      <c r="Z233" s="609"/>
      <c r="AA233" s="676"/>
      <c r="AB233" s="31"/>
      <c r="AC233" s="468"/>
      <c r="AD233" s="609"/>
      <c r="AE233" s="676"/>
      <c r="AF233" s="31"/>
      <c r="AG233" s="468"/>
      <c r="AH233" s="609"/>
      <c r="AI233" s="676"/>
      <c r="AJ233" s="31"/>
      <c r="AK233" s="468"/>
      <c r="AL233" s="609"/>
      <c r="AM233" s="676"/>
      <c r="AN233" s="32"/>
      <c r="AO233" s="32"/>
      <c r="AP233" s="32"/>
      <c r="AQ233" s="32"/>
      <c r="AR233" s="32"/>
      <c r="AS233" s="32"/>
      <c r="AT233" s="532" t="s">
        <v>194</v>
      </c>
      <c r="AU233" s="465"/>
      <c r="AV233" s="465"/>
      <c r="CG233" s="719">
        <v>0</v>
      </c>
      <c r="CH233" s="719"/>
      <c r="CI233" s="719"/>
      <c r="CJ233" s="719">
        <v>0</v>
      </c>
      <c r="CK233" s="719"/>
      <c r="CL233" s="719"/>
      <c r="CM233" s="719"/>
      <c r="CN233" s="719"/>
    </row>
    <row r="234" spans="1:92" x14ac:dyDescent="0.2">
      <c r="A234" s="1350"/>
      <c r="B234" s="664" t="s">
        <v>174</v>
      </c>
      <c r="C234" s="56">
        <f t="shared" si="38"/>
        <v>0</v>
      </c>
      <c r="D234" s="56">
        <f t="shared" si="39"/>
        <v>0</v>
      </c>
      <c r="E234" s="786">
        <f t="shared" si="39"/>
        <v>0</v>
      </c>
      <c r="F234" s="31"/>
      <c r="G234" s="468"/>
      <c r="H234" s="31"/>
      <c r="I234" s="468"/>
      <c r="J234" s="31"/>
      <c r="K234" s="468"/>
      <c r="L234" s="31"/>
      <c r="M234" s="468"/>
      <c r="N234" s="31"/>
      <c r="O234" s="676"/>
      <c r="P234" s="31"/>
      <c r="Q234" s="468"/>
      <c r="R234" s="609"/>
      <c r="S234" s="676"/>
      <c r="T234" s="31"/>
      <c r="U234" s="468"/>
      <c r="V234" s="609"/>
      <c r="W234" s="676"/>
      <c r="X234" s="31"/>
      <c r="Y234" s="468"/>
      <c r="Z234" s="609"/>
      <c r="AA234" s="676"/>
      <c r="AB234" s="31"/>
      <c r="AC234" s="468"/>
      <c r="AD234" s="609"/>
      <c r="AE234" s="676"/>
      <c r="AF234" s="31"/>
      <c r="AG234" s="468"/>
      <c r="AH234" s="609"/>
      <c r="AI234" s="676"/>
      <c r="AJ234" s="31"/>
      <c r="AK234" s="468"/>
      <c r="AL234" s="609"/>
      <c r="AM234" s="676"/>
      <c r="AN234" s="32"/>
      <c r="AO234" s="32"/>
      <c r="AP234" s="32"/>
      <c r="AQ234" s="32"/>
      <c r="AR234" s="32"/>
      <c r="AS234" s="32"/>
      <c r="AT234" s="532" t="s">
        <v>194</v>
      </c>
      <c r="AU234" s="465"/>
      <c r="AV234" s="465"/>
      <c r="CG234" s="719">
        <v>0</v>
      </c>
      <c r="CH234" s="719"/>
      <c r="CI234" s="719"/>
      <c r="CJ234" s="719">
        <v>0</v>
      </c>
      <c r="CK234" s="719"/>
      <c r="CL234" s="719"/>
      <c r="CM234" s="719"/>
      <c r="CN234" s="719"/>
    </row>
    <row r="235" spans="1:92" x14ac:dyDescent="0.2">
      <c r="A235" s="1350"/>
      <c r="B235" s="664" t="s">
        <v>175</v>
      </c>
      <c r="C235" s="56">
        <f t="shared" si="38"/>
        <v>0</v>
      </c>
      <c r="D235" s="56">
        <f t="shared" si="39"/>
        <v>0</v>
      </c>
      <c r="E235" s="786">
        <f t="shared" si="39"/>
        <v>0</v>
      </c>
      <c r="F235" s="31"/>
      <c r="G235" s="468"/>
      <c r="H235" s="31"/>
      <c r="I235" s="468"/>
      <c r="J235" s="31"/>
      <c r="K235" s="468"/>
      <c r="L235" s="31"/>
      <c r="M235" s="468"/>
      <c r="N235" s="31"/>
      <c r="O235" s="676"/>
      <c r="P235" s="31"/>
      <c r="Q235" s="468"/>
      <c r="R235" s="609"/>
      <c r="S235" s="676"/>
      <c r="T235" s="31"/>
      <c r="U235" s="468"/>
      <c r="V235" s="609"/>
      <c r="W235" s="676"/>
      <c r="X235" s="31"/>
      <c r="Y235" s="468"/>
      <c r="Z235" s="609"/>
      <c r="AA235" s="676"/>
      <c r="AB235" s="31"/>
      <c r="AC235" s="468"/>
      <c r="AD235" s="609"/>
      <c r="AE235" s="676"/>
      <c r="AF235" s="31"/>
      <c r="AG235" s="468"/>
      <c r="AH235" s="609"/>
      <c r="AI235" s="676"/>
      <c r="AJ235" s="31"/>
      <c r="AK235" s="468"/>
      <c r="AL235" s="609"/>
      <c r="AM235" s="676"/>
      <c r="AN235" s="32"/>
      <c r="AO235" s="32"/>
      <c r="AP235" s="32"/>
      <c r="AQ235" s="32"/>
      <c r="AR235" s="32"/>
      <c r="AS235" s="32"/>
      <c r="AT235" s="532" t="s">
        <v>194</v>
      </c>
      <c r="AU235" s="465"/>
      <c r="AV235" s="465"/>
      <c r="CG235" s="719">
        <v>0</v>
      </c>
      <c r="CH235" s="719"/>
      <c r="CI235" s="719"/>
      <c r="CJ235" s="719">
        <v>0</v>
      </c>
      <c r="CK235" s="719"/>
      <c r="CL235" s="719"/>
      <c r="CM235" s="719"/>
      <c r="CN235" s="719"/>
    </row>
    <row r="236" spans="1:92" x14ac:dyDescent="0.2">
      <c r="A236" s="1351"/>
      <c r="B236" s="666" t="s">
        <v>176</v>
      </c>
      <c r="C236" s="53">
        <f t="shared" si="38"/>
        <v>8</v>
      </c>
      <c r="D236" s="53">
        <f t="shared" si="39"/>
        <v>0</v>
      </c>
      <c r="E236" s="787">
        <f t="shared" si="39"/>
        <v>8</v>
      </c>
      <c r="F236" s="82"/>
      <c r="G236" s="586"/>
      <c r="H236" s="82"/>
      <c r="I236" s="586"/>
      <c r="J236" s="82"/>
      <c r="K236" s="586">
        <v>1</v>
      </c>
      <c r="L236" s="82"/>
      <c r="M236" s="586"/>
      <c r="N236" s="82"/>
      <c r="O236" s="677">
        <v>1</v>
      </c>
      <c r="P236" s="82"/>
      <c r="Q236" s="586">
        <v>3</v>
      </c>
      <c r="R236" s="585"/>
      <c r="S236" s="677"/>
      <c r="T236" s="82"/>
      <c r="U236" s="586"/>
      <c r="V236" s="585"/>
      <c r="W236" s="677">
        <v>1</v>
      </c>
      <c r="X236" s="82"/>
      <c r="Y236" s="586"/>
      <c r="Z236" s="585"/>
      <c r="AA236" s="677"/>
      <c r="AB236" s="82"/>
      <c r="AC236" s="586">
        <v>1</v>
      </c>
      <c r="AD236" s="585"/>
      <c r="AE236" s="677"/>
      <c r="AF236" s="82"/>
      <c r="AG236" s="586"/>
      <c r="AH236" s="585"/>
      <c r="AI236" s="677"/>
      <c r="AJ236" s="82"/>
      <c r="AK236" s="586">
        <v>1</v>
      </c>
      <c r="AL236" s="585"/>
      <c r="AM236" s="677"/>
      <c r="AN236" s="44"/>
      <c r="AO236" s="44"/>
      <c r="AP236" s="44"/>
      <c r="AQ236" s="44">
        <v>0</v>
      </c>
      <c r="AR236" s="44">
        <v>0</v>
      </c>
      <c r="AS236" s="44">
        <v>0</v>
      </c>
      <c r="AT236" s="530" t="s">
        <v>194</v>
      </c>
      <c r="AU236" s="465"/>
      <c r="AV236" s="465"/>
      <c r="CG236" s="719">
        <v>0</v>
      </c>
      <c r="CH236" s="719"/>
      <c r="CI236" s="719"/>
      <c r="CJ236" s="719">
        <v>0</v>
      </c>
      <c r="CK236" s="719"/>
      <c r="CL236" s="719"/>
      <c r="CM236" s="719"/>
      <c r="CN236" s="719"/>
    </row>
    <row r="237" spans="1:92" ht="24.75" customHeight="1" x14ac:dyDescent="0.4">
      <c r="A237" s="678" t="s">
        <v>270</v>
      </c>
      <c r="B237" s="186"/>
      <c r="C237" s="187"/>
      <c r="D237" s="188"/>
      <c r="E237" s="188"/>
      <c r="F237" s="188"/>
      <c r="G237" s="215"/>
      <c r="H237" s="215"/>
      <c r="I237" s="215"/>
      <c r="J237" s="215"/>
      <c r="K237" s="215"/>
      <c r="L237" s="216"/>
      <c r="M237" s="215"/>
      <c r="N237" s="215"/>
      <c r="O237" s="215"/>
      <c r="P237" s="215"/>
      <c r="Q237" s="215"/>
      <c r="R237" s="215"/>
      <c r="S237" s="215"/>
      <c r="T237" s="191"/>
      <c r="U237" s="190"/>
      <c r="V237" s="190"/>
      <c r="W237" s="19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CG237" s="719"/>
      <c r="CH237" s="719"/>
      <c r="CI237" s="719"/>
      <c r="CJ237" s="719"/>
      <c r="CK237" s="719"/>
      <c r="CL237" s="719"/>
      <c r="CM237" s="719"/>
      <c r="CN237" s="719"/>
    </row>
    <row r="238" spans="1:92" ht="14.25" customHeight="1" x14ac:dyDescent="0.2">
      <c r="A238" s="1250" t="s">
        <v>32</v>
      </c>
      <c r="B238" s="1251"/>
      <c r="C238" s="1352" t="s">
        <v>163</v>
      </c>
      <c r="D238" s="1353"/>
      <c r="E238" s="1354"/>
      <c r="F238" s="1358" t="s">
        <v>177</v>
      </c>
      <c r="G238" s="1359"/>
      <c r="H238" s="1359"/>
      <c r="I238" s="1359"/>
      <c r="J238" s="1359"/>
      <c r="K238" s="1359"/>
      <c r="L238" s="1359"/>
      <c r="M238" s="1359"/>
      <c r="N238" s="1359"/>
      <c r="O238" s="1359"/>
      <c r="P238" s="1359"/>
      <c r="Q238" s="1359"/>
      <c r="R238" s="1359"/>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60"/>
      <c r="AP238" s="1481" t="s">
        <v>249</v>
      </c>
      <c r="AQ238" s="1412" t="s">
        <v>165</v>
      </c>
      <c r="AR238" s="1412" t="s">
        <v>265</v>
      </c>
      <c r="AS238" s="1412" t="s">
        <v>187</v>
      </c>
      <c r="AT238" s="5"/>
      <c r="AU238" s="459"/>
      <c r="AV238" s="459"/>
      <c r="CG238" s="719"/>
      <c r="CH238" s="719"/>
      <c r="CI238" s="719"/>
      <c r="CJ238" s="719"/>
      <c r="CK238" s="719"/>
      <c r="CL238" s="719"/>
      <c r="CM238" s="719"/>
      <c r="CN238" s="719"/>
    </row>
    <row r="239" spans="1:92" x14ac:dyDescent="0.2">
      <c r="A239" s="1308"/>
      <c r="B239" s="1309"/>
      <c r="C239" s="1355"/>
      <c r="D239" s="1356"/>
      <c r="E239" s="1357"/>
      <c r="F239" s="1302" t="s">
        <v>178</v>
      </c>
      <c r="G239" s="1303"/>
      <c r="H239" s="1302" t="s">
        <v>179</v>
      </c>
      <c r="I239" s="1303"/>
      <c r="J239" s="1479" t="s">
        <v>180</v>
      </c>
      <c r="K239" s="1480"/>
      <c r="L239" s="1302" t="s">
        <v>101</v>
      </c>
      <c r="M239" s="1303"/>
      <c r="N239" s="1302" t="s">
        <v>57</v>
      </c>
      <c r="O239" s="1303"/>
      <c r="P239" s="1302" t="s">
        <v>8</v>
      </c>
      <c r="Q239" s="1303"/>
      <c r="R239" s="1288" t="s">
        <v>59</v>
      </c>
      <c r="S239" s="1289"/>
      <c r="T239" s="1288" t="s">
        <v>60</v>
      </c>
      <c r="U239" s="1289"/>
      <c r="V239" s="1288" t="s">
        <v>61</v>
      </c>
      <c r="W239" s="1289"/>
      <c r="X239" s="1288" t="s">
        <v>62</v>
      </c>
      <c r="Y239" s="1289"/>
      <c r="Z239" s="1288" t="s">
        <v>63</v>
      </c>
      <c r="AA239" s="1289"/>
      <c r="AB239" s="1288" t="s">
        <v>64</v>
      </c>
      <c r="AC239" s="1289"/>
      <c r="AD239" s="1288" t="s">
        <v>65</v>
      </c>
      <c r="AE239" s="1289"/>
      <c r="AF239" s="1288" t="s">
        <v>66</v>
      </c>
      <c r="AG239" s="1289"/>
      <c r="AH239" s="1288" t="s">
        <v>67</v>
      </c>
      <c r="AI239" s="1289"/>
      <c r="AJ239" s="1288" t="s">
        <v>68</v>
      </c>
      <c r="AK239" s="1289"/>
      <c r="AL239" s="1288" t="s">
        <v>69</v>
      </c>
      <c r="AM239" s="1289"/>
      <c r="AN239" s="1288" t="s">
        <v>70</v>
      </c>
      <c r="AO239" s="1361"/>
      <c r="AP239" s="1482"/>
      <c r="AQ239" s="1456"/>
      <c r="AR239" s="1484"/>
      <c r="AS239" s="1484"/>
      <c r="AT239" s="679"/>
      <c r="AU239" s="459"/>
      <c r="AV239" s="459"/>
      <c r="CG239" s="719"/>
      <c r="CH239" s="719"/>
      <c r="CI239" s="719"/>
      <c r="CJ239" s="719"/>
      <c r="CK239" s="719"/>
      <c r="CL239" s="719"/>
      <c r="CM239" s="719"/>
      <c r="CN239" s="719"/>
    </row>
    <row r="240" spans="1:92" x14ac:dyDescent="0.2">
      <c r="A240" s="1252"/>
      <c r="B240" s="1253"/>
      <c r="C240" s="738" t="s">
        <v>149</v>
      </c>
      <c r="D240" s="738" t="s">
        <v>30</v>
      </c>
      <c r="E240" s="727" t="s">
        <v>48</v>
      </c>
      <c r="F240" s="78" t="s">
        <v>159</v>
      </c>
      <c r="G240" s="81" t="s">
        <v>48</v>
      </c>
      <c r="H240" s="78" t="s">
        <v>159</v>
      </c>
      <c r="I240" s="81" t="s">
        <v>48</v>
      </c>
      <c r="J240" s="78" t="s">
        <v>159</v>
      </c>
      <c r="K240" s="81" t="s">
        <v>48</v>
      </c>
      <c r="L240" s="78" t="s">
        <v>159</v>
      </c>
      <c r="M240" s="81" t="s">
        <v>48</v>
      </c>
      <c r="N240" s="78" t="s">
        <v>159</v>
      </c>
      <c r="O240" s="81" t="s">
        <v>48</v>
      </c>
      <c r="P240" s="78" t="s">
        <v>159</v>
      </c>
      <c r="Q240" s="81" t="s">
        <v>48</v>
      </c>
      <c r="R240" s="78" t="s">
        <v>159</v>
      </c>
      <c r="S240" s="81" t="s">
        <v>48</v>
      </c>
      <c r="T240" s="78" t="s">
        <v>159</v>
      </c>
      <c r="U240" s="81" t="s">
        <v>48</v>
      </c>
      <c r="V240" s="78" t="s">
        <v>159</v>
      </c>
      <c r="W240" s="81" t="s">
        <v>48</v>
      </c>
      <c r="X240" s="78" t="s">
        <v>159</v>
      </c>
      <c r="Y240" s="81" t="s">
        <v>48</v>
      </c>
      <c r="Z240" s="78" t="s">
        <v>159</v>
      </c>
      <c r="AA240" s="81" t="s">
        <v>48</v>
      </c>
      <c r="AB240" s="78" t="s">
        <v>159</v>
      </c>
      <c r="AC240" s="81" t="s">
        <v>48</v>
      </c>
      <c r="AD240" s="78" t="s">
        <v>159</v>
      </c>
      <c r="AE240" s="81" t="s">
        <v>48</v>
      </c>
      <c r="AF240" s="78" t="s">
        <v>159</v>
      </c>
      <c r="AG240" s="81" t="s">
        <v>48</v>
      </c>
      <c r="AH240" s="78" t="s">
        <v>159</v>
      </c>
      <c r="AI240" s="81" t="s">
        <v>48</v>
      </c>
      <c r="AJ240" s="78" t="s">
        <v>159</v>
      </c>
      <c r="AK240" s="81" t="s">
        <v>48</v>
      </c>
      <c r="AL240" s="78" t="s">
        <v>159</v>
      </c>
      <c r="AM240" s="81" t="s">
        <v>48</v>
      </c>
      <c r="AN240" s="78" t="s">
        <v>159</v>
      </c>
      <c r="AO240" s="80" t="s">
        <v>48</v>
      </c>
      <c r="AP240" s="1483"/>
      <c r="AQ240" s="1413"/>
      <c r="AR240" s="1485"/>
      <c r="AS240" s="1485"/>
      <c r="AT240" s="679"/>
      <c r="AU240" s="459"/>
      <c r="AV240" s="465"/>
      <c r="CG240" s="719"/>
      <c r="CH240" s="719"/>
      <c r="CI240" s="719"/>
      <c r="CJ240" s="719"/>
      <c r="CK240" s="719"/>
      <c r="CL240" s="719"/>
      <c r="CM240" s="719"/>
      <c r="CN240" s="719"/>
    </row>
    <row r="241" spans="1:92" x14ac:dyDescent="0.2">
      <c r="A241" s="1335" t="s">
        <v>102</v>
      </c>
      <c r="B241" s="1335"/>
      <c r="C241" s="52">
        <f t="shared" ref="C241:C247" si="40">SUM(D241+E241)</f>
        <v>0</v>
      </c>
      <c r="D241" s="52">
        <f t="shared" ref="D241:E243" si="41">SUM(F241+H241+J241+L241+N241+P241+R241+T241+V241+X241+Z241+AB241+AD241+AF241+AH241+AJ241+AL241+AN241)</f>
        <v>0</v>
      </c>
      <c r="E241" s="52">
        <f t="shared" si="41"/>
        <v>0</v>
      </c>
      <c r="F241" s="24"/>
      <c r="G241" s="24"/>
      <c r="H241" s="24"/>
      <c r="I241" s="24"/>
      <c r="J241" s="85"/>
      <c r="K241" s="25"/>
      <c r="L241" s="24"/>
      <c r="M241" s="24"/>
      <c r="N241" s="24"/>
      <c r="O241" s="24"/>
      <c r="P241" s="25"/>
      <c r="Q241" s="680"/>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85"/>
      <c r="AP241" s="161"/>
      <c r="AQ241" s="25"/>
      <c r="AR241" s="25"/>
      <c r="AS241" s="25"/>
      <c r="AT241" s="532" t="s">
        <v>194</v>
      </c>
      <c r="AU241" s="465"/>
      <c r="AV241" s="465"/>
      <c r="CG241" s="719">
        <v>0</v>
      </c>
      <c r="CH241" s="719">
        <v>0</v>
      </c>
      <c r="CI241" s="719">
        <v>0</v>
      </c>
      <c r="CJ241" s="719"/>
      <c r="CK241" s="719"/>
      <c r="CL241" s="719"/>
      <c r="CM241" s="719"/>
      <c r="CN241" s="719"/>
    </row>
    <row r="242" spans="1:92" ht="15" thickBot="1" x14ac:dyDescent="0.25">
      <c r="A242" s="1336" t="s">
        <v>166</v>
      </c>
      <c r="B242" s="1336"/>
      <c r="C242" s="62">
        <f t="shared" si="40"/>
        <v>1</v>
      </c>
      <c r="D242" s="62">
        <f t="shared" si="41"/>
        <v>1</v>
      </c>
      <c r="E242" s="62">
        <f t="shared" si="41"/>
        <v>0</v>
      </c>
      <c r="F242" s="217"/>
      <c r="G242" s="217"/>
      <c r="H242" s="217"/>
      <c r="I242" s="217"/>
      <c r="J242" s="218"/>
      <c r="K242" s="220"/>
      <c r="L242" s="217"/>
      <c r="M242" s="217"/>
      <c r="N242" s="217"/>
      <c r="O242" s="217"/>
      <c r="P242" s="220"/>
      <c r="Q242" s="681"/>
      <c r="R242" s="217"/>
      <c r="S242" s="217"/>
      <c r="T242" s="217"/>
      <c r="U242" s="217"/>
      <c r="V242" s="217"/>
      <c r="W242" s="217"/>
      <c r="X242" s="217">
        <v>1</v>
      </c>
      <c r="Y242" s="217"/>
      <c r="Z242" s="217"/>
      <c r="AA242" s="217"/>
      <c r="AB242" s="217"/>
      <c r="AC242" s="217"/>
      <c r="AD242" s="217"/>
      <c r="AE242" s="217"/>
      <c r="AF242" s="217"/>
      <c r="AG242" s="217"/>
      <c r="AH242" s="217"/>
      <c r="AI242" s="217"/>
      <c r="AJ242" s="217"/>
      <c r="AK242" s="217"/>
      <c r="AL242" s="217"/>
      <c r="AM242" s="217"/>
      <c r="AN242" s="217"/>
      <c r="AO242" s="218"/>
      <c r="AP242" s="219"/>
      <c r="AQ242" s="220">
        <v>0</v>
      </c>
      <c r="AR242" s="220">
        <v>0</v>
      </c>
      <c r="AS242" s="220">
        <v>0</v>
      </c>
      <c r="AT242" s="530" t="s">
        <v>194</v>
      </c>
      <c r="AU242" s="465"/>
      <c r="AV242" s="465"/>
      <c r="CG242" s="719">
        <v>0</v>
      </c>
      <c r="CH242" s="719">
        <v>0</v>
      </c>
      <c r="CI242" s="719">
        <v>0</v>
      </c>
      <c r="CJ242" s="719"/>
      <c r="CK242" s="719"/>
      <c r="CL242" s="719"/>
      <c r="CM242" s="719"/>
      <c r="CN242" s="719"/>
    </row>
    <row r="243" spans="1:92" ht="15" thickTop="1" x14ac:dyDescent="0.2">
      <c r="A243" s="1337" t="s">
        <v>271</v>
      </c>
      <c r="B243" s="1338"/>
      <c r="C243" s="221">
        <f t="shared" si="40"/>
        <v>0</v>
      </c>
      <c r="D243" s="221">
        <f t="shared" si="41"/>
        <v>0</v>
      </c>
      <c r="E243" s="221">
        <f t="shared" si="41"/>
        <v>0</v>
      </c>
      <c r="F243" s="222"/>
      <c r="G243" s="222"/>
      <c r="H243" s="222"/>
      <c r="I243" s="683"/>
      <c r="J243" s="684"/>
      <c r="K243" s="64"/>
      <c r="L243" s="683"/>
      <c r="M243" s="683"/>
      <c r="N243" s="683"/>
      <c r="O243" s="683"/>
      <c r="P243" s="64"/>
      <c r="Q243" s="685"/>
      <c r="R243" s="64"/>
      <c r="S243" s="685"/>
      <c r="T243" s="683"/>
      <c r="U243" s="683"/>
      <c r="V243" s="683"/>
      <c r="W243" s="683"/>
      <c r="X243" s="683"/>
      <c r="Y243" s="683"/>
      <c r="Z243" s="683"/>
      <c r="AA243" s="683"/>
      <c r="AB243" s="683"/>
      <c r="AC243" s="683"/>
      <c r="AD243" s="683"/>
      <c r="AE243" s="683"/>
      <c r="AF243" s="683"/>
      <c r="AG243" s="683"/>
      <c r="AH243" s="683"/>
      <c r="AI243" s="683"/>
      <c r="AJ243" s="683"/>
      <c r="AK243" s="683"/>
      <c r="AL243" s="683"/>
      <c r="AM243" s="683"/>
      <c r="AN243" s="683"/>
      <c r="AO243" s="684"/>
      <c r="AP243" s="686"/>
      <c r="AQ243" s="64"/>
      <c r="AR243" s="64"/>
      <c r="AS243" s="64"/>
      <c r="AT243" s="531" t="s">
        <v>194</v>
      </c>
      <c r="AU243" s="465"/>
      <c r="AV243" s="454"/>
      <c r="CG243" s="719">
        <v>0</v>
      </c>
      <c r="CH243" s="719">
        <v>0</v>
      </c>
      <c r="CI243" s="719">
        <v>0</v>
      </c>
      <c r="CJ243" s="719"/>
      <c r="CK243" s="719"/>
      <c r="CL243" s="719"/>
      <c r="CM243" s="719"/>
      <c r="CN243" s="719"/>
    </row>
    <row r="244" spans="1:92" ht="23.25" customHeight="1" thickBot="1" x14ac:dyDescent="0.25">
      <c r="A244" s="1333" t="s">
        <v>272</v>
      </c>
      <c r="B244" s="1334"/>
      <c r="C244" s="226">
        <f t="shared" si="40"/>
        <v>0</v>
      </c>
      <c r="D244" s="226">
        <f>SUM(F244+H244)</f>
        <v>0</v>
      </c>
      <c r="E244" s="226">
        <f>SUM(G244+I244)</f>
        <v>0</v>
      </c>
      <c r="F244" s="227"/>
      <c r="G244" s="227"/>
      <c r="H244" s="227"/>
      <c r="I244" s="688"/>
      <c r="J244" s="689"/>
      <c r="K244" s="690"/>
      <c r="L244" s="691"/>
      <c r="M244" s="692"/>
      <c r="N244" s="691"/>
      <c r="O244" s="692"/>
      <c r="P244" s="690"/>
      <c r="Q244" s="692"/>
      <c r="R244" s="690"/>
      <c r="S244" s="692"/>
      <c r="T244" s="691"/>
      <c r="U244" s="692"/>
      <c r="V244" s="693"/>
      <c r="W244" s="694"/>
      <c r="X244" s="693"/>
      <c r="Y244" s="694"/>
      <c r="Z244" s="691"/>
      <c r="AA244" s="692"/>
      <c r="AB244" s="691"/>
      <c r="AC244" s="692"/>
      <c r="AD244" s="691"/>
      <c r="AE244" s="692"/>
      <c r="AF244" s="691"/>
      <c r="AG244" s="692"/>
      <c r="AH244" s="691"/>
      <c r="AI244" s="692"/>
      <c r="AJ244" s="691"/>
      <c r="AK244" s="692"/>
      <c r="AL244" s="691"/>
      <c r="AM244" s="692"/>
      <c r="AN244" s="691"/>
      <c r="AO244" s="695"/>
      <c r="AP244" s="696"/>
      <c r="AQ244" s="691"/>
      <c r="AR244" s="242"/>
      <c r="AS244" s="242"/>
      <c r="AT244" s="531" t="s">
        <v>194</v>
      </c>
      <c r="AU244" s="465"/>
      <c r="AV244" s="454"/>
      <c r="CG244" s="719"/>
      <c r="CH244" s="719">
        <v>0</v>
      </c>
      <c r="CI244" s="719"/>
      <c r="CJ244" s="719"/>
      <c r="CK244" s="719"/>
      <c r="CL244" s="719"/>
      <c r="CM244" s="719"/>
      <c r="CN244" s="719"/>
    </row>
    <row r="245" spans="1:92" ht="15" thickTop="1" x14ac:dyDescent="0.2">
      <c r="A245" s="1339" t="s">
        <v>273</v>
      </c>
      <c r="B245" s="59" t="s">
        <v>274</v>
      </c>
      <c r="C245" s="59">
        <f t="shared" si="40"/>
        <v>0</v>
      </c>
      <c r="D245" s="59">
        <f t="shared" ref="D245:E247" si="42">SUM(F245+H245+J245+L245+N245+P245+R245+T245+V245+X245+Z245+AB245+AD245+AF245+AH245+AJ245+AL245+AN245)</f>
        <v>0</v>
      </c>
      <c r="E245" s="59">
        <f t="shared" si="42"/>
        <v>0</v>
      </c>
      <c r="F245" s="233"/>
      <c r="G245" s="233"/>
      <c r="H245" s="233"/>
      <c r="I245" s="233"/>
      <c r="J245" s="114"/>
      <c r="K245" s="60"/>
      <c r="L245" s="233"/>
      <c r="M245" s="233"/>
      <c r="N245" s="233"/>
      <c r="O245" s="233"/>
      <c r="P245" s="60"/>
      <c r="Q245" s="574"/>
      <c r="R245" s="233"/>
      <c r="S245" s="233"/>
      <c r="T245" s="233"/>
      <c r="U245" s="233"/>
      <c r="V245" s="233"/>
      <c r="W245" s="233"/>
      <c r="X245" s="233"/>
      <c r="Y245" s="233"/>
      <c r="Z245" s="233"/>
      <c r="AA245" s="233"/>
      <c r="AB245" s="233"/>
      <c r="AC245" s="233"/>
      <c r="AD245" s="109"/>
      <c r="AE245" s="574"/>
      <c r="AF245" s="233"/>
      <c r="AG245" s="233"/>
      <c r="AH245" s="233"/>
      <c r="AI245" s="233"/>
      <c r="AJ245" s="233"/>
      <c r="AK245" s="233"/>
      <c r="AL245" s="233"/>
      <c r="AM245" s="233"/>
      <c r="AN245" s="233"/>
      <c r="AO245" s="114"/>
      <c r="AP245" s="128"/>
      <c r="AQ245" s="60"/>
      <c r="AR245" s="60"/>
      <c r="AS245" s="60"/>
      <c r="AT245" s="531" t="s">
        <v>194</v>
      </c>
      <c r="AU245" s="465"/>
      <c r="AV245" s="459"/>
      <c r="CG245" s="719">
        <v>0</v>
      </c>
      <c r="CH245" s="719">
        <v>0</v>
      </c>
      <c r="CI245" s="719">
        <v>0</v>
      </c>
      <c r="CJ245" s="719"/>
      <c r="CK245" s="719"/>
      <c r="CL245" s="719"/>
      <c r="CM245" s="719"/>
      <c r="CN245" s="719"/>
    </row>
    <row r="246" spans="1:92" x14ac:dyDescent="0.2">
      <c r="A246" s="1339"/>
      <c r="B246" s="56" t="s">
        <v>275</v>
      </c>
      <c r="C246" s="56">
        <f t="shared" si="40"/>
        <v>0</v>
      </c>
      <c r="D246" s="56">
        <f t="shared" si="42"/>
        <v>0</v>
      </c>
      <c r="E246" s="56">
        <f t="shared" si="42"/>
        <v>0</v>
      </c>
      <c r="F246" s="24"/>
      <c r="G246" s="24"/>
      <c r="H246" s="24"/>
      <c r="I246" s="24"/>
      <c r="J246" s="85"/>
      <c r="K246" s="25"/>
      <c r="L246" s="24"/>
      <c r="M246" s="24"/>
      <c r="N246" s="24"/>
      <c r="O246" s="24"/>
      <c r="P246" s="25"/>
      <c r="Q246" s="680"/>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85"/>
      <c r="AP246" s="161"/>
      <c r="AQ246" s="25"/>
      <c r="AR246" s="25"/>
      <c r="AS246" s="25"/>
      <c r="AT246" s="532" t="s">
        <v>194</v>
      </c>
      <c r="AU246" s="465"/>
      <c r="AV246" s="459"/>
      <c r="CG246" s="719">
        <v>0</v>
      </c>
      <c r="CH246" s="719">
        <v>0</v>
      </c>
      <c r="CI246" s="719">
        <v>0</v>
      </c>
      <c r="CJ246" s="719"/>
      <c r="CK246" s="719"/>
      <c r="CL246" s="719"/>
      <c r="CM246" s="719"/>
      <c r="CN246" s="719"/>
    </row>
    <row r="247" spans="1:92" x14ac:dyDescent="0.2">
      <c r="A247" s="1340"/>
      <c r="B247" s="53" t="s">
        <v>276</v>
      </c>
      <c r="C247" s="53">
        <f t="shared" si="40"/>
        <v>0</v>
      </c>
      <c r="D247" s="53">
        <f t="shared" si="42"/>
        <v>0</v>
      </c>
      <c r="E247" s="53">
        <f t="shared" si="42"/>
        <v>0</v>
      </c>
      <c r="F247" s="37"/>
      <c r="G247" s="37"/>
      <c r="H247" s="37"/>
      <c r="I247" s="37"/>
      <c r="J247" s="173"/>
      <c r="K247" s="38"/>
      <c r="L247" s="37"/>
      <c r="M247" s="37"/>
      <c r="N247" s="37"/>
      <c r="O247" s="37"/>
      <c r="P247" s="38"/>
      <c r="Q247" s="69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173"/>
      <c r="AP247" s="163"/>
      <c r="AQ247" s="38"/>
      <c r="AR247" s="38"/>
      <c r="AS247" s="38"/>
      <c r="AT247" s="530" t="s">
        <v>194</v>
      </c>
      <c r="AU247" s="465"/>
      <c r="AV247" s="459"/>
      <c r="CG247" s="719">
        <v>0</v>
      </c>
      <c r="CH247" s="719">
        <v>0</v>
      </c>
      <c r="CI247" s="719">
        <v>0</v>
      </c>
      <c r="CJ247" s="719"/>
      <c r="CK247" s="719"/>
      <c r="CL247" s="719"/>
      <c r="CM247" s="719"/>
      <c r="CN247" s="719"/>
    </row>
    <row r="248" spans="1:92" x14ac:dyDescent="0.2">
      <c r="A248" s="678" t="s">
        <v>277</v>
      </c>
      <c r="B248" s="186"/>
      <c r="C248" s="187"/>
      <c r="D248" s="188"/>
      <c r="E248" s="188"/>
      <c r="F248" s="188"/>
      <c r="G248" s="215"/>
      <c r="H248" s="215"/>
      <c r="I248" s="215"/>
      <c r="J248" s="215"/>
      <c r="K248" s="215"/>
      <c r="L248" s="215"/>
      <c r="M248" s="215"/>
      <c r="N248" s="215"/>
      <c r="O248" s="215"/>
      <c r="P248" s="215"/>
      <c r="Q248" s="215"/>
      <c r="R248" s="215"/>
      <c r="S248" s="215"/>
      <c r="T248" s="191"/>
      <c r="U248" s="190"/>
      <c r="V248" s="190"/>
      <c r="W248" s="19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454"/>
      <c r="AV248" s="459"/>
      <c r="CG248" s="719"/>
      <c r="CH248" s="719"/>
      <c r="CI248" s="719"/>
      <c r="CJ248" s="719"/>
      <c r="CK248" s="719"/>
      <c r="CL248" s="719"/>
      <c r="CM248" s="719"/>
      <c r="CN248" s="719"/>
    </row>
    <row r="249" spans="1:92" x14ac:dyDescent="0.2">
      <c r="A249" s="1250" t="s">
        <v>32</v>
      </c>
      <c r="B249" s="1251"/>
      <c r="C249" s="1273" t="s">
        <v>163</v>
      </c>
      <c r="D249" s="1273"/>
      <c r="E249" s="1273"/>
      <c r="F249" s="1358" t="s">
        <v>152</v>
      </c>
      <c r="G249" s="1359"/>
      <c r="H249" s="1359"/>
      <c r="I249" s="1359"/>
      <c r="J249" s="1359"/>
      <c r="K249" s="1359"/>
      <c r="L249" s="1359"/>
      <c r="M249" s="1359"/>
      <c r="N249" s="1359"/>
      <c r="O249" s="1359"/>
      <c r="P249" s="1359"/>
      <c r="Q249" s="1359"/>
      <c r="R249" s="1359"/>
      <c r="S249" s="1359"/>
      <c r="T249" s="1359"/>
      <c r="U249" s="1359"/>
      <c r="V249" s="1359"/>
      <c r="W249" s="1359"/>
      <c r="X249" s="1359"/>
      <c r="Y249" s="1359"/>
      <c r="Z249" s="1359"/>
      <c r="AA249" s="1359"/>
      <c r="AB249" s="1359"/>
      <c r="AC249" s="1359"/>
      <c r="AD249" s="1359"/>
      <c r="AE249" s="1359"/>
      <c r="AF249" s="1359"/>
      <c r="AG249" s="1363"/>
      <c r="AH249" s="1412" t="s">
        <v>165</v>
      </c>
      <c r="AI249" s="1412" t="s">
        <v>251</v>
      </c>
      <c r="AJ249" s="1374" t="s">
        <v>187</v>
      </c>
      <c r="AK249" s="5"/>
      <c r="AL249" s="459"/>
      <c r="AM249" s="465"/>
      <c r="AN249" s="459"/>
      <c r="AO249" s="459"/>
      <c r="AP249" s="459"/>
      <c r="AQ249" s="459"/>
      <c r="AR249" s="459"/>
      <c r="AS249" s="459"/>
      <c r="AT249" s="459"/>
      <c r="AU249" s="547"/>
      <c r="AV249" s="465"/>
      <c r="CG249" s="719"/>
      <c r="CH249" s="719"/>
      <c r="CI249" s="719"/>
      <c r="CJ249" s="719"/>
      <c r="CK249" s="719"/>
      <c r="CL249" s="719"/>
      <c r="CM249" s="719"/>
      <c r="CN249" s="719"/>
    </row>
    <row r="250" spans="1:92" x14ac:dyDescent="0.2">
      <c r="A250" s="1308"/>
      <c r="B250" s="1309"/>
      <c r="C250" s="1273"/>
      <c r="D250" s="1273"/>
      <c r="E250" s="1273"/>
      <c r="F250" s="1302" t="s">
        <v>57</v>
      </c>
      <c r="G250" s="1303"/>
      <c r="H250" s="1302" t="s">
        <v>8</v>
      </c>
      <c r="I250" s="1303"/>
      <c r="J250" s="1288" t="s">
        <v>59</v>
      </c>
      <c r="K250" s="1289"/>
      <c r="L250" s="1288" t="s">
        <v>60</v>
      </c>
      <c r="M250" s="1289"/>
      <c r="N250" s="1288" t="s">
        <v>61</v>
      </c>
      <c r="O250" s="1289"/>
      <c r="P250" s="1288" t="s">
        <v>62</v>
      </c>
      <c r="Q250" s="1289"/>
      <c r="R250" s="1288" t="s">
        <v>63</v>
      </c>
      <c r="S250" s="1289"/>
      <c r="T250" s="1288" t="s">
        <v>64</v>
      </c>
      <c r="U250" s="1289"/>
      <c r="V250" s="1288" t="s">
        <v>65</v>
      </c>
      <c r="W250" s="1289"/>
      <c r="X250" s="1288" t="s">
        <v>66</v>
      </c>
      <c r="Y250" s="1289"/>
      <c r="Z250" s="1288" t="s">
        <v>67</v>
      </c>
      <c r="AA250" s="1289"/>
      <c r="AB250" s="1288" t="s">
        <v>68</v>
      </c>
      <c r="AC250" s="1289"/>
      <c r="AD250" s="1288" t="s">
        <v>69</v>
      </c>
      <c r="AE250" s="1289"/>
      <c r="AF250" s="1288" t="s">
        <v>70</v>
      </c>
      <c r="AG250" s="1289"/>
      <c r="AH250" s="1456"/>
      <c r="AI250" s="1456"/>
      <c r="AJ250" s="1408"/>
      <c r="AK250" s="679"/>
      <c r="AL250" s="459"/>
      <c r="AM250" s="465"/>
      <c r="AN250" s="459"/>
      <c r="AO250" s="459"/>
      <c r="AP250" s="459"/>
      <c r="AQ250" s="459"/>
      <c r="AR250" s="459"/>
      <c r="AS250" s="459"/>
      <c r="AT250" s="459"/>
      <c r="AU250" s="547"/>
      <c r="AV250" s="458"/>
      <c r="CG250" s="719"/>
      <c r="CH250" s="719"/>
      <c r="CI250" s="719"/>
      <c r="CJ250" s="719"/>
      <c r="CK250" s="719"/>
      <c r="CL250" s="719"/>
      <c r="CM250" s="719"/>
      <c r="CN250" s="719"/>
    </row>
    <row r="251" spans="1:92" x14ac:dyDescent="0.2">
      <c r="A251" s="1252"/>
      <c r="B251" s="1253"/>
      <c r="C251" s="738" t="s">
        <v>149</v>
      </c>
      <c r="D251" s="738" t="s">
        <v>30</v>
      </c>
      <c r="E251" s="727" t="s">
        <v>48</v>
      </c>
      <c r="F251" s="78" t="s">
        <v>159</v>
      </c>
      <c r="G251" s="81" t="s">
        <v>48</v>
      </c>
      <c r="H251" s="78" t="s">
        <v>159</v>
      </c>
      <c r="I251" s="81" t="s">
        <v>48</v>
      </c>
      <c r="J251" s="78" t="s">
        <v>159</v>
      </c>
      <c r="K251" s="81" t="s">
        <v>48</v>
      </c>
      <c r="L251" s="78" t="s">
        <v>159</v>
      </c>
      <c r="M251" s="81" t="s">
        <v>48</v>
      </c>
      <c r="N251" s="78" t="s">
        <v>159</v>
      </c>
      <c r="O251" s="81" t="s">
        <v>48</v>
      </c>
      <c r="P251" s="78" t="s">
        <v>159</v>
      </c>
      <c r="Q251" s="81" t="s">
        <v>48</v>
      </c>
      <c r="R251" s="78" t="s">
        <v>159</v>
      </c>
      <c r="S251" s="81" t="s">
        <v>48</v>
      </c>
      <c r="T251" s="78" t="s">
        <v>159</v>
      </c>
      <c r="U251" s="81" t="s">
        <v>48</v>
      </c>
      <c r="V251" s="78" t="s">
        <v>159</v>
      </c>
      <c r="W251" s="81" t="s">
        <v>48</v>
      </c>
      <c r="X251" s="78" t="s">
        <v>159</v>
      </c>
      <c r="Y251" s="81" t="s">
        <v>48</v>
      </c>
      <c r="Z251" s="78" t="s">
        <v>159</v>
      </c>
      <c r="AA251" s="81" t="s">
        <v>48</v>
      </c>
      <c r="AB251" s="78" t="s">
        <v>159</v>
      </c>
      <c r="AC251" s="81" t="s">
        <v>48</v>
      </c>
      <c r="AD251" s="78" t="s">
        <v>159</v>
      </c>
      <c r="AE251" s="81" t="s">
        <v>48</v>
      </c>
      <c r="AF251" s="78" t="s">
        <v>159</v>
      </c>
      <c r="AG251" s="81" t="s">
        <v>48</v>
      </c>
      <c r="AH251" s="1413"/>
      <c r="AI251" s="1413"/>
      <c r="AJ251" s="1376"/>
      <c r="AK251" s="22"/>
      <c r="AL251" s="465"/>
      <c r="AM251" s="465"/>
      <c r="AN251" s="465"/>
      <c r="AO251" s="465"/>
      <c r="AP251" s="465"/>
      <c r="AQ251" s="465"/>
      <c r="AR251" s="465"/>
      <c r="AS251" s="465"/>
      <c r="AT251" s="465"/>
      <c r="AU251" s="547"/>
      <c r="AV251" s="458"/>
      <c r="CG251" s="719"/>
      <c r="CH251" s="719"/>
      <c r="CI251" s="719"/>
      <c r="CJ251" s="719"/>
      <c r="CK251" s="719"/>
      <c r="CL251" s="719"/>
      <c r="CM251" s="719"/>
      <c r="CN251" s="719"/>
    </row>
    <row r="252" spans="1:92" ht="15" thickBot="1" x14ac:dyDescent="0.25">
      <c r="A252" s="1486" t="s">
        <v>102</v>
      </c>
      <c r="B252" s="1486"/>
      <c r="C252" s="234">
        <f>SUM(D252+E252)</f>
        <v>2</v>
      </c>
      <c r="D252" s="234">
        <f t="shared" ref="D252:E254" si="43">SUM(F252+H252+J252+L252+N252+P252+R252+T252+V252+X252+Z252+AB252+AD252+AF252)</f>
        <v>0</v>
      </c>
      <c r="E252" s="235">
        <f t="shared" si="43"/>
        <v>2</v>
      </c>
      <c r="F252" s="217"/>
      <c r="G252" s="217">
        <v>2</v>
      </c>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20"/>
      <c r="AH252" s="220"/>
      <c r="AI252" s="220"/>
      <c r="AJ252" s="699"/>
      <c r="AK252" s="531" t="s">
        <v>283</v>
      </c>
      <c r="AL252" s="465"/>
      <c r="AM252" s="465"/>
      <c r="AN252" s="465"/>
      <c r="AO252" s="465"/>
      <c r="AP252" s="465"/>
      <c r="AQ252" s="465"/>
      <c r="AR252" s="700"/>
      <c r="AS252" s="465"/>
      <c r="AT252" s="465"/>
      <c r="AU252" s="541"/>
      <c r="AV252" s="465"/>
      <c r="CB252" s="452" t="s">
        <v>284</v>
      </c>
      <c r="CG252" s="719"/>
      <c r="CH252" s="719"/>
      <c r="CI252" s="719"/>
      <c r="CJ252" s="719">
        <v>0</v>
      </c>
      <c r="CK252" s="719"/>
      <c r="CL252" s="719"/>
      <c r="CM252" s="719"/>
      <c r="CN252" s="719"/>
    </row>
    <row r="253" spans="1:92" ht="15.75" thickTop="1" thickBot="1" x14ac:dyDescent="0.25">
      <c r="A253" s="1487" t="s">
        <v>166</v>
      </c>
      <c r="B253" s="1487"/>
      <c r="C253" s="236">
        <f>SUM(D253+E253)</f>
        <v>0</v>
      </c>
      <c r="D253" s="236">
        <f t="shared" si="43"/>
        <v>0</v>
      </c>
      <c r="E253" s="237">
        <f t="shared" si="43"/>
        <v>0</v>
      </c>
      <c r="F253" s="238"/>
      <c r="G253" s="238"/>
      <c r="H253" s="238"/>
      <c r="I253" s="238"/>
      <c r="J253" s="238"/>
      <c r="K253" s="238"/>
      <c r="L253" s="238"/>
      <c r="M253" s="238"/>
      <c r="N253" s="238"/>
      <c r="O253" s="238"/>
      <c r="P253" s="238"/>
      <c r="Q253" s="238"/>
      <c r="R253" s="238"/>
      <c r="S253" s="238"/>
      <c r="T253" s="238"/>
      <c r="U253" s="238"/>
      <c r="V253" s="238"/>
      <c r="W253" s="238"/>
      <c r="X253" s="238"/>
      <c r="Y253" s="238"/>
      <c r="Z253" s="238"/>
      <c r="AA253" s="238"/>
      <c r="AB253" s="238"/>
      <c r="AC253" s="238"/>
      <c r="AD253" s="238"/>
      <c r="AE253" s="238"/>
      <c r="AF253" s="238"/>
      <c r="AG253" s="703"/>
      <c r="AH253" s="703"/>
      <c r="AI253" s="703"/>
      <c r="AJ253" s="704"/>
      <c r="AK253" s="532" t="s">
        <v>194</v>
      </c>
      <c r="AL253" s="465"/>
      <c r="AM253" s="465"/>
      <c r="AN253" s="465"/>
      <c r="AO253" s="465"/>
      <c r="AP253" s="465"/>
      <c r="AQ253" s="465"/>
      <c r="AR253" s="700"/>
      <c r="AS253" s="465"/>
      <c r="AT253" s="465"/>
      <c r="AU253" s="541"/>
      <c r="AV253" s="465"/>
      <c r="CG253" s="719"/>
      <c r="CH253" s="719"/>
      <c r="CI253" s="719"/>
      <c r="CJ253" s="719">
        <v>0</v>
      </c>
      <c r="CK253" s="719"/>
      <c r="CL253" s="719"/>
      <c r="CM253" s="719"/>
      <c r="CN253" s="719"/>
    </row>
    <row r="254" spans="1:92" ht="15" thickTop="1" x14ac:dyDescent="0.2">
      <c r="A254" s="1488" t="s">
        <v>55</v>
      </c>
      <c r="B254" s="1488"/>
      <c r="C254" s="108">
        <f>SUM(D254+E254)</f>
        <v>5</v>
      </c>
      <c r="D254" s="108">
        <f t="shared" si="43"/>
        <v>0</v>
      </c>
      <c r="E254" s="162">
        <f t="shared" si="43"/>
        <v>5</v>
      </c>
      <c r="F254" s="683"/>
      <c r="G254" s="683"/>
      <c r="H254" s="683"/>
      <c r="I254" s="683"/>
      <c r="J254" s="683"/>
      <c r="K254" s="683">
        <v>3</v>
      </c>
      <c r="L254" s="683"/>
      <c r="M254" s="683">
        <v>2</v>
      </c>
      <c r="N254" s="683"/>
      <c r="O254" s="683"/>
      <c r="P254" s="683"/>
      <c r="Q254" s="683"/>
      <c r="R254" s="683"/>
      <c r="S254" s="683"/>
      <c r="T254" s="683"/>
      <c r="U254" s="683"/>
      <c r="V254" s="683"/>
      <c r="W254" s="683"/>
      <c r="X254" s="683"/>
      <c r="Y254" s="683"/>
      <c r="Z254" s="683"/>
      <c r="AA254" s="683"/>
      <c r="AB254" s="683"/>
      <c r="AC254" s="683"/>
      <c r="AD254" s="683"/>
      <c r="AE254" s="683"/>
      <c r="AF254" s="683"/>
      <c r="AG254" s="64"/>
      <c r="AH254" s="64"/>
      <c r="AI254" s="64"/>
      <c r="AJ254" s="705"/>
      <c r="AK254" s="530" t="s">
        <v>283</v>
      </c>
      <c r="AL254" s="465"/>
      <c r="AM254" s="454"/>
      <c r="AN254" s="465"/>
      <c r="AO254" s="465"/>
      <c r="AP254" s="465"/>
      <c r="AQ254" s="465"/>
      <c r="AR254" s="700"/>
      <c r="AS254" s="465"/>
      <c r="AT254" s="465"/>
      <c r="AU254" s="541"/>
      <c r="AV254" s="465"/>
      <c r="CB254" s="452" t="s">
        <v>284</v>
      </c>
      <c r="CG254" s="719"/>
      <c r="CH254" s="719"/>
      <c r="CI254" s="719"/>
      <c r="CJ254" s="719">
        <v>0</v>
      </c>
      <c r="CK254" s="719"/>
      <c r="CL254" s="719"/>
      <c r="CM254" s="719"/>
      <c r="CN254" s="719"/>
    </row>
    <row r="255" spans="1:92" x14ac:dyDescent="0.2">
      <c r="A255" s="706" t="s">
        <v>278</v>
      </c>
      <c r="B255" s="707"/>
      <c r="C255" s="707"/>
      <c r="D255" s="707"/>
      <c r="E255" s="708"/>
      <c r="F255" s="708"/>
      <c r="G255" s="708"/>
      <c r="H255" s="708"/>
      <c r="I255" s="708"/>
      <c r="J255" s="708"/>
      <c r="K255" s="709"/>
      <c r="L255" s="710"/>
      <c r="M255" s="709"/>
      <c r="N255" s="709"/>
      <c r="O255" s="3"/>
      <c r="P255" s="3"/>
      <c r="Q255" s="3"/>
      <c r="R255" s="3"/>
      <c r="S255" s="3"/>
      <c r="T255" s="3"/>
      <c r="U255" s="3"/>
      <c r="V255" s="3"/>
      <c r="W255" s="3"/>
      <c r="X255" s="3"/>
      <c r="Y255" s="3"/>
      <c r="Z255" s="3"/>
      <c r="AA255" s="3"/>
      <c r="AB255" s="3"/>
      <c r="AC255" s="3"/>
      <c r="AD255" s="3"/>
      <c r="AE255" s="3"/>
      <c r="AF255" s="3"/>
      <c r="AG255" s="3"/>
      <c r="AH255" s="3"/>
      <c r="AI255" s="3"/>
      <c r="AJ255" s="3"/>
      <c r="AK255" s="3"/>
      <c r="AL255" s="10"/>
      <c r="AM255" s="10"/>
      <c r="AN255" s="10"/>
      <c r="AO255" s="10"/>
      <c r="AP255" s="10"/>
      <c r="AQ255" s="10"/>
      <c r="AR255" s="454"/>
      <c r="AS255" s="454"/>
      <c r="AT255" s="454"/>
      <c r="AU255" s="454"/>
      <c r="AV255" s="454"/>
    </row>
    <row r="256" spans="1:92" x14ac:dyDescent="0.2">
      <c r="A256" s="1346" t="s">
        <v>279</v>
      </c>
      <c r="B256" s="1250" t="s">
        <v>280</v>
      </c>
      <c r="C256" s="1285"/>
      <c r="D256" s="1251"/>
      <c r="E256" s="1375" t="s">
        <v>281</v>
      </c>
      <c r="F256" s="1490"/>
      <c r="G256" s="1490"/>
      <c r="H256" s="1490"/>
      <c r="I256" s="1490"/>
      <c r="J256" s="1490"/>
      <c r="K256" s="1490"/>
      <c r="L256" s="1490"/>
      <c r="M256" s="1490"/>
      <c r="N256" s="711"/>
      <c r="O256" s="3"/>
      <c r="P256" s="3"/>
      <c r="Q256" s="3"/>
      <c r="R256" s="3"/>
      <c r="S256" s="3"/>
      <c r="T256" s="3"/>
      <c r="U256" s="3"/>
      <c r="V256" s="3"/>
      <c r="W256" s="3"/>
      <c r="X256" s="3"/>
      <c r="Y256" s="3"/>
      <c r="Z256" s="3"/>
      <c r="AA256" s="3"/>
      <c r="AB256" s="3"/>
      <c r="AC256" s="3"/>
      <c r="AD256" s="3"/>
      <c r="AE256" s="3"/>
      <c r="AF256" s="3"/>
      <c r="AG256" s="3"/>
      <c r="AH256" s="3"/>
      <c r="AI256" s="3"/>
      <c r="AJ256" s="3"/>
      <c r="AK256" s="3"/>
      <c r="AL256" s="10"/>
      <c r="AM256" s="10"/>
      <c r="AN256" s="10"/>
      <c r="AO256" s="10"/>
      <c r="AP256" s="10"/>
      <c r="AQ256" s="10"/>
      <c r="AR256" s="454"/>
      <c r="AS256" s="454"/>
      <c r="AT256" s="454"/>
      <c r="AU256" s="454"/>
      <c r="AV256" s="454"/>
    </row>
    <row r="257" spans="1:48" x14ac:dyDescent="0.2">
      <c r="A257" s="1489"/>
      <c r="B257" s="1252"/>
      <c r="C257" s="1287"/>
      <c r="D257" s="1253"/>
      <c r="E257" s="1302" t="s">
        <v>99</v>
      </c>
      <c r="F257" s="1304"/>
      <c r="G257" s="1479" t="s">
        <v>100</v>
      </c>
      <c r="H257" s="1491"/>
      <c r="I257" s="1302" t="s">
        <v>101</v>
      </c>
      <c r="J257" s="1304"/>
      <c r="K257" s="1302" t="s">
        <v>57</v>
      </c>
      <c r="L257" s="1304"/>
      <c r="M257" s="1302" t="s">
        <v>8</v>
      </c>
      <c r="N257" s="1304"/>
      <c r="O257" s="3"/>
      <c r="P257" s="3"/>
      <c r="Q257" s="3"/>
      <c r="R257" s="3"/>
      <c r="S257" s="3"/>
      <c r="T257" s="3"/>
      <c r="U257" s="3"/>
      <c r="V257" s="3"/>
      <c r="W257" s="3"/>
      <c r="X257" s="3"/>
      <c r="Y257" s="3"/>
      <c r="Z257" s="3"/>
      <c r="AA257" s="3"/>
      <c r="AB257" s="3"/>
      <c r="AC257" s="3"/>
      <c r="AD257" s="3"/>
      <c r="AE257" s="3"/>
      <c r="AF257" s="3"/>
      <c r="AG257" s="3"/>
      <c r="AH257" s="3"/>
      <c r="AI257" s="3"/>
      <c r="AJ257" s="3"/>
      <c r="AK257" s="3"/>
      <c r="AL257" s="10"/>
      <c r="AM257" s="10"/>
      <c r="AN257" s="10"/>
      <c r="AO257" s="10"/>
      <c r="AP257" s="10"/>
      <c r="AQ257" s="10"/>
      <c r="AR257" s="10"/>
      <c r="AS257" s="10"/>
      <c r="AT257" s="10"/>
      <c r="AU257" s="10"/>
      <c r="AV257" s="10"/>
    </row>
    <row r="258" spans="1:48" x14ac:dyDescent="0.2">
      <c r="A258" s="1347"/>
      <c r="B258" s="723" t="s">
        <v>149</v>
      </c>
      <c r="C258" s="727" t="s">
        <v>30</v>
      </c>
      <c r="D258" s="724" t="s">
        <v>48</v>
      </c>
      <c r="E258" s="78" t="s">
        <v>30</v>
      </c>
      <c r="F258" s="726" t="s">
        <v>48</v>
      </c>
      <c r="G258" s="78" t="s">
        <v>30</v>
      </c>
      <c r="H258" s="726" t="s">
        <v>48</v>
      </c>
      <c r="I258" s="78" t="s">
        <v>30</v>
      </c>
      <c r="J258" s="726" t="s">
        <v>48</v>
      </c>
      <c r="K258" s="78" t="s">
        <v>30</v>
      </c>
      <c r="L258" s="726" t="s">
        <v>48</v>
      </c>
      <c r="M258" s="78" t="s">
        <v>30</v>
      </c>
      <c r="N258" s="726" t="s">
        <v>48</v>
      </c>
      <c r="O258" s="519"/>
      <c r="P258" s="3"/>
      <c r="Q258" s="3"/>
      <c r="R258" s="3"/>
      <c r="S258" s="3"/>
      <c r="T258" s="3"/>
      <c r="U258" s="3"/>
      <c r="V258" s="3"/>
      <c r="W258" s="3"/>
      <c r="X258" s="3"/>
      <c r="Y258" s="3"/>
      <c r="Z258" s="3"/>
      <c r="AA258" s="3"/>
      <c r="AB258" s="3"/>
      <c r="AC258" s="3"/>
      <c r="AD258" s="3"/>
      <c r="AE258" s="3"/>
      <c r="AF258" s="3"/>
      <c r="AG258" s="3"/>
      <c r="AH258" s="10"/>
      <c r="AI258" s="3"/>
      <c r="AJ258" s="3"/>
      <c r="AK258" s="3"/>
      <c r="AL258" s="10"/>
      <c r="AM258" s="10"/>
      <c r="AN258" s="10"/>
      <c r="AO258" s="10"/>
      <c r="AP258" s="10"/>
      <c r="AQ258" s="10"/>
      <c r="AR258" s="10"/>
      <c r="AS258" s="10"/>
      <c r="AT258" s="10"/>
      <c r="AU258" s="10"/>
      <c r="AV258" s="10"/>
    </row>
    <row r="259" spans="1:48" x14ac:dyDescent="0.2">
      <c r="A259" s="712" t="s">
        <v>34</v>
      </c>
      <c r="B259" s="788">
        <f>SUM(C259+D259)</f>
        <v>0</v>
      </c>
      <c r="C259" s="789">
        <f>SUM(E259+G259+I259+K259+M259)</f>
        <v>0</v>
      </c>
      <c r="D259" s="790">
        <f>SUM(F259+H259+J259+L259+N259)</f>
        <v>0</v>
      </c>
      <c r="E259" s="82"/>
      <c r="F259" s="184"/>
      <c r="G259" s="82"/>
      <c r="H259" s="184"/>
      <c r="I259" s="82"/>
      <c r="J259" s="586"/>
      <c r="K259" s="82"/>
      <c r="L259" s="586"/>
      <c r="M259" s="87"/>
      <c r="N259" s="586"/>
      <c r="O259" s="519"/>
      <c r="P259" s="3"/>
      <c r="Q259" s="3"/>
      <c r="R259" s="3"/>
      <c r="S259" s="3"/>
      <c r="T259" s="3"/>
      <c r="U259" s="3"/>
      <c r="V259" s="3"/>
      <c r="W259" s="3"/>
      <c r="X259" s="3"/>
      <c r="Y259" s="3"/>
      <c r="Z259" s="3"/>
      <c r="AA259" s="3"/>
      <c r="AB259" s="3"/>
      <c r="AC259" s="3"/>
      <c r="AD259" s="3"/>
      <c r="AE259" s="3"/>
      <c r="AF259" s="3"/>
      <c r="AG259" s="3"/>
      <c r="AH259" s="3"/>
      <c r="AI259" s="3"/>
      <c r="AJ259" s="3"/>
      <c r="AK259" s="3"/>
      <c r="AL259" s="10"/>
      <c r="AM259" s="22"/>
      <c r="AN259" s="10"/>
      <c r="AO259" s="10"/>
      <c r="AP259" s="10"/>
      <c r="AQ259" s="10"/>
      <c r="AR259" s="10"/>
      <c r="AS259" s="10"/>
      <c r="AT259" s="10"/>
      <c r="AU259" s="10"/>
      <c r="AV259" s="10"/>
    </row>
    <row r="260" spans="1:48" x14ac:dyDescent="0.2">
      <c r="A260" s="712" t="s">
        <v>77</v>
      </c>
      <c r="B260" s="791">
        <f>SUM(C260+D260)</f>
        <v>0</v>
      </c>
      <c r="C260" s="789">
        <f>SUM(E260+G260+I260+K260+M260)</f>
        <v>0</v>
      </c>
      <c r="D260" s="790">
        <f>SUM(F260+H260+J260+L260+N260)</f>
        <v>0</v>
      </c>
      <c r="E260" s="37"/>
      <c r="F260" s="175"/>
      <c r="G260" s="37"/>
      <c r="H260" s="474"/>
      <c r="I260" s="37"/>
      <c r="J260" s="175"/>
      <c r="K260" s="37"/>
      <c r="L260" s="175"/>
      <c r="M260" s="717"/>
      <c r="N260" s="474"/>
      <c r="O260" s="519"/>
      <c r="P260" s="3"/>
      <c r="Q260" s="3"/>
      <c r="R260" s="3"/>
      <c r="S260" s="3"/>
      <c r="T260" s="3"/>
      <c r="U260" s="3"/>
      <c r="V260" s="3"/>
      <c r="W260" s="3"/>
      <c r="X260" s="3"/>
      <c r="Y260" s="3"/>
      <c r="Z260" s="3"/>
      <c r="AA260" s="3"/>
      <c r="AB260" s="3"/>
      <c r="AC260" s="3"/>
      <c r="AD260" s="3"/>
      <c r="AE260" s="3"/>
      <c r="AF260" s="3"/>
      <c r="AG260" s="3"/>
      <c r="AH260" s="3"/>
      <c r="AI260" s="3"/>
      <c r="AJ260" s="3"/>
      <c r="AK260" s="3"/>
      <c r="AL260" s="10"/>
      <c r="AM260" s="10"/>
      <c r="AN260" s="10"/>
      <c r="AO260" s="10"/>
      <c r="AP260" s="10"/>
      <c r="AQ260" s="10"/>
      <c r="AR260" s="10"/>
      <c r="AS260" s="10"/>
      <c r="AT260" s="10"/>
      <c r="AU260" s="10"/>
      <c r="AV260" s="10"/>
    </row>
    <row r="261" spans="1:48"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10"/>
      <c r="AM261" s="10"/>
      <c r="AN261" s="10"/>
      <c r="AO261" s="10"/>
      <c r="AP261" s="10"/>
      <c r="AQ261" s="10"/>
      <c r="AR261" s="10"/>
      <c r="AS261" s="10"/>
      <c r="AT261" s="10"/>
      <c r="AU261" s="10"/>
      <c r="AV261" s="10"/>
    </row>
    <row r="287" spans="1:2" hidden="1" x14ac:dyDescent="0.2">
      <c r="A287" s="721">
        <f>SUM(C11:C16,C20:C30,C34:C44,B47,C50,C55:C59,C64,C69:C74,C79:C84,C89:C93,C100,C105,C106,C119,C126,C127:C130,D136,D138:D166,D170,D172:D200,C204:C205,C210:C213,C218:C236,C241:C247,C252:C254,B259:B260)</f>
        <v>300</v>
      </c>
      <c r="B287" s="722">
        <f>SUM(CG8:CN254)</f>
        <v>0</v>
      </c>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L239:AM239"/>
    <mergeCell ref="AN239:AO239"/>
    <mergeCell ref="A219:A227"/>
    <mergeCell ref="A228:A236"/>
    <mergeCell ref="A238:B240"/>
    <mergeCell ref="C238:E239"/>
    <mergeCell ref="F238:AO238"/>
    <mergeCell ref="AP238:AP240"/>
    <mergeCell ref="A215:B217"/>
    <mergeCell ref="C215:E216"/>
    <mergeCell ref="F215:AM215"/>
    <mergeCell ref="AN215:AP215"/>
    <mergeCell ref="A218:B218"/>
    <mergeCell ref="AQ215:AQ217"/>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AP216:AP217"/>
    <mergeCell ref="AF202:AG202"/>
    <mergeCell ref="AH202:AI202"/>
    <mergeCell ref="AJ202:AK202"/>
    <mergeCell ref="A207:A209"/>
    <mergeCell ref="B207:B209"/>
    <mergeCell ref="F207:AK207"/>
    <mergeCell ref="AL207:AL209"/>
    <mergeCell ref="A210:A211"/>
    <mergeCell ref="A212:A213"/>
    <mergeCell ref="N202:O202"/>
    <mergeCell ref="P202:Q202"/>
    <mergeCell ref="R202:S202"/>
    <mergeCell ref="T202:U202"/>
    <mergeCell ref="V202:W202"/>
    <mergeCell ref="X202:Y202"/>
    <mergeCell ref="Z202:AA202"/>
    <mergeCell ref="AB202:AC202"/>
    <mergeCell ref="AD202:AE202"/>
    <mergeCell ref="T208:U208"/>
    <mergeCell ref="C207:E208"/>
    <mergeCell ref="L202:M202"/>
    <mergeCell ref="F208:G208"/>
    <mergeCell ref="H208:I208"/>
    <mergeCell ref="J208:K208"/>
    <mergeCell ref="A191:C191"/>
    <mergeCell ref="A192:A194"/>
    <mergeCell ref="B192:C192"/>
    <mergeCell ref="B193:C193"/>
    <mergeCell ref="B194:C194"/>
    <mergeCell ref="A195:C195"/>
    <mergeCell ref="A196:C196"/>
    <mergeCell ref="A197:C197"/>
    <mergeCell ref="A198:C198"/>
    <mergeCell ref="A184:A186"/>
    <mergeCell ref="B184:C184"/>
    <mergeCell ref="B185:C185"/>
    <mergeCell ref="B186:C186"/>
    <mergeCell ref="A187:A190"/>
    <mergeCell ref="B187:C187"/>
    <mergeCell ref="B188:C188"/>
    <mergeCell ref="B189:C189"/>
    <mergeCell ref="B190:C190"/>
    <mergeCell ref="AI168:AJ168"/>
    <mergeCell ref="AK168:AL168"/>
    <mergeCell ref="AM168:AN168"/>
    <mergeCell ref="AO168:AQ168"/>
    <mergeCell ref="AR168:AR169"/>
    <mergeCell ref="AS168:AS169"/>
    <mergeCell ref="AT168:AU168"/>
    <mergeCell ref="A170:C170"/>
    <mergeCell ref="A171:C171"/>
    <mergeCell ref="Q168:R168"/>
    <mergeCell ref="S168:T168"/>
    <mergeCell ref="U168:V168"/>
    <mergeCell ref="W168:X168"/>
    <mergeCell ref="Y168:Z168"/>
    <mergeCell ref="AA168:AB168"/>
    <mergeCell ref="AC168:AD168"/>
    <mergeCell ref="AE168:AF168"/>
    <mergeCell ref="AG168:AH168"/>
    <mergeCell ref="A163:C163"/>
    <mergeCell ref="A164:C164"/>
    <mergeCell ref="A168:C169"/>
    <mergeCell ref="D168:F168"/>
    <mergeCell ref="G168:H168"/>
    <mergeCell ref="I168:J168"/>
    <mergeCell ref="K168:L168"/>
    <mergeCell ref="M168:N168"/>
    <mergeCell ref="O168:P168"/>
    <mergeCell ref="A165:C165"/>
    <mergeCell ref="A166:C166"/>
    <mergeCell ref="A153:A156"/>
    <mergeCell ref="B153:C153"/>
    <mergeCell ref="B154:C154"/>
    <mergeCell ref="B155:C155"/>
    <mergeCell ref="B156:C156"/>
    <mergeCell ref="A158:A160"/>
    <mergeCell ref="B158:C158"/>
    <mergeCell ref="B159:C159"/>
    <mergeCell ref="B160:C160"/>
    <mergeCell ref="A157:C157"/>
    <mergeCell ref="AO134:AO135"/>
    <mergeCell ref="AP134:AP135"/>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G134:H134"/>
    <mergeCell ref="I134:J134"/>
    <mergeCell ref="K134:L134"/>
    <mergeCell ref="M134:N134"/>
    <mergeCell ref="Q134:R134"/>
    <mergeCell ref="S134:T134"/>
    <mergeCell ref="U134:V134"/>
    <mergeCell ref="Q108:R108"/>
    <mergeCell ref="S108:T108"/>
    <mergeCell ref="U108:V108"/>
    <mergeCell ref="W108:X108"/>
    <mergeCell ref="Y108:Z108"/>
    <mergeCell ref="N121:O121"/>
    <mergeCell ref="AH86:AJ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H88"/>
    <mergeCell ref="AI87:AI88"/>
    <mergeCell ref="AJ87:AJ88"/>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R52:V52"/>
    <mergeCell ref="F53:G53"/>
    <mergeCell ref="H53:I53"/>
    <mergeCell ref="J53:K53"/>
    <mergeCell ref="L53:M53"/>
    <mergeCell ref="N53:O53"/>
    <mergeCell ref="P53:Q53"/>
    <mergeCell ref="R53:S53"/>
    <mergeCell ref="T53:T54"/>
    <mergeCell ref="U53:V53"/>
    <mergeCell ref="A12:B12"/>
    <mergeCell ref="A13:B13"/>
    <mergeCell ref="A14:B14"/>
    <mergeCell ref="A15:B15"/>
    <mergeCell ref="A6:P6"/>
    <mergeCell ref="A11:B11"/>
    <mergeCell ref="A9:B10"/>
    <mergeCell ref="C9:C10"/>
    <mergeCell ref="D9:L9"/>
    <mergeCell ref="M9:M10"/>
    <mergeCell ref="N9:N10"/>
    <mergeCell ref="O9:O10"/>
    <mergeCell ref="A16:B16"/>
    <mergeCell ref="A18:B19"/>
    <mergeCell ref="C18:C19"/>
    <mergeCell ref="D18:D19"/>
    <mergeCell ref="E18:E19"/>
    <mergeCell ref="F18:F19"/>
    <mergeCell ref="A22:B22"/>
    <mergeCell ref="A23:B23"/>
    <mergeCell ref="A24:B24"/>
    <mergeCell ref="A20:B20"/>
    <mergeCell ref="A21:B21"/>
    <mergeCell ref="A28:B28"/>
    <mergeCell ref="A29:B29"/>
    <mergeCell ref="A25:B25"/>
    <mergeCell ref="A26:B26"/>
    <mergeCell ref="A27:B27"/>
    <mergeCell ref="A30:B30"/>
    <mergeCell ref="A32:B33"/>
    <mergeCell ref="C32:C33"/>
    <mergeCell ref="D32:L32"/>
    <mergeCell ref="A34:B34"/>
    <mergeCell ref="A35:B35"/>
    <mergeCell ref="A36:B36"/>
    <mergeCell ref="A37:A41"/>
    <mergeCell ref="A42:A43"/>
    <mergeCell ref="A44:B44"/>
    <mergeCell ref="A50:B50"/>
    <mergeCell ref="A52:B54"/>
    <mergeCell ref="A55:B55"/>
    <mergeCell ref="A56:B56"/>
    <mergeCell ref="A49:B49"/>
    <mergeCell ref="C52:E53"/>
    <mergeCell ref="F52:Q52"/>
    <mergeCell ref="A57:B57"/>
    <mergeCell ref="A58:B58"/>
    <mergeCell ref="A59:B59"/>
    <mergeCell ref="A61:B63"/>
    <mergeCell ref="C61:E62"/>
    <mergeCell ref="F61:O61"/>
    <mergeCell ref="F62:G62"/>
    <mergeCell ref="H62:I62"/>
    <mergeCell ref="J62:K62"/>
    <mergeCell ref="L62:M62"/>
    <mergeCell ref="N62:O62"/>
    <mergeCell ref="A64:B64"/>
    <mergeCell ref="A66:B68"/>
    <mergeCell ref="C66:E67"/>
    <mergeCell ref="A79:B79"/>
    <mergeCell ref="A80:A84"/>
    <mergeCell ref="A86:B88"/>
    <mergeCell ref="C86:E87"/>
    <mergeCell ref="F86:AG86"/>
    <mergeCell ref="A89:B89"/>
    <mergeCell ref="V67:W67"/>
    <mergeCell ref="X67:Y67"/>
    <mergeCell ref="Z67:AA67"/>
    <mergeCell ref="AB67:AC67"/>
    <mergeCell ref="AD67:AE67"/>
    <mergeCell ref="AF67:AG67"/>
    <mergeCell ref="A69:B69"/>
    <mergeCell ref="A70:A74"/>
    <mergeCell ref="A76:B78"/>
    <mergeCell ref="C76:E77"/>
    <mergeCell ref="F76:AG76"/>
    <mergeCell ref="A90:B90"/>
    <mergeCell ref="A91:A92"/>
    <mergeCell ref="A93:B93"/>
    <mergeCell ref="A95:B96"/>
    <mergeCell ref="C95:E95"/>
    <mergeCell ref="F95:G95"/>
    <mergeCell ref="H95:I95"/>
    <mergeCell ref="J95:K95"/>
    <mergeCell ref="L95:M95"/>
    <mergeCell ref="A100:B100"/>
    <mergeCell ref="A97:A99"/>
    <mergeCell ref="A101:A104"/>
    <mergeCell ref="A105:B105"/>
    <mergeCell ref="A106:B106"/>
    <mergeCell ref="A108:B109"/>
    <mergeCell ref="C108:E108"/>
    <mergeCell ref="F108:G108"/>
    <mergeCell ref="H108:I108"/>
    <mergeCell ref="J108:K108"/>
    <mergeCell ref="L108:M108"/>
    <mergeCell ref="N108:P108"/>
    <mergeCell ref="A113:B113"/>
    <mergeCell ref="A118:B118"/>
    <mergeCell ref="A123:A126"/>
    <mergeCell ref="A127:A130"/>
    <mergeCell ref="B146:C146"/>
    <mergeCell ref="B147:C147"/>
    <mergeCell ref="A110:A112"/>
    <mergeCell ref="A114:A117"/>
    <mergeCell ref="A119:B119"/>
    <mergeCell ref="A121:B122"/>
    <mergeCell ref="C121:E121"/>
    <mergeCell ref="F121:G121"/>
    <mergeCell ref="H121:I121"/>
    <mergeCell ref="J121:K121"/>
    <mergeCell ref="L121:M121"/>
    <mergeCell ref="O134:P134"/>
    <mergeCell ref="B148:C148"/>
    <mergeCell ref="B138:C138"/>
    <mergeCell ref="B139:C139"/>
    <mergeCell ref="B142:C142"/>
    <mergeCell ref="B143:C143"/>
    <mergeCell ref="B144:C144"/>
    <mergeCell ref="B145:C145"/>
    <mergeCell ref="A134:C135"/>
    <mergeCell ref="A150:A152"/>
    <mergeCell ref="B150:C150"/>
    <mergeCell ref="B151:C151"/>
    <mergeCell ref="B152:C152"/>
    <mergeCell ref="B172:C172"/>
    <mergeCell ref="B173:C173"/>
    <mergeCell ref="B176:C176"/>
    <mergeCell ref="B177:C177"/>
    <mergeCell ref="B178:C178"/>
    <mergeCell ref="B179:C179"/>
    <mergeCell ref="B180:C180"/>
    <mergeCell ref="B181:C181"/>
    <mergeCell ref="A172:A173"/>
    <mergeCell ref="A174:C174"/>
    <mergeCell ref="A175:C175"/>
    <mergeCell ref="A176:A183"/>
    <mergeCell ref="B182:C182"/>
    <mergeCell ref="B183:C183"/>
    <mergeCell ref="A200:C200"/>
    <mergeCell ref="A202:B203"/>
    <mergeCell ref="A244:B244"/>
    <mergeCell ref="A241:B241"/>
    <mergeCell ref="A242:B242"/>
    <mergeCell ref="A243:B243"/>
    <mergeCell ref="A245:A247"/>
    <mergeCell ref="F66:AG66"/>
    <mergeCell ref="F67:G67"/>
    <mergeCell ref="H67:I67"/>
    <mergeCell ref="J67:K67"/>
    <mergeCell ref="L67:M67"/>
    <mergeCell ref="N67:O67"/>
    <mergeCell ref="P67:Q67"/>
    <mergeCell ref="R67:S67"/>
    <mergeCell ref="T67:U67"/>
    <mergeCell ref="A161:C161"/>
    <mergeCell ref="A162:C162"/>
    <mergeCell ref="A204:A205"/>
    <mergeCell ref="A199:C199"/>
    <mergeCell ref="C202:E202"/>
    <mergeCell ref="F202:G202"/>
    <mergeCell ref="H202:I202"/>
    <mergeCell ref="J202:K202"/>
    <mergeCell ref="AF208:AG208"/>
    <mergeCell ref="AH208:AI208"/>
    <mergeCell ref="AJ208:AK208"/>
    <mergeCell ref="L208:M208"/>
    <mergeCell ref="N208:O208"/>
    <mergeCell ref="P208:Q208"/>
    <mergeCell ref="R208:S208"/>
    <mergeCell ref="V208:W208"/>
    <mergeCell ref="X208:Y208"/>
    <mergeCell ref="Z208:AA208"/>
    <mergeCell ref="AB208:AC208"/>
    <mergeCell ref="AD208:AE208"/>
  </mergeCells>
  <dataValidations count="2">
    <dataValidation allowBlank="1" showInputMessage="1" showErrorMessage="1" errorTitle="ERROR" error="Por favor ingrese solo Números." sqref="A97:A99 A110:A112"/>
    <dataValidation type="whole" allowBlank="1" showInputMessage="1" showErrorMessage="1" errorTitle="ERROR" error="Por favor ingrese solo Números." sqref="A113:A1048576 A1:A96 A100:A109 B1:XFD1048576">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D287"/>
  <sheetViews>
    <sheetView workbookViewId="0">
      <selection activeCell="B5" sqref="B5"/>
    </sheetView>
  </sheetViews>
  <sheetFormatPr baseColWidth="10" defaultRowHeight="14.25" x14ac:dyDescent="0.2"/>
  <cols>
    <col min="1" max="1" width="37.140625" style="793" customWidth="1"/>
    <col min="2" max="2" width="39.42578125" style="793" customWidth="1"/>
    <col min="3" max="4" width="13.5703125" style="793" customWidth="1"/>
    <col min="5" max="17" width="11.42578125" style="793"/>
    <col min="18" max="18" width="12.85546875" style="793" customWidth="1"/>
    <col min="19" max="19" width="11.42578125" style="793"/>
    <col min="20" max="20" width="12.5703125" style="793" customWidth="1"/>
    <col min="21" max="33" width="11.42578125" style="793"/>
    <col min="34" max="34" width="14.140625" style="793" customWidth="1"/>
    <col min="35" max="35" width="18" style="793" customWidth="1"/>
    <col min="36" max="36" width="13" style="793" customWidth="1"/>
    <col min="37" max="41" width="11.42578125" style="793"/>
    <col min="42" max="42" width="12.140625" style="793" customWidth="1"/>
    <col min="43" max="72" width="11.42578125" style="793"/>
    <col min="73" max="73" width="11.42578125" style="793" customWidth="1"/>
    <col min="74" max="76" width="39.5703125" style="793" customWidth="1"/>
    <col min="77" max="78" width="39.5703125" style="794" customWidth="1"/>
    <col min="79" max="79" width="39.5703125" style="794" hidden="1" customWidth="1"/>
    <col min="80" max="81" width="39.5703125" style="794" customWidth="1"/>
    <col min="82" max="93" width="39.5703125" style="794" hidden="1" customWidth="1"/>
    <col min="94" max="107" width="39.5703125" style="793" customWidth="1"/>
    <col min="108" max="16384" width="11.42578125" style="793"/>
  </cols>
  <sheetData>
    <row r="1" spans="1:92" x14ac:dyDescent="0.2">
      <c r="A1" s="792" t="s">
        <v>0</v>
      </c>
    </row>
    <row r="2" spans="1:92" x14ac:dyDescent="0.2">
      <c r="A2" s="792" t="str">
        <f>CONCATENATE("COMUNA: ",[5]NOMBRE!B2," - ","( ",[5]NOMBRE!C2,[5]NOMBRE!D2,[5]NOMBRE!E2,[5]NOMBRE!F2,[5]NOMBRE!G2," )")</f>
        <v>COMUNA: Linares - ( 07401 )</v>
      </c>
    </row>
    <row r="3" spans="1:92" x14ac:dyDescent="0.2">
      <c r="A3" s="792" t="str">
        <f>CONCATENATE("ESTABLECIMIENTO/ESTRATEGIA: ",[5]NOMBRE!B3," - ","( ",[5]NOMBRE!C3,[5]NOMBRE!D3,[5]NOMBRE!E3,[5]NOMBRE!F3,[5]NOMBRE!G3,[5]NOMBRE!H3," )")</f>
        <v>ESTABLECIMIENTO/ESTRATEGIA: Hospital Presidente Carlos Ibáñez del Campo - ( 116108 )</v>
      </c>
    </row>
    <row r="4" spans="1:92" x14ac:dyDescent="0.2">
      <c r="A4" s="792" t="str">
        <f>CONCATENATE("MES: ",[5]NOMBRE!B6," - ","( ",[5]NOMBRE!C6,[5]NOMBRE!D6," )")</f>
        <v>MES: MAYO - ( 05 )</v>
      </c>
      <c r="AE4" s="795"/>
      <c r="AF4" s="795"/>
      <c r="AG4" s="795"/>
      <c r="AH4" s="795"/>
      <c r="AI4" s="795"/>
      <c r="AJ4" s="795"/>
      <c r="AK4" s="795"/>
      <c r="AL4" s="795"/>
      <c r="AM4" s="795"/>
      <c r="AN4" s="795"/>
      <c r="AO4" s="795"/>
      <c r="AP4" s="795"/>
      <c r="AQ4" s="795"/>
      <c r="AR4" s="795"/>
      <c r="AS4" s="795"/>
      <c r="AT4" s="795"/>
      <c r="AU4" s="795"/>
      <c r="AV4" s="795"/>
      <c r="AW4" s="795"/>
    </row>
    <row r="5" spans="1:92" x14ac:dyDescent="0.2">
      <c r="A5" s="792" t="str">
        <f>CONCATENATE("AÑO: ",[5]NOMBRE!B7)</f>
        <v>AÑO: 2017</v>
      </c>
      <c r="AE5" s="795"/>
      <c r="AF5" s="795"/>
      <c r="AG5" s="795"/>
      <c r="AH5" s="795"/>
      <c r="AI5" s="795"/>
      <c r="AJ5" s="795"/>
      <c r="AK5" s="795"/>
      <c r="AL5" s="795"/>
      <c r="AM5" s="795"/>
      <c r="AN5" s="795"/>
      <c r="AO5" s="795"/>
      <c r="AP5" s="795"/>
      <c r="AQ5" s="795"/>
      <c r="AR5" s="795"/>
      <c r="AS5" s="795"/>
      <c r="AT5" s="795"/>
      <c r="AU5" s="795"/>
      <c r="AV5" s="795"/>
      <c r="AW5" s="795"/>
    </row>
    <row r="6" spans="1:92" ht="15" x14ac:dyDescent="0.2">
      <c r="A6" s="1628" t="s">
        <v>1</v>
      </c>
      <c r="B6" s="1628"/>
      <c r="C6" s="1628"/>
      <c r="D6" s="1628"/>
      <c r="E6" s="1628"/>
      <c r="F6" s="1628"/>
      <c r="G6" s="1628"/>
      <c r="H6" s="1628"/>
      <c r="I6" s="1628"/>
      <c r="J6" s="1628"/>
      <c r="K6" s="1628"/>
      <c r="L6" s="1628"/>
      <c r="M6" s="1628"/>
      <c r="N6" s="1628"/>
      <c r="O6" s="1628"/>
      <c r="P6" s="1628"/>
      <c r="Q6" s="796"/>
      <c r="R6" s="796"/>
      <c r="S6" s="796"/>
      <c r="T6" s="796"/>
      <c r="U6" s="796"/>
      <c r="V6" s="796"/>
      <c r="W6" s="797"/>
      <c r="X6" s="798"/>
      <c r="Y6" s="798"/>
      <c r="Z6" s="798"/>
      <c r="AA6" s="798"/>
      <c r="AB6" s="798"/>
      <c r="AC6" s="798"/>
      <c r="AD6" s="798"/>
      <c r="AE6" s="799"/>
      <c r="AF6" s="799"/>
      <c r="AG6" s="799"/>
      <c r="AH6" s="799"/>
      <c r="AI6" s="799"/>
      <c r="AJ6" s="799"/>
      <c r="AK6" s="799"/>
      <c r="AL6" s="799"/>
      <c r="AM6" s="799"/>
      <c r="AN6" s="799"/>
      <c r="AO6" s="799"/>
      <c r="AP6" s="799"/>
      <c r="AQ6" s="799"/>
      <c r="AR6" s="799"/>
      <c r="AS6" s="799"/>
      <c r="AT6" s="799"/>
      <c r="AU6" s="799"/>
      <c r="AV6" s="799"/>
      <c r="AW6" s="795"/>
    </row>
    <row r="7" spans="1:92" ht="15" x14ac:dyDescent="0.2">
      <c r="A7" s="800"/>
      <c r="B7" s="800"/>
      <c r="C7" s="800"/>
      <c r="D7" s="800"/>
      <c r="E7" s="800"/>
      <c r="F7" s="800"/>
      <c r="G7" s="800"/>
      <c r="H7" s="800"/>
      <c r="I7" s="800"/>
      <c r="J7" s="800"/>
      <c r="K7" s="800"/>
      <c r="L7" s="800"/>
      <c r="M7" s="800"/>
      <c r="N7" s="800"/>
      <c r="O7" s="800"/>
      <c r="P7" s="800"/>
      <c r="Q7" s="796"/>
      <c r="R7" s="796"/>
      <c r="S7" s="796"/>
      <c r="T7" s="796"/>
      <c r="U7" s="796"/>
      <c r="V7" s="796"/>
      <c r="W7" s="797"/>
      <c r="X7" s="798"/>
      <c r="Y7" s="798"/>
      <c r="Z7" s="798"/>
      <c r="AA7" s="798"/>
      <c r="AB7" s="798"/>
      <c r="AC7" s="798"/>
      <c r="AD7" s="798"/>
      <c r="AE7" s="799"/>
      <c r="AF7" s="799"/>
      <c r="AG7" s="799"/>
      <c r="AH7" s="799"/>
      <c r="AI7" s="799"/>
      <c r="AJ7" s="799"/>
      <c r="AK7" s="799"/>
      <c r="AL7" s="799"/>
      <c r="AM7" s="799"/>
      <c r="AN7" s="799"/>
      <c r="AO7" s="799"/>
      <c r="AP7" s="799"/>
      <c r="AQ7" s="799"/>
      <c r="AR7" s="799"/>
      <c r="AS7" s="799"/>
      <c r="AT7" s="799"/>
      <c r="AU7" s="799"/>
      <c r="AV7" s="799"/>
      <c r="AW7" s="795"/>
    </row>
    <row r="8" spans="1:92" x14ac:dyDescent="0.2">
      <c r="A8" s="801" t="s">
        <v>2</v>
      </c>
      <c r="B8" s="802"/>
      <c r="C8" s="802"/>
      <c r="D8" s="803"/>
      <c r="E8" s="803"/>
      <c r="F8" s="804"/>
      <c r="G8" s="804"/>
      <c r="H8" s="804"/>
      <c r="I8" s="805"/>
      <c r="J8" s="806"/>
      <c r="K8" s="806"/>
      <c r="L8" s="806"/>
      <c r="M8" s="806"/>
      <c r="N8" s="806"/>
      <c r="O8" s="806"/>
      <c r="P8" s="806"/>
      <c r="Q8" s="806"/>
      <c r="R8" s="806"/>
      <c r="S8" s="806"/>
      <c r="T8" s="806"/>
      <c r="U8" s="806"/>
      <c r="V8" s="806"/>
      <c r="W8" s="806"/>
      <c r="X8" s="798"/>
      <c r="Y8" s="798"/>
      <c r="Z8" s="798"/>
      <c r="AA8" s="798"/>
      <c r="AB8" s="798"/>
      <c r="AC8" s="798"/>
      <c r="AD8" s="798"/>
      <c r="AE8" s="799"/>
      <c r="AF8" s="799"/>
      <c r="AG8" s="799"/>
      <c r="AH8" s="799"/>
      <c r="AI8" s="799"/>
      <c r="AJ8" s="799"/>
      <c r="AK8" s="799"/>
      <c r="AL8" s="799"/>
      <c r="AM8" s="799"/>
      <c r="AN8" s="799"/>
      <c r="AO8" s="799"/>
      <c r="AP8" s="799"/>
      <c r="AQ8" s="799"/>
      <c r="AR8" s="799"/>
      <c r="AS8" s="799"/>
      <c r="AT8" s="799"/>
      <c r="AU8" s="799"/>
      <c r="AV8" s="799"/>
      <c r="AW8" s="795"/>
      <c r="CG8" s="807"/>
      <c r="CH8" s="807"/>
      <c r="CI8" s="807"/>
      <c r="CJ8" s="807"/>
      <c r="CK8" s="807"/>
      <c r="CL8" s="807"/>
      <c r="CM8" s="807"/>
      <c r="CN8" s="807"/>
    </row>
    <row r="9" spans="1:92" ht="14.25" customHeight="1" x14ac:dyDescent="0.2">
      <c r="A9" s="1514" t="s">
        <v>3</v>
      </c>
      <c r="B9" s="1516"/>
      <c r="C9" s="1599" t="s">
        <v>4</v>
      </c>
      <c r="D9" s="1601" t="s">
        <v>5</v>
      </c>
      <c r="E9" s="1602"/>
      <c r="F9" s="1602"/>
      <c r="G9" s="1602"/>
      <c r="H9" s="1602"/>
      <c r="I9" s="1602"/>
      <c r="J9" s="1602"/>
      <c r="K9" s="1602"/>
      <c r="L9" s="1603"/>
      <c r="M9" s="1631" t="s">
        <v>185</v>
      </c>
      <c r="N9" s="1631" t="s">
        <v>186</v>
      </c>
      <c r="O9" s="1631" t="s">
        <v>187</v>
      </c>
      <c r="P9" s="805"/>
      <c r="Q9" s="805"/>
      <c r="R9" s="805"/>
      <c r="S9" s="805"/>
      <c r="T9" s="805"/>
      <c r="U9" s="805"/>
      <c r="V9" s="798"/>
      <c r="W9" s="798"/>
      <c r="X9" s="798"/>
      <c r="Y9" s="798"/>
      <c r="Z9" s="798"/>
      <c r="AA9" s="798"/>
      <c r="AB9" s="798"/>
      <c r="AC9" s="798"/>
      <c r="AD9" s="798"/>
      <c r="AE9" s="799"/>
      <c r="AF9" s="799"/>
      <c r="AG9" s="799"/>
      <c r="AH9" s="799"/>
      <c r="AI9" s="799"/>
      <c r="AJ9" s="799"/>
      <c r="AK9" s="799"/>
      <c r="AL9" s="799"/>
      <c r="AM9" s="799"/>
      <c r="AN9" s="799"/>
      <c r="AO9" s="808"/>
      <c r="AP9" s="808"/>
      <c r="AQ9" s="808"/>
      <c r="AR9" s="808"/>
      <c r="AS9" s="808"/>
      <c r="AT9" s="808"/>
      <c r="AU9" s="808"/>
      <c r="AV9" s="808"/>
      <c r="AW9" s="795"/>
      <c r="CG9" s="807"/>
      <c r="CH9" s="807"/>
      <c r="CI9" s="807"/>
      <c r="CJ9" s="807"/>
      <c r="CK9" s="807"/>
      <c r="CL9" s="807"/>
      <c r="CM9" s="807"/>
      <c r="CN9" s="807"/>
    </row>
    <row r="10" spans="1:92" ht="21" x14ac:dyDescent="0.2">
      <c r="A10" s="1517"/>
      <c r="B10" s="1519"/>
      <c r="C10" s="1600"/>
      <c r="D10" s="809" t="s">
        <v>6</v>
      </c>
      <c r="E10" s="810" t="s">
        <v>7</v>
      </c>
      <c r="F10" s="810" t="s">
        <v>8</v>
      </c>
      <c r="G10" s="810" t="s">
        <v>9</v>
      </c>
      <c r="H10" s="810" t="s">
        <v>10</v>
      </c>
      <c r="I10" s="810" t="s">
        <v>11</v>
      </c>
      <c r="J10" s="810" t="s">
        <v>12</v>
      </c>
      <c r="K10" s="810" t="s">
        <v>13</v>
      </c>
      <c r="L10" s="811" t="s">
        <v>188</v>
      </c>
      <c r="M10" s="1632"/>
      <c r="N10" s="1632"/>
      <c r="O10" s="1632"/>
      <c r="P10" s="812"/>
      <c r="Q10" s="813"/>
      <c r="R10" s="813"/>
      <c r="S10" s="813"/>
      <c r="T10" s="813"/>
      <c r="U10" s="805"/>
      <c r="V10" s="804"/>
      <c r="W10" s="804"/>
      <c r="X10" s="804"/>
      <c r="Y10" s="804"/>
      <c r="Z10" s="804"/>
      <c r="AA10" s="804"/>
      <c r="AB10" s="804"/>
      <c r="AC10" s="804"/>
      <c r="AD10" s="804"/>
      <c r="AE10" s="814"/>
      <c r="AF10" s="814"/>
      <c r="AG10" s="814"/>
      <c r="AH10" s="814"/>
      <c r="AI10" s="814"/>
      <c r="AJ10" s="814"/>
      <c r="AK10" s="814"/>
      <c r="AL10" s="814"/>
      <c r="AM10" s="814"/>
      <c r="AN10" s="815"/>
      <c r="AO10" s="815"/>
      <c r="AP10" s="815"/>
      <c r="AQ10" s="815"/>
      <c r="AR10" s="815"/>
      <c r="AS10" s="815"/>
      <c r="AT10" s="815"/>
      <c r="AU10" s="815"/>
      <c r="AV10" s="815"/>
      <c r="AW10" s="795"/>
      <c r="CG10" s="807"/>
      <c r="CH10" s="807"/>
      <c r="CI10" s="807"/>
      <c r="CJ10" s="807"/>
      <c r="CK10" s="807"/>
      <c r="CL10" s="807"/>
      <c r="CM10" s="807"/>
      <c r="CN10" s="807"/>
    </row>
    <row r="11" spans="1:92" x14ac:dyDescent="0.2">
      <c r="A11" s="1629" t="s">
        <v>189</v>
      </c>
      <c r="B11" s="1630"/>
      <c r="C11" s="816">
        <f t="shared" ref="C11:C16" si="0">SUM(D11:L11)</f>
        <v>0</v>
      </c>
      <c r="D11" s="817"/>
      <c r="E11" s="818"/>
      <c r="F11" s="818"/>
      <c r="G11" s="818"/>
      <c r="H11" s="818"/>
      <c r="I11" s="818"/>
      <c r="J11" s="818"/>
      <c r="K11" s="818"/>
      <c r="L11" s="819"/>
      <c r="M11" s="819"/>
      <c r="N11" s="819"/>
      <c r="O11" s="819"/>
      <c r="P11" s="820" t="s">
        <v>190</v>
      </c>
      <c r="Q11" s="821"/>
      <c r="R11" s="821"/>
      <c r="S11" s="821"/>
      <c r="T11" s="822"/>
      <c r="U11" s="804"/>
      <c r="V11" s="804"/>
      <c r="W11" s="804"/>
      <c r="X11" s="804"/>
      <c r="Y11" s="804"/>
      <c r="Z11" s="804"/>
      <c r="AA11" s="804"/>
      <c r="AB11" s="804"/>
      <c r="AC11" s="804"/>
      <c r="AD11" s="804"/>
      <c r="AE11" s="814"/>
      <c r="AF11" s="814"/>
      <c r="AG11" s="814"/>
      <c r="AH11" s="814"/>
      <c r="AI11" s="814"/>
      <c r="AJ11" s="823"/>
      <c r="AK11" s="823"/>
      <c r="AL11" s="823"/>
      <c r="AM11" s="823"/>
      <c r="AN11" s="815"/>
      <c r="AO11" s="815"/>
      <c r="AP11" s="815"/>
      <c r="AQ11" s="815"/>
      <c r="AR11" s="815"/>
      <c r="AS11" s="815"/>
      <c r="AT11" s="815"/>
      <c r="AU11" s="815"/>
      <c r="AV11" s="815"/>
      <c r="AW11" s="795"/>
      <c r="CD11" s="794" t="str">
        <f>IF(C11&gt;=[5]A03!C77,"","Total Gestantes ingresadas a control prenatal debe ser MAYOR o IGUAL que el Total de Evaluaciones a Gestantes de REM A03 Sección B2")</f>
        <v/>
      </c>
      <c r="CG11" s="807"/>
      <c r="CH11" s="807">
        <v>0</v>
      </c>
      <c r="CI11" s="807"/>
      <c r="CJ11" s="807">
        <v>0</v>
      </c>
      <c r="CK11" s="807"/>
      <c r="CL11" s="807"/>
      <c r="CM11" s="807"/>
      <c r="CN11" s="807"/>
    </row>
    <row r="12" spans="1:92" x14ac:dyDescent="0.2">
      <c r="A12" s="1623" t="s">
        <v>15</v>
      </c>
      <c r="B12" s="1623"/>
      <c r="C12" s="824">
        <f t="shared" si="0"/>
        <v>0</v>
      </c>
      <c r="D12" s="825"/>
      <c r="E12" s="826"/>
      <c r="F12" s="826"/>
      <c r="G12" s="826"/>
      <c r="H12" s="826"/>
      <c r="I12" s="826"/>
      <c r="J12" s="826"/>
      <c r="K12" s="826"/>
      <c r="L12" s="827"/>
      <c r="M12" s="827"/>
      <c r="N12" s="827"/>
      <c r="O12" s="827"/>
      <c r="P12" s="820" t="s">
        <v>190</v>
      </c>
      <c r="Q12" s="821"/>
      <c r="R12" s="821"/>
      <c r="S12" s="821"/>
      <c r="T12" s="822"/>
      <c r="U12" s="804"/>
      <c r="V12" s="804"/>
      <c r="W12" s="804"/>
      <c r="X12" s="804"/>
      <c r="Y12" s="804"/>
      <c r="Z12" s="804"/>
      <c r="AA12" s="804"/>
      <c r="AB12" s="804"/>
      <c r="AC12" s="804"/>
      <c r="AD12" s="804"/>
      <c r="AE12" s="814"/>
      <c r="AF12" s="814"/>
      <c r="AG12" s="814"/>
      <c r="AH12" s="814"/>
      <c r="AI12" s="814"/>
      <c r="AJ12" s="823"/>
      <c r="AK12" s="823"/>
      <c r="AL12" s="823"/>
      <c r="AM12" s="823"/>
      <c r="AN12" s="814"/>
      <c r="AO12" s="814"/>
      <c r="AP12" s="823"/>
      <c r="AQ12" s="815"/>
      <c r="AR12" s="815"/>
      <c r="AS12" s="815"/>
      <c r="AT12" s="815"/>
      <c r="AU12" s="815"/>
      <c r="AV12" s="815"/>
      <c r="AW12" s="795"/>
      <c r="CD12" s="794" t="str">
        <f>IF(C11&lt;C12," Total Gestantes debe ser Mayor a primigestas","")</f>
        <v/>
      </c>
      <c r="CG12" s="807"/>
      <c r="CH12" s="807">
        <v>0</v>
      </c>
      <c r="CI12" s="807"/>
      <c r="CJ12" s="807">
        <v>0</v>
      </c>
      <c r="CK12" s="807">
        <v>0</v>
      </c>
      <c r="CL12" s="807"/>
      <c r="CM12" s="807"/>
      <c r="CN12" s="807"/>
    </row>
    <row r="13" spans="1:92" x14ac:dyDescent="0.2">
      <c r="A13" s="1624" t="s">
        <v>16</v>
      </c>
      <c r="B13" s="1625"/>
      <c r="C13" s="824">
        <f t="shared" si="0"/>
        <v>0</v>
      </c>
      <c r="D13" s="825"/>
      <c r="E13" s="826"/>
      <c r="F13" s="826"/>
      <c r="G13" s="826"/>
      <c r="H13" s="826"/>
      <c r="I13" s="826"/>
      <c r="J13" s="826"/>
      <c r="K13" s="826"/>
      <c r="L13" s="827"/>
      <c r="M13" s="827"/>
      <c r="N13" s="827"/>
      <c r="O13" s="827"/>
      <c r="P13" s="820" t="s">
        <v>190</v>
      </c>
      <c r="Q13" s="821"/>
      <c r="R13" s="821"/>
      <c r="S13" s="821"/>
      <c r="T13" s="822"/>
      <c r="U13" s="804"/>
      <c r="V13" s="804"/>
      <c r="W13" s="804"/>
      <c r="X13" s="804"/>
      <c r="Y13" s="804"/>
      <c r="Z13" s="804"/>
      <c r="AA13" s="804"/>
      <c r="AB13" s="804"/>
      <c r="AC13" s="804"/>
      <c r="AD13" s="804"/>
      <c r="AE13" s="814"/>
      <c r="AF13" s="814"/>
      <c r="AG13" s="814"/>
      <c r="AH13" s="814"/>
      <c r="AI13" s="814"/>
      <c r="AJ13" s="823"/>
      <c r="AK13" s="823"/>
      <c r="AL13" s="823"/>
      <c r="AM13" s="823"/>
      <c r="AN13" s="814"/>
      <c r="AO13" s="814"/>
      <c r="AP13" s="814"/>
      <c r="AQ13" s="815"/>
      <c r="AR13" s="815"/>
      <c r="AS13" s="815"/>
      <c r="AT13" s="815"/>
      <c r="AU13" s="815"/>
      <c r="AV13" s="815"/>
      <c r="AW13" s="795"/>
      <c r="CD13" s="794" t="str">
        <f>IF(C11&lt;C13,"  Total Gestantes debe ser Mayor que Gestantes Ingresadas Antes De Las 14 Semanas","")</f>
        <v/>
      </c>
      <c r="CG13" s="807"/>
      <c r="CH13" s="807">
        <v>0</v>
      </c>
      <c r="CI13" s="807"/>
      <c r="CJ13" s="807">
        <v>0</v>
      </c>
      <c r="CK13" s="807">
        <v>0</v>
      </c>
      <c r="CL13" s="807"/>
      <c r="CM13" s="807"/>
      <c r="CN13" s="807"/>
    </row>
    <row r="14" spans="1:92" x14ac:dyDescent="0.2">
      <c r="A14" s="1624" t="s">
        <v>17</v>
      </c>
      <c r="B14" s="1625"/>
      <c r="C14" s="824">
        <f t="shared" si="0"/>
        <v>0</v>
      </c>
      <c r="D14" s="825"/>
      <c r="E14" s="826"/>
      <c r="F14" s="826"/>
      <c r="G14" s="826"/>
      <c r="H14" s="826"/>
      <c r="I14" s="826"/>
      <c r="J14" s="826"/>
      <c r="K14" s="826"/>
      <c r="L14" s="827"/>
      <c r="M14" s="827"/>
      <c r="N14" s="827"/>
      <c r="O14" s="827"/>
      <c r="P14" s="820" t="s">
        <v>190</v>
      </c>
      <c r="Q14" s="821"/>
      <c r="R14" s="821"/>
      <c r="S14" s="821"/>
      <c r="T14" s="822"/>
      <c r="U14" s="804"/>
      <c r="V14" s="804"/>
      <c r="W14" s="804"/>
      <c r="X14" s="804"/>
      <c r="Y14" s="804"/>
      <c r="Z14" s="804"/>
      <c r="AA14" s="804"/>
      <c r="AB14" s="804"/>
      <c r="AC14" s="804"/>
      <c r="AD14" s="804"/>
      <c r="AE14" s="814"/>
      <c r="AF14" s="814"/>
      <c r="AG14" s="814"/>
      <c r="AH14" s="814"/>
      <c r="AI14" s="814"/>
      <c r="AJ14" s="814"/>
      <c r="AK14" s="814"/>
      <c r="AL14" s="814"/>
      <c r="AM14" s="814"/>
      <c r="AN14" s="815"/>
      <c r="AO14" s="815"/>
      <c r="AP14" s="815"/>
      <c r="AQ14" s="815"/>
      <c r="AR14" s="815"/>
      <c r="AS14" s="815"/>
      <c r="AT14" s="815"/>
      <c r="AU14" s="815"/>
      <c r="AV14" s="815"/>
      <c r="AW14" s="795"/>
      <c r="CD14" s="794" t="str">
        <f>IF(C11&lt;C14,"  Total Gestantes debe ser Mayor que Gestantes con Eco Antes De Las 20 Semanas","")</f>
        <v/>
      </c>
      <c r="CG14" s="807"/>
      <c r="CH14" s="807">
        <v>0</v>
      </c>
      <c r="CI14" s="807"/>
      <c r="CJ14" s="807">
        <v>0</v>
      </c>
      <c r="CK14" s="807">
        <v>0</v>
      </c>
      <c r="CL14" s="807"/>
      <c r="CM14" s="807"/>
      <c r="CN14" s="807"/>
    </row>
    <row r="15" spans="1:92" x14ac:dyDescent="0.2">
      <c r="A15" s="1626" t="s">
        <v>18</v>
      </c>
      <c r="B15" s="1627"/>
      <c r="C15" s="828">
        <f t="shared" si="0"/>
        <v>0</v>
      </c>
      <c r="D15" s="829"/>
      <c r="E15" s="830"/>
      <c r="F15" s="830"/>
      <c r="G15" s="830"/>
      <c r="H15" s="830"/>
      <c r="I15" s="830"/>
      <c r="J15" s="830"/>
      <c r="K15" s="830"/>
      <c r="L15" s="831"/>
      <c r="M15" s="831"/>
      <c r="N15" s="831"/>
      <c r="O15" s="831"/>
      <c r="P15" s="820" t="s">
        <v>190</v>
      </c>
      <c r="Q15" s="821"/>
      <c r="R15" s="821"/>
      <c r="S15" s="821"/>
      <c r="T15" s="812"/>
      <c r="U15" s="804"/>
      <c r="V15" s="804"/>
      <c r="W15" s="804"/>
      <c r="X15" s="804"/>
      <c r="Y15" s="804"/>
      <c r="Z15" s="804"/>
      <c r="AA15" s="804"/>
      <c r="AB15" s="804"/>
      <c r="AC15" s="804"/>
      <c r="AD15" s="804"/>
      <c r="AE15" s="814"/>
      <c r="AF15" s="814"/>
      <c r="AG15" s="814"/>
      <c r="AH15" s="814"/>
      <c r="AI15" s="814"/>
      <c r="AJ15" s="814"/>
      <c r="AK15" s="814"/>
      <c r="AL15" s="814"/>
      <c r="AM15" s="814"/>
      <c r="AN15" s="815"/>
      <c r="AO15" s="815"/>
      <c r="AP15" s="815"/>
      <c r="AQ15" s="815"/>
      <c r="AR15" s="815"/>
      <c r="AS15" s="815"/>
      <c r="AT15" s="815"/>
      <c r="AU15" s="815"/>
      <c r="AV15" s="815"/>
      <c r="AW15" s="795"/>
      <c r="CD15" s="794" t="str">
        <f>IF(C11&lt;C15," Total Gestantes debe ser Mayor Que  Gestantes Con Embarazo No Planificado","")</f>
        <v/>
      </c>
      <c r="CG15" s="807"/>
      <c r="CH15" s="807">
        <v>0</v>
      </c>
      <c r="CI15" s="807"/>
      <c r="CJ15" s="807">
        <v>0</v>
      </c>
      <c r="CK15" s="807">
        <v>0</v>
      </c>
      <c r="CL15" s="807"/>
      <c r="CM15" s="807"/>
      <c r="CN15" s="807"/>
    </row>
    <row r="16" spans="1:92" x14ac:dyDescent="0.2">
      <c r="A16" s="1633" t="s">
        <v>191</v>
      </c>
      <c r="B16" s="1634"/>
      <c r="C16" s="832">
        <f t="shared" si="0"/>
        <v>0</v>
      </c>
      <c r="D16" s="833"/>
      <c r="E16" s="834"/>
      <c r="F16" s="834"/>
      <c r="G16" s="834"/>
      <c r="H16" s="834"/>
      <c r="I16" s="834"/>
      <c r="J16" s="834"/>
      <c r="K16" s="834"/>
      <c r="L16" s="835"/>
      <c r="M16" s="835"/>
      <c r="N16" s="835"/>
      <c r="O16" s="835"/>
      <c r="P16" s="820" t="s">
        <v>190</v>
      </c>
      <c r="Q16" s="821"/>
      <c r="R16" s="821"/>
      <c r="S16" s="821"/>
      <c r="T16" s="804"/>
      <c r="U16" s="804"/>
      <c r="V16" s="804"/>
      <c r="W16" s="804"/>
      <c r="X16" s="804"/>
      <c r="Y16" s="804"/>
      <c r="Z16" s="804"/>
      <c r="AA16" s="804"/>
      <c r="AB16" s="804"/>
      <c r="AC16" s="804"/>
      <c r="AD16" s="804"/>
      <c r="AE16" s="814"/>
      <c r="AF16" s="814"/>
      <c r="AG16" s="814"/>
      <c r="AH16" s="814"/>
      <c r="AI16" s="814"/>
      <c r="AJ16" s="814"/>
      <c r="AK16" s="814"/>
      <c r="AL16" s="814"/>
      <c r="AM16" s="814"/>
      <c r="AN16" s="815"/>
      <c r="AO16" s="815"/>
      <c r="AP16" s="815"/>
      <c r="AQ16" s="815"/>
      <c r="AR16" s="815"/>
      <c r="AS16" s="815"/>
      <c r="AT16" s="815"/>
      <c r="AU16" s="815"/>
      <c r="AV16" s="815"/>
      <c r="AW16" s="795"/>
      <c r="CG16" s="807"/>
      <c r="CH16" s="807">
        <v>0</v>
      </c>
      <c r="CI16" s="807"/>
      <c r="CJ16" s="807">
        <v>0</v>
      </c>
      <c r="CK16" s="807"/>
      <c r="CL16" s="807"/>
      <c r="CM16" s="807"/>
      <c r="CN16" s="807"/>
    </row>
    <row r="17" spans="1:92" x14ac:dyDescent="0.2">
      <c r="A17" s="836" t="s">
        <v>19</v>
      </c>
      <c r="B17" s="837"/>
      <c r="C17" s="837"/>
      <c r="D17" s="837"/>
      <c r="E17" s="836"/>
      <c r="F17" s="836"/>
      <c r="G17" s="836"/>
      <c r="H17" s="837"/>
      <c r="I17" s="837"/>
      <c r="J17" s="837"/>
      <c r="K17" s="837"/>
      <c r="L17" s="837"/>
      <c r="M17" s="837"/>
      <c r="N17" s="837"/>
      <c r="O17" s="804"/>
      <c r="P17" s="804"/>
      <c r="Q17" s="804"/>
      <c r="R17" s="804"/>
      <c r="S17" s="804"/>
      <c r="T17" s="804"/>
      <c r="U17" s="804"/>
      <c r="V17" s="804"/>
      <c r="W17" s="804"/>
      <c r="X17" s="804"/>
      <c r="Y17" s="804"/>
      <c r="Z17" s="804"/>
      <c r="AA17" s="804"/>
      <c r="AB17" s="804"/>
      <c r="AC17" s="804"/>
      <c r="AD17" s="804"/>
      <c r="AE17" s="814"/>
      <c r="AF17" s="814"/>
      <c r="AG17" s="814"/>
      <c r="AH17" s="814"/>
      <c r="AI17" s="814"/>
      <c r="AJ17" s="814"/>
      <c r="AK17" s="814"/>
      <c r="AL17" s="814"/>
      <c r="AM17" s="814"/>
      <c r="AN17" s="814"/>
      <c r="AO17" s="814"/>
      <c r="AP17" s="814"/>
      <c r="AQ17" s="814"/>
      <c r="AR17" s="814"/>
      <c r="AS17" s="814"/>
      <c r="AT17" s="814"/>
      <c r="AU17" s="814"/>
      <c r="AV17" s="814"/>
      <c r="AW17" s="795"/>
      <c r="CG17" s="807"/>
      <c r="CH17" s="807"/>
      <c r="CI17" s="807"/>
      <c r="CJ17" s="807"/>
      <c r="CK17" s="807"/>
      <c r="CL17" s="807"/>
      <c r="CM17" s="807"/>
      <c r="CN17" s="807"/>
    </row>
    <row r="18" spans="1:92" x14ac:dyDescent="0.2">
      <c r="A18" s="1508" t="s">
        <v>20</v>
      </c>
      <c r="B18" s="1509"/>
      <c r="C18" s="1631" t="s">
        <v>21</v>
      </c>
      <c r="D18" s="1631" t="s">
        <v>192</v>
      </c>
      <c r="E18" s="1631" t="s">
        <v>193</v>
      </c>
      <c r="F18" s="1631" t="s">
        <v>187</v>
      </c>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14"/>
      <c r="AF18" s="815"/>
      <c r="AG18" s="815"/>
      <c r="AH18" s="815"/>
      <c r="AI18" s="815"/>
      <c r="AJ18" s="815"/>
      <c r="AK18" s="815"/>
      <c r="AL18" s="815"/>
      <c r="AM18" s="815"/>
      <c r="AN18" s="815"/>
      <c r="AO18" s="815"/>
      <c r="AP18" s="815"/>
      <c r="AQ18" s="815"/>
      <c r="AR18" s="815"/>
      <c r="AS18" s="815"/>
      <c r="AT18" s="815"/>
      <c r="AU18" s="815"/>
      <c r="AV18" s="815"/>
      <c r="AW18" s="795"/>
      <c r="CG18" s="807"/>
      <c r="CH18" s="807"/>
      <c r="CI18" s="807"/>
      <c r="CJ18" s="807"/>
      <c r="CK18" s="807"/>
      <c r="CL18" s="807"/>
      <c r="CM18" s="807"/>
      <c r="CN18" s="807"/>
    </row>
    <row r="19" spans="1:92" ht="18.75" customHeight="1" x14ac:dyDescent="0.2">
      <c r="A19" s="1512"/>
      <c r="B19" s="1513"/>
      <c r="C19" s="1632"/>
      <c r="D19" s="1632"/>
      <c r="E19" s="1632"/>
      <c r="F19" s="1632"/>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14"/>
      <c r="AF19" s="815"/>
      <c r="AG19" s="815"/>
      <c r="AH19" s="815"/>
      <c r="AI19" s="815"/>
      <c r="AJ19" s="815"/>
      <c r="AK19" s="815"/>
      <c r="AL19" s="815"/>
      <c r="AM19" s="815"/>
      <c r="AN19" s="815"/>
      <c r="AO19" s="815"/>
      <c r="AP19" s="815"/>
      <c r="AQ19" s="815"/>
      <c r="AR19" s="815"/>
      <c r="AS19" s="815"/>
      <c r="AT19" s="815"/>
      <c r="AU19" s="815"/>
      <c r="AV19" s="815"/>
      <c r="AW19" s="795"/>
      <c r="CG19" s="807"/>
      <c r="CH19" s="807"/>
      <c r="CI19" s="807"/>
      <c r="CJ19" s="807"/>
      <c r="CK19" s="807"/>
      <c r="CL19" s="807"/>
      <c r="CM19" s="807"/>
      <c r="CN19" s="807"/>
    </row>
    <row r="20" spans="1:92" x14ac:dyDescent="0.2">
      <c r="A20" s="1615" t="s">
        <v>22</v>
      </c>
      <c r="B20" s="1616"/>
      <c r="C20" s="838">
        <v>81</v>
      </c>
      <c r="D20" s="838">
        <v>0</v>
      </c>
      <c r="E20" s="838">
        <v>3</v>
      </c>
      <c r="F20" s="838">
        <v>1</v>
      </c>
      <c r="G20" s="839" t="s">
        <v>194</v>
      </c>
      <c r="H20" s="840"/>
      <c r="I20" s="840"/>
      <c r="J20" s="840"/>
      <c r="K20" s="804"/>
      <c r="L20" s="804"/>
      <c r="M20" s="804"/>
      <c r="N20" s="804"/>
      <c r="O20" s="804"/>
      <c r="P20" s="804"/>
      <c r="Q20" s="804"/>
      <c r="R20" s="804"/>
      <c r="S20" s="804"/>
      <c r="T20" s="804"/>
      <c r="U20" s="804"/>
      <c r="V20" s="804"/>
      <c r="W20" s="804"/>
      <c r="X20" s="804"/>
      <c r="Y20" s="804"/>
      <c r="Z20" s="804"/>
      <c r="AA20" s="804"/>
      <c r="AB20" s="804"/>
      <c r="AC20" s="804"/>
      <c r="AD20" s="804"/>
      <c r="AE20" s="814"/>
      <c r="AF20" s="815"/>
      <c r="AG20" s="815"/>
      <c r="AH20" s="815"/>
      <c r="AI20" s="815"/>
      <c r="AJ20" s="815"/>
      <c r="AK20" s="815"/>
      <c r="AL20" s="815"/>
      <c r="AM20" s="815"/>
      <c r="AN20" s="815"/>
      <c r="AO20" s="815"/>
      <c r="AP20" s="815"/>
      <c r="AQ20" s="815"/>
      <c r="AR20" s="815"/>
      <c r="AS20" s="815"/>
      <c r="AT20" s="815"/>
      <c r="AU20" s="815"/>
      <c r="AV20" s="815"/>
      <c r="AW20" s="795"/>
      <c r="CD20" s="794" t="str">
        <f>IF(AND(SUM(C21:C30)&lt;&gt;0,C20=0),"Debe ingresar el total de gestantes Ingresadas a ARO","")</f>
        <v/>
      </c>
      <c r="CG20" s="807">
        <v>0</v>
      </c>
      <c r="CH20" s="807"/>
      <c r="CI20" s="807">
        <v>0</v>
      </c>
      <c r="CJ20" s="807"/>
      <c r="CK20" s="807"/>
      <c r="CL20" s="807"/>
      <c r="CM20" s="807"/>
      <c r="CN20" s="807"/>
    </row>
    <row r="21" spans="1:92" x14ac:dyDescent="0.2">
      <c r="A21" s="1617" t="s">
        <v>195</v>
      </c>
      <c r="B21" s="1618"/>
      <c r="C21" s="841"/>
      <c r="D21" s="841"/>
      <c r="E21" s="841"/>
      <c r="F21" s="841"/>
      <c r="G21" s="839" t="s">
        <v>194</v>
      </c>
      <c r="H21" s="840"/>
      <c r="I21" s="840"/>
      <c r="J21" s="840"/>
      <c r="K21" s="804"/>
      <c r="L21" s="804"/>
      <c r="M21" s="804"/>
      <c r="N21" s="804"/>
      <c r="O21" s="804"/>
      <c r="P21" s="804"/>
      <c r="Q21" s="804"/>
      <c r="R21" s="804"/>
      <c r="S21" s="804"/>
      <c r="T21" s="804"/>
      <c r="U21" s="804"/>
      <c r="V21" s="804"/>
      <c r="W21" s="804"/>
      <c r="X21" s="804"/>
      <c r="Y21" s="804"/>
      <c r="Z21" s="804"/>
      <c r="AA21" s="804"/>
      <c r="AB21" s="804"/>
      <c r="AC21" s="804"/>
      <c r="AD21" s="804"/>
      <c r="AE21" s="814"/>
      <c r="AF21" s="815"/>
      <c r="AG21" s="815"/>
      <c r="AH21" s="815"/>
      <c r="AI21" s="815"/>
      <c r="AJ21" s="815"/>
      <c r="AK21" s="815"/>
      <c r="AL21" s="815"/>
      <c r="AM21" s="815"/>
      <c r="AN21" s="815"/>
      <c r="AO21" s="815"/>
      <c r="AP21" s="815"/>
      <c r="AQ21" s="815"/>
      <c r="AR21" s="815"/>
      <c r="AS21" s="815"/>
      <c r="AT21" s="815"/>
      <c r="AU21" s="815"/>
      <c r="AV21" s="815"/>
      <c r="AW21" s="795"/>
      <c r="CG21" s="807">
        <v>0</v>
      </c>
      <c r="CH21" s="807"/>
      <c r="CI21" s="807">
        <v>0</v>
      </c>
      <c r="CJ21" s="807"/>
      <c r="CK21" s="807"/>
      <c r="CL21" s="807"/>
      <c r="CM21" s="807"/>
      <c r="CN21" s="807"/>
    </row>
    <row r="22" spans="1:92" ht="14.25" customHeight="1" x14ac:dyDescent="0.2">
      <c r="A22" s="1624" t="s">
        <v>196</v>
      </c>
      <c r="B22" s="1625"/>
      <c r="C22" s="842">
        <v>5</v>
      </c>
      <c r="D22" s="842">
        <v>0</v>
      </c>
      <c r="E22" s="842">
        <v>0</v>
      </c>
      <c r="F22" s="842">
        <v>0</v>
      </c>
      <c r="G22" s="839" t="s">
        <v>194</v>
      </c>
      <c r="H22" s="840"/>
      <c r="I22" s="840"/>
      <c r="J22" s="840"/>
      <c r="K22" s="804"/>
      <c r="L22" s="804"/>
      <c r="M22" s="804"/>
      <c r="N22" s="804"/>
      <c r="O22" s="804"/>
      <c r="P22" s="804"/>
      <c r="Q22" s="804"/>
      <c r="R22" s="804"/>
      <c r="S22" s="804"/>
      <c r="T22" s="804"/>
      <c r="U22" s="804"/>
      <c r="V22" s="804"/>
      <c r="W22" s="804"/>
      <c r="X22" s="804"/>
      <c r="Y22" s="804"/>
      <c r="Z22" s="804"/>
      <c r="AA22" s="804"/>
      <c r="AB22" s="804"/>
      <c r="AC22" s="804"/>
      <c r="AD22" s="804"/>
      <c r="AE22" s="814"/>
      <c r="AF22" s="815"/>
      <c r="AG22" s="815"/>
      <c r="AH22" s="815"/>
      <c r="AI22" s="815"/>
      <c r="AJ22" s="815"/>
      <c r="AK22" s="815"/>
      <c r="AL22" s="815"/>
      <c r="AM22" s="815"/>
      <c r="AN22" s="815"/>
      <c r="AO22" s="815"/>
      <c r="AP22" s="815"/>
      <c r="AQ22" s="815"/>
      <c r="AR22" s="815"/>
      <c r="AS22" s="815"/>
      <c r="AT22" s="815"/>
      <c r="AU22" s="815"/>
      <c r="AV22" s="815"/>
      <c r="AW22" s="795"/>
      <c r="CG22" s="807">
        <v>0</v>
      </c>
      <c r="CH22" s="807"/>
      <c r="CI22" s="807">
        <v>0</v>
      </c>
      <c r="CJ22" s="807"/>
      <c r="CK22" s="807"/>
      <c r="CL22" s="807"/>
      <c r="CM22" s="807"/>
      <c r="CN22" s="807"/>
    </row>
    <row r="23" spans="1:92" ht="14.25" customHeight="1" x14ac:dyDescent="0.2">
      <c r="A23" s="1624" t="s">
        <v>197</v>
      </c>
      <c r="B23" s="1625"/>
      <c r="C23" s="842">
        <v>3</v>
      </c>
      <c r="D23" s="842">
        <v>0</v>
      </c>
      <c r="E23" s="842">
        <v>0</v>
      </c>
      <c r="F23" s="842">
        <v>0</v>
      </c>
      <c r="G23" s="839" t="s">
        <v>194</v>
      </c>
      <c r="H23" s="840"/>
      <c r="I23" s="840"/>
      <c r="J23" s="840"/>
      <c r="K23" s="804"/>
      <c r="L23" s="804"/>
      <c r="M23" s="804"/>
      <c r="N23" s="804"/>
      <c r="O23" s="804"/>
      <c r="P23" s="804"/>
      <c r="Q23" s="804"/>
      <c r="R23" s="804"/>
      <c r="S23" s="804"/>
      <c r="T23" s="804"/>
      <c r="U23" s="804"/>
      <c r="V23" s="804"/>
      <c r="W23" s="804"/>
      <c r="X23" s="804"/>
      <c r="Y23" s="804"/>
      <c r="Z23" s="804"/>
      <c r="AA23" s="804"/>
      <c r="AB23" s="804"/>
      <c r="AC23" s="804"/>
      <c r="AD23" s="804"/>
      <c r="AE23" s="814"/>
      <c r="AF23" s="815"/>
      <c r="AG23" s="815"/>
      <c r="AH23" s="815"/>
      <c r="AI23" s="815"/>
      <c r="AJ23" s="815"/>
      <c r="AK23" s="815"/>
      <c r="AL23" s="815"/>
      <c r="AM23" s="815"/>
      <c r="AN23" s="815"/>
      <c r="AO23" s="815"/>
      <c r="AP23" s="815"/>
      <c r="AQ23" s="815"/>
      <c r="AR23" s="815"/>
      <c r="AS23" s="815"/>
      <c r="AT23" s="815"/>
      <c r="AU23" s="815"/>
      <c r="AV23" s="815"/>
      <c r="AW23" s="795"/>
      <c r="CG23" s="807">
        <v>0</v>
      </c>
      <c r="CH23" s="807"/>
      <c r="CI23" s="807">
        <v>0</v>
      </c>
      <c r="CJ23" s="807"/>
      <c r="CK23" s="807"/>
      <c r="CL23" s="807"/>
      <c r="CM23" s="807"/>
      <c r="CN23" s="807"/>
    </row>
    <row r="24" spans="1:92" ht="14.25" customHeight="1" x14ac:dyDescent="0.2">
      <c r="A24" s="1613" t="s">
        <v>198</v>
      </c>
      <c r="B24" s="1614"/>
      <c r="C24" s="842">
        <v>3</v>
      </c>
      <c r="D24" s="842">
        <v>0</v>
      </c>
      <c r="E24" s="842">
        <v>0</v>
      </c>
      <c r="F24" s="842">
        <v>0</v>
      </c>
      <c r="G24" s="839" t="s">
        <v>194</v>
      </c>
      <c r="H24" s="840"/>
      <c r="I24" s="840"/>
      <c r="J24" s="840"/>
      <c r="K24" s="804"/>
      <c r="L24" s="804"/>
      <c r="M24" s="804"/>
      <c r="N24" s="804"/>
      <c r="O24" s="804"/>
      <c r="P24" s="804"/>
      <c r="Q24" s="804"/>
      <c r="R24" s="804"/>
      <c r="S24" s="804"/>
      <c r="T24" s="804"/>
      <c r="U24" s="804"/>
      <c r="V24" s="804"/>
      <c r="W24" s="804"/>
      <c r="X24" s="804"/>
      <c r="Y24" s="804"/>
      <c r="Z24" s="804"/>
      <c r="AA24" s="804"/>
      <c r="AB24" s="804"/>
      <c r="AC24" s="804"/>
      <c r="AD24" s="804"/>
      <c r="AE24" s="814"/>
      <c r="AF24" s="815"/>
      <c r="AG24" s="815"/>
      <c r="AH24" s="815"/>
      <c r="AI24" s="815"/>
      <c r="AJ24" s="815"/>
      <c r="AK24" s="815"/>
      <c r="AL24" s="815"/>
      <c r="AM24" s="815"/>
      <c r="AN24" s="815"/>
      <c r="AO24" s="815"/>
      <c r="AP24" s="815"/>
      <c r="AQ24" s="815"/>
      <c r="AR24" s="815"/>
      <c r="AS24" s="815"/>
      <c r="AT24" s="815"/>
      <c r="AU24" s="815"/>
      <c r="AV24" s="815"/>
      <c r="AW24" s="795"/>
      <c r="CG24" s="807">
        <v>0</v>
      </c>
      <c r="CH24" s="807"/>
      <c r="CI24" s="807">
        <v>0</v>
      </c>
      <c r="CJ24" s="807"/>
      <c r="CK24" s="807"/>
      <c r="CL24" s="807"/>
      <c r="CM24" s="807"/>
      <c r="CN24" s="807"/>
    </row>
    <row r="25" spans="1:92" x14ac:dyDescent="0.2">
      <c r="A25" s="1613" t="s">
        <v>23</v>
      </c>
      <c r="B25" s="1614"/>
      <c r="C25" s="842"/>
      <c r="D25" s="842"/>
      <c r="E25" s="842"/>
      <c r="F25" s="842"/>
      <c r="G25" s="839" t="s">
        <v>194</v>
      </c>
      <c r="H25" s="840"/>
      <c r="I25" s="840"/>
      <c r="J25" s="840"/>
      <c r="K25" s="804"/>
      <c r="L25" s="804"/>
      <c r="M25" s="804"/>
      <c r="N25" s="804"/>
      <c r="O25" s="804"/>
      <c r="P25" s="804"/>
      <c r="Q25" s="804"/>
      <c r="R25" s="804"/>
      <c r="S25" s="804"/>
      <c r="T25" s="804"/>
      <c r="U25" s="804"/>
      <c r="V25" s="804"/>
      <c r="W25" s="804"/>
      <c r="X25" s="804"/>
      <c r="Y25" s="804"/>
      <c r="Z25" s="804"/>
      <c r="AA25" s="804"/>
      <c r="AB25" s="804"/>
      <c r="AC25" s="804"/>
      <c r="AD25" s="804"/>
      <c r="AE25" s="814"/>
      <c r="AF25" s="815"/>
      <c r="AG25" s="815"/>
      <c r="AH25" s="815"/>
      <c r="AI25" s="815"/>
      <c r="AJ25" s="815"/>
      <c r="AK25" s="815"/>
      <c r="AL25" s="815"/>
      <c r="AM25" s="815"/>
      <c r="AN25" s="815"/>
      <c r="AO25" s="815"/>
      <c r="AP25" s="815"/>
      <c r="AQ25" s="815"/>
      <c r="AR25" s="815"/>
      <c r="AS25" s="815"/>
      <c r="AT25" s="815"/>
      <c r="AU25" s="815"/>
      <c r="AV25" s="815"/>
      <c r="AW25" s="795"/>
      <c r="CG25" s="807">
        <v>0</v>
      </c>
      <c r="CH25" s="807"/>
      <c r="CI25" s="807">
        <v>0</v>
      </c>
      <c r="CJ25" s="807"/>
      <c r="CK25" s="807"/>
      <c r="CL25" s="807"/>
      <c r="CM25" s="807"/>
      <c r="CN25" s="807"/>
    </row>
    <row r="26" spans="1:92" x14ac:dyDescent="0.2">
      <c r="A26" s="1613" t="s">
        <v>24</v>
      </c>
      <c r="B26" s="1614"/>
      <c r="C26" s="842">
        <v>2</v>
      </c>
      <c r="D26" s="842">
        <v>0</v>
      </c>
      <c r="E26" s="842">
        <v>0</v>
      </c>
      <c r="F26" s="842">
        <v>0</v>
      </c>
      <c r="G26" s="839" t="s">
        <v>194</v>
      </c>
      <c r="H26" s="840"/>
      <c r="I26" s="840"/>
      <c r="J26" s="840"/>
      <c r="K26" s="804"/>
      <c r="L26" s="804"/>
      <c r="M26" s="804"/>
      <c r="N26" s="804"/>
      <c r="O26" s="804"/>
      <c r="P26" s="804"/>
      <c r="Q26" s="804"/>
      <c r="R26" s="804"/>
      <c r="S26" s="804"/>
      <c r="T26" s="804"/>
      <c r="U26" s="804"/>
      <c r="V26" s="804"/>
      <c r="W26" s="804"/>
      <c r="X26" s="804"/>
      <c r="Y26" s="804"/>
      <c r="Z26" s="804"/>
      <c r="AA26" s="804"/>
      <c r="AB26" s="804"/>
      <c r="AC26" s="804"/>
      <c r="AD26" s="804"/>
      <c r="AE26" s="814"/>
      <c r="AF26" s="815"/>
      <c r="AG26" s="815"/>
      <c r="AH26" s="815"/>
      <c r="AI26" s="815"/>
      <c r="AJ26" s="815"/>
      <c r="AK26" s="815"/>
      <c r="AL26" s="815"/>
      <c r="AM26" s="815"/>
      <c r="AN26" s="815"/>
      <c r="AO26" s="815"/>
      <c r="AP26" s="815"/>
      <c r="AQ26" s="815"/>
      <c r="AR26" s="815"/>
      <c r="AS26" s="815"/>
      <c r="AT26" s="815"/>
      <c r="AU26" s="815"/>
      <c r="AV26" s="815"/>
      <c r="AW26" s="795"/>
      <c r="CG26" s="807">
        <v>0</v>
      </c>
      <c r="CH26" s="807"/>
      <c r="CI26" s="807">
        <v>0</v>
      </c>
      <c r="CJ26" s="807"/>
      <c r="CK26" s="807"/>
      <c r="CL26" s="807"/>
      <c r="CM26" s="807"/>
      <c r="CN26" s="807"/>
    </row>
    <row r="27" spans="1:92" x14ac:dyDescent="0.2">
      <c r="A27" s="1613" t="s">
        <v>199</v>
      </c>
      <c r="B27" s="1614"/>
      <c r="C27" s="842">
        <v>7</v>
      </c>
      <c r="D27" s="842">
        <v>0</v>
      </c>
      <c r="E27" s="842">
        <v>0</v>
      </c>
      <c r="F27" s="842">
        <v>0</v>
      </c>
      <c r="G27" s="839" t="s">
        <v>194</v>
      </c>
      <c r="H27" s="840"/>
      <c r="I27" s="840"/>
      <c r="J27" s="840"/>
      <c r="K27" s="804"/>
      <c r="L27" s="804"/>
      <c r="M27" s="804"/>
      <c r="N27" s="804"/>
      <c r="O27" s="804"/>
      <c r="P27" s="804"/>
      <c r="Q27" s="804"/>
      <c r="R27" s="804"/>
      <c r="S27" s="804"/>
      <c r="T27" s="804"/>
      <c r="U27" s="804"/>
      <c r="V27" s="804"/>
      <c r="W27" s="804"/>
      <c r="X27" s="804"/>
      <c r="Y27" s="804"/>
      <c r="Z27" s="804"/>
      <c r="AA27" s="804"/>
      <c r="AB27" s="804"/>
      <c r="AC27" s="804"/>
      <c r="AD27" s="804"/>
      <c r="AE27" s="814"/>
      <c r="AF27" s="815"/>
      <c r="AG27" s="815"/>
      <c r="AH27" s="815"/>
      <c r="AI27" s="815"/>
      <c r="AJ27" s="815"/>
      <c r="AK27" s="815"/>
      <c r="AL27" s="815"/>
      <c r="AM27" s="815"/>
      <c r="AN27" s="815"/>
      <c r="AO27" s="815"/>
      <c r="AP27" s="815"/>
      <c r="AQ27" s="815"/>
      <c r="AR27" s="815"/>
      <c r="AS27" s="815"/>
      <c r="AT27" s="815"/>
      <c r="AU27" s="815"/>
      <c r="AV27" s="815"/>
      <c r="AW27" s="795"/>
      <c r="CG27" s="807">
        <v>0</v>
      </c>
      <c r="CH27" s="807"/>
      <c r="CI27" s="807">
        <v>0</v>
      </c>
      <c r="CJ27" s="807"/>
      <c r="CK27" s="807"/>
      <c r="CL27" s="807"/>
      <c r="CM27" s="807"/>
      <c r="CN27" s="807"/>
    </row>
    <row r="28" spans="1:92" x14ac:dyDescent="0.2">
      <c r="A28" s="1613" t="s">
        <v>200</v>
      </c>
      <c r="B28" s="1614"/>
      <c r="C28" s="842">
        <v>18</v>
      </c>
      <c r="D28" s="842">
        <v>0</v>
      </c>
      <c r="E28" s="842">
        <v>0</v>
      </c>
      <c r="F28" s="842">
        <v>1</v>
      </c>
      <c r="G28" s="839" t="s">
        <v>194</v>
      </c>
      <c r="H28" s="840"/>
      <c r="I28" s="840"/>
      <c r="J28" s="840"/>
      <c r="K28" s="804"/>
      <c r="L28" s="804"/>
      <c r="M28" s="804"/>
      <c r="N28" s="804"/>
      <c r="O28" s="804"/>
      <c r="P28" s="804"/>
      <c r="Q28" s="804"/>
      <c r="R28" s="804"/>
      <c r="S28" s="804"/>
      <c r="T28" s="804"/>
      <c r="U28" s="804"/>
      <c r="V28" s="804"/>
      <c r="W28" s="804"/>
      <c r="X28" s="804"/>
      <c r="Y28" s="804"/>
      <c r="Z28" s="804"/>
      <c r="AA28" s="804"/>
      <c r="AB28" s="804"/>
      <c r="AC28" s="804"/>
      <c r="AD28" s="804"/>
      <c r="AE28" s="814"/>
      <c r="AF28" s="815"/>
      <c r="AG28" s="815"/>
      <c r="AH28" s="815"/>
      <c r="AI28" s="815"/>
      <c r="AJ28" s="815"/>
      <c r="AK28" s="815"/>
      <c r="AL28" s="815"/>
      <c r="AM28" s="815"/>
      <c r="AN28" s="815"/>
      <c r="AO28" s="815"/>
      <c r="AP28" s="815"/>
      <c r="AQ28" s="815"/>
      <c r="AR28" s="815"/>
      <c r="AS28" s="815"/>
      <c r="AT28" s="815"/>
      <c r="AU28" s="815"/>
      <c r="AV28" s="815"/>
      <c r="AW28" s="795"/>
      <c r="CG28" s="807">
        <v>0</v>
      </c>
      <c r="CH28" s="807"/>
      <c r="CI28" s="807">
        <v>0</v>
      </c>
      <c r="CJ28" s="807"/>
      <c r="CK28" s="807"/>
      <c r="CL28" s="807"/>
      <c r="CM28" s="807"/>
      <c r="CN28" s="807"/>
    </row>
    <row r="29" spans="1:92" x14ac:dyDescent="0.2">
      <c r="A29" s="1619" t="s">
        <v>201</v>
      </c>
      <c r="B29" s="1620"/>
      <c r="C29" s="842"/>
      <c r="D29" s="842"/>
      <c r="E29" s="842"/>
      <c r="F29" s="842"/>
      <c r="G29" s="839" t="s">
        <v>194</v>
      </c>
      <c r="H29" s="840"/>
      <c r="I29" s="840"/>
      <c r="J29" s="840"/>
      <c r="K29" s="804"/>
      <c r="L29" s="804"/>
      <c r="M29" s="804"/>
      <c r="N29" s="804"/>
      <c r="O29" s="804"/>
      <c r="P29" s="804"/>
      <c r="Q29" s="804"/>
      <c r="R29" s="804"/>
      <c r="S29" s="804"/>
      <c r="T29" s="804"/>
      <c r="U29" s="804"/>
      <c r="V29" s="804"/>
      <c r="W29" s="804"/>
      <c r="X29" s="804"/>
      <c r="Y29" s="804"/>
      <c r="Z29" s="804"/>
      <c r="AA29" s="804"/>
      <c r="AB29" s="804"/>
      <c r="AC29" s="804"/>
      <c r="AD29" s="804"/>
      <c r="AE29" s="814"/>
      <c r="AF29" s="815"/>
      <c r="AG29" s="815"/>
      <c r="AH29" s="815"/>
      <c r="AI29" s="815"/>
      <c r="AJ29" s="815"/>
      <c r="AK29" s="815"/>
      <c r="AL29" s="815"/>
      <c r="AM29" s="815"/>
      <c r="AN29" s="815"/>
      <c r="AO29" s="815"/>
      <c r="AP29" s="815"/>
      <c r="AQ29" s="815"/>
      <c r="AR29" s="815"/>
      <c r="AS29" s="815"/>
      <c r="AT29" s="815"/>
      <c r="AU29" s="815"/>
      <c r="AV29" s="815"/>
      <c r="AW29" s="795"/>
      <c r="CG29" s="807">
        <v>0</v>
      </c>
      <c r="CH29" s="807"/>
      <c r="CI29" s="807">
        <v>0</v>
      </c>
      <c r="CJ29" s="807"/>
      <c r="CK29" s="807"/>
      <c r="CL29" s="807"/>
      <c r="CM29" s="807"/>
      <c r="CN29" s="807"/>
    </row>
    <row r="30" spans="1:92" ht="14.25" customHeight="1" x14ac:dyDescent="0.2">
      <c r="A30" s="1621" t="s">
        <v>202</v>
      </c>
      <c r="B30" s="1622"/>
      <c r="C30" s="843">
        <v>43</v>
      </c>
      <c r="D30" s="843">
        <v>0</v>
      </c>
      <c r="E30" s="843">
        <v>3</v>
      </c>
      <c r="F30" s="843">
        <v>0</v>
      </c>
      <c r="G30" s="839" t="s">
        <v>194</v>
      </c>
      <c r="H30" s="840"/>
      <c r="I30" s="840"/>
      <c r="J30" s="840"/>
      <c r="K30" s="804"/>
      <c r="L30" s="804"/>
      <c r="M30" s="804"/>
      <c r="N30" s="804"/>
      <c r="O30" s="804"/>
      <c r="P30" s="804"/>
      <c r="Q30" s="804"/>
      <c r="R30" s="804"/>
      <c r="S30" s="804"/>
      <c r="T30" s="798"/>
      <c r="U30" s="798"/>
      <c r="V30" s="798"/>
      <c r="W30" s="798"/>
      <c r="X30" s="798"/>
      <c r="Y30" s="798"/>
      <c r="Z30" s="798"/>
      <c r="AA30" s="798"/>
      <c r="AB30" s="798"/>
      <c r="AC30" s="798"/>
      <c r="AD30" s="798"/>
      <c r="AE30" s="799"/>
      <c r="AF30" s="799"/>
      <c r="AG30" s="799"/>
      <c r="AH30" s="844"/>
      <c r="AI30" s="799"/>
      <c r="AJ30" s="799"/>
      <c r="AK30" s="799"/>
      <c r="AL30" s="799"/>
      <c r="AM30" s="799"/>
      <c r="AN30" s="799"/>
      <c r="AO30" s="799"/>
      <c r="AP30" s="799"/>
      <c r="AQ30" s="799"/>
      <c r="AR30" s="799"/>
      <c r="AS30" s="799"/>
      <c r="AT30" s="799"/>
      <c r="AU30" s="799"/>
      <c r="AV30" s="799"/>
      <c r="AW30" s="845"/>
      <c r="CG30" s="807">
        <v>0</v>
      </c>
      <c r="CH30" s="807"/>
      <c r="CI30" s="807">
        <v>0</v>
      </c>
      <c r="CJ30" s="807"/>
      <c r="CK30" s="807"/>
      <c r="CL30" s="807"/>
      <c r="CM30" s="807"/>
      <c r="CN30" s="807"/>
    </row>
    <row r="31" spans="1:92" x14ac:dyDescent="0.2">
      <c r="A31" s="801" t="s">
        <v>25</v>
      </c>
      <c r="B31" s="846"/>
      <c r="C31" s="847"/>
      <c r="D31" s="848"/>
      <c r="E31" s="849"/>
      <c r="F31" s="850"/>
      <c r="G31" s="805"/>
      <c r="H31" s="805"/>
      <c r="I31" s="805"/>
      <c r="J31" s="805"/>
      <c r="K31" s="805"/>
      <c r="L31" s="805"/>
      <c r="M31" s="805"/>
      <c r="N31" s="805"/>
      <c r="O31" s="805"/>
      <c r="P31" s="805"/>
      <c r="Q31" s="798"/>
      <c r="R31" s="798"/>
      <c r="S31" s="798"/>
      <c r="T31" s="798"/>
      <c r="U31" s="798"/>
      <c r="V31" s="798"/>
      <c r="W31" s="798"/>
      <c r="X31" s="798"/>
      <c r="Y31" s="798"/>
      <c r="Z31" s="798"/>
      <c r="AA31" s="798"/>
      <c r="AB31" s="798"/>
      <c r="AC31" s="798"/>
      <c r="AD31" s="798"/>
      <c r="AE31" s="799"/>
      <c r="AF31" s="799"/>
      <c r="AG31" s="799"/>
      <c r="AH31" s="844"/>
      <c r="AI31" s="799"/>
      <c r="AJ31" s="799"/>
      <c r="AK31" s="799"/>
      <c r="AL31" s="799"/>
      <c r="AM31" s="799"/>
      <c r="AN31" s="799"/>
      <c r="AO31" s="799"/>
      <c r="AP31" s="799"/>
      <c r="AQ31" s="799"/>
      <c r="AR31" s="799"/>
      <c r="AS31" s="799"/>
      <c r="AT31" s="799"/>
      <c r="AU31" s="799"/>
      <c r="AV31" s="799"/>
      <c r="AW31" s="845"/>
      <c r="CG31" s="807"/>
      <c r="CH31" s="807"/>
      <c r="CI31" s="807"/>
      <c r="CJ31" s="807"/>
      <c r="CK31" s="807"/>
      <c r="CL31" s="807"/>
      <c r="CM31" s="807"/>
      <c r="CN31" s="807"/>
    </row>
    <row r="32" spans="1:92" x14ac:dyDescent="0.2">
      <c r="A32" s="1514" t="s">
        <v>26</v>
      </c>
      <c r="B32" s="1516"/>
      <c r="C32" s="1599" t="s">
        <v>4</v>
      </c>
      <c r="D32" s="1601" t="s">
        <v>5</v>
      </c>
      <c r="E32" s="1602"/>
      <c r="F32" s="1602"/>
      <c r="G32" s="1602"/>
      <c r="H32" s="1602"/>
      <c r="I32" s="1602"/>
      <c r="J32" s="1602"/>
      <c r="K32" s="1602"/>
      <c r="L32" s="1603"/>
      <c r="M32" s="805"/>
      <c r="N32" s="805"/>
      <c r="O32" s="805"/>
      <c r="P32" s="805"/>
      <c r="Q32" s="805"/>
      <c r="R32" s="798"/>
      <c r="S32" s="798"/>
      <c r="T32" s="798"/>
      <c r="U32" s="798"/>
      <c r="V32" s="798"/>
      <c r="W32" s="798"/>
      <c r="X32" s="798"/>
      <c r="Y32" s="798"/>
      <c r="Z32" s="798"/>
      <c r="AA32" s="798"/>
      <c r="AB32" s="798"/>
      <c r="AC32" s="798"/>
      <c r="AD32" s="798"/>
      <c r="AE32" s="799"/>
      <c r="AF32" s="799"/>
      <c r="AG32" s="799"/>
      <c r="AH32" s="844"/>
      <c r="AI32" s="799"/>
      <c r="AJ32" s="799"/>
      <c r="AK32" s="808"/>
      <c r="AL32" s="808"/>
      <c r="AM32" s="808"/>
      <c r="AN32" s="808"/>
      <c r="AO32" s="808"/>
      <c r="AP32" s="808"/>
      <c r="AQ32" s="808"/>
      <c r="AR32" s="808"/>
      <c r="AS32" s="808"/>
      <c r="AT32" s="808"/>
      <c r="AU32" s="808"/>
      <c r="AV32" s="808"/>
      <c r="AW32" s="845"/>
      <c r="CG32" s="807"/>
      <c r="CH32" s="807"/>
      <c r="CI32" s="807"/>
      <c r="CJ32" s="807"/>
      <c r="CK32" s="807"/>
      <c r="CL32" s="807"/>
      <c r="CM32" s="807"/>
      <c r="CN32" s="807"/>
    </row>
    <row r="33" spans="1:92" ht="21" x14ac:dyDescent="0.2">
      <c r="A33" s="1517"/>
      <c r="B33" s="1519"/>
      <c r="C33" s="1600"/>
      <c r="D33" s="956" t="s">
        <v>6</v>
      </c>
      <c r="E33" s="857" t="s">
        <v>7</v>
      </c>
      <c r="F33" s="857" t="s">
        <v>8</v>
      </c>
      <c r="G33" s="857" t="s">
        <v>9</v>
      </c>
      <c r="H33" s="857" t="s">
        <v>10</v>
      </c>
      <c r="I33" s="857" t="s">
        <v>11</v>
      </c>
      <c r="J33" s="857" t="s">
        <v>12</v>
      </c>
      <c r="K33" s="857" t="s">
        <v>13</v>
      </c>
      <c r="L33" s="857" t="s">
        <v>188</v>
      </c>
      <c r="M33" s="853"/>
      <c r="N33" s="854"/>
      <c r="O33" s="812"/>
      <c r="P33" s="813"/>
      <c r="Q33" s="855"/>
      <c r="R33" s="855"/>
      <c r="S33" s="813"/>
      <c r="T33" s="854"/>
      <c r="U33" s="812"/>
      <c r="V33" s="805"/>
      <c r="W33" s="805"/>
      <c r="X33" s="804"/>
      <c r="Y33" s="804"/>
      <c r="Z33" s="804"/>
      <c r="AA33" s="804"/>
      <c r="AB33" s="804"/>
      <c r="AC33" s="804"/>
      <c r="AD33" s="804"/>
      <c r="AE33" s="814"/>
      <c r="AF33" s="814"/>
      <c r="AG33" s="814"/>
      <c r="AH33" s="856"/>
      <c r="AI33" s="814"/>
      <c r="AJ33" s="814"/>
      <c r="AK33" s="814"/>
      <c r="AL33" s="814"/>
      <c r="AM33" s="814"/>
      <c r="AN33" s="814"/>
      <c r="AO33" s="814"/>
      <c r="AP33" s="815"/>
      <c r="AQ33" s="815"/>
      <c r="AR33" s="815"/>
      <c r="AS33" s="815"/>
      <c r="AT33" s="815"/>
      <c r="AU33" s="815"/>
      <c r="AV33" s="815"/>
      <c r="AW33" s="845"/>
      <c r="CG33" s="807"/>
      <c r="CH33" s="807"/>
      <c r="CI33" s="807"/>
      <c r="CJ33" s="807"/>
      <c r="CK33" s="807"/>
      <c r="CL33" s="807"/>
      <c r="CM33" s="807"/>
      <c r="CN33" s="807"/>
    </row>
    <row r="34" spans="1:92" x14ac:dyDescent="0.2">
      <c r="A34" s="1524" t="s">
        <v>27</v>
      </c>
      <c r="B34" s="1524"/>
      <c r="C34" s="858">
        <f t="shared" ref="C34:C44" si="1">SUM(D34:L34)</f>
        <v>0</v>
      </c>
      <c r="D34" s="858">
        <f t="shared" ref="D34:L34" si="2">SUM(D35:D43)</f>
        <v>0</v>
      </c>
      <c r="E34" s="858">
        <f t="shared" si="2"/>
        <v>0</v>
      </c>
      <c r="F34" s="858">
        <f t="shared" si="2"/>
        <v>0</v>
      </c>
      <c r="G34" s="858">
        <f t="shared" si="2"/>
        <v>0</v>
      </c>
      <c r="H34" s="858">
        <f t="shared" si="2"/>
        <v>0</v>
      </c>
      <c r="I34" s="858">
        <f t="shared" si="2"/>
        <v>0</v>
      </c>
      <c r="J34" s="858">
        <f t="shared" si="2"/>
        <v>0</v>
      </c>
      <c r="K34" s="858">
        <f t="shared" si="2"/>
        <v>0</v>
      </c>
      <c r="L34" s="858">
        <f t="shared" si="2"/>
        <v>0</v>
      </c>
      <c r="M34" s="859"/>
      <c r="N34" s="860"/>
      <c r="O34" s="860"/>
      <c r="P34" s="861"/>
      <c r="Q34" s="862"/>
      <c r="R34" s="862"/>
      <c r="S34" s="861"/>
      <c r="T34" s="863"/>
      <c r="U34" s="863"/>
      <c r="V34" s="805"/>
      <c r="W34" s="805"/>
      <c r="X34" s="804"/>
      <c r="Y34" s="804"/>
      <c r="Z34" s="804"/>
      <c r="AA34" s="804"/>
      <c r="AB34" s="804"/>
      <c r="AC34" s="804"/>
      <c r="AD34" s="804"/>
      <c r="AE34" s="804"/>
      <c r="AF34" s="804"/>
      <c r="AG34" s="804"/>
      <c r="AH34" s="804"/>
      <c r="AI34" s="814"/>
      <c r="AJ34" s="814"/>
      <c r="AK34" s="814"/>
      <c r="AL34" s="814"/>
      <c r="AM34" s="814"/>
      <c r="AN34" s="814"/>
      <c r="AO34" s="814"/>
      <c r="AP34" s="815"/>
      <c r="AQ34" s="815"/>
      <c r="AR34" s="815"/>
      <c r="AS34" s="815"/>
      <c r="AT34" s="815"/>
      <c r="AU34" s="815"/>
      <c r="AV34" s="815"/>
      <c r="CG34" s="807"/>
      <c r="CH34" s="807"/>
      <c r="CI34" s="807"/>
      <c r="CJ34" s="807"/>
      <c r="CK34" s="807"/>
      <c r="CL34" s="807"/>
      <c r="CM34" s="807"/>
      <c r="CN34" s="807"/>
    </row>
    <row r="35" spans="1:92" x14ac:dyDescent="0.2">
      <c r="A35" s="1604" t="s">
        <v>203</v>
      </c>
      <c r="B35" s="1605"/>
      <c r="C35" s="864">
        <f t="shared" si="1"/>
        <v>0</v>
      </c>
      <c r="D35" s="865"/>
      <c r="E35" s="865"/>
      <c r="F35" s="865"/>
      <c r="G35" s="865"/>
      <c r="H35" s="865"/>
      <c r="I35" s="865"/>
      <c r="J35" s="865"/>
      <c r="K35" s="865"/>
      <c r="L35" s="865"/>
      <c r="M35" s="866"/>
      <c r="N35" s="867"/>
      <c r="O35" s="867"/>
      <c r="P35" s="867"/>
      <c r="Q35" s="867"/>
      <c r="R35" s="867"/>
      <c r="S35" s="867"/>
      <c r="T35" s="804"/>
      <c r="U35" s="804"/>
      <c r="V35" s="804"/>
      <c r="W35" s="804"/>
      <c r="X35" s="804"/>
      <c r="Y35" s="804"/>
      <c r="Z35" s="804"/>
      <c r="AA35" s="804"/>
      <c r="AB35" s="804"/>
      <c r="AC35" s="804"/>
      <c r="AD35" s="804"/>
      <c r="AE35" s="804"/>
      <c r="AF35" s="804"/>
      <c r="AG35" s="804"/>
      <c r="AH35" s="804"/>
      <c r="AI35" s="814"/>
      <c r="AJ35" s="815"/>
      <c r="AK35" s="815"/>
      <c r="AL35" s="815"/>
      <c r="AM35" s="815"/>
      <c r="AN35" s="815"/>
      <c r="AO35" s="815"/>
      <c r="AP35" s="815"/>
      <c r="AQ35" s="815"/>
      <c r="AR35" s="815"/>
      <c r="AS35" s="815"/>
      <c r="AT35" s="815"/>
      <c r="AU35" s="815"/>
      <c r="AV35" s="815"/>
      <c r="CG35" s="807"/>
      <c r="CH35" s="807"/>
      <c r="CI35" s="807"/>
      <c r="CJ35" s="807"/>
      <c r="CK35" s="807"/>
      <c r="CL35" s="807"/>
      <c r="CM35" s="807"/>
      <c r="CN35" s="807"/>
    </row>
    <row r="36" spans="1:92" x14ac:dyDescent="0.2">
      <c r="A36" s="1606" t="s">
        <v>204</v>
      </c>
      <c r="B36" s="1607"/>
      <c r="C36" s="868">
        <f t="shared" si="1"/>
        <v>0</v>
      </c>
      <c r="D36" s="843"/>
      <c r="E36" s="843"/>
      <c r="F36" s="843"/>
      <c r="G36" s="843"/>
      <c r="H36" s="843"/>
      <c r="I36" s="843"/>
      <c r="J36" s="843"/>
      <c r="K36" s="843"/>
      <c r="L36" s="843"/>
      <c r="M36" s="869"/>
      <c r="N36" s="870"/>
      <c r="O36" s="870"/>
      <c r="P36" s="870"/>
      <c r="Q36" s="870"/>
      <c r="R36" s="870"/>
      <c r="S36" s="870"/>
      <c r="T36" s="804"/>
      <c r="U36" s="804"/>
      <c r="V36" s="804"/>
      <c r="W36" s="804"/>
      <c r="X36" s="804"/>
      <c r="Y36" s="804"/>
      <c r="Z36" s="804"/>
      <c r="AA36" s="804"/>
      <c r="AB36" s="804"/>
      <c r="AC36" s="804"/>
      <c r="AD36" s="804"/>
      <c r="AE36" s="804"/>
      <c r="AF36" s="804"/>
      <c r="AG36" s="804"/>
      <c r="AH36" s="804"/>
      <c r="AI36" s="814"/>
      <c r="AJ36" s="815"/>
      <c r="AK36" s="815"/>
      <c r="AL36" s="815"/>
      <c r="AM36" s="815"/>
      <c r="AN36" s="815"/>
      <c r="AO36" s="815"/>
      <c r="AP36" s="815"/>
      <c r="AQ36" s="815"/>
      <c r="AR36" s="815"/>
      <c r="AS36" s="815"/>
      <c r="AT36" s="815"/>
      <c r="AU36" s="815"/>
      <c r="AV36" s="815"/>
      <c r="CG36" s="807"/>
      <c r="CH36" s="807"/>
      <c r="CI36" s="807"/>
      <c r="CJ36" s="807"/>
      <c r="CK36" s="807"/>
      <c r="CL36" s="807"/>
      <c r="CM36" s="807"/>
      <c r="CN36" s="807"/>
    </row>
    <row r="37" spans="1:92" x14ac:dyDescent="0.2">
      <c r="A37" s="1608" t="s">
        <v>28</v>
      </c>
      <c r="B37" s="871" t="s">
        <v>205</v>
      </c>
      <c r="C37" s="864">
        <f t="shared" si="1"/>
        <v>0</v>
      </c>
      <c r="D37" s="865"/>
      <c r="E37" s="865"/>
      <c r="F37" s="865"/>
      <c r="G37" s="865"/>
      <c r="H37" s="865"/>
      <c r="I37" s="865"/>
      <c r="J37" s="865"/>
      <c r="K37" s="865"/>
      <c r="L37" s="865"/>
      <c r="M37" s="866"/>
      <c r="N37" s="867"/>
      <c r="O37" s="867"/>
      <c r="P37" s="867"/>
      <c r="Q37" s="867"/>
      <c r="R37" s="867"/>
      <c r="S37" s="867"/>
      <c r="T37" s="804"/>
      <c r="U37" s="804"/>
      <c r="V37" s="804"/>
      <c r="W37" s="804"/>
      <c r="X37" s="804"/>
      <c r="Y37" s="804"/>
      <c r="Z37" s="804"/>
      <c r="AA37" s="804"/>
      <c r="AB37" s="804"/>
      <c r="AC37" s="804"/>
      <c r="AD37" s="804"/>
      <c r="AE37" s="804"/>
      <c r="AF37" s="804"/>
      <c r="AG37" s="804"/>
      <c r="AH37" s="804"/>
      <c r="AI37" s="814"/>
      <c r="AJ37" s="815"/>
      <c r="AK37" s="815"/>
      <c r="AL37" s="815"/>
      <c r="AM37" s="815"/>
      <c r="AN37" s="815"/>
      <c r="AO37" s="815"/>
      <c r="AP37" s="815"/>
      <c r="AQ37" s="815"/>
      <c r="AR37" s="815"/>
      <c r="AS37" s="815"/>
      <c r="AT37" s="815"/>
      <c r="AU37" s="815"/>
      <c r="AV37" s="815"/>
      <c r="CG37" s="807"/>
      <c r="CH37" s="807"/>
      <c r="CI37" s="807"/>
      <c r="CJ37" s="807"/>
      <c r="CK37" s="807"/>
      <c r="CL37" s="807"/>
      <c r="CM37" s="807"/>
      <c r="CN37" s="807"/>
    </row>
    <row r="38" spans="1:92" x14ac:dyDescent="0.2">
      <c r="A38" s="1527"/>
      <c r="B38" s="872" t="s">
        <v>206</v>
      </c>
      <c r="C38" s="873">
        <f t="shared" si="1"/>
        <v>0</v>
      </c>
      <c r="D38" s="842"/>
      <c r="E38" s="842"/>
      <c r="F38" s="842"/>
      <c r="G38" s="842"/>
      <c r="H38" s="842"/>
      <c r="I38" s="842"/>
      <c r="J38" s="842"/>
      <c r="K38" s="842"/>
      <c r="L38" s="842"/>
      <c r="M38" s="866"/>
      <c r="N38" s="867"/>
      <c r="O38" s="867"/>
      <c r="P38" s="867"/>
      <c r="Q38" s="867"/>
      <c r="R38" s="867"/>
      <c r="S38" s="867"/>
      <c r="T38" s="804"/>
      <c r="U38" s="804"/>
      <c r="V38" s="804"/>
      <c r="W38" s="804"/>
      <c r="X38" s="804"/>
      <c r="Y38" s="804"/>
      <c r="Z38" s="804"/>
      <c r="AA38" s="804"/>
      <c r="AB38" s="804"/>
      <c r="AC38" s="804"/>
      <c r="AD38" s="804"/>
      <c r="AE38" s="804"/>
      <c r="AF38" s="804"/>
      <c r="AG38" s="804"/>
      <c r="AH38" s="804"/>
      <c r="AI38" s="814"/>
      <c r="AJ38" s="815"/>
      <c r="AK38" s="815"/>
      <c r="AL38" s="815"/>
      <c r="AM38" s="815"/>
      <c r="AN38" s="815"/>
      <c r="AO38" s="815"/>
      <c r="AP38" s="815"/>
      <c r="AQ38" s="815"/>
      <c r="AR38" s="815"/>
      <c r="AS38" s="815"/>
      <c r="AT38" s="815"/>
      <c r="AU38" s="815"/>
      <c r="AV38" s="815"/>
      <c r="CG38" s="807"/>
      <c r="CH38" s="807"/>
      <c r="CI38" s="807"/>
      <c r="CJ38" s="807"/>
      <c r="CK38" s="807"/>
      <c r="CL38" s="807"/>
      <c r="CM38" s="807"/>
      <c r="CN38" s="807"/>
    </row>
    <row r="39" spans="1:92" x14ac:dyDescent="0.2">
      <c r="A39" s="1527"/>
      <c r="B39" s="872" t="s">
        <v>207</v>
      </c>
      <c r="C39" s="873">
        <f t="shared" si="1"/>
        <v>0</v>
      </c>
      <c r="D39" s="842"/>
      <c r="E39" s="842"/>
      <c r="F39" s="842"/>
      <c r="G39" s="842"/>
      <c r="H39" s="842"/>
      <c r="I39" s="842"/>
      <c r="J39" s="842"/>
      <c r="K39" s="842"/>
      <c r="L39" s="842"/>
      <c r="M39" s="866"/>
      <c r="N39" s="867"/>
      <c r="O39" s="867"/>
      <c r="P39" s="867"/>
      <c r="Q39" s="867"/>
      <c r="R39" s="867"/>
      <c r="S39" s="867"/>
      <c r="T39" s="804"/>
      <c r="U39" s="804"/>
      <c r="V39" s="804"/>
      <c r="W39" s="804"/>
      <c r="X39" s="804"/>
      <c r="Y39" s="804"/>
      <c r="Z39" s="804"/>
      <c r="AA39" s="804"/>
      <c r="AB39" s="804"/>
      <c r="AC39" s="804"/>
      <c r="AD39" s="804"/>
      <c r="AE39" s="804"/>
      <c r="AF39" s="804"/>
      <c r="AG39" s="804"/>
      <c r="AH39" s="804"/>
      <c r="AI39" s="814"/>
      <c r="AJ39" s="815"/>
      <c r="AK39" s="815"/>
      <c r="AL39" s="815"/>
      <c r="AM39" s="815"/>
      <c r="AN39" s="815"/>
      <c r="AO39" s="815"/>
      <c r="AP39" s="815"/>
      <c r="AQ39" s="815"/>
      <c r="AR39" s="815"/>
      <c r="AS39" s="815"/>
      <c r="AT39" s="815"/>
      <c r="AU39" s="815"/>
      <c r="AV39" s="815"/>
      <c r="CG39" s="807"/>
      <c r="CH39" s="807"/>
      <c r="CI39" s="807"/>
      <c r="CJ39" s="807"/>
      <c r="CK39" s="807"/>
      <c r="CL39" s="807"/>
      <c r="CM39" s="807"/>
      <c r="CN39" s="807"/>
    </row>
    <row r="40" spans="1:92" x14ac:dyDescent="0.2">
      <c r="A40" s="1527"/>
      <c r="B40" s="872" t="s">
        <v>208</v>
      </c>
      <c r="C40" s="873">
        <f t="shared" si="1"/>
        <v>0</v>
      </c>
      <c r="D40" s="842"/>
      <c r="E40" s="842"/>
      <c r="F40" s="842"/>
      <c r="G40" s="842"/>
      <c r="H40" s="842"/>
      <c r="I40" s="842"/>
      <c r="J40" s="842"/>
      <c r="K40" s="842"/>
      <c r="L40" s="842"/>
      <c r="M40" s="866"/>
      <c r="N40" s="867"/>
      <c r="O40" s="867"/>
      <c r="P40" s="867"/>
      <c r="Q40" s="867"/>
      <c r="R40" s="867"/>
      <c r="S40" s="867"/>
      <c r="T40" s="804"/>
      <c r="U40" s="804"/>
      <c r="V40" s="804"/>
      <c r="W40" s="804"/>
      <c r="X40" s="804"/>
      <c r="Y40" s="804"/>
      <c r="Z40" s="804"/>
      <c r="AA40" s="804"/>
      <c r="AB40" s="804"/>
      <c r="AC40" s="804"/>
      <c r="AD40" s="804"/>
      <c r="AE40" s="804"/>
      <c r="AF40" s="804"/>
      <c r="AG40" s="804"/>
      <c r="AH40" s="804"/>
      <c r="AI40" s="814"/>
      <c r="AJ40" s="815"/>
      <c r="AK40" s="815"/>
      <c r="AL40" s="815"/>
      <c r="AM40" s="815"/>
      <c r="AN40" s="815"/>
      <c r="AO40" s="815"/>
      <c r="AP40" s="815"/>
      <c r="AQ40" s="815"/>
      <c r="AR40" s="815"/>
      <c r="AS40" s="815"/>
      <c r="AT40" s="815"/>
      <c r="AU40" s="815"/>
      <c r="AV40" s="815"/>
      <c r="CG40" s="807"/>
      <c r="CH40" s="807"/>
      <c r="CI40" s="807"/>
      <c r="CJ40" s="807"/>
      <c r="CK40" s="807"/>
      <c r="CL40" s="807"/>
      <c r="CM40" s="807"/>
      <c r="CN40" s="807"/>
    </row>
    <row r="41" spans="1:92" x14ac:dyDescent="0.2">
      <c r="A41" s="1609"/>
      <c r="B41" s="874" t="s">
        <v>209</v>
      </c>
      <c r="C41" s="868">
        <f t="shared" si="1"/>
        <v>0</v>
      </c>
      <c r="D41" s="843"/>
      <c r="E41" s="843"/>
      <c r="F41" s="843"/>
      <c r="G41" s="843"/>
      <c r="H41" s="843"/>
      <c r="I41" s="843"/>
      <c r="J41" s="843"/>
      <c r="K41" s="843"/>
      <c r="L41" s="843"/>
      <c r="M41" s="866"/>
      <c r="N41" s="867"/>
      <c r="O41" s="867"/>
      <c r="P41" s="867"/>
      <c r="Q41" s="867"/>
      <c r="R41" s="867"/>
      <c r="S41" s="867"/>
      <c r="T41" s="804"/>
      <c r="U41" s="804"/>
      <c r="V41" s="804"/>
      <c r="W41" s="804"/>
      <c r="X41" s="804"/>
      <c r="Y41" s="804"/>
      <c r="Z41" s="804"/>
      <c r="AA41" s="804"/>
      <c r="AB41" s="804"/>
      <c r="AC41" s="804"/>
      <c r="AD41" s="804"/>
      <c r="AE41" s="804"/>
      <c r="AF41" s="804"/>
      <c r="AG41" s="804"/>
      <c r="AH41" s="804"/>
      <c r="AI41" s="814"/>
      <c r="AJ41" s="815"/>
      <c r="AK41" s="815"/>
      <c r="AL41" s="815"/>
      <c r="AM41" s="815"/>
      <c r="AN41" s="815"/>
      <c r="AO41" s="815"/>
      <c r="AP41" s="815"/>
      <c r="AQ41" s="815"/>
      <c r="AR41" s="815"/>
      <c r="AS41" s="815"/>
      <c r="AT41" s="815"/>
      <c r="AU41" s="815"/>
      <c r="AV41" s="815"/>
      <c r="CG41" s="807"/>
      <c r="CH41" s="807"/>
      <c r="CI41" s="807"/>
      <c r="CJ41" s="807"/>
      <c r="CK41" s="807"/>
      <c r="CL41" s="807"/>
      <c r="CM41" s="807"/>
      <c r="CN41" s="807"/>
    </row>
    <row r="42" spans="1:92" x14ac:dyDescent="0.2">
      <c r="A42" s="1525" t="s">
        <v>29</v>
      </c>
      <c r="B42" s="875" t="s">
        <v>210</v>
      </c>
      <c r="C42" s="876">
        <f t="shared" si="1"/>
        <v>0</v>
      </c>
      <c r="D42" s="841"/>
      <c r="E42" s="841"/>
      <c r="F42" s="841"/>
      <c r="G42" s="841"/>
      <c r="H42" s="841"/>
      <c r="I42" s="841"/>
      <c r="J42" s="841"/>
      <c r="K42" s="841"/>
      <c r="L42" s="841"/>
      <c r="M42" s="866"/>
      <c r="N42" s="867"/>
      <c r="O42" s="867"/>
      <c r="P42" s="867"/>
      <c r="Q42" s="867"/>
      <c r="R42" s="867"/>
      <c r="S42" s="867"/>
      <c r="T42" s="804"/>
      <c r="U42" s="804"/>
      <c r="V42" s="804"/>
      <c r="W42" s="804"/>
      <c r="X42" s="804"/>
      <c r="Y42" s="804"/>
      <c r="Z42" s="804"/>
      <c r="AA42" s="804"/>
      <c r="AB42" s="804"/>
      <c r="AC42" s="804"/>
      <c r="AD42" s="804"/>
      <c r="AE42" s="804"/>
      <c r="AF42" s="804"/>
      <c r="AG42" s="804"/>
      <c r="AH42" s="804"/>
      <c r="AI42" s="814"/>
      <c r="AJ42" s="815"/>
      <c r="AK42" s="815"/>
      <c r="AL42" s="815"/>
      <c r="AM42" s="815"/>
      <c r="AN42" s="815"/>
      <c r="AO42" s="815"/>
      <c r="AP42" s="815"/>
      <c r="AQ42" s="815"/>
      <c r="AR42" s="815"/>
      <c r="AS42" s="815"/>
      <c r="AT42" s="815"/>
      <c r="AU42" s="815"/>
      <c r="AV42" s="815"/>
      <c r="CG42" s="807"/>
      <c r="CH42" s="807"/>
      <c r="CI42" s="807"/>
      <c r="CJ42" s="807"/>
      <c r="CK42" s="807"/>
      <c r="CL42" s="807"/>
      <c r="CM42" s="807"/>
      <c r="CN42" s="807"/>
    </row>
    <row r="43" spans="1:92" ht="15" thickBot="1" x14ac:dyDescent="0.25">
      <c r="A43" s="1610"/>
      <c r="B43" s="877" t="s">
        <v>211</v>
      </c>
      <c r="C43" s="878">
        <f t="shared" si="1"/>
        <v>0</v>
      </c>
      <c r="D43" s="879"/>
      <c r="E43" s="879"/>
      <c r="F43" s="879"/>
      <c r="G43" s="879"/>
      <c r="H43" s="879"/>
      <c r="I43" s="879"/>
      <c r="J43" s="879"/>
      <c r="K43" s="879"/>
      <c r="L43" s="879"/>
      <c r="M43" s="866"/>
      <c r="N43" s="867"/>
      <c r="O43" s="867"/>
      <c r="P43" s="867"/>
      <c r="Q43" s="867"/>
      <c r="R43" s="867"/>
      <c r="S43" s="867"/>
      <c r="T43" s="804"/>
      <c r="U43" s="804"/>
      <c r="V43" s="804"/>
      <c r="W43" s="804"/>
      <c r="X43" s="804"/>
      <c r="Y43" s="804"/>
      <c r="Z43" s="804"/>
      <c r="AA43" s="804"/>
      <c r="AB43" s="804"/>
      <c r="AC43" s="804"/>
      <c r="AD43" s="804"/>
      <c r="AE43" s="804"/>
      <c r="AF43" s="804"/>
      <c r="AG43" s="804"/>
      <c r="AH43" s="804"/>
      <c r="AI43" s="814"/>
      <c r="AJ43" s="815"/>
      <c r="AK43" s="815"/>
      <c r="AL43" s="815"/>
      <c r="AM43" s="815"/>
      <c r="AN43" s="815"/>
      <c r="AO43" s="815"/>
      <c r="AP43" s="815"/>
      <c r="AQ43" s="815"/>
      <c r="AR43" s="815"/>
      <c r="AS43" s="815"/>
      <c r="AT43" s="815"/>
      <c r="AU43" s="815"/>
      <c r="AV43" s="815"/>
      <c r="CG43" s="807"/>
      <c r="CH43" s="807"/>
      <c r="CI43" s="807"/>
      <c r="CJ43" s="807"/>
      <c r="CK43" s="807"/>
      <c r="CL43" s="807"/>
      <c r="CM43" s="807"/>
      <c r="CN43" s="807"/>
    </row>
    <row r="44" spans="1:92" ht="15" thickTop="1" x14ac:dyDescent="0.2">
      <c r="A44" s="1611" t="s">
        <v>212</v>
      </c>
      <c r="B44" s="1612"/>
      <c r="C44" s="880">
        <f t="shared" si="1"/>
        <v>0</v>
      </c>
      <c r="D44" s="881"/>
      <c r="E44" s="881"/>
      <c r="F44" s="881"/>
      <c r="G44" s="881"/>
      <c r="H44" s="881"/>
      <c r="I44" s="881"/>
      <c r="J44" s="881"/>
      <c r="K44" s="881"/>
      <c r="L44" s="881"/>
      <c r="M44" s="866"/>
      <c r="N44" s="867"/>
      <c r="O44" s="867"/>
      <c r="P44" s="867"/>
      <c r="Q44" s="867"/>
      <c r="R44" s="867"/>
      <c r="S44" s="867"/>
      <c r="T44" s="804"/>
      <c r="U44" s="804"/>
      <c r="V44" s="804"/>
      <c r="W44" s="804"/>
      <c r="X44" s="804"/>
      <c r="Y44" s="804"/>
      <c r="Z44" s="804"/>
      <c r="AA44" s="804"/>
      <c r="AB44" s="804"/>
      <c r="AC44" s="804"/>
      <c r="AD44" s="804"/>
      <c r="AE44" s="804"/>
      <c r="AF44" s="804"/>
      <c r="AG44" s="804"/>
      <c r="AH44" s="804"/>
      <c r="AI44" s="814"/>
      <c r="AJ44" s="815"/>
      <c r="AK44" s="815"/>
      <c r="AL44" s="815"/>
      <c r="AM44" s="815"/>
      <c r="AN44" s="815"/>
      <c r="AO44" s="815"/>
      <c r="AP44" s="815"/>
      <c r="AQ44" s="815"/>
      <c r="AR44" s="815"/>
      <c r="AS44" s="815"/>
      <c r="AT44" s="815"/>
      <c r="AU44" s="815"/>
      <c r="AV44" s="815"/>
      <c r="CG44" s="807"/>
      <c r="CH44" s="807"/>
      <c r="CI44" s="807"/>
      <c r="CJ44" s="807"/>
      <c r="CK44" s="807"/>
      <c r="CL44" s="807"/>
      <c r="CM44" s="807"/>
      <c r="CN44" s="807"/>
    </row>
    <row r="45" spans="1:92" x14ac:dyDescent="0.2">
      <c r="A45" s="882" t="s">
        <v>31</v>
      </c>
      <c r="B45" s="883"/>
      <c r="C45" s="883"/>
      <c r="D45" s="883"/>
      <c r="E45" s="883"/>
      <c r="F45" s="883"/>
      <c r="G45" s="883"/>
      <c r="H45" s="806"/>
      <c r="I45" s="883"/>
      <c r="J45" s="883"/>
      <c r="K45" s="883"/>
      <c r="L45" s="883"/>
      <c r="M45" s="883"/>
      <c r="N45" s="883"/>
      <c r="O45" s="883"/>
      <c r="P45" s="883"/>
      <c r="Q45" s="883"/>
      <c r="R45" s="883"/>
      <c r="S45" s="805"/>
      <c r="T45" s="805"/>
      <c r="U45" s="883"/>
      <c r="V45" s="883"/>
      <c r="W45" s="883"/>
      <c r="X45" s="798"/>
      <c r="Y45" s="798"/>
      <c r="Z45" s="798"/>
      <c r="AA45" s="798"/>
      <c r="AB45" s="798"/>
      <c r="AC45" s="798"/>
      <c r="AD45" s="798"/>
      <c r="AE45" s="798"/>
      <c r="AF45" s="798"/>
      <c r="AG45" s="798"/>
      <c r="AH45" s="798"/>
      <c r="AI45" s="799"/>
      <c r="AJ45" s="799"/>
      <c r="AK45" s="799"/>
      <c r="AL45" s="799"/>
      <c r="AM45" s="799"/>
      <c r="AN45" s="799"/>
      <c r="AO45" s="799"/>
      <c r="AP45" s="799"/>
      <c r="AQ45" s="799"/>
      <c r="AR45" s="799"/>
      <c r="AS45" s="799"/>
      <c r="AT45" s="799"/>
      <c r="AU45" s="799"/>
      <c r="AV45" s="799"/>
      <c r="CG45" s="807"/>
      <c r="CH45" s="807"/>
      <c r="CI45" s="807"/>
      <c r="CJ45" s="807"/>
      <c r="CK45" s="807"/>
      <c r="CL45" s="807"/>
      <c r="CM45" s="807"/>
      <c r="CN45" s="807"/>
    </row>
    <row r="46" spans="1:92" x14ac:dyDescent="0.2">
      <c r="A46" s="899" t="s">
        <v>32</v>
      </c>
      <c r="B46" s="956" t="s">
        <v>33</v>
      </c>
      <c r="C46" s="885"/>
      <c r="D46" s="885"/>
      <c r="E46" s="885"/>
      <c r="F46" s="885"/>
      <c r="G46" s="804"/>
      <c r="H46" s="804"/>
      <c r="I46" s="804"/>
      <c r="J46" s="804"/>
      <c r="K46" s="804"/>
      <c r="L46" s="804"/>
      <c r="M46" s="804"/>
      <c r="N46" s="804"/>
      <c r="O46" s="804"/>
      <c r="P46" s="804"/>
      <c r="Q46" s="804"/>
      <c r="R46" s="804"/>
      <c r="S46" s="805"/>
      <c r="T46" s="805"/>
      <c r="U46" s="804"/>
      <c r="V46" s="804"/>
      <c r="W46" s="804"/>
      <c r="X46" s="798"/>
      <c r="Y46" s="798"/>
      <c r="Z46" s="798"/>
      <c r="AA46" s="798"/>
      <c r="AB46" s="798"/>
      <c r="AC46" s="798"/>
      <c r="AD46" s="798"/>
      <c r="AE46" s="798"/>
      <c r="AF46" s="798"/>
      <c r="AG46" s="798"/>
      <c r="AH46" s="798"/>
      <c r="AI46" s="799"/>
      <c r="AJ46" s="799"/>
      <c r="AK46" s="799"/>
      <c r="AL46" s="799"/>
      <c r="AM46" s="799"/>
      <c r="AN46" s="799"/>
      <c r="AO46" s="799"/>
      <c r="AP46" s="799"/>
      <c r="AQ46" s="799"/>
      <c r="AR46" s="799"/>
      <c r="AS46" s="799"/>
      <c r="AT46" s="799"/>
      <c r="AU46" s="799"/>
      <c r="AV46" s="799"/>
      <c r="CG46" s="807"/>
      <c r="CH46" s="807"/>
      <c r="CI46" s="807"/>
      <c r="CJ46" s="807"/>
      <c r="CK46" s="807"/>
      <c r="CL46" s="807"/>
      <c r="CM46" s="807"/>
      <c r="CN46" s="807"/>
    </row>
    <row r="47" spans="1:92" x14ac:dyDescent="0.2">
      <c r="A47" s="1228" t="s">
        <v>34</v>
      </c>
      <c r="B47" s="838"/>
      <c r="C47" s="887"/>
      <c r="D47" s="804"/>
      <c r="E47" s="804"/>
      <c r="F47" s="804"/>
      <c r="G47" s="804"/>
      <c r="H47" s="804"/>
      <c r="I47" s="804"/>
      <c r="J47" s="804"/>
      <c r="K47" s="804"/>
      <c r="L47" s="804"/>
      <c r="M47" s="804"/>
      <c r="N47" s="804"/>
      <c r="O47" s="804"/>
      <c r="P47" s="804"/>
      <c r="Q47" s="804"/>
      <c r="R47" s="804"/>
      <c r="S47" s="805"/>
      <c r="T47" s="805"/>
      <c r="U47" s="804"/>
      <c r="V47" s="804"/>
      <c r="W47" s="804"/>
      <c r="X47" s="798"/>
      <c r="Y47" s="798"/>
      <c r="Z47" s="798"/>
      <c r="AA47" s="798"/>
      <c r="AB47" s="798"/>
      <c r="AC47" s="798"/>
      <c r="AD47" s="798"/>
      <c r="AE47" s="798"/>
      <c r="AF47" s="798"/>
      <c r="AG47" s="798"/>
      <c r="AH47" s="798"/>
      <c r="AI47" s="799"/>
      <c r="AJ47" s="799"/>
      <c r="AK47" s="799"/>
      <c r="AL47" s="799"/>
      <c r="AM47" s="799"/>
      <c r="AN47" s="799"/>
      <c r="AO47" s="888"/>
      <c r="AP47" s="888"/>
      <c r="AQ47" s="888"/>
      <c r="AR47" s="888"/>
      <c r="AS47" s="888"/>
      <c r="AT47" s="888"/>
      <c r="AU47" s="888"/>
      <c r="AV47" s="888"/>
      <c r="CG47" s="807"/>
      <c r="CH47" s="807"/>
      <c r="CI47" s="807"/>
      <c r="CJ47" s="807"/>
      <c r="CK47" s="807"/>
      <c r="CL47" s="807"/>
      <c r="CM47" s="807"/>
      <c r="CN47" s="807"/>
    </row>
    <row r="48" spans="1:92" x14ac:dyDescent="0.2">
      <c r="A48" s="889" t="s">
        <v>35</v>
      </c>
      <c r="B48" s="890"/>
      <c r="C48" s="891"/>
      <c r="D48" s="891"/>
      <c r="E48" s="891"/>
      <c r="F48" s="806"/>
      <c r="G48" s="883"/>
      <c r="H48" s="883"/>
      <c r="I48" s="806"/>
      <c r="J48" s="806"/>
      <c r="K48" s="806"/>
      <c r="L48" s="806"/>
      <c r="M48" s="806"/>
      <c r="N48" s="806"/>
      <c r="O48" s="806"/>
      <c r="P48" s="806"/>
      <c r="Q48" s="806"/>
      <c r="R48" s="806"/>
      <c r="S48" s="806"/>
      <c r="T48" s="806"/>
      <c r="U48" s="806"/>
      <c r="V48" s="806"/>
      <c r="W48" s="806"/>
      <c r="X48" s="798"/>
      <c r="Y48" s="798"/>
      <c r="Z48" s="798"/>
      <c r="AA48" s="798"/>
      <c r="AB48" s="798"/>
      <c r="AC48" s="798"/>
      <c r="AD48" s="798"/>
      <c r="AE48" s="798"/>
      <c r="AF48" s="798"/>
      <c r="AG48" s="798"/>
      <c r="AH48" s="798"/>
      <c r="AI48" s="798"/>
      <c r="AJ48" s="798"/>
      <c r="AK48" s="798"/>
      <c r="AL48" s="798"/>
      <c r="AM48" s="798"/>
      <c r="AN48" s="798"/>
      <c r="AO48" s="799"/>
      <c r="AP48" s="799"/>
      <c r="AQ48" s="799"/>
      <c r="AR48" s="799"/>
      <c r="AS48" s="799"/>
      <c r="AT48" s="799"/>
      <c r="AU48" s="799"/>
      <c r="AV48" s="799"/>
      <c r="AW48" s="795"/>
      <c r="CG48" s="807"/>
      <c r="CH48" s="807"/>
      <c r="CI48" s="807"/>
      <c r="CJ48" s="807"/>
      <c r="CK48" s="807"/>
      <c r="CL48" s="807"/>
      <c r="CM48" s="807"/>
      <c r="CN48" s="807"/>
    </row>
    <row r="49" spans="1:92" x14ac:dyDescent="0.2">
      <c r="A49" s="1520" t="s">
        <v>36</v>
      </c>
      <c r="B49" s="1595"/>
      <c r="C49" s="956" t="s">
        <v>33</v>
      </c>
      <c r="D49" s="809" t="s">
        <v>37</v>
      </c>
      <c r="E49" s="892" t="s">
        <v>38</v>
      </c>
      <c r="F49" s="803"/>
      <c r="G49" s="805"/>
      <c r="H49" s="804"/>
      <c r="I49" s="805"/>
      <c r="J49" s="805"/>
      <c r="K49" s="805"/>
      <c r="L49" s="805"/>
      <c r="M49" s="805"/>
      <c r="N49" s="805"/>
      <c r="O49" s="805"/>
      <c r="P49" s="805"/>
      <c r="Q49" s="805"/>
      <c r="R49" s="805"/>
      <c r="S49" s="805"/>
      <c r="T49" s="805"/>
      <c r="U49" s="805"/>
      <c r="V49" s="805"/>
      <c r="W49" s="805"/>
      <c r="X49" s="804"/>
      <c r="Y49" s="804"/>
      <c r="Z49" s="804"/>
      <c r="AA49" s="804"/>
      <c r="AB49" s="804"/>
      <c r="AC49" s="804"/>
      <c r="AD49" s="804"/>
      <c r="AE49" s="804"/>
      <c r="AF49" s="804"/>
      <c r="AG49" s="804"/>
      <c r="AH49" s="804"/>
      <c r="AI49" s="804"/>
      <c r="AJ49" s="804"/>
      <c r="AK49" s="804"/>
      <c r="AL49" s="804"/>
      <c r="AM49" s="804"/>
      <c r="AN49" s="804"/>
      <c r="AO49" s="814"/>
      <c r="AP49" s="814"/>
      <c r="AQ49" s="814"/>
      <c r="AR49" s="814"/>
      <c r="AS49" s="814"/>
      <c r="AT49" s="814"/>
      <c r="AU49" s="814"/>
      <c r="AV49" s="814"/>
      <c r="AW49" s="795"/>
      <c r="CG49" s="807"/>
      <c r="CH49" s="807"/>
      <c r="CI49" s="807"/>
      <c r="CJ49" s="807"/>
      <c r="CK49" s="807"/>
      <c r="CL49" s="807"/>
      <c r="CM49" s="807"/>
      <c r="CN49" s="807"/>
    </row>
    <row r="50" spans="1:92" x14ac:dyDescent="0.2">
      <c r="A50" s="1572" t="s">
        <v>39</v>
      </c>
      <c r="B50" s="1573"/>
      <c r="C50" s="858">
        <f>SUM(D50:E50)</f>
        <v>0</v>
      </c>
      <c r="D50" s="833"/>
      <c r="E50" s="838"/>
      <c r="F50" s="893"/>
      <c r="G50" s="805"/>
      <c r="H50" s="804"/>
      <c r="I50" s="805"/>
      <c r="J50" s="805"/>
      <c r="K50" s="805"/>
      <c r="L50" s="805"/>
      <c r="M50" s="805"/>
      <c r="N50" s="805"/>
      <c r="O50" s="805"/>
      <c r="P50" s="805"/>
      <c r="Q50" s="805"/>
      <c r="R50" s="805"/>
      <c r="S50" s="805"/>
      <c r="T50" s="805"/>
      <c r="U50" s="805"/>
      <c r="V50" s="805"/>
      <c r="W50" s="805"/>
      <c r="X50" s="804"/>
      <c r="Y50" s="804"/>
      <c r="Z50" s="804"/>
      <c r="AA50" s="804"/>
      <c r="AB50" s="804"/>
      <c r="AC50" s="804"/>
      <c r="AD50" s="804"/>
      <c r="AE50" s="804"/>
      <c r="AF50" s="804"/>
      <c r="AG50" s="804"/>
      <c r="AH50" s="804"/>
      <c r="AI50" s="804"/>
      <c r="AJ50" s="804"/>
      <c r="AK50" s="804"/>
      <c r="AL50" s="894"/>
      <c r="AM50" s="894"/>
      <c r="AN50" s="894"/>
      <c r="AO50" s="823"/>
      <c r="AP50" s="823"/>
      <c r="AQ50" s="814"/>
      <c r="AR50" s="814"/>
      <c r="AS50" s="814"/>
      <c r="AT50" s="814"/>
      <c r="AU50" s="814"/>
      <c r="AV50" s="814"/>
      <c r="AW50" s="795"/>
      <c r="CA50" s="794" t="str">
        <f>IF(AND(([5]A01!$C18+[5]A01!$C19+[5]A01!$C20+[5]A01!$C21+[5]A01!$F31+[5]A01!$F32+[5]A01!$F33)&lt;&gt;0,D50=0,E50=""),"Observacion : En A01 existen contoles no ingresados, Revisar","")</f>
        <v/>
      </c>
      <c r="CG50" s="807"/>
      <c r="CH50" s="807"/>
      <c r="CI50" s="807"/>
      <c r="CJ50" s="807"/>
      <c r="CK50" s="807"/>
      <c r="CL50" s="807"/>
      <c r="CM50" s="807"/>
      <c r="CN50" s="807"/>
    </row>
    <row r="51" spans="1:92" x14ac:dyDescent="0.2">
      <c r="A51" s="889" t="s">
        <v>213</v>
      </c>
      <c r="B51" s="891"/>
      <c r="C51" s="891"/>
      <c r="D51" s="891"/>
      <c r="E51" s="891"/>
      <c r="F51" s="806"/>
      <c r="G51" s="895"/>
      <c r="H51" s="883"/>
      <c r="I51" s="806"/>
      <c r="J51" s="806"/>
      <c r="K51" s="806"/>
      <c r="L51" s="806"/>
      <c r="M51" s="806"/>
      <c r="N51" s="806"/>
      <c r="O51" s="806"/>
      <c r="P51" s="806"/>
      <c r="Q51" s="806"/>
      <c r="R51" s="806"/>
      <c r="S51" s="806"/>
      <c r="T51" s="806"/>
      <c r="U51" s="806"/>
      <c r="V51" s="806"/>
      <c r="W51" s="806"/>
      <c r="X51" s="798"/>
      <c r="Y51" s="798"/>
      <c r="Z51" s="798"/>
      <c r="AA51" s="798"/>
      <c r="AB51" s="798"/>
      <c r="AC51" s="798"/>
      <c r="AD51" s="798"/>
      <c r="AE51" s="798"/>
      <c r="AF51" s="798"/>
      <c r="AG51" s="798"/>
      <c r="AH51" s="798"/>
      <c r="AI51" s="798"/>
      <c r="AJ51" s="798"/>
      <c r="AK51" s="798"/>
      <c r="AL51" s="798"/>
      <c r="AM51" s="798"/>
      <c r="AN51" s="798"/>
      <c r="AO51" s="799"/>
      <c r="AP51" s="799"/>
      <c r="AQ51" s="799"/>
      <c r="AR51" s="799"/>
      <c r="AS51" s="799"/>
      <c r="AT51" s="799"/>
      <c r="AU51" s="799"/>
      <c r="AV51" s="799"/>
      <c r="AW51" s="795"/>
      <c r="CG51" s="807"/>
      <c r="CH51" s="807"/>
      <c r="CI51" s="807"/>
      <c r="CJ51" s="807"/>
      <c r="CK51" s="807"/>
      <c r="CL51" s="807"/>
      <c r="CM51" s="807"/>
      <c r="CN51" s="807"/>
    </row>
    <row r="52" spans="1:92" ht="14.25" customHeight="1" x14ac:dyDescent="0.2">
      <c r="A52" s="1508" t="s">
        <v>40</v>
      </c>
      <c r="B52" s="1509"/>
      <c r="C52" s="1508" t="s">
        <v>41</v>
      </c>
      <c r="D52" s="1574"/>
      <c r="E52" s="1509"/>
      <c r="F52" s="1563" t="s">
        <v>34</v>
      </c>
      <c r="G52" s="1563"/>
      <c r="H52" s="1563"/>
      <c r="I52" s="1563"/>
      <c r="J52" s="1563"/>
      <c r="K52" s="1563"/>
      <c r="L52" s="1563"/>
      <c r="M52" s="1563"/>
      <c r="N52" s="1563"/>
      <c r="O52" s="1563"/>
      <c r="P52" s="1563"/>
      <c r="Q52" s="1564"/>
      <c r="R52" s="1649" t="s">
        <v>214</v>
      </c>
      <c r="S52" s="1650"/>
      <c r="T52" s="1650"/>
      <c r="U52" s="1650"/>
      <c r="V52" s="1651"/>
      <c r="W52" s="896"/>
      <c r="X52" s="896"/>
      <c r="Y52" s="896"/>
      <c r="Z52" s="896"/>
      <c r="AA52" s="896"/>
      <c r="AB52" s="896"/>
      <c r="AC52" s="896"/>
      <c r="AD52" s="896"/>
      <c r="AE52" s="896"/>
      <c r="AF52" s="896"/>
      <c r="AG52" s="896"/>
      <c r="AH52" s="896"/>
      <c r="AI52" s="896"/>
      <c r="AJ52" s="896"/>
      <c r="AK52" s="896"/>
      <c r="AL52" s="896"/>
      <c r="AM52" s="896"/>
      <c r="AN52" s="896"/>
      <c r="AO52" s="897"/>
      <c r="AP52" s="897"/>
      <c r="AQ52" s="897"/>
      <c r="AR52" s="898"/>
      <c r="AS52" s="898"/>
      <c r="AT52" s="898"/>
      <c r="AU52" s="898"/>
      <c r="AV52" s="898"/>
      <c r="AW52" s="795"/>
      <c r="CG52" s="807"/>
      <c r="CH52" s="807"/>
      <c r="CI52" s="807"/>
      <c r="CJ52" s="807"/>
      <c r="CK52" s="807"/>
      <c r="CL52" s="807"/>
      <c r="CM52" s="807"/>
      <c r="CN52" s="807"/>
    </row>
    <row r="53" spans="1:92" ht="22.5" customHeight="1" x14ac:dyDescent="0.2">
      <c r="A53" s="1510"/>
      <c r="B53" s="1511"/>
      <c r="C53" s="1512"/>
      <c r="D53" s="1576"/>
      <c r="E53" s="1513"/>
      <c r="F53" s="1562" t="s">
        <v>42</v>
      </c>
      <c r="G53" s="1564"/>
      <c r="H53" s="1562" t="s">
        <v>43</v>
      </c>
      <c r="I53" s="1564"/>
      <c r="J53" s="1562" t="s">
        <v>44</v>
      </c>
      <c r="K53" s="1564"/>
      <c r="L53" s="1562" t="s">
        <v>45</v>
      </c>
      <c r="M53" s="1564"/>
      <c r="N53" s="1562" t="s">
        <v>46</v>
      </c>
      <c r="O53" s="1564"/>
      <c r="P53" s="1562" t="s">
        <v>47</v>
      </c>
      <c r="Q53" s="1564"/>
      <c r="R53" s="1562" t="s">
        <v>53</v>
      </c>
      <c r="S53" s="1564"/>
      <c r="T53" s="1631" t="s">
        <v>215</v>
      </c>
      <c r="U53" s="1562" t="s">
        <v>54</v>
      </c>
      <c r="V53" s="1564"/>
      <c r="W53" s="896"/>
      <c r="X53" s="896"/>
      <c r="Y53" s="896"/>
      <c r="Z53" s="896"/>
      <c r="AA53" s="896"/>
      <c r="AB53" s="896"/>
      <c r="AC53" s="896"/>
      <c r="AD53" s="896"/>
      <c r="AE53" s="896"/>
      <c r="AF53" s="896"/>
      <c r="AG53" s="896"/>
      <c r="AH53" s="896"/>
      <c r="AI53" s="896"/>
      <c r="AJ53" s="896"/>
      <c r="AK53" s="896"/>
      <c r="AL53" s="896"/>
      <c r="AM53" s="896"/>
      <c r="AN53" s="896"/>
      <c r="AO53" s="897"/>
      <c r="AP53" s="897"/>
      <c r="AQ53" s="897"/>
      <c r="AR53" s="898"/>
      <c r="AS53" s="898"/>
      <c r="AT53" s="898"/>
      <c r="AU53" s="898"/>
      <c r="AV53" s="898"/>
      <c r="AW53" s="795"/>
      <c r="CG53" s="807"/>
      <c r="CH53" s="807"/>
      <c r="CI53" s="807"/>
      <c r="CJ53" s="807"/>
      <c r="CK53" s="807"/>
      <c r="CL53" s="807"/>
      <c r="CM53" s="807"/>
      <c r="CN53" s="807"/>
    </row>
    <row r="54" spans="1:92" ht="31.5" x14ac:dyDescent="0.2">
      <c r="A54" s="1512"/>
      <c r="B54" s="1513"/>
      <c r="C54" s="900" t="s">
        <v>149</v>
      </c>
      <c r="D54" s="958" t="s">
        <v>30</v>
      </c>
      <c r="E54" s="902" t="s">
        <v>48</v>
      </c>
      <c r="F54" s="1087" t="s">
        <v>30</v>
      </c>
      <c r="G54" s="904" t="s">
        <v>48</v>
      </c>
      <c r="H54" s="1087" t="s">
        <v>30</v>
      </c>
      <c r="I54" s="904" t="s">
        <v>48</v>
      </c>
      <c r="J54" s="1087" t="s">
        <v>30</v>
      </c>
      <c r="K54" s="904" t="s">
        <v>48</v>
      </c>
      <c r="L54" s="1087" t="s">
        <v>30</v>
      </c>
      <c r="M54" s="904" t="s">
        <v>48</v>
      </c>
      <c r="N54" s="1087" t="s">
        <v>30</v>
      </c>
      <c r="O54" s="904" t="s">
        <v>48</v>
      </c>
      <c r="P54" s="1087" t="s">
        <v>30</v>
      </c>
      <c r="Q54" s="904" t="s">
        <v>48</v>
      </c>
      <c r="R54" s="958" t="s">
        <v>216</v>
      </c>
      <c r="S54" s="958" t="s">
        <v>217</v>
      </c>
      <c r="T54" s="1632"/>
      <c r="U54" s="899" t="s">
        <v>218</v>
      </c>
      <c r="V54" s="958" t="s">
        <v>219</v>
      </c>
      <c r="W54" s="896"/>
      <c r="X54" s="896"/>
      <c r="Y54" s="896"/>
      <c r="Z54" s="896"/>
      <c r="AA54" s="896"/>
      <c r="AB54" s="896"/>
      <c r="AC54" s="896"/>
      <c r="AD54" s="896"/>
      <c r="AE54" s="896"/>
      <c r="AF54" s="896"/>
      <c r="AG54" s="896"/>
      <c r="AH54" s="896"/>
      <c r="AI54" s="896"/>
      <c r="AJ54" s="896"/>
      <c r="AK54" s="896"/>
      <c r="AL54" s="896"/>
      <c r="AM54" s="896"/>
      <c r="AN54" s="896"/>
      <c r="AO54" s="897"/>
      <c r="AP54" s="897"/>
      <c r="AQ54" s="897"/>
      <c r="AR54" s="898"/>
      <c r="AS54" s="898"/>
      <c r="AT54" s="898"/>
      <c r="AU54" s="898"/>
      <c r="AV54" s="898"/>
      <c r="AW54" s="795"/>
      <c r="CG54" s="807"/>
      <c r="CH54" s="807"/>
      <c r="CI54" s="807"/>
      <c r="CJ54" s="807"/>
      <c r="CK54" s="807"/>
      <c r="CL54" s="807"/>
      <c r="CM54" s="807"/>
      <c r="CN54" s="807"/>
    </row>
    <row r="55" spans="1:92" x14ac:dyDescent="0.2">
      <c r="A55" s="1596" t="s">
        <v>49</v>
      </c>
      <c r="B55" s="1597"/>
      <c r="C55" s="864">
        <f>SUM(D55:E55)</f>
        <v>0</v>
      </c>
      <c r="D55" s="864">
        <f t="shared" ref="D55:E59" si="3">SUM(F55+H55+J55+L55+N55+P55)</f>
        <v>0</v>
      </c>
      <c r="E55" s="864">
        <f t="shared" si="3"/>
        <v>0</v>
      </c>
      <c r="F55" s="817"/>
      <c r="G55" s="905"/>
      <c r="H55" s="817"/>
      <c r="I55" s="905"/>
      <c r="J55" s="817"/>
      <c r="K55" s="905"/>
      <c r="L55" s="817"/>
      <c r="M55" s="905"/>
      <c r="N55" s="817"/>
      <c r="O55" s="905"/>
      <c r="P55" s="817"/>
      <c r="Q55" s="905"/>
      <c r="R55" s="817"/>
      <c r="S55" s="817"/>
      <c r="T55" s="906"/>
      <c r="U55" s="906"/>
      <c r="V55" s="865"/>
      <c r="W55" s="907"/>
      <c r="X55" s="896"/>
      <c r="Y55" s="896"/>
      <c r="Z55" s="896"/>
      <c r="AA55" s="896"/>
      <c r="AB55" s="896"/>
      <c r="AC55" s="896"/>
      <c r="AD55" s="804"/>
      <c r="AE55" s="804"/>
      <c r="AF55" s="804"/>
      <c r="AG55" s="804"/>
      <c r="AH55" s="896"/>
      <c r="AI55" s="896"/>
      <c r="AJ55" s="804"/>
      <c r="AK55" s="896"/>
      <c r="AL55" s="896"/>
      <c r="AM55" s="896"/>
      <c r="AN55" s="896"/>
      <c r="AO55" s="897"/>
      <c r="AP55" s="897"/>
      <c r="AQ55" s="897"/>
      <c r="AR55" s="898"/>
      <c r="AS55" s="898"/>
      <c r="AT55" s="898"/>
      <c r="AU55" s="898"/>
      <c r="AV55" s="898"/>
      <c r="AW55" s="795"/>
      <c r="CG55" s="807"/>
      <c r="CH55" s="807"/>
      <c r="CI55" s="807"/>
      <c r="CJ55" s="807"/>
      <c r="CK55" s="807"/>
      <c r="CL55" s="807"/>
      <c r="CM55" s="807"/>
      <c r="CN55" s="807"/>
    </row>
    <row r="56" spans="1:92" x14ac:dyDescent="0.2">
      <c r="A56" s="1556" t="s">
        <v>50</v>
      </c>
      <c r="B56" s="1558"/>
      <c r="C56" s="873">
        <f>SUM(D56:E56)</f>
        <v>0</v>
      </c>
      <c r="D56" s="873">
        <f t="shared" si="3"/>
        <v>0</v>
      </c>
      <c r="E56" s="873">
        <f t="shared" si="3"/>
        <v>0</v>
      </c>
      <c r="F56" s="825"/>
      <c r="G56" s="908"/>
      <c r="H56" s="825"/>
      <c r="I56" s="908"/>
      <c r="J56" s="825"/>
      <c r="K56" s="908"/>
      <c r="L56" s="825"/>
      <c r="M56" s="908"/>
      <c r="N56" s="825"/>
      <c r="O56" s="908"/>
      <c r="P56" s="825"/>
      <c r="Q56" s="908"/>
      <c r="R56" s="825"/>
      <c r="S56" s="825"/>
      <c r="T56" s="909"/>
      <c r="U56" s="909"/>
      <c r="V56" s="842"/>
      <c r="W56" s="907"/>
      <c r="X56" s="896"/>
      <c r="Y56" s="896"/>
      <c r="Z56" s="896"/>
      <c r="AA56" s="896"/>
      <c r="AB56" s="896"/>
      <c r="AC56" s="896"/>
      <c r="AD56" s="804"/>
      <c r="AE56" s="804"/>
      <c r="AF56" s="804"/>
      <c r="AG56" s="804"/>
      <c r="AH56" s="896"/>
      <c r="AI56" s="896"/>
      <c r="AJ56" s="804"/>
      <c r="AK56" s="896"/>
      <c r="AL56" s="896"/>
      <c r="AM56" s="896"/>
      <c r="AN56" s="896"/>
      <c r="AO56" s="897"/>
      <c r="AP56" s="897"/>
      <c r="AQ56" s="897"/>
      <c r="AR56" s="898"/>
      <c r="AS56" s="898"/>
      <c r="AT56" s="898"/>
      <c r="AU56" s="898"/>
      <c r="AV56" s="898"/>
      <c r="AW56" s="795"/>
      <c r="CG56" s="807"/>
      <c r="CH56" s="807"/>
      <c r="CI56" s="807"/>
      <c r="CJ56" s="807"/>
      <c r="CK56" s="807"/>
      <c r="CL56" s="807"/>
      <c r="CM56" s="807"/>
      <c r="CN56" s="807"/>
    </row>
    <row r="57" spans="1:92" x14ac:dyDescent="0.2">
      <c r="A57" s="1556" t="s">
        <v>51</v>
      </c>
      <c r="B57" s="1558"/>
      <c r="C57" s="873">
        <f>SUM(D57:E57)</f>
        <v>0</v>
      </c>
      <c r="D57" s="873">
        <f t="shared" si="3"/>
        <v>0</v>
      </c>
      <c r="E57" s="873">
        <f t="shared" si="3"/>
        <v>0</v>
      </c>
      <c r="F57" s="825"/>
      <c r="G57" s="908"/>
      <c r="H57" s="825"/>
      <c r="I57" s="908"/>
      <c r="J57" s="825"/>
      <c r="K57" s="908"/>
      <c r="L57" s="825"/>
      <c r="M57" s="908"/>
      <c r="N57" s="825"/>
      <c r="O57" s="908"/>
      <c r="P57" s="825"/>
      <c r="Q57" s="908"/>
      <c r="R57" s="825"/>
      <c r="S57" s="825"/>
      <c r="T57" s="909"/>
      <c r="U57" s="909"/>
      <c r="V57" s="842"/>
      <c r="W57" s="907"/>
      <c r="X57" s="896"/>
      <c r="Y57" s="896"/>
      <c r="Z57" s="896"/>
      <c r="AA57" s="896"/>
      <c r="AB57" s="896"/>
      <c r="AC57" s="896"/>
      <c r="AD57" s="804"/>
      <c r="AE57" s="804"/>
      <c r="AF57" s="804"/>
      <c r="AG57" s="804"/>
      <c r="AH57" s="896"/>
      <c r="AI57" s="896"/>
      <c r="AJ57" s="804"/>
      <c r="AK57" s="896"/>
      <c r="AL57" s="896"/>
      <c r="AM57" s="896"/>
      <c r="AN57" s="896"/>
      <c r="AO57" s="897"/>
      <c r="AP57" s="897"/>
      <c r="AQ57" s="897"/>
      <c r="AR57" s="898"/>
      <c r="AS57" s="898"/>
      <c r="AT57" s="898"/>
      <c r="AU57" s="898"/>
      <c r="AV57" s="898"/>
      <c r="AW57" s="795"/>
      <c r="CG57" s="807"/>
      <c r="CH57" s="807"/>
      <c r="CI57" s="807"/>
      <c r="CJ57" s="807"/>
      <c r="CK57" s="807"/>
      <c r="CL57" s="807"/>
      <c r="CM57" s="807"/>
      <c r="CN57" s="807"/>
    </row>
    <row r="58" spans="1:92" ht="15" customHeight="1" x14ac:dyDescent="0.2">
      <c r="A58" s="1598" t="s">
        <v>220</v>
      </c>
      <c r="B58" s="1530"/>
      <c r="C58" s="910">
        <f>SUM(D58:E58)</f>
        <v>0</v>
      </c>
      <c r="D58" s="910">
        <f t="shared" si="3"/>
        <v>0</v>
      </c>
      <c r="E58" s="910">
        <f t="shared" si="3"/>
        <v>0</v>
      </c>
      <c r="F58" s="829"/>
      <c r="G58" s="911"/>
      <c r="H58" s="829"/>
      <c r="I58" s="911"/>
      <c r="J58" s="829"/>
      <c r="K58" s="911"/>
      <c r="L58" s="829"/>
      <c r="M58" s="911"/>
      <c r="N58" s="829"/>
      <c r="O58" s="911"/>
      <c r="P58" s="829"/>
      <c r="Q58" s="911"/>
      <c r="R58" s="829"/>
      <c r="S58" s="829"/>
      <c r="T58" s="912"/>
      <c r="U58" s="913"/>
      <c r="V58" s="914"/>
      <c r="W58" s="907"/>
      <c r="X58" s="896"/>
      <c r="Y58" s="896"/>
      <c r="Z58" s="896"/>
      <c r="AA58" s="896"/>
      <c r="AB58" s="896"/>
      <c r="AC58" s="896"/>
      <c r="AD58" s="804"/>
      <c r="AE58" s="804"/>
      <c r="AF58" s="804"/>
      <c r="AG58" s="804"/>
      <c r="AH58" s="896"/>
      <c r="AI58" s="896"/>
      <c r="AJ58" s="804"/>
      <c r="AK58" s="896"/>
      <c r="AL58" s="896"/>
      <c r="AM58" s="896"/>
      <c r="AN58" s="896"/>
      <c r="AO58" s="897"/>
      <c r="AP58" s="897"/>
      <c r="AQ58" s="897"/>
      <c r="AR58" s="898"/>
      <c r="AS58" s="898"/>
      <c r="AT58" s="898"/>
      <c r="AU58" s="898"/>
      <c r="AV58" s="898"/>
      <c r="AW58" s="795"/>
      <c r="CG58" s="807"/>
      <c r="CH58" s="807"/>
      <c r="CI58" s="807"/>
      <c r="CJ58" s="807"/>
      <c r="CK58" s="807"/>
      <c r="CL58" s="807"/>
      <c r="CM58" s="807"/>
      <c r="CN58" s="807"/>
    </row>
    <row r="59" spans="1:92" x14ac:dyDescent="0.2">
      <c r="A59" s="1590" t="s">
        <v>52</v>
      </c>
      <c r="B59" s="1591"/>
      <c r="C59" s="915">
        <f>SUM(D59:E59)</f>
        <v>0</v>
      </c>
      <c r="D59" s="915">
        <f t="shared" si="3"/>
        <v>0</v>
      </c>
      <c r="E59" s="915">
        <f t="shared" si="3"/>
        <v>0</v>
      </c>
      <c r="F59" s="916"/>
      <c r="G59" s="917"/>
      <c r="H59" s="916"/>
      <c r="I59" s="917"/>
      <c r="J59" s="916"/>
      <c r="K59" s="917"/>
      <c r="L59" s="916"/>
      <c r="M59" s="917"/>
      <c r="N59" s="916"/>
      <c r="O59" s="917"/>
      <c r="P59" s="916"/>
      <c r="Q59" s="917"/>
      <c r="R59" s="916"/>
      <c r="S59" s="916"/>
      <c r="T59" s="918"/>
      <c r="U59" s="919"/>
      <c r="V59" s="919"/>
      <c r="W59" s="907"/>
      <c r="X59" s="896"/>
      <c r="Y59" s="896"/>
      <c r="Z59" s="896"/>
      <c r="AA59" s="896"/>
      <c r="AB59" s="896"/>
      <c r="AC59" s="896"/>
      <c r="AD59" s="804"/>
      <c r="AE59" s="804"/>
      <c r="AF59" s="804"/>
      <c r="AG59" s="804"/>
      <c r="AH59" s="896"/>
      <c r="AI59" s="896"/>
      <c r="AJ59" s="804"/>
      <c r="AK59" s="896"/>
      <c r="AL59" s="896"/>
      <c r="AM59" s="896"/>
      <c r="AN59" s="896"/>
      <c r="AO59" s="897"/>
      <c r="AP59" s="897"/>
      <c r="AQ59" s="897"/>
      <c r="AR59" s="898"/>
      <c r="AS59" s="898"/>
      <c r="AT59" s="898"/>
      <c r="AU59" s="898"/>
      <c r="AV59" s="898"/>
      <c r="AW59" s="795"/>
      <c r="CG59" s="807"/>
      <c r="CH59" s="807"/>
      <c r="CI59" s="807"/>
      <c r="CJ59" s="807"/>
      <c r="CK59" s="807"/>
      <c r="CL59" s="807"/>
      <c r="CM59" s="807"/>
      <c r="CN59" s="807"/>
    </row>
    <row r="60" spans="1:92" x14ac:dyDescent="0.2">
      <c r="A60" s="920" t="s">
        <v>221</v>
      </c>
      <c r="B60" s="896"/>
      <c r="C60" s="896"/>
      <c r="D60" s="896"/>
      <c r="E60" s="896"/>
      <c r="F60" s="896"/>
      <c r="G60" s="804"/>
      <c r="H60" s="804"/>
      <c r="I60" s="804"/>
      <c r="J60" s="804"/>
      <c r="K60" s="896"/>
      <c r="L60" s="896"/>
      <c r="M60" s="804"/>
      <c r="N60" s="896"/>
      <c r="O60" s="896"/>
      <c r="P60" s="896"/>
      <c r="Q60" s="896"/>
      <c r="R60" s="921"/>
      <c r="S60" s="921"/>
      <c r="T60" s="921"/>
      <c r="U60" s="922"/>
      <c r="V60" s="922"/>
      <c r="W60" s="922"/>
      <c r="X60" s="922"/>
      <c r="Y60" s="922"/>
      <c r="Z60" s="795"/>
      <c r="CG60" s="807"/>
      <c r="CH60" s="807"/>
      <c r="CI60" s="807"/>
      <c r="CJ60" s="807"/>
      <c r="CK60" s="807"/>
      <c r="CL60" s="807"/>
      <c r="CM60" s="807"/>
      <c r="CN60" s="807"/>
    </row>
    <row r="61" spans="1:92" ht="15" customHeight="1" x14ac:dyDescent="0.2">
      <c r="A61" s="1514" t="s">
        <v>222</v>
      </c>
      <c r="B61" s="1516"/>
      <c r="C61" s="1494" t="s">
        <v>33</v>
      </c>
      <c r="D61" s="1495"/>
      <c r="E61" s="1496"/>
      <c r="F61" s="1562" t="s">
        <v>223</v>
      </c>
      <c r="G61" s="1563"/>
      <c r="H61" s="1563"/>
      <c r="I61" s="1563"/>
      <c r="J61" s="1563"/>
      <c r="K61" s="1563"/>
      <c r="L61" s="1563"/>
      <c r="M61" s="1563"/>
      <c r="N61" s="1563"/>
      <c r="O61" s="1563"/>
      <c r="P61" s="923"/>
      <c r="Q61" s="896"/>
      <c r="R61" s="921"/>
      <c r="S61" s="921"/>
      <c r="T61" s="921"/>
      <c r="U61" s="922"/>
      <c r="V61" s="922"/>
      <c r="W61" s="922"/>
      <c r="X61" s="922"/>
      <c r="Y61" s="922"/>
      <c r="Z61" s="795"/>
      <c r="CG61" s="807"/>
      <c r="CH61" s="807"/>
      <c r="CI61" s="807"/>
      <c r="CJ61" s="807"/>
      <c r="CK61" s="807"/>
      <c r="CL61" s="807"/>
      <c r="CM61" s="807"/>
      <c r="CN61" s="807"/>
    </row>
    <row r="62" spans="1:92" x14ac:dyDescent="0.2">
      <c r="A62" s="1592"/>
      <c r="B62" s="1593"/>
      <c r="C62" s="1588"/>
      <c r="D62" s="1594"/>
      <c r="E62" s="1589"/>
      <c r="F62" s="1562" t="s">
        <v>224</v>
      </c>
      <c r="G62" s="1564"/>
      <c r="H62" s="1562" t="s">
        <v>225</v>
      </c>
      <c r="I62" s="1564"/>
      <c r="J62" s="1562" t="s">
        <v>226</v>
      </c>
      <c r="K62" s="1564"/>
      <c r="L62" s="1562" t="s">
        <v>227</v>
      </c>
      <c r="M62" s="1564"/>
      <c r="N62" s="1520" t="s">
        <v>8</v>
      </c>
      <c r="O62" s="1595"/>
      <c r="P62" s="896"/>
      <c r="Q62" s="896"/>
      <c r="R62" s="921"/>
      <c r="S62" s="921"/>
      <c r="T62" s="921"/>
      <c r="U62" s="922"/>
      <c r="V62" s="922"/>
      <c r="W62" s="922"/>
      <c r="X62" s="922"/>
      <c r="Y62" s="922"/>
      <c r="Z62" s="795"/>
      <c r="CG62" s="807"/>
      <c r="CH62" s="807"/>
      <c r="CI62" s="807"/>
      <c r="CJ62" s="807"/>
      <c r="CK62" s="807"/>
      <c r="CL62" s="807"/>
      <c r="CM62" s="807"/>
      <c r="CN62" s="807"/>
    </row>
    <row r="63" spans="1:92" x14ac:dyDescent="0.2">
      <c r="A63" s="1517"/>
      <c r="B63" s="1519"/>
      <c r="C63" s="924" t="s">
        <v>149</v>
      </c>
      <c r="D63" s="958" t="s">
        <v>30</v>
      </c>
      <c r="E63" s="958" t="s">
        <v>48</v>
      </c>
      <c r="F63" s="958" t="s">
        <v>30</v>
      </c>
      <c r="G63" s="958" t="s">
        <v>48</v>
      </c>
      <c r="H63" s="958" t="s">
        <v>30</v>
      </c>
      <c r="I63" s="958" t="s">
        <v>48</v>
      </c>
      <c r="J63" s="958" t="s">
        <v>30</v>
      </c>
      <c r="K63" s="958" t="s">
        <v>48</v>
      </c>
      <c r="L63" s="958" t="s">
        <v>30</v>
      </c>
      <c r="M63" s="958" t="s">
        <v>48</v>
      </c>
      <c r="N63" s="958" t="s">
        <v>30</v>
      </c>
      <c r="O63" s="958" t="s">
        <v>48</v>
      </c>
      <c r="P63" s="925"/>
      <c r="Q63" s="896"/>
      <c r="R63" s="921"/>
      <c r="S63" s="921"/>
      <c r="T63" s="921"/>
      <c r="U63" s="922"/>
      <c r="V63" s="922"/>
      <c r="W63" s="922"/>
      <c r="X63" s="922"/>
      <c r="Y63" s="922"/>
      <c r="Z63" s="795"/>
      <c r="CG63" s="807"/>
      <c r="CH63" s="807"/>
      <c r="CI63" s="807"/>
      <c r="CJ63" s="807"/>
      <c r="CK63" s="807"/>
      <c r="CL63" s="807"/>
      <c r="CM63" s="807"/>
      <c r="CN63" s="807"/>
    </row>
    <row r="64" spans="1:92" ht="15" customHeight="1" x14ac:dyDescent="0.2">
      <c r="A64" s="1562" t="s">
        <v>34</v>
      </c>
      <c r="B64" s="1564"/>
      <c r="C64" s="926">
        <f>SUM(D64:E64)</f>
        <v>0</v>
      </c>
      <c r="D64" s="927">
        <f>SUM(F64+H64+J64+L64+N64)</f>
        <v>0</v>
      </c>
      <c r="E64" s="928">
        <f>SUM(G64+I64+K64+M64+O64)</f>
        <v>0</v>
      </c>
      <c r="F64" s="833"/>
      <c r="G64" s="929"/>
      <c r="H64" s="833"/>
      <c r="I64" s="929"/>
      <c r="J64" s="833"/>
      <c r="K64" s="835"/>
      <c r="L64" s="833"/>
      <c r="M64" s="835"/>
      <c r="N64" s="833"/>
      <c r="O64" s="835"/>
      <c r="P64" s="925"/>
      <c r="Q64" s="896"/>
      <c r="R64" s="921"/>
      <c r="S64" s="921"/>
      <c r="T64" s="921"/>
      <c r="U64" s="922"/>
      <c r="V64" s="922"/>
      <c r="W64" s="922"/>
      <c r="X64" s="922"/>
      <c r="Y64" s="922"/>
      <c r="Z64" s="795"/>
      <c r="CG64" s="807"/>
      <c r="CH64" s="807"/>
      <c r="CI64" s="807"/>
      <c r="CJ64" s="807"/>
      <c r="CK64" s="807"/>
      <c r="CL64" s="807"/>
      <c r="CM64" s="807"/>
      <c r="CN64" s="807"/>
    </row>
    <row r="65" spans="1:92" x14ac:dyDescent="0.2">
      <c r="A65" s="882" t="s">
        <v>56</v>
      </c>
      <c r="B65" s="930"/>
      <c r="C65" s="882"/>
      <c r="D65" s="882"/>
      <c r="E65" s="882"/>
      <c r="F65" s="882"/>
      <c r="G65" s="882"/>
      <c r="H65" s="931"/>
      <c r="I65" s="932"/>
      <c r="J65" s="932"/>
      <c r="K65" s="933"/>
      <c r="L65" s="933"/>
      <c r="M65" s="933"/>
      <c r="N65" s="933"/>
      <c r="O65" s="933"/>
      <c r="P65" s="932"/>
      <c r="Q65" s="932"/>
      <c r="R65" s="932"/>
      <c r="S65" s="932"/>
      <c r="T65" s="896"/>
      <c r="U65" s="896"/>
      <c r="V65" s="896"/>
      <c r="W65" s="896"/>
      <c r="X65" s="804"/>
      <c r="Y65" s="804"/>
      <c r="Z65" s="804"/>
      <c r="AA65" s="804"/>
      <c r="AB65" s="896"/>
      <c r="AC65" s="896"/>
      <c r="AD65" s="804"/>
      <c r="AE65" s="896"/>
      <c r="AF65" s="896"/>
      <c r="AG65" s="896"/>
      <c r="AH65" s="934"/>
      <c r="AI65" s="896"/>
      <c r="AJ65" s="896"/>
      <c r="AK65" s="896"/>
      <c r="AL65" s="935"/>
      <c r="AM65" s="936"/>
      <c r="AN65" s="937"/>
      <c r="AO65" s="922"/>
      <c r="AP65" s="922"/>
      <c r="AQ65" s="922"/>
      <c r="AR65" s="922"/>
      <c r="AS65" s="922"/>
      <c r="AT65" s="922"/>
      <c r="AU65" s="922"/>
      <c r="AV65" s="922"/>
      <c r="AW65" s="795"/>
      <c r="CG65" s="807"/>
      <c r="CH65" s="807"/>
      <c r="CI65" s="807"/>
      <c r="CJ65" s="807"/>
      <c r="CK65" s="807"/>
      <c r="CL65" s="807"/>
      <c r="CM65" s="807"/>
      <c r="CN65" s="807"/>
    </row>
    <row r="66" spans="1:92" ht="14.25" customHeight="1" x14ac:dyDescent="0.2">
      <c r="A66" s="1508" t="s">
        <v>32</v>
      </c>
      <c r="B66" s="1509"/>
      <c r="C66" s="1508" t="s">
        <v>33</v>
      </c>
      <c r="D66" s="1574"/>
      <c r="E66" s="1509"/>
      <c r="F66" s="1577" t="s">
        <v>34</v>
      </c>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9"/>
      <c r="AH66" s="938"/>
      <c r="AI66" s="804"/>
      <c r="AJ66" s="804"/>
      <c r="AK66" s="804"/>
      <c r="AL66" s="814"/>
      <c r="AM66" s="814"/>
      <c r="AN66" s="814"/>
      <c r="AO66" s="814"/>
      <c r="AP66" s="814"/>
      <c r="AQ66" s="814"/>
      <c r="AR66" s="814"/>
      <c r="AS66" s="814"/>
      <c r="AT66" s="814"/>
      <c r="AU66" s="845"/>
      <c r="CG66" s="807"/>
      <c r="CH66" s="807"/>
      <c r="CI66" s="807"/>
      <c r="CJ66" s="807"/>
      <c r="CK66" s="807"/>
      <c r="CL66" s="807"/>
      <c r="CM66" s="807"/>
      <c r="CN66" s="807"/>
    </row>
    <row r="67" spans="1:92" x14ac:dyDescent="0.2">
      <c r="A67" s="1510"/>
      <c r="B67" s="1511"/>
      <c r="C67" s="1510"/>
      <c r="D67" s="1575"/>
      <c r="E67" s="1511"/>
      <c r="F67" s="1524" t="s">
        <v>57</v>
      </c>
      <c r="G67" s="1524"/>
      <c r="H67" s="1524" t="s">
        <v>58</v>
      </c>
      <c r="I67" s="1524"/>
      <c r="J67" s="1524" t="s">
        <v>59</v>
      </c>
      <c r="K67" s="1524"/>
      <c r="L67" s="1524" t="s">
        <v>60</v>
      </c>
      <c r="M67" s="1524"/>
      <c r="N67" s="1524" t="s">
        <v>61</v>
      </c>
      <c r="O67" s="1524"/>
      <c r="P67" s="1524" t="s">
        <v>62</v>
      </c>
      <c r="Q67" s="1524"/>
      <c r="R67" s="1524" t="s">
        <v>63</v>
      </c>
      <c r="S67" s="1524"/>
      <c r="T67" s="1524" t="s">
        <v>64</v>
      </c>
      <c r="U67" s="1524"/>
      <c r="V67" s="1524" t="s">
        <v>65</v>
      </c>
      <c r="W67" s="1524"/>
      <c r="X67" s="1524" t="s">
        <v>66</v>
      </c>
      <c r="Y67" s="1524"/>
      <c r="Z67" s="1562" t="s">
        <v>67</v>
      </c>
      <c r="AA67" s="1564"/>
      <c r="AB67" s="1562" t="s">
        <v>68</v>
      </c>
      <c r="AC67" s="1564"/>
      <c r="AD67" s="1562" t="s">
        <v>69</v>
      </c>
      <c r="AE67" s="1564"/>
      <c r="AF67" s="1562" t="s">
        <v>70</v>
      </c>
      <c r="AG67" s="1564"/>
      <c r="AH67" s="804"/>
      <c r="AI67" s="804"/>
      <c r="AJ67" s="804"/>
      <c r="AK67" s="804"/>
      <c r="AL67" s="814"/>
      <c r="AM67" s="814"/>
      <c r="AN67" s="814"/>
      <c r="AO67" s="814"/>
      <c r="AP67" s="814"/>
      <c r="AQ67" s="814"/>
      <c r="AR67" s="814"/>
      <c r="AS67" s="814"/>
      <c r="AT67" s="814"/>
      <c r="AU67" s="845"/>
      <c r="CG67" s="807"/>
      <c r="CH67" s="807"/>
      <c r="CI67" s="807"/>
      <c r="CJ67" s="807"/>
      <c r="CK67" s="807"/>
      <c r="CL67" s="807"/>
      <c r="CM67" s="807"/>
      <c r="CN67" s="807"/>
    </row>
    <row r="68" spans="1:92" x14ac:dyDescent="0.2">
      <c r="A68" s="1588"/>
      <c r="B68" s="1589"/>
      <c r="C68" s="956" t="s">
        <v>149</v>
      </c>
      <c r="D68" s="956" t="s">
        <v>30</v>
      </c>
      <c r="E68" s="939" t="s">
        <v>48</v>
      </c>
      <c r="F68" s="940" t="s">
        <v>30</v>
      </c>
      <c r="G68" s="941" t="s">
        <v>48</v>
      </c>
      <c r="H68" s="940" t="s">
        <v>30</v>
      </c>
      <c r="I68" s="941" t="s">
        <v>48</v>
      </c>
      <c r="J68" s="940" t="s">
        <v>30</v>
      </c>
      <c r="K68" s="941" t="s">
        <v>48</v>
      </c>
      <c r="L68" s="940" t="s">
        <v>30</v>
      </c>
      <c r="M68" s="941" t="s">
        <v>48</v>
      </c>
      <c r="N68" s="940" t="s">
        <v>30</v>
      </c>
      <c r="O68" s="941" t="s">
        <v>48</v>
      </c>
      <c r="P68" s="940" t="s">
        <v>30</v>
      </c>
      <c r="Q68" s="941" t="s">
        <v>48</v>
      </c>
      <c r="R68" s="940" t="s">
        <v>30</v>
      </c>
      <c r="S68" s="941" t="s">
        <v>48</v>
      </c>
      <c r="T68" s="940" t="s">
        <v>30</v>
      </c>
      <c r="U68" s="941" t="s">
        <v>48</v>
      </c>
      <c r="V68" s="940" t="s">
        <v>30</v>
      </c>
      <c r="W68" s="941" t="s">
        <v>48</v>
      </c>
      <c r="X68" s="940" t="s">
        <v>30</v>
      </c>
      <c r="Y68" s="941" t="s">
        <v>48</v>
      </c>
      <c r="Z68" s="940" t="s">
        <v>30</v>
      </c>
      <c r="AA68" s="941" t="s">
        <v>48</v>
      </c>
      <c r="AB68" s="940" t="s">
        <v>30</v>
      </c>
      <c r="AC68" s="941" t="s">
        <v>48</v>
      </c>
      <c r="AD68" s="940" t="s">
        <v>30</v>
      </c>
      <c r="AE68" s="941" t="s">
        <v>48</v>
      </c>
      <c r="AF68" s="940" t="s">
        <v>30</v>
      </c>
      <c r="AG68" s="941" t="s">
        <v>48</v>
      </c>
      <c r="AH68" s="942"/>
      <c r="AI68" s="804"/>
      <c r="AJ68" s="804"/>
      <c r="AK68" s="804"/>
      <c r="AL68" s="814"/>
      <c r="AM68" s="814"/>
      <c r="AN68" s="814"/>
      <c r="AO68" s="814"/>
      <c r="AP68" s="814"/>
      <c r="AQ68" s="814"/>
      <c r="AR68" s="814"/>
      <c r="AS68" s="814"/>
      <c r="AT68" s="814"/>
      <c r="AU68" s="845"/>
      <c r="CG68" s="807"/>
      <c r="CH68" s="807"/>
      <c r="CI68" s="807"/>
      <c r="CJ68" s="807"/>
      <c r="CK68" s="807"/>
      <c r="CL68" s="807"/>
      <c r="CM68" s="807"/>
      <c r="CN68" s="807"/>
    </row>
    <row r="69" spans="1:92" x14ac:dyDescent="0.2">
      <c r="A69" s="1572" t="s">
        <v>71</v>
      </c>
      <c r="B69" s="1573"/>
      <c r="C69" s="858">
        <f t="shared" ref="C69:C74" si="4">SUM(D69:E69)</f>
        <v>0</v>
      </c>
      <c r="D69" s="858">
        <f t="shared" ref="D69:E74" si="5">SUM(F69+H69+J69+L69+N69+P69+R69+T69+V69+X69+Z69+AB69+AD69+AF69)</f>
        <v>0</v>
      </c>
      <c r="E69" s="943">
        <f t="shared" si="5"/>
        <v>0</v>
      </c>
      <c r="F69" s="817"/>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944"/>
      <c r="AI69" s="849"/>
      <c r="AJ69" s="804"/>
      <c r="AK69" s="894"/>
      <c r="AL69" s="823"/>
      <c r="AM69" s="823"/>
      <c r="AN69" s="823"/>
      <c r="AO69" s="823"/>
      <c r="AP69" s="823"/>
      <c r="AQ69" s="823"/>
      <c r="AR69" s="823"/>
      <c r="AS69" s="823"/>
      <c r="AT69" s="823"/>
      <c r="AU69" s="845"/>
      <c r="CG69" s="807"/>
      <c r="CH69" s="807"/>
      <c r="CI69" s="807"/>
      <c r="CJ69" s="807"/>
      <c r="CK69" s="807"/>
      <c r="CL69" s="807"/>
      <c r="CM69" s="807"/>
      <c r="CN69" s="807"/>
    </row>
    <row r="70" spans="1:92" x14ac:dyDescent="0.2">
      <c r="A70" s="1574" t="s">
        <v>72</v>
      </c>
      <c r="B70" s="1184" t="s">
        <v>73</v>
      </c>
      <c r="C70" s="864">
        <f t="shared" si="4"/>
        <v>0</v>
      </c>
      <c r="D70" s="864">
        <f t="shared" si="5"/>
        <v>0</v>
      </c>
      <c r="E70" s="864">
        <f t="shared" si="5"/>
        <v>0</v>
      </c>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c r="AF70" s="865"/>
      <c r="AG70" s="865"/>
      <c r="AH70" s="944"/>
      <c r="AI70" s="804"/>
      <c r="AJ70" s="894"/>
      <c r="AK70" s="946"/>
      <c r="AL70" s="823"/>
      <c r="AM70" s="823"/>
      <c r="AN70" s="823"/>
      <c r="AO70" s="823"/>
      <c r="AP70" s="823"/>
      <c r="AQ70" s="823"/>
      <c r="AR70" s="823"/>
      <c r="AS70" s="823"/>
      <c r="AT70" s="823"/>
      <c r="AU70" s="845"/>
      <c r="CG70" s="807"/>
      <c r="CH70" s="807"/>
      <c r="CI70" s="807"/>
      <c r="CJ70" s="807"/>
      <c r="CK70" s="807"/>
      <c r="CL70" s="807"/>
      <c r="CM70" s="807"/>
      <c r="CN70" s="807"/>
    </row>
    <row r="71" spans="1:92" x14ac:dyDescent="0.2">
      <c r="A71" s="1575"/>
      <c r="B71" s="947" t="s">
        <v>74</v>
      </c>
      <c r="C71" s="873">
        <f t="shared" si="4"/>
        <v>0</v>
      </c>
      <c r="D71" s="873">
        <f t="shared" si="5"/>
        <v>0</v>
      </c>
      <c r="E71" s="873">
        <f t="shared" si="5"/>
        <v>0</v>
      </c>
      <c r="F71" s="842"/>
      <c r="G71" s="842"/>
      <c r="H71" s="842"/>
      <c r="I71" s="842"/>
      <c r="J71" s="842"/>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948"/>
      <c r="AI71" s="804"/>
      <c r="AJ71" s="949"/>
      <c r="AK71" s="823"/>
      <c r="AL71" s="823"/>
      <c r="AM71" s="823"/>
      <c r="AN71" s="823"/>
      <c r="AO71" s="823"/>
      <c r="AP71" s="823"/>
      <c r="AQ71" s="823"/>
      <c r="AR71" s="823"/>
      <c r="AS71" s="823"/>
      <c r="AT71" s="823"/>
      <c r="AU71" s="845"/>
      <c r="CG71" s="807"/>
      <c r="CH71" s="807"/>
      <c r="CI71" s="807"/>
      <c r="CJ71" s="807"/>
      <c r="CK71" s="807"/>
      <c r="CL71" s="807"/>
      <c r="CM71" s="807"/>
      <c r="CN71" s="807"/>
    </row>
    <row r="72" spans="1:92" x14ac:dyDescent="0.2">
      <c r="A72" s="1575"/>
      <c r="B72" s="947" t="s">
        <v>228</v>
      </c>
      <c r="C72" s="873">
        <f t="shared" si="4"/>
        <v>0</v>
      </c>
      <c r="D72" s="873">
        <f t="shared" si="5"/>
        <v>0</v>
      </c>
      <c r="E72" s="873">
        <f t="shared" si="5"/>
        <v>0</v>
      </c>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944"/>
      <c r="AI72" s="804"/>
      <c r="AJ72" s="950"/>
      <c r="AK72" s="894"/>
      <c r="AL72" s="823"/>
      <c r="AM72" s="823"/>
      <c r="AN72" s="823"/>
      <c r="AO72" s="823"/>
      <c r="AP72" s="823"/>
      <c r="AQ72" s="823"/>
      <c r="AR72" s="823"/>
      <c r="AS72" s="823"/>
      <c r="AT72" s="823"/>
      <c r="AU72" s="845"/>
      <c r="CG72" s="807"/>
      <c r="CH72" s="807"/>
      <c r="CI72" s="807"/>
      <c r="CJ72" s="807"/>
      <c r="CK72" s="807"/>
      <c r="CL72" s="807"/>
      <c r="CM72" s="807"/>
      <c r="CN72" s="807"/>
    </row>
    <row r="73" spans="1:92" ht="26.25" customHeight="1" x14ac:dyDescent="0.2">
      <c r="A73" s="1575"/>
      <c r="B73" s="951" t="s">
        <v>229</v>
      </c>
      <c r="C73" s="873">
        <f t="shared" si="4"/>
        <v>0</v>
      </c>
      <c r="D73" s="873">
        <f t="shared" si="5"/>
        <v>0</v>
      </c>
      <c r="E73" s="873">
        <f t="shared" si="5"/>
        <v>0</v>
      </c>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944"/>
      <c r="AI73" s="804"/>
      <c r="AJ73" s="952"/>
      <c r="AK73" s="946"/>
      <c r="AL73" s="823"/>
      <c r="AM73" s="823"/>
      <c r="AN73" s="823"/>
      <c r="AO73" s="823"/>
      <c r="AP73" s="823"/>
      <c r="AQ73" s="823"/>
      <c r="AR73" s="823"/>
      <c r="AS73" s="823"/>
      <c r="AT73" s="823"/>
      <c r="AU73" s="845"/>
      <c r="CG73" s="807"/>
      <c r="CH73" s="807"/>
      <c r="CI73" s="807"/>
      <c r="CJ73" s="807"/>
      <c r="CK73" s="807"/>
      <c r="CL73" s="807"/>
      <c r="CM73" s="807"/>
      <c r="CN73" s="807"/>
    </row>
    <row r="74" spans="1:92" x14ac:dyDescent="0.2">
      <c r="A74" s="1576"/>
      <c r="B74" s="953" t="s">
        <v>75</v>
      </c>
      <c r="C74" s="868">
        <f t="shared" si="4"/>
        <v>0</v>
      </c>
      <c r="D74" s="868">
        <f t="shared" si="5"/>
        <v>0</v>
      </c>
      <c r="E74" s="868">
        <f t="shared" si="5"/>
        <v>0</v>
      </c>
      <c r="F74" s="843"/>
      <c r="G74" s="843"/>
      <c r="H74" s="843"/>
      <c r="I74" s="843"/>
      <c r="J74" s="843"/>
      <c r="K74" s="843"/>
      <c r="L74" s="843"/>
      <c r="M74" s="843"/>
      <c r="N74" s="843"/>
      <c r="O74" s="843"/>
      <c r="P74" s="843"/>
      <c r="Q74" s="843"/>
      <c r="R74" s="843"/>
      <c r="S74" s="843"/>
      <c r="T74" s="843"/>
      <c r="U74" s="843"/>
      <c r="V74" s="843"/>
      <c r="W74" s="843"/>
      <c r="X74" s="843"/>
      <c r="Y74" s="843"/>
      <c r="Z74" s="843"/>
      <c r="AA74" s="843"/>
      <c r="AB74" s="843"/>
      <c r="AC74" s="843"/>
      <c r="AD74" s="843"/>
      <c r="AE74" s="843"/>
      <c r="AF74" s="843"/>
      <c r="AG74" s="843"/>
      <c r="AH74" s="944"/>
      <c r="AI74" s="804"/>
      <c r="AJ74" s="950"/>
      <c r="AK74" s="950"/>
      <c r="AL74" s="823"/>
      <c r="AM74" s="823"/>
      <c r="AN74" s="823"/>
      <c r="AO74" s="823"/>
      <c r="AP74" s="823"/>
      <c r="AQ74" s="823"/>
      <c r="AR74" s="823"/>
      <c r="AS74" s="823"/>
      <c r="AT74" s="823"/>
      <c r="AU74" s="845"/>
      <c r="CG74" s="807"/>
      <c r="CH74" s="807"/>
      <c r="CI74" s="807"/>
      <c r="CJ74" s="807"/>
      <c r="CK74" s="807"/>
      <c r="CL74" s="807"/>
      <c r="CM74" s="807"/>
      <c r="CN74" s="807"/>
    </row>
    <row r="75" spans="1:92" x14ac:dyDescent="0.2">
      <c r="A75" s="882" t="s">
        <v>76</v>
      </c>
      <c r="B75" s="882"/>
      <c r="C75" s="882"/>
      <c r="D75" s="882"/>
      <c r="E75" s="882"/>
      <c r="F75" s="954"/>
      <c r="G75" s="882"/>
      <c r="H75" s="931"/>
      <c r="I75" s="932"/>
      <c r="J75" s="931"/>
      <c r="K75" s="932"/>
      <c r="L75" s="931"/>
      <c r="M75" s="932"/>
      <c r="N75" s="931"/>
      <c r="O75" s="932"/>
      <c r="P75" s="931"/>
      <c r="Q75" s="932"/>
      <c r="R75" s="931"/>
      <c r="S75" s="932"/>
      <c r="T75" s="931"/>
      <c r="U75" s="932"/>
      <c r="V75" s="932"/>
      <c r="W75" s="933"/>
      <c r="X75" s="933"/>
      <c r="Y75" s="933"/>
      <c r="Z75" s="933"/>
      <c r="AA75" s="933"/>
      <c r="AB75" s="932"/>
      <c r="AC75" s="932"/>
      <c r="AD75" s="932"/>
      <c r="AE75" s="932"/>
      <c r="AF75" s="932"/>
      <c r="AG75" s="932"/>
      <c r="AH75" s="849"/>
      <c r="AI75" s="849"/>
      <c r="AJ75" s="798"/>
      <c r="AK75" s="955"/>
      <c r="AL75" s="798"/>
      <c r="AM75" s="798"/>
      <c r="AN75" s="799"/>
      <c r="AO75" s="799"/>
      <c r="AP75" s="799"/>
      <c r="AQ75" s="799"/>
      <c r="AR75" s="799"/>
      <c r="AS75" s="799"/>
      <c r="AT75" s="799"/>
      <c r="AU75" s="799"/>
      <c r="AV75" s="799"/>
      <c r="AW75" s="845"/>
      <c r="CG75" s="807"/>
      <c r="CH75" s="807"/>
      <c r="CI75" s="807"/>
      <c r="CJ75" s="807"/>
      <c r="CK75" s="807"/>
      <c r="CL75" s="807"/>
      <c r="CM75" s="807"/>
      <c r="CN75" s="807"/>
    </row>
    <row r="76" spans="1:92" ht="14.25" customHeight="1" x14ac:dyDescent="0.2">
      <c r="A76" s="1508" t="s">
        <v>32</v>
      </c>
      <c r="B76" s="1509"/>
      <c r="C76" s="1631" t="s">
        <v>33</v>
      </c>
      <c r="D76" s="1631"/>
      <c r="E76" s="1631"/>
      <c r="F76" s="1653" t="s">
        <v>77</v>
      </c>
      <c r="G76" s="1653"/>
      <c r="H76" s="1653"/>
      <c r="I76" s="1653"/>
      <c r="J76" s="1653"/>
      <c r="K76" s="1653"/>
      <c r="L76" s="1653"/>
      <c r="M76" s="1653"/>
      <c r="N76" s="1653"/>
      <c r="O76" s="1653"/>
      <c r="P76" s="1653"/>
      <c r="Q76" s="1653"/>
      <c r="R76" s="1653"/>
      <c r="S76" s="1653"/>
      <c r="T76" s="1653"/>
      <c r="U76" s="1653"/>
      <c r="V76" s="1653"/>
      <c r="W76" s="1653"/>
      <c r="X76" s="1653"/>
      <c r="Y76" s="1653"/>
      <c r="Z76" s="1653"/>
      <c r="AA76" s="1653"/>
      <c r="AB76" s="1653"/>
      <c r="AC76" s="1653"/>
      <c r="AD76" s="1653"/>
      <c r="AE76" s="1653"/>
      <c r="AF76" s="1653"/>
      <c r="AG76" s="1653"/>
      <c r="AH76" s="1654" t="s">
        <v>230</v>
      </c>
      <c r="AI76" s="1654"/>
      <c r="AJ76" s="1654"/>
      <c r="AK76" s="957"/>
      <c r="AL76" s="823"/>
      <c r="AM76" s="823"/>
      <c r="AN76" s="823"/>
      <c r="AO76" s="823"/>
      <c r="AP76" s="823"/>
      <c r="AQ76" s="823"/>
      <c r="AR76" s="823"/>
      <c r="AS76" s="823"/>
      <c r="AT76" s="823"/>
      <c r="AU76" s="845"/>
      <c r="CG76" s="807"/>
      <c r="CH76" s="807"/>
      <c r="CI76" s="807"/>
      <c r="CJ76" s="807"/>
      <c r="CK76" s="807"/>
      <c r="CL76" s="807"/>
      <c r="CM76" s="807"/>
      <c r="CN76" s="807"/>
    </row>
    <row r="77" spans="1:92" ht="14.25" customHeight="1" x14ac:dyDescent="0.2">
      <c r="A77" s="1510"/>
      <c r="B77" s="1511"/>
      <c r="C77" s="1652"/>
      <c r="D77" s="1652"/>
      <c r="E77" s="1652"/>
      <c r="F77" s="1524" t="s">
        <v>57</v>
      </c>
      <c r="G77" s="1524"/>
      <c r="H77" s="1524" t="s">
        <v>58</v>
      </c>
      <c r="I77" s="1524"/>
      <c r="J77" s="1655" t="s">
        <v>59</v>
      </c>
      <c r="K77" s="1655"/>
      <c r="L77" s="1655" t="s">
        <v>60</v>
      </c>
      <c r="M77" s="1655"/>
      <c r="N77" s="1655" t="s">
        <v>61</v>
      </c>
      <c r="O77" s="1655"/>
      <c r="P77" s="1655" t="s">
        <v>62</v>
      </c>
      <c r="Q77" s="1655"/>
      <c r="R77" s="1524" t="s">
        <v>63</v>
      </c>
      <c r="S77" s="1524"/>
      <c r="T77" s="1655" t="s">
        <v>64</v>
      </c>
      <c r="U77" s="1655"/>
      <c r="V77" s="1655" t="s">
        <v>65</v>
      </c>
      <c r="W77" s="1655"/>
      <c r="X77" s="1655" t="s">
        <v>66</v>
      </c>
      <c r="Y77" s="1655"/>
      <c r="Z77" s="1655" t="s">
        <v>67</v>
      </c>
      <c r="AA77" s="1655"/>
      <c r="AB77" s="1655" t="s">
        <v>68</v>
      </c>
      <c r="AC77" s="1655"/>
      <c r="AD77" s="1655" t="s">
        <v>69</v>
      </c>
      <c r="AE77" s="1655"/>
      <c r="AF77" s="1655" t="s">
        <v>70</v>
      </c>
      <c r="AG77" s="1655"/>
      <c r="AH77" s="1599" t="s">
        <v>231</v>
      </c>
      <c r="AI77" s="1599" t="s">
        <v>232</v>
      </c>
      <c r="AJ77" s="1599" t="s">
        <v>233</v>
      </c>
      <c r="AK77" s="959"/>
      <c r="AL77" s="823"/>
      <c r="AM77" s="823"/>
      <c r="AN77" s="823"/>
      <c r="AO77" s="823"/>
      <c r="AP77" s="823"/>
      <c r="AQ77" s="823"/>
      <c r="AR77" s="823"/>
      <c r="AS77" s="823"/>
      <c r="AT77" s="823"/>
      <c r="AU77" s="845"/>
      <c r="CG77" s="807"/>
      <c r="CH77" s="807"/>
      <c r="CI77" s="807"/>
      <c r="CJ77" s="807"/>
      <c r="CK77" s="807"/>
      <c r="CL77" s="807"/>
      <c r="CM77" s="807"/>
      <c r="CN77" s="807"/>
    </row>
    <row r="78" spans="1:92" x14ac:dyDescent="0.2">
      <c r="A78" s="1588"/>
      <c r="B78" s="1589"/>
      <c r="C78" s="956" t="s">
        <v>149</v>
      </c>
      <c r="D78" s="956" t="s">
        <v>30</v>
      </c>
      <c r="E78" s="956" t="s">
        <v>48</v>
      </c>
      <c r="F78" s="960" t="s">
        <v>30</v>
      </c>
      <c r="G78" s="960" t="s">
        <v>48</v>
      </c>
      <c r="H78" s="960" t="s">
        <v>30</v>
      </c>
      <c r="I78" s="960" t="s">
        <v>48</v>
      </c>
      <c r="J78" s="960" t="s">
        <v>30</v>
      </c>
      <c r="K78" s="960" t="s">
        <v>48</v>
      </c>
      <c r="L78" s="960" t="s">
        <v>30</v>
      </c>
      <c r="M78" s="960" t="s">
        <v>48</v>
      </c>
      <c r="N78" s="960" t="s">
        <v>30</v>
      </c>
      <c r="O78" s="960" t="s">
        <v>48</v>
      </c>
      <c r="P78" s="960" t="s">
        <v>30</v>
      </c>
      <c r="Q78" s="960" t="s">
        <v>48</v>
      </c>
      <c r="R78" s="960" t="s">
        <v>30</v>
      </c>
      <c r="S78" s="960" t="s">
        <v>48</v>
      </c>
      <c r="T78" s="960" t="s">
        <v>30</v>
      </c>
      <c r="U78" s="960" t="s">
        <v>48</v>
      </c>
      <c r="V78" s="960" t="s">
        <v>30</v>
      </c>
      <c r="W78" s="960" t="s">
        <v>48</v>
      </c>
      <c r="X78" s="960" t="s">
        <v>30</v>
      </c>
      <c r="Y78" s="960" t="s">
        <v>48</v>
      </c>
      <c r="Z78" s="960" t="s">
        <v>30</v>
      </c>
      <c r="AA78" s="960" t="s">
        <v>48</v>
      </c>
      <c r="AB78" s="960" t="s">
        <v>30</v>
      </c>
      <c r="AC78" s="960" t="s">
        <v>48</v>
      </c>
      <c r="AD78" s="960" t="s">
        <v>30</v>
      </c>
      <c r="AE78" s="960" t="s">
        <v>48</v>
      </c>
      <c r="AF78" s="960" t="s">
        <v>30</v>
      </c>
      <c r="AG78" s="960" t="s">
        <v>48</v>
      </c>
      <c r="AH78" s="1600"/>
      <c r="AI78" s="1600"/>
      <c r="AJ78" s="1600"/>
      <c r="AK78" s="961"/>
      <c r="AL78" s="823"/>
      <c r="AM78" s="823"/>
      <c r="AN78" s="823"/>
      <c r="AO78" s="823"/>
      <c r="AP78" s="823"/>
      <c r="AQ78" s="823"/>
      <c r="AR78" s="823"/>
      <c r="AS78" s="823"/>
      <c r="AT78" s="823"/>
      <c r="AU78" s="845"/>
      <c r="CG78" s="807"/>
      <c r="CH78" s="807"/>
      <c r="CI78" s="807"/>
      <c r="CJ78" s="807"/>
      <c r="CK78" s="807"/>
      <c r="CL78" s="807"/>
      <c r="CM78" s="807"/>
      <c r="CN78" s="807"/>
    </row>
    <row r="79" spans="1:92" x14ac:dyDescent="0.2">
      <c r="A79" s="1572" t="s">
        <v>80</v>
      </c>
      <c r="B79" s="1573"/>
      <c r="C79" s="858">
        <f t="shared" ref="C79:C84" si="6">SUM(D79:E79)</f>
        <v>9</v>
      </c>
      <c r="D79" s="858">
        <f t="shared" ref="D79:E84" si="7">SUM(F79+H79+J79+L79+N79+P79+R79+T79+V79+X79+Z79+AB79+AD79+AF79)</f>
        <v>1</v>
      </c>
      <c r="E79" s="858">
        <f t="shared" si="7"/>
        <v>8</v>
      </c>
      <c r="F79" s="865"/>
      <c r="G79" s="865"/>
      <c r="H79" s="865"/>
      <c r="I79" s="865"/>
      <c r="J79" s="865"/>
      <c r="K79" s="865"/>
      <c r="L79" s="865"/>
      <c r="M79" s="865"/>
      <c r="N79" s="865"/>
      <c r="O79" s="865"/>
      <c r="P79" s="865">
        <v>1</v>
      </c>
      <c r="Q79" s="865"/>
      <c r="R79" s="865"/>
      <c r="S79" s="865"/>
      <c r="T79" s="865"/>
      <c r="U79" s="865"/>
      <c r="V79" s="865"/>
      <c r="W79" s="865">
        <v>3</v>
      </c>
      <c r="X79" s="865"/>
      <c r="Y79" s="865">
        <v>3</v>
      </c>
      <c r="Z79" s="865"/>
      <c r="AA79" s="865">
        <v>1</v>
      </c>
      <c r="AB79" s="865"/>
      <c r="AC79" s="865"/>
      <c r="AD79" s="865"/>
      <c r="AE79" s="865">
        <v>1</v>
      </c>
      <c r="AF79" s="865"/>
      <c r="AG79" s="865"/>
      <c r="AH79" s="865"/>
      <c r="AI79" s="865"/>
      <c r="AJ79" s="865"/>
      <c r="AK79" s="962"/>
      <c r="AL79" s="823"/>
      <c r="AM79" s="823"/>
      <c r="AN79" s="823"/>
      <c r="AO79" s="823"/>
      <c r="AP79" s="823"/>
      <c r="AQ79" s="823"/>
      <c r="AR79" s="823"/>
      <c r="AS79" s="823"/>
      <c r="AT79" s="823"/>
      <c r="CG79" s="807">
        <v>0</v>
      </c>
      <c r="CH79" s="807"/>
      <c r="CI79" s="807"/>
      <c r="CJ79" s="807"/>
      <c r="CK79" s="807"/>
      <c r="CL79" s="807"/>
      <c r="CM79" s="807"/>
      <c r="CN79" s="807"/>
    </row>
    <row r="80" spans="1:92" x14ac:dyDescent="0.2">
      <c r="A80" s="1574" t="s">
        <v>72</v>
      </c>
      <c r="B80" s="1184" t="s">
        <v>73</v>
      </c>
      <c r="C80" s="864">
        <f t="shared" si="6"/>
        <v>0</v>
      </c>
      <c r="D80" s="864">
        <f t="shared" si="7"/>
        <v>0</v>
      </c>
      <c r="E80" s="864">
        <f t="shared" si="7"/>
        <v>0</v>
      </c>
      <c r="F80" s="865"/>
      <c r="G80" s="865"/>
      <c r="H80" s="865"/>
      <c r="I80" s="865"/>
      <c r="J80" s="865"/>
      <c r="K80" s="865"/>
      <c r="L80" s="865"/>
      <c r="M80" s="865"/>
      <c r="N80" s="865"/>
      <c r="O80" s="865"/>
      <c r="P80" s="865"/>
      <c r="Q80" s="865"/>
      <c r="R80" s="865"/>
      <c r="S80" s="865"/>
      <c r="T80" s="865"/>
      <c r="U80" s="865"/>
      <c r="V80" s="865"/>
      <c r="W80" s="865"/>
      <c r="X80" s="865"/>
      <c r="Y80" s="865"/>
      <c r="Z80" s="865"/>
      <c r="AA80" s="865"/>
      <c r="AB80" s="865"/>
      <c r="AC80" s="865"/>
      <c r="AD80" s="865"/>
      <c r="AE80" s="865"/>
      <c r="AF80" s="865"/>
      <c r="AG80" s="865"/>
      <c r="AH80" s="865"/>
      <c r="AI80" s="865"/>
      <c r="AJ80" s="865"/>
      <c r="AK80" s="963"/>
      <c r="AL80" s="823"/>
      <c r="AM80" s="823"/>
      <c r="AN80" s="823"/>
      <c r="AO80" s="823"/>
      <c r="AP80" s="823"/>
      <c r="AQ80" s="823"/>
      <c r="AR80" s="823"/>
      <c r="AS80" s="823"/>
      <c r="AT80" s="823"/>
      <c r="CG80" s="807">
        <v>0</v>
      </c>
      <c r="CH80" s="807"/>
      <c r="CI80" s="807"/>
      <c r="CJ80" s="807"/>
      <c r="CK80" s="807"/>
      <c r="CL80" s="807"/>
      <c r="CM80" s="807"/>
      <c r="CN80" s="807"/>
    </row>
    <row r="81" spans="1:92" x14ac:dyDescent="0.2">
      <c r="A81" s="1575"/>
      <c r="B81" s="947" t="s">
        <v>74</v>
      </c>
      <c r="C81" s="873">
        <f t="shared" si="6"/>
        <v>0</v>
      </c>
      <c r="D81" s="873">
        <f t="shared" si="7"/>
        <v>0</v>
      </c>
      <c r="E81" s="873">
        <f t="shared" si="7"/>
        <v>0</v>
      </c>
      <c r="F81" s="842"/>
      <c r="G81" s="842"/>
      <c r="H81" s="842"/>
      <c r="I81" s="842"/>
      <c r="J81" s="842"/>
      <c r="K81" s="842"/>
      <c r="L81" s="842"/>
      <c r="M81" s="842"/>
      <c r="N81" s="842"/>
      <c r="O81" s="842"/>
      <c r="P81" s="842"/>
      <c r="Q81" s="842"/>
      <c r="R81" s="842"/>
      <c r="S81" s="842"/>
      <c r="T81" s="842"/>
      <c r="U81" s="842"/>
      <c r="V81" s="842"/>
      <c r="W81" s="842"/>
      <c r="X81" s="842"/>
      <c r="Y81" s="842"/>
      <c r="Z81" s="842"/>
      <c r="AA81" s="842"/>
      <c r="AB81" s="842"/>
      <c r="AC81" s="842"/>
      <c r="AD81" s="842"/>
      <c r="AE81" s="842"/>
      <c r="AF81" s="842"/>
      <c r="AG81" s="842"/>
      <c r="AH81" s="842"/>
      <c r="AI81" s="842"/>
      <c r="AJ81" s="842"/>
      <c r="AK81" s="964"/>
      <c r="AL81" s="823"/>
      <c r="AM81" s="823"/>
      <c r="AN81" s="823"/>
      <c r="AO81" s="823"/>
      <c r="AP81" s="823"/>
      <c r="AQ81" s="823"/>
      <c r="AR81" s="823"/>
      <c r="AS81" s="823"/>
      <c r="AT81" s="823"/>
      <c r="CG81" s="807">
        <v>0</v>
      </c>
      <c r="CH81" s="807"/>
      <c r="CI81" s="807"/>
      <c r="CJ81" s="807"/>
      <c r="CK81" s="807"/>
      <c r="CL81" s="807"/>
      <c r="CM81" s="807"/>
      <c r="CN81" s="807"/>
    </row>
    <row r="82" spans="1:92" x14ac:dyDescent="0.2">
      <c r="A82" s="1575"/>
      <c r="B82" s="947" t="s">
        <v>228</v>
      </c>
      <c r="C82" s="873">
        <f t="shared" si="6"/>
        <v>0</v>
      </c>
      <c r="D82" s="873">
        <f t="shared" si="7"/>
        <v>0</v>
      </c>
      <c r="E82" s="873">
        <f t="shared" si="7"/>
        <v>0</v>
      </c>
      <c r="F82" s="842"/>
      <c r="G82" s="842"/>
      <c r="H82" s="842"/>
      <c r="I82" s="842"/>
      <c r="J82" s="842"/>
      <c r="K82" s="842"/>
      <c r="L82" s="842"/>
      <c r="M82" s="842"/>
      <c r="N82" s="842"/>
      <c r="O82" s="842"/>
      <c r="P82" s="842"/>
      <c r="Q82" s="842"/>
      <c r="R82" s="842"/>
      <c r="S82" s="842"/>
      <c r="T82" s="842"/>
      <c r="U82" s="842"/>
      <c r="V82" s="842"/>
      <c r="W82" s="842"/>
      <c r="X82" s="842"/>
      <c r="Y82" s="842"/>
      <c r="Z82" s="842"/>
      <c r="AA82" s="842"/>
      <c r="AB82" s="842"/>
      <c r="AC82" s="842"/>
      <c r="AD82" s="842"/>
      <c r="AE82" s="842"/>
      <c r="AF82" s="842"/>
      <c r="AG82" s="842"/>
      <c r="AH82" s="842"/>
      <c r="AI82" s="842"/>
      <c r="AJ82" s="842"/>
      <c r="AK82" s="964"/>
      <c r="AL82" s="823"/>
      <c r="AM82" s="823"/>
      <c r="AN82" s="823"/>
      <c r="AO82" s="823"/>
      <c r="AP82" s="823"/>
      <c r="AQ82" s="823"/>
      <c r="AR82" s="823"/>
      <c r="AS82" s="823"/>
      <c r="AT82" s="823"/>
      <c r="CG82" s="807">
        <v>0</v>
      </c>
      <c r="CH82" s="807"/>
      <c r="CI82" s="807"/>
      <c r="CJ82" s="807"/>
      <c r="CK82" s="807"/>
      <c r="CL82" s="807"/>
      <c r="CM82" s="807"/>
      <c r="CN82" s="807"/>
    </row>
    <row r="83" spans="1:92" ht="30" customHeight="1" x14ac:dyDescent="0.2">
      <c r="A83" s="1575"/>
      <c r="B83" s="951" t="s">
        <v>229</v>
      </c>
      <c r="C83" s="873">
        <f t="shared" si="6"/>
        <v>0</v>
      </c>
      <c r="D83" s="873">
        <f t="shared" si="7"/>
        <v>0</v>
      </c>
      <c r="E83" s="873">
        <f t="shared" si="7"/>
        <v>0</v>
      </c>
      <c r="F83" s="842"/>
      <c r="G83" s="842"/>
      <c r="H83" s="842"/>
      <c r="I83" s="842"/>
      <c r="J83" s="842"/>
      <c r="K83" s="842"/>
      <c r="L83" s="842"/>
      <c r="M83" s="842"/>
      <c r="N83" s="842"/>
      <c r="O83" s="842"/>
      <c r="P83" s="842"/>
      <c r="Q83" s="842"/>
      <c r="R83" s="842"/>
      <c r="S83" s="842"/>
      <c r="T83" s="842"/>
      <c r="U83" s="842"/>
      <c r="V83" s="842"/>
      <c r="W83" s="842"/>
      <c r="X83" s="842"/>
      <c r="Y83" s="842"/>
      <c r="Z83" s="842"/>
      <c r="AA83" s="842"/>
      <c r="AB83" s="842"/>
      <c r="AC83" s="842"/>
      <c r="AD83" s="842"/>
      <c r="AE83" s="842"/>
      <c r="AF83" s="842"/>
      <c r="AG83" s="842"/>
      <c r="AH83" s="842"/>
      <c r="AI83" s="842"/>
      <c r="AJ83" s="842"/>
      <c r="AK83" s="962"/>
      <c r="AL83" s="823"/>
      <c r="AM83" s="823"/>
      <c r="AN83" s="823"/>
      <c r="AO83" s="823"/>
      <c r="AP83" s="823"/>
      <c r="AQ83" s="823"/>
      <c r="AR83" s="823"/>
      <c r="AS83" s="823"/>
      <c r="AT83" s="823"/>
      <c r="CG83" s="807">
        <v>0</v>
      </c>
      <c r="CH83" s="807"/>
      <c r="CI83" s="807"/>
      <c r="CJ83" s="807"/>
      <c r="CK83" s="807"/>
      <c r="CL83" s="807"/>
      <c r="CM83" s="807"/>
      <c r="CN83" s="807"/>
    </row>
    <row r="84" spans="1:92" x14ac:dyDescent="0.2">
      <c r="A84" s="1576"/>
      <c r="B84" s="953" t="s">
        <v>75</v>
      </c>
      <c r="C84" s="868">
        <f t="shared" si="6"/>
        <v>0</v>
      </c>
      <c r="D84" s="868">
        <f t="shared" si="7"/>
        <v>0</v>
      </c>
      <c r="E84" s="868">
        <f t="shared" si="7"/>
        <v>0</v>
      </c>
      <c r="F84" s="843"/>
      <c r="G84" s="843"/>
      <c r="H84" s="843"/>
      <c r="I84" s="843"/>
      <c r="J84" s="843"/>
      <c r="K84" s="843"/>
      <c r="L84" s="843"/>
      <c r="M84" s="843"/>
      <c r="N84" s="843"/>
      <c r="O84" s="843"/>
      <c r="P84" s="843"/>
      <c r="Q84" s="843"/>
      <c r="R84" s="843"/>
      <c r="S84" s="843"/>
      <c r="T84" s="843"/>
      <c r="U84" s="843"/>
      <c r="V84" s="843"/>
      <c r="W84" s="843"/>
      <c r="X84" s="843"/>
      <c r="Y84" s="843"/>
      <c r="Z84" s="843"/>
      <c r="AA84" s="843"/>
      <c r="AB84" s="843"/>
      <c r="AC84" s="843"/>
      <c r="AD84" s="843"/>
      <c r="AE84" s="843"/>
      <c r="AF84" s="843"/>
      <c r="AG84" s="843"/>
      <c r="AH84" s="843"/>
      <c r="AI84" s="843"/>
      <c r="AJ84" s="843"/>
      <c r="AK84" s="963"/>
      <c r="AL84" s="823"/>
      <c r="AM84" s="823"/>
      <c r="AN84" s="823"/>
      <c r="AO84" s="823"/>
      <c r="AP84" s="823"/>
      <c r="AQ84" s="823"/>
      <c r="AR84" s="823"/>
      <c r="AS84" s="823"/>
      <c r="AT84" s="823"/>
      <c r="CG84" s="807">
        <v>0</v>
      </c>
      <c r="CH84" s="807"/>
      <c r="CI84" s="807"/>
      <c r="CJ84" s="807"/>
      <c r="CK84" s="807"/>
      <c r="CL84" s="807"/>
      <c r="CM84" s="807"/>
      <c r="CN84" s="807"/>
    </row>
    <row r="85" spans="1:92" x14ac:dyDescent="0.2">
      <c r="A85" s="882" t="s">
        <v>81</v>
      </c>
      <c r="B85" s="882"/>
      <c r="C85" s="882"/>
      <c r="D85" s="882"/>
      <c r="E85" s="882"/>
      <c r="F85" s="882"/>
      <c r="G85" s="882"/>
      <c r="H85" s="931"/>
      <c r="I85" s="932"/>
      <c r="J85" s="932"/>
      <c r="K85" s="933"/>
      <c r="L85" s="965"/>
      <c r="M85" s="965"/>
      <c r="N85" s="965"/>
      <c r="O85" s="965"/>
      <c r="P85" s="965"/>
      <c r="Q85" s="965"/>
      <c r="R85" s="965"/>
      <c r="S85" s="965"/>
      <c r="T85" s="965"/>
      <c r="U85" s="965"/>
      <c r="V85" s="965"/>
      <c r="W85" s="849"/>
      <c r="X85" s="798"/>
      <c r="Y85" s="798"/>
      <c r="Z85" s="798"/>
      <c r="AA85" s="798"/>
      <c r="AB85" s="798"/>
      <c r="AC85" s="798"/>
      <c r="AD85" s="798"/>
      <c r="AE85" s="798"/>
      <c r="AF85" s="798"/>
      <c r="AG85" s="798"/>
      <c r="AH85" s="798"/>
      <c r="AI85" s="798"/>
      <c r="AJ85" s="798"/>
      <c r="AK85" s="798"/>
      <c r="AL85" s="798"/>
      <c r="AM85" s="798"/>
      <c r="AN85" s="799"/>
      <c r="AO85" s="799"/>
      <c r="AP85" s="799"/>
      <c r="AQ85" s="799"/>
      <c r="AR85" s="799"/>
      <c r="AS85" s="799"/>
      <c r="AT85" s="799"/>
      <c r="AU85" s="888"/>
      <c r="AV85" s="888"/>
      <c r="CG85" s="807"/>
      <c r="CH85" s="807"/>
      <c r="CI85" s="807"/>
      <c r="CJ85" s="807"/>
      <c r="CK85" s="807"/>
      <c r="CL85" s="807"/>
      <c r="CM85" s="807"/>
      <c r="CN85" s="807"/>
    </row>
    <row r="86" spans="1:92" ht="14.25" customHeight="1" x14ac:dyDescent="0.2">
      <c r="A86" s="1574" t="s">
        <v>32</v>
      </c>
      <c r="B86" s="1574"/>
      <c r="C86" s="1508" t="s">
        <v>33</v>
      </c>
      <c r="D86" s="1574"/>
      <c r="E86" s="1509"/>
      <c r="F86" s="1577" t="s">
        <v>34</v>
      </c>
      <c r="G86" s="1578"/>
      <c r="H86" s="1578"/>
      <c r="I86" s="1578"/>
      <c r="J86" s="1578"/>
      <c r="K86" s="1578"/>
      <c r="L86" s="1578"/>
      <c r="M86" s="1578"/>
      <c r="N86" s="1578"/>
      <c r="O86" s="1578"/>
      <c r="P86" s="1578"/>
      <c r="Q86" s="1578"/>
      <c r="R86" s="1578"/>
      <c r="S86" s="1578"/>
      <c r="T86" s="1578"/>
      <c r="U86" s="1578"/>
      <c r="V86" s="1578"/>
      <c r="W86" s="1578"/>
      <c r="X86" s="1578"/>
      <c r="Y86" s="1578"/>
      <c r="Z86" s="1578"/>
      <c r="AA86" s="1578"/>
      <c r="AB86" s="1578"/>
      <c r="AC86" s="1578"/>
      <c r="AD86" s="1578"/>
      <c r="AE86" s="1578"/>
      <c r="AF86" s="1578"/>
      <c r="AG86" s="1579"/>
      <c r="AH86" s="1654" t="s">
        <v>230</v>
      </c>
      <c r="AI86" s="1654"/>
      <c r="AJ86" s="1654"/>
      <c r="AK86" s="798"/>
      <c r="AL86" s="799"/>
      <c r="AM86" s="799"/>
      <c r="AN86" s="799"/>
      <c r="AO86" s="799"/>
      <c r="AP86" s="799"/>
      <c r="AQ86" s="799"/>
      <c r="AR86" s="844"/>
      <c r="AS86" s="799"/>
      <c r="AT86" s="966"/>
      <c r="AU86" s="795"/>
      <c r="CG86" s="807"/>
      <c r="CH86" s="807"/>
      <c r="CI86" s="807"/>
      <c r="CJ86" s="807"/>
      <c r="CK86" s="807"/>
      <c r="CL86" s="807"/>
      <c r="CM86" s="807"/>
      <c r="CN86" s="807"/>
    </row>
    <row r="87" spans="1:92" ht="14.25" customHeight="1" x14ac:dyDescent="0.2">
      <c r="A87" s="1575"/>
      <c r="B87" s="1575"/>
      <c r="C87" s="1510"/>
      <c r="D87" s="1575"/>
      <c r="E87" s="1511"/>
      <c r="F87" s="1520" t="s">
        <v>82</v>
      </c>
      <c r="G87" s="1595"/>
      <c r="H87" s="1520" t="s">
        <v>58</v>
      </c>
      <c r="I87" s="1595"/>
      <c r="J87" s="1520" t="s">
        <v>59</v>
      </c>
      <c r="K87" s="1595"/>
      <c r="L87" s="1520" t="s">
        <v>60</v>
      </c>
      <c r="M87" s="1595"/>
      <c r="N87" s="1520" t="s">
        <v>61</v>
      </c>
      <c r="O87" s="1595"/>
      <c r="P87" s="1520" t="s">
        <v>62</v>
      </c>
      <c r="Q87" s="1595"/>
      <c r="R87" s="1520" t="s">
        <v>63</v>
      </c>
      <c r="S87" s="1595"/>
      <c r="T87" s="1520" t="s">
        <v>64</v>
      </c>
      <c r="U87" s="1595"/>
      <c r="V87" s="1520" t="s">
        <v>65</v>
      </c>
      <c r="W87" s="1595"/>
      <c r="X87" s="1520" t="s">
        <v>66</v>
      </c>
      <c r="Y87" s="1595"/>
      <c r="Z87" s="1562" t="s">
        <v>67</v>
      </c>
      <c r="AA87" s="1564"/>
      <c r="AB87" s="1562" t="s">
        <v>68</v>
      </c>
      <c r="AC87" s="1564"/>
      <c r="AD87" s="1562" t="s">
        <v>69</v>
      </c>
      <c r="AE87" s="1564"/>
      <c r="AF87" s="1562" t="s">
        <v>70</v>
      </c>
      <c r="AG87" s="1564"/>
      <c r="AH87" s="1599" t="s">
        <v>234</v>
      </c>
      <c r="AI87" s="1599" t="s">
        <v>235</v>
      </c>
      <c r="AJ87" s="1599" t="s">
        <v>233</v>
      </c>
      <c r="AK87" s="942"/>
      <c r="AL87" s="814"/>
      <c r="AM87" s="814"/>
      <c r="AN87" s="814"/>
      <c r="AO87" s="814"/>
      <c r="AP87" s="814"/>
      <c r="AQ87" s="814"/>
      <c r="AR87" s="856"/>
      <c r="AS87" s="814"/>
      <c r="AT87" s="823"/>
      <c r="AU87" s="795"/>
      <c r="CG87" s="807"/>
      <c r="CH87" s="807"/>
      <c r="CI87" s="807"/>
      <c r="CJ87" s="807"/>
      <c r="CK87" s="807"/>
      <c r="CL87" s="807"/>
      <c r="CM87" s="807"/>
      <c r="CN87" s="807"/>
    </row>
    <row r="88" spans="1:92" x14ac:dyDescent="0.2">
      <c r="A88" s="1576"/>
      <c r="B88" s="1576"/>
      <c r="C88" s="956" t="s">
        <v>149</v>
      </c>
      <c r="D88" s="956" t="s">
        <v>30</v>
      </c>
      <c r="E88" s="956" t="s">
        <v>48</v>
      </c>
      <c r="F88" s="960" t="s">
        <v>30</v>
      </c>
      <c r="G88" s="960" t="s">
        <v>48</v>
      </c>
      <c r="H88" s="960" t="s">
        <v>30</v>
      </c>
      <c r="I88" s="960" t="s">
        <v>48</v>
      </c>
      <c r="J88" s="960" t="s">
        <v>30</v>
      </c>
      <c r="K88" s="960" t="s">
        <v>48</v>
      </c>
      <c r="L88" s="960" t="s">
        <v>30</v>
      </c>
      <c r="M88" s="960" t="s">
        <v>48</v>
      </c>
      <c r="N88" s="960" t="s">
        <v>30</v>
      </c>
      <c r="O88" s="960" t="s">
        <v>48</v>
      </c>
      <c r="P88" s="960" t="s">
        <v>30</v>
      </c>
      <c r="Q88" s="960" t="s">
        <v>48</v>
      </c>
      <c r="R88" s="960" t="s">
        <v>30</v>
      </c>
      <c r="S88" s="960" t="s">
        <v>48</v>
      </c>
      <c r="T88" s="960" t="s">
        <v>30</v>
      </c>
      <c r="U88" s="960" t="s">
        <v>48</v>
      </c>
      <c r="V88" s="960" t="s">
        <v>30</v>
      </c>
      <c r="W88" s="960" t="s">
        <v>48</v>
      </c>
      <c r="X88" s="960" t="s">
        <v>30</v>
      </c>
      <c r="Y88" s="960" t="s">
        <v>48</v>
      </c>
      <c r="Z88" s="960" t="s">
        <v>30</v>
      </c>
      <c r="AA88" s="960" t="s">
        <v>48</v>
      </c>
      <c r="AB88" s="960" t="s">
        <v>30</v>
      </c>
      <c r="AC88" s="960" t="s">
        <v>48</v>
      </c>
      <c r="AD88" s="960" t="s">
        <v>30</v>
      </c>
      <c r="AE88" s="960" t="s">
        <v>48</v>
      </c>
      <c r="AF88" s="960" t="s">
        <v>30</v>
      </c>
      <c r="AG88" s="960" t="s">
        <v>48</v>
      </c>
      <c r="AH88" s="1600"/>
      <c r="AI88" s="1600"/>
      <c r="AJ88" s="1600"/>
      <c r="AK88" s="942"/>
      <c r="AL88" s="804"/>
      <c r="AM88" s="804"/>
      <c r="AN88" s="804"/>
      <c r="AO88" s="804"/>
      <c r="AP88" s="804"/>
      <c r="AQ88" s="804"/>
      <c r="AR88" s="804"/>
      <c r="AS88" s="814"/>
      <c r="AT88" s="823"/>
      <c r="AU88" s="795"/>
      <c r="CG88" s="807"/>
      <c r="CH88" s="807"/>
      <c r="CI88" s="807"/>
      <c r="CJ88" s="807"/>
      <c r="CK88" s="807"/>
      <c r="CL88" s="807"/>
      <c r="CM88" s="807"/>
      <c r="CN88" s="807"/>
    </row>
    <row r="89" spans="1:92" x14ac:dyDescent="0.2">
      <c r="A89" s="1580" t="s">
        <v>83</v>
      </c>
      <c r="B89" s="1581"/>
      <c r="C89" s="864">
        <f>SUM(D89:E89)</f>
        <v>0</v>
      </c>
      <c r="D89" s="864">
        <f t="shared" ref="D89:E92" si="8">SUM(F89+H89+J89+L89+N89+P89+R89+T89+V89+X89+Z89+AB89+AD89+AF89)</f>
        <v>0</v>
      </c>
      <c r="E89" s="864">
        <f t="shared" si="8"/>
        <v>0</v>
      </c>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942"/>
      <c r="AL89" s="804"/>
      <c r="AM89" s="804"/>
      <c r="AN89" s="804"/>
      <c r="AO89" s="804"/>
      <c r="AP89" s="804"/>
      <c r="AQ89" s="804"/>
      <c r="AR89" s="804"/>
      <c r="AS89" s="814"/>
      <c r="AT89" s="823"/>
      <c r="AU89" s="795"/>
      <c r="CG89" s="807"/>
      <c r="CH89" s="807"/>
      <c r="CI89" s="807"/>
      <c r="CJ89" s="807"/>
      <c r="CK89" s="807"/>
      <c r="CL89" s="807"/>
      <c r="CM89" s="807"/>
      <c r="CN89" s="807"/>
    </row>
    <row r="90" spans="1:92" x14ac:dyDescent="0.2">
      <c r="A90" s="1582" t="s">
        <v>84</v>
      </c>
      <c r="B90" s="1583"/>
      <c r="C90" s="878">
        <f>SUM(D90:E90)</f>
        <v>0</v>
      </c>
      <c r="D90" s="878">
        <f t="shared" si="8"/>
        <v>0</v>
      </c>
      <c r="E90" s="878">
        <f t="shared" si="8"/>
        <v>0</v>
      </c>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942"/>
      <c r="AL90" s="804"/>
      <c r="AM90" s="804"/>
      <c r="AN90" s="804"/>
      <c r="AO90" s="804"/>
      <c r="AP90" s="804"/>
      <c r="AQ90" s="804"/>
      <c r="AR90" s="804"/>
      <c r="AS90" s="814"/>
      <c r="AT90" s="823"/>
      <c r="AU90" s="795"/>
      <c r="CG90" s="807"/>
      <c r="CH90" s="807"/>
      <c r="CI90" s="807"/>
      <c r="CJ90" s="807"/>
      <c r="CK90" s="807"/>
      <c r="CL90" s="807"/>
      <c r="CM90" s="807"/>
      <c r="CN90" s="807"/>
    </row>
    <row r="91" spans="1:92" x14ac:dyDescent="0.2">
      <c r="A91" s="1584" t="s">
        <v>236</v>
      </c>
      <c r="B91" s="1184" t="s">
        <v>85</v>
      </c>
      <c r="C91" s="864">
        <f>SUM(D91:E91)</f>
        <v>0</v>
      </c>
      <c r="D91" s="864">
        <f t="shared" si="8"/>
        <v>0</v>
      </c>
      <c r="E91" s="864">
        <f t="shared" si="8"/>
        <v>0</v>
      </c>
      <c r="F91" s="865"/>
      <c r="G91" s="865"/>
      <c r="H91" s="865"/>
      <c r="I91" s="865"/>
      <c r="J91" s="865"/>
      <c r="K91" s="865"/>
      <c r="L91" s="865"/>
      <c r="M91" s="865"/>
      <c r="N91" s="865"/>
      <c r="O91" s="865"/>
      <c r="P91" s="865"/>
      <c r="Q91" s="865"/>
      <c r="R91" s="865"/>
      <c r="S91" s="865"/>
      <c r="T91" s="865"/>
      <c r="U91" s="865"/>
      <c r="V91" s="865"/>
      <c r="W91" s="865"/>
      <c r="X91" s="865"/>
      <c r="Y91" s="865"/>
      <c r="Z91" s="865"/>
      <c r="AA91" s="865"/>
      <c r="AB91" s="865"/>
      <c r="AC91" s="865"/>
      <c r="AD91" s="865"/>
      <c r="AE91" s="865"/>
      <c r="AF91" s="865"/>
      <c r="AG91" s="865"/>
      <c r="AH91" s="865"/>
      <c r="AI91" s="865"/>
      <c r="AJ91" s="865"/>
      <c r="AK91" s="942"/>
      <c r="AL91" s="804"/>
      <c r="AM91" s="804"/>
      <c r="AN91" s="804"/>
      <c r="AO91" s="804"/>
      <c r="AP91" s="804"/>
      <c r="AQ91" s="804"/>
      <c r="AR91" s="804"/>
      <c r="AS91" s="814"/>
      <c r="AT91" s="823"/>
      <c r="AU91" s="795"/>
      <c r="CG91" s="807"/>
      <c r="CH91" s="807"/>
      <c r="CI91" s="807"/>
      <c r="CJ91" s="807"/>
      <c r="CK91" s="807"/>
      <c r="CL91" s="807"/>
      <c r="CM91" s="807"/>
      <c r="CN91" s="807"/>
    </row>
    <row r="92" spans="1:92" x14ac:dyDescent="0.2">
      <c r="A92" s="1585"/>
      <c r="B92" s="953" t="s">
        <v>86</v>
      </c>
      <c r="C92" s="868">
        <f>SUM(D92:E92)</f>
        <v>0</v>
      </c>
      <c r="D92" s="868">
        <f t="shared" si="8"/>
        <v>0</v>
      </c>
      <c r="E92" s="868">
        <f t="shared" si="8"/>
        <v>0</v>
      </c>
      <c r="F92" s="843"/>
      <c r="G92" s="843"/>
      <c r="H92" s="843"/>
      <c r="I92" s="843"/>
      <c r="J92" s="843"/>
      <c r="K92" s="843"/>
      <c r="L92" s="843"/>
      <c r="M92" s="843"/>
      <c r="N92" s="843"/>
      <c r="O92" s="843"/>
      <c r="P92" s="843"/>
      <c r="Q92" s="843"/>
      <c r="R92" s="843"/>
      <c r="S92" s="843"/>
      <c r="T92" s="843"/>
      <c r="U92" s="843"/>
      <c r="V92" s="843"/>
      <c r="W92" s="843"/>
      <c r="X92" s="843"/>
      <c r="Y92" s="843"/>
      <c r="Z92" s="843"/>
      <c r="AA92" s="843"/>
      <c r="AB92" s="843"/>
      <c r="AC92" s="843"/>
      <c r="AD92" s="843"/>
      <c r="AE92" s="843"/>
      <c r="AF92" s="843"/>
      <c r="AG92" s="843"/>
      <c r="AH92" s="843"/>
      <c r="AI92" s="843"/>
      <c r="AJ92" s="843"/>
      <c r="AK92" s="942"/>
      <c r="AL92" s="804"/>
      <c r="AM92" s="804"/>
      <c r="AN92" s="804"/>
      <c r="AO92" s="804"/>
      <c r="AP92" s="804"/>
      <c r="AQ92" s="804"/>
      <c r="AR92" s="804"/>
      <c r="AS92" s="967"/>
      <c r="AT92" s="946"/>
      <c r="AU92" s="795"/>
      <c r="CG92" s="807"/>
      <c r="CH92" s="807"/>
      <c r="CI92" s="807"/>
      <c r="CJ92" s="807"/>
      <c r="CK92" s="807"/>
      <c r="CL92" s="807"/>
      <c r="CM92" s="807"/>
      <c r="CN92" s="807"/>
    </row>
    <row r="93" spans="1:92" x14ac:dyDescent="0.2">
      <c r="A93" s="1586" t="s">
        <v>87</v>
      </c>
      <c r="B93" s="1587"/>
      <c r="C93" s="915">
        <f>SUM(D93:E93)</f>
        <v>0</v>
      </c>
      <c r="D93" s="915">
        <f>SUM(F93+H93+J93+L93+N93+P93+R93+T93+V89+X93+Z93+AB93+AD93+AF93)</f>
        <v>0</v>
      </c>
      <c r="E93" s="915">
        <f>SUM(G93+I93+K93+M93+O93+Q93+S93+U93+W93+Y93+AA93+AC93+AE93+AG93)</f>
        <v>0</v>
      </c>
      <c r="F93" s="968"/>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9"/>
      <c r="AL93" s="967"/>
      <c r="AM93" s="814"/>
      <c r="AN93" s="814"/>
      <c r="AO93" s="814"/>
      <c r="AP93" s="815"/>
      <c r="AQ93" s="815"/>
      <c r="AR93" s="814"/>
      <c r="AS93" s="814"/>
      <c r="AT93" s="814"/>
      <c r="AU93" s="845"/>
      <c r="CA93" s="794" t="str">
        <f>IF(C93&gt;C91+C92,"Los Ingresos de pacientes dependientes severos con escaras DEBEN estar incluidos en los Ingresos de pacientes dependientes severos Oncológicos o No Oncológicos","")</f>
        <v/>
      </c>
      <c r="CG93" s="807"/>
      <c r="CH93" s="807"/>
      <c r="CI93" s="807"/>
      <c r="CJ93" s="807"/>
      <c r="CK93" s="807"/>
      <c r="CL93" s="807"/>
      <c r="CM93" s="807"/>
      <c r="CN93" s="807"/>
    </row>
    <row r="94" spans="1:92" x14ac:dyDescent="0.2">
      <c r="A94" s="889" t="s">
        <v>237</v>
      </c>
      <c r="B94" s="889"/>
      <c r="C94" s="889"/>
      <c r="D94" s="889"/>
      <c r="E94" s="889"/>
      <c r="F94" s="882"/>
      <c r="G94" s="882"/>
      <c r="H94" s="931"/>
      <c r="I94" s="932"/>
      <c r="J94" s="932"/>
      <c r="K94" s="932"/>
      <c r="L94" s="932"/>
      <c r="M94" s="932"/>
      <c r="N94" s="932"/>
      <c r="O94" s="932"/>
      <c r="P94" s="932"/>
      <c r="Q94" s="932"/>
      <c r="R94" s="932"/>
      <c r="S94" s="932"/>
      <c r="T94" s="932"/>
      <c r="U94" s="932"/>
      <c r="V94" s="932"/>
      <c r="W94" s="932"/>
      <c r="X94" s="798"/>
      <c r="Y94" s="798"/>
      <c r="Z94" s="798"/>
      <c r="AA94" s="798"/>
      <c r="AB94" s="798"/>
      <c r="AC94" s="798"/>
      <c r="AD94" s="798"/>
      <c r="AE94" s="798"/>
      <c r="AF94" s="798"/>
      <c r="AG94" s="798"/>
      <c r="AH94" s="798"/>
      <c r="AI94" s="798"/>
      <c r="AJ94" s="798"/>
      <c r="AK94" s="798"/>
      <c r="AL94" s="970"/>
      <c r="AM94" s="971"/>
      <c r="AN94" s="966"/>
      <c r="AO94" s="966"/>
      <c r="AP94" s="966"/>
      <c r="AQ94" s="966"/>
      <c r="AR94" s="966"/>
      <c r="AS94" s="966"/>
      <c r="AT94" s="966"/>
      <c r="AU94" s="966"/>
      <c r="AV94" s="966"/>
      <c r="AW94" s="845"/>
      <c r="CG94" s="807"/>
      <c r="CH94" s="807"/>
      <c r="CI94" s="807"/>
      <c r="CJ94" s="807"/>
      <c r="CK94" s="807"/>
      <c r="CL94" s="807"/>
      <c r="CM94" s="807"/>
      <c r="CN94" s="807"/>
    </row>
    <row r="95" spans="1:92" ht="14.25" customHeight="1" x14ac:dyDescent="0.2">
      <c r="A95" s="1508" t="s">
        <v>3</v>
      </c>
      <c r="B95" s="1509"/>
      <c r="C95" s="1562" t="s">
        <v>33</v>
      </c>
      <c r="D95" s="1563"/>
      <c r="E95" s="1564"/>
      <c r="F95" s="1562" t="s">
        <v>67</v>
      </c>
      <c r="G95" s="1564"/>
      <c r="H95" s="1562" t="s">
        <v>68</v>
      </c>
      <c r="I95" s="1564"/>
      <c r="J95" s="1562" t="s">
        <v>69</v>
      </c>
      <c r="K95" s="1564"/>
      <c r="L95" s="1562" t="s">
        <v>70</v>
      </c>
      <c r="M95" s="1564"/>
      <c r="N95" s="972"/>
      <c r="O95" s="973"/>
      <c r="P95" s="974"/>
      <c r="Q95" s="975"/>
      <c r="R95" s="975"/>
      <c r="S95" s="976"/>
      <c r="T95" s="823"/>
      <c r="U95" s="946"/>
      <c r="V95" s="823"/>
      <c r="W95" s="823"/>
      <c r="X95" s="823"/>
      <c r="Y95" s="823"/>
      <c r="Z95" s="966"/>
      <c r="AA95" s="966"/>
      <c r="AB95" s="795"/>
      <c r="AC95" s="795"/>
      <c r="AD95" s="845"/>
      <c r="CG95" s="807"/>
      <c r="CH95" s="807"/>
      <c r="CI95" s="807"/>
      <c r="CJ95" s="807"/>
      <c r="CK95" s="807"/>
      <c r="CL95" s="807"/>
      <c r="CM95" s="807"/>
      <c r="CN95" s="807"/>
    </row>
    <row r="96" spans="1:92" x14ac:dyDescent="0.2">
      <c r="A96" s="1512"/>
      <c r="B96" s="1513"/>
      <c r="C96" s="956" t="s">
        <v>149</v>
      </c>
      <c r="D96" s="956" t="s">
        <v>30</v>
      </c>
      <c r="E96" s="956" t="s">
        <v>48</v>
      </c>
      <c r="F96" s="956" t="s">
        <v>30</v>
      </c>
      <c r="G96" s="956" t="s">
        <v>48</v>
      </c>
      <c r="H96" s="956" t="s">
        <v>30</v>
      </c>
      <c r="I96" s="956" t="s">
        <v>48</v>
      </c>
      <c r="J96" s="956" t="s">
        <v>30</v>
      </c>
      <c r="K96" s="956" t="s">
        <v>48</v>
      </c>
      <c r="L96" s="956" t="s">
        <v>30</v>
      </c>
      <c r="M96" s="956" t="s">
        <v>48</v>
      </c>
      <c r="N96" s="961"/>
      <c r="O96" s="823"/>
      <c r="P96" s="823"/>
      <c r="Q96" s="823"/>
      <c r="R96" s="823"/>
      <c r="S96" s="823"/>
      <c r="T96" s="823"/>
      <c r="U96" s="823"/>
      <c r="V96" s="977"/>
      <c r="W96" s="823"/>
      <c r="X96" s="823"/>
      <c r="Y96" s="823"/>
      <c r="Z96" s="966"/>
      <c r="AA96" s="966"/>
      <c r="AB96" s="795"/>
      <c r="AC96" s="795"/>
      <c r="AD96" s="845"/>
      <c r="CG96" s="807"/>
      <c r="CH96" s="807"/>
      <c r="CI96" s="807"/>
      <c r="CJ96" s="807"/>
      <c r="CK96" s="807"/>
      <c r="CL96" s="807"/>
      <c r="CM96" s="807"/>
      <c r="CN96" s="807"/>
    </row>
    <row r="97" spans="1:92" x14ac:dyDescent="0.2">
      <c r="A97" s="1566" t="s">
        <v>282</v>
      </c>
      <c r="B97" s="864" t="s">
        <v>88</v>
      </c>
      <c r="C97" s="864">
        <f>SUM(D97:E97)</f>
        <v>0</v>
      </c>
      <c r="D97" s="864">
        <f t="shared" ref="D97:E99" si="9">SUM(F97+H97+J97+L97)</f>
        <v>0</v>
      </c>
      <c r="E97" s="864">
        <f t="shared" si="9"/>
        <v>0</v>
      </c>
      <c r="F97" s="841"/>
      <c r="G97" s="841"/>
      <c r="H97" s="841"/>
      <c r="I97" s="841"/>
      <c r="J97" s="841"/>
      <c r="K97" s="841"/>
      <c r="L97" s="841"/>
      <c r="M97" s="841"/>
      <c r="N97" s="961"/>
      <c r="O97" s="823"/>
      <c r="P97" s="823"/>
      <c r="Q97" s="823"/>
      <c r="R97" s="823"/>
      <c r="S97" s="823"/>
      <c r="T97" s="823"/>
      <c r="U97" s="823"/>
      <c r="V97" s="977"/>
      <c r="W97" s="823"/>
      <c r="X97" s="823"/>
      <c r="Y97" s="823"/>
      <c r="Z97" s="966"/>
      <c r="AA97" s="966"/>
      <c r="AB97" s="795"/>
      <c r="AC97" s="795"/>
      <c r="CG97" s="807"/>
      <c r="CH97" s="807"/>
      <c r="CI97" s="807"/>
      <c r="CJ97" s="807"/>
      <c r="CK97" s="807"/>
      <c r="CL97" s="807"/>
      <c r="CM97" s="807"/>
      <c r="CN97" s="807"/>
    </row>
    <row r="98" spans="1:92" x14ac:dyDescent="0.2">
      <c r="A98" s="1567"/>
      <c r="B98" s="873" t="s">
        <v>89</v>
      </c>
      <c r="C98" s="873">
        <f>SUM(D98:E98)</f>
        <v>0</v>
      </c>
      <c r="D98" s="873">
        <f t="shared" si="9"/>
        <v>0</v>
      </c>
      <c r="E98" s="873">
        <f t="shared" si="9"/>
        <v>0</v>
      </c>
      <c r="F98" s="841"/>
      <c r="G98" s="841"/>
      <c r="H98" s="841"/>
      <c r="I98" s="841"/>
      <c r="J98" s="841"/>
      <c r="K98" s="841"/>
      <c r="L98" s="841"/>
      <c r="M98" s="841"/>
      <c r="N98" s="961"/>
      <c r="O98" s="823"/>
      <c r="P98" s="823"/>
      <c r="Q98" s="823"/>
      <c r="R98" s="823"/>
      <c r="S98" s="823"/>
      <c r="T98" s="823"/>
      <c r="U98" s="823"/>
      <c r="V98" s="977"/>
      <c r="W98" s="823"/>
      <c r="X98" s="823"/>
      <c r="Y98" s="823"/>
      <c r="Z98" s="966"/>
      <c r="AA98" s="966"/>
      <c r="AB98" s="795"/>
      <c r="AC98" s="795"/>
      <c r="CG98" s="807"/>
      <c r="CH98" s="807"/>
      <c r="CI98" s="807"/>
      <c r="CJ98" s="807"/>
      <c r="CK98" s="807"/>
      <c r="CL98" s="807"/>
      <c r="CM98" s="807"/>
      <c r="CN98" s="807"/>
    </row>
    <row r="99" spans="1:92" x14ac:dyDescent="0.2">
      <c r="A99" s="1568"/>
      <c r="B99" s="978" t="s">
        <v>90</v>
      </c>
      <c r="C99" s="878">
        <f>SUM(D99:E99)</f>
        <v>0</v>
      </c>
      <c r="D99" s="878">
        <f t="shared" si="9"/>
        <v>0</v>
      </c>
      <c r="E99" s="878">
        <f t="shared" si="9"/>
        <v>0</v>
      </c>
      <c r="F99" s="841"/>
      <c r="G99" s="841"/>
      <c r="H99" s="841"/>
      <c r="I99" s="841"/>
      <c r="J99" s="841"/>
      <c r="K99" s="841"/>
      <c r="L99" s="841"/>
      <c r="M99" s="841"/>
      <c r="N99" s="961"/>
      <c r="O99" s="823"/>
      <c r="P99" s="823"/>
      <c r="Q99" s="823"/>
      <c r="R99" s="823"/>
      <c r="S99" s="823"/>
      <c r="T99" s="823"/>
      <c r="U99" s="823"/>
      <c r="V99" s="977"/>
      <c r="W99" s="823"/>
      <c r="X99" s="823"/>
      <c r="Y99" s="823"/>
      <c r="Z99" s="966"/>
      <c r="AA99" s="966"/>
      <c r="AB99" s="795"/>
      <c r="AC99" s="795"/>
      <c r="CG99" s="807"/>
      <c r="CH99" s="807"/>
      <c r="CI99" s="807"/>
      <c r="CJ99" s="807"/>
      <c r="CK99" s="807"/>
      <c r="CL99" s="807"/>
      <c r="CM99" s="807"/>
      <c r="CN99" s="807"/>
    </row>
    <row r="100" spans="1:92" x14ac:dyDescent="0.2">
      <c r="A100" s="1565" t="s">
        <v>91</v>
      </c>
      <c r="B100" s="1565"/>
      <c r="C100" s="858">
        <f t="shared" ref="C100:M100" si="10">SUM(C97:C99)</f>
        <v>0</v>
      </c>
      <c r="D100" s="858">
        <f t="shared" si="10"/>
        <v>0</v>
      </c>
      <c r="E100" s="858">
        <f t="shared" si="10"/>
        <v>0</v>
      </c>
      <c r="F100" s="858">
        <f t="shared" si="10"/>
        <v>0</v>
      </c>
      <c r="G100" s="858">
        <f t="shared" si="10"/>
        <v>0</v>
      </c>
      <c r="H100" s="858">
        <f t="shared" si="10"/>
        <v>0</v>
      </c>
      <c r="I100" s="858">
        <f t="shared" si="10"/>
        <v>0</v>
      </c>
      <c r="J100" s="858">
        <f t="shared" si="10"/>
        <v>0</v>
      </c>
      <c r="K100" s="858">
        <f t="shared" si="10"/>
        <v>0</v>
      </c>
      <c r="L100" s="858">
        <f t="shared" si="10"/>
        <v>0</v>
      </c>
      <c r="M100" s="858">
        <f t="shared" si="10"/>
        <v>0</v>
      </c>
      <c r="N100" s="961"/>
      <c r="O100" s="823"/>
      <c r="P100" s="823"/>
      <c r="Q100" s="823"/>
      <c r="R100" s="823"/>
      <c r="S100" s="823"/>
      <c r="T100" s="823"/>
      <c r="U100" s="823"/>
      <c r="V100" s="977"/>
      <c r="W100" s="823"/>
      <c r="X100" s="823"/>
      <c r="Y100" s="823"/>
      <c r="Z100" s="966"/>
      <c r="AA100" s="966"/>
      <c r="AB100" s="795"/>
      <c r="AC100" s="795"/>
      <c r="CG100" s="807"/>
      <c r="CH100" s="807"/>
      <c r="CI100" s="807"/>
      <c r="CJ100" s="807"/>
      <c r="CK100" s="807"/>
      <c r="CL100" s="807"/>
      <c r="CM100" s="807"/>
      <c r="CN100" s="807"/>
    </row>
    <row r="101" spans="1:92" x14ac:dyDescent="0.2">
      <c r="A101" s="1569" t="s">
        <v>239</v>
      </c>
      <c r="B101" s="876" t="s">
        <v>92</v>
      </c>
      <c r="C101" s="876">
        <f>SUM(D101:E101)</f>
        <v>0</v>
      </c>
      <c r="D101" s="876">
        <f t="shared" ref="D101:E104" si="11">SUM(F101+H101+J101+L101)</f>
        <v>0</v>
      </c>
      <c r="E101" s="876">
        <f t="shared" si="11"/>
        <v>0</v>
      </c>
      <c r="F101" s="841"/>
      <c r="G101" s="841"/>
      <c r="H101" s="841"/>
      <c r="I101" s="841"/>
      <c r="J101" s="841"/>
      <c r="K101" s="841"/>
      <c r="L101" s="841"/>
      <c r="M101" s="841"/>
      <c r="N101" s="961"/>
      <c r="O101" s="823"/>
      <c r="P101" s="823"/>
      <c r="Q101" s="823"/>
      <c r="R101" s="823"/>
      <c r="S101" s="823"/>
      <c r="T101" s="823"/>
      <c r="U101" s="823"/>
      <c r="V101" s="977"/>
      <c r="W101" s="823"/>
      <c r="X101" s="966"/>
      <c r="Y101" s="966"/>
      <c r="Z101" s="966"/>
      <c r="AA101" s="966"/>
      <c r="AB101" s="795"/>
      <c r="AC101" s="795"/>
      <c r="CG101" s="807"/>
      <c r="CH101" s="807"/>
      <c r="CI101" s="807"/>
      <c r="CJ101" s="807"/>
      <c r="CK101" s="807"/>
      <c r="CL101" s="807"/>
      <c r="CM101" s="807"/>
      <c r="CN101" s="807"/>
    </row>
    <row r="102" spans="1:92" x14ac:dyDescent="0.2">
      <c r="A102" s="1570"/>
      <c r="B102" s="873" t="s">
        <v>93</v>
      </c>
      <c r="C102" s="873">
        <f>SUM(D102:E102)</f>
        <v>0</v>
      </c>
      <c r="D102" s="873">
        <f t="shared" si="11"/>
        <v>0</v>
      </c>
      <c r="E102" s="873">
        <f t="shared" si="11"/>
        <v>0</v>
      </c>
      <c r="F102" s="842"/>
      <c r="G102" s="842"/>
      <c r="H102" s="842"/>
      <c r="I102" s="842"/>
      <c r="J102" s="842"/>
      <c r="K102" s="842"/>
      <c r="L102" s="842"/>
      <c r="M102" s="842"/>
      <c r="N102" s="979"/>
      <c r="O102" s="805"/>
      <c r="P102" s="805"/>
      <c r="Q102" s="805"/>
      <c r="R102" s="805"/>
      <c r="S102" s="804"/>
      <c r="T102" s="804"/>
      <c r="U102" s="977"/>
      <c r="V102" s="823"/>
      <c r="W102" s="823"/>
      <c r="X102" s="823"/>
      <c r="Y102" s="823"/>
      <c r="Z102" s="823"/>
      <c r="AA102" s="823"/>
      <c r="AB102" s="823"/>
      <c r="AC102" s="823"/>
      <c r="AD102" s="823"/>
      <c r="AE102" s="823"/>
      <c r="AF102" s="823"/>
      <c r="AG102" s="823"/>
      <c r="AH102" s="977"/>
      <c r="AI102" s="823"/>
      <c r="AJ102" s="966"/>
      <c r="AK102" s="966"/>
      <c r="AL102" s="966"/>
      <c r="AM102" s="966"/>
      <c r="AN102" s="795"/>
      <c r="AO102" s="795"/>
      <c r="CG102" s="807"/>
      <c r="CH102" s="807"/>
      <c r="CI102" s="807"/>
      <c r="CJ102" s="807"/>
      <c r="CK102" s="807"/>
      <c r="CL102" s="807"/>
      <c r="CM102" s="807"/>
      <c r="CN102" s="807"/>
    </row>
    <row r="103" spans="1:92" x14ac:dyDescent="0.2">
      <c r="A103" s="1570"/>
      <c r="B103" s="873" t="s">
        <v>94</v>
      </c>
      <c r="C103" s="873">
        <f>SUM(D103:E103)</f>
        <v>0</v>
      </c>
      <c r="D103" s="873">
        <f t="shared" si="11"/>
        <v>0</v>
      </c>
      <c r="E103" s="873">
        <f t="shared" si="11"/>
        <v>0</v>
      </c>
      <c r="F103" s="842"/>
      <c r="G103" s="842"/>
      <c r="H103" s="842"/>
      <c r="I103" s="842"/>
      <c r="J103" s="842"/>
      <c r="K103" s="842"/>
      <c r="L103" s="842"/>
      <c r="M103" s="842"/>
      <c r="N103" s="979"/>
      <c r="O103" s="805"/>
      <c r="P103" s="805"/>
      <c r="Q103" s="805"/>
      <c r="R103" s="805"/>
      <c r="S103" s="804"/>
      <c r="T103" s="804"/>
      <c r="U103" s="977"/>
      <c r="V103" s="823"/>
      <c r="W103" s="823"/>
      <c r="X103" s="823"/>
      <c r="Y103" s="823"/>
      <c r="Z103" s="823"/>
      <c r="AA103" s="823"/>
      <c r="AB103" s="823"/>
      <c r="AC103" s="823"/>
      <c r="AD103" s="823"/>
      <c r="AE103" s="823"/>
      <c r="AF103" s="823"/>
      <c r="AG103" s="823"/>
      <c r="AH103" s="977"/>
      <c r="AI103" s="823"/>
      <c r="AJ103" s="966"/>
      <c r="AK103" s="966"/>
      <c r="AL103" s="966"/>
      <c r="AM103" s="966"/>
      <c r="AN103" s="795"/>
      <c r="AO103" s="795"/>
      <c r="CG103" s="807"/>
      <c r="CH103" s="807"/>
      <c r="CI103" s="807"/>
      <c r="CJ103" s="807"/>
      <c r="CK103" s="807"/>
      <c r="CL103" s="807"/>
      <c r="CM103" s="807"/>
      <c r="CN103" s="807"/>
    </row>
    <row r="104" spans="1:92" x14ac:dyDescent="0.2">
      <c r="A104" s="1571"/>
      <c r="B104" s="878" t="s">
        <v>95</v>
      </c>
      <c r="C104" s="878">
        <f>SUM(D104:E104)</f>
        <v>0</v>
      </c>
      <c r="D104" s="878">
        <f t="shared" si="11"/>
        <v>0</v>
      </c>
      <c r="E104" s="878">
        <f t="shared" si="11"/>
        <v>0</v>
      </c>
      <c r="F104" s="879"/>
      <c r="G104" s="879"/>
      <c r="H104" s="879"/>
      <c r="I104" s="879"/>
      <c r="J104" s="879"/>
      <c r="K104" s="879"/>
      <c r="L104" s="879"/>
      <c r="M104" s="879"/>
      <c r="N104" s="979"/>
      <c r="O104" s="805"/>
      <c r="P104" s="805"/>
      <c r="Q104" s="805"/>
      <c r="R104" s="805"/>
      <c r="S104" s="804"/>
      <c r="T104" s="804"/>
      <c r="U104" s="894"/>
      <c r="V104" s="823"/>
      <c r="W104" s="823"/>
      <c r="X104" s="823"/>
      <c r="Y104" s="823"/>
      <c r="Z104" s="823"/>
      <c r="AA104" s="823"/>
      <c r="AB104" s="823"/>
      <c r="AC104" s="823"/>
      <c r="AD104" s="823"/>
      <c r="AE104" s="823"/>
      <c r="AF104" s="823"/>
      <c r="AG104" s="823"/>
      <c r="AH104" s="977"/>
      <c r="AI104" s="823"/>
      <c r="AJ104" s="966"/>
      <c r="AK104" s="966"/>
      <c r="AL104" s="966"/>
      <c r="AM104" s="966"/>
      <c r="AN104" s="795"/>
      <c r="AO104" s="795"/>
      <c r="CG104" s="807"/>
      <c r="CH104" s="807"/>
      <c r="CI104" s="807"/>
      <c r="CJ104" s="807"/>
      <c r="CK104" s="807"/>
      <c r="CL104" s="807"/>
      <c r="CM104" s="807"/>
      <c r="CN104" s="807"/>
    </row>
    <row r="105" spans="1:92" x14ac:dyDescent="0.2">
      <c r="A105" s="1565" t="s">
        <v>91</v>
      </c>
      <c r="B105" s="1565"/>
      <c r="C105" s="858">
        <f t="shared" ref="C105:M105" si="12">SUM(C101:C104)</f>
        <v>0</v>
      </c>
      <c r="D105" s="858">
        <f t="shared" si="12"/>
        <v>0</v>
      </c>
      <c r="E105" s="858">
        <f t="shared" si="12"/>
        <v>0</v>
      </c>
      <c r="F105" s="858">
        <f t="shared" si="12"/>
        <v>0</v>
      </c>
      <c r="G105" s="858">
        <f t="shared" si="12"/>
        <v>0</v>
      </c>
      <c r="H105" s="858">
        <f t="shared" si="12"/>
        <v>0</v>
      </c>
      <c r="I105" s="858">
        <f t="shared" si="12"/>
        <v>0</v>
      </c>
      <c r="J105" s="858">
        <f t="shared" si="12"/>
        <v>0</v>
      </c>
      <c r="K105" s="858">
        <f t="shared" si="12"/>
        <v>0</v>
      </c>
      <c r="L105" s="858">
        <f t="shared" si="12"/>
        <v>0</v>
      </c>
      <c r="M105" s="858">
        <f t="shared" si="12"/>
        <v>0</v>
      </c>
      <c r="N105" s="979"/>
      <c r="O105" s="805"/>
      <c r="P105" s="805"/>
      <c r="Q105" s="805"/>
      <c r="R105" s="805"/>
      <c r="S105" s="804"/>
      <c r="T105" s="804"/>
      <c r="U105" s="950"/>
      <c r="V105" s="823"/>
      <c r="W105" s="823"/>
      <c r="X105" s="823"/>
      <c r="Y105" s="823"/>
      <c r="Z105" s="823"/>
      <c r="AA105" s="823"/>
      <c r="AB105" s="823"/>
      <c r="AC105" s="823"/>
      <c r="AD105" s="823"/>
      <c r="AE105" s="823"/>
      <c r="AF105" s="823"/>
      <c r="AG105" s="823"/>
      <c r="AH105" s="977"/>
      <c r="AI105" s="823"/>
      <c r="AJ105" s="966"/>
      <c r="AK105" s="966"/>
      <c r="AL105" s="966"/>
      <c r="AM105" s="966"/>
      <c r="AN105" s="795"/>
      <c r="AO105" s="795"/>
      <c r="CG105" s="807"/>
      <c r="CH105" s="807"/>
      <c r="CI105" s="807"/>
      <c r="CJ105" s="807"/>
      <c r="CK105" s="807"/>
      <c r="CL105" s="807"/>
      <c r="CM105" s="807"/>
      <c r="CN105" s="807"/>
    </row>
    <row r="106" spans="1:92" x14ac:dyDescent="0.2">
      <c r="A106" s="1561" t="s">
        <v>96</v>
      </c>
      <c r="B106" s="1561"/>
      <c r="C106" s="915">
        <f t="shared" ref="C106:M106" si="13">SUM(C100+C105)</f>
        <v>0</v>
      </c>
      <c r="D106" s="915">
        <f t="shared" si="13"/>
        <v>0</v>
      </c>
      <c r="E106" s="915">
        <f t="shared" si="13"/>
        <v>0</v>
      </c>
      <c r="F106" s="915">
        <f t="shared" si="13"/>
        <v>0</v>
      </c>
      <c r="G106" s="915">
        <f t="shared" si="13"/>
        <v>0</v>
      </c>
      <c r="H106" s="915">
        <f t="shared" si="13"/>
        <v>0</v>
      </c>
      <c r="I106" s="915">
        <f t="shared" si="13"/>
        <v>0</v>
      </c>
      <c r="J106" s="915">
        <f t="shared" si="13"/>
        <v>0</v>
      </c>
      <c r="K106" s="915">
        <f t="shared" si="13"/>
        <v>0</v>
      </c>
      <c r="L106" s="915">
        <f t="shared" si="13"/>
        <v>0</v>
      </c>
      <c r="M106" s="915">
        <f t="shared" si="13"/>
        <v>0</v>
      </c>
      <c r="N106" s="794"/>
      <c r="O106" s="805"/>
      <c r="P106" s="805"/>
      <c r="Q106" s="805"/>
      <c r="R106" s="805"/>
      <c r="S106" s="804"/>
      <c r="T106" s="804"/>
      <c r="U106" s="950"/>
      <c r="V106" s="823"/>
      <c r="W106" s="823"/>
      <c r="X106" s="823"/>
      <c r="Y106" s="823"/>
      <c r="Z106" s="823"/>
      <c r="AA106" s="823"/>
      <c r="AB106" s="823"/>
      <c r="AC106" s="823"/>
      <c r="AD106" s="823"/>
      <c r="AE106" s="823"/>
      <c r="AF106" s="823"/>
      <c r="AG106" s="823"/>
      <c r="AH106" s="977"/>
      <c r="AI106" s="823"/>
      <c r="AJ106" s="966"/>
      <c r="AK106" s="966"/>
      <c r="AL106" s="966"/>
      <c r="AM106" s="966"/>
      <c r="AN106" s="795"/>
      <c r="AO106" s="795"/>
      <c r="CG106" s="807"/>
      <c r="CH106" s="807"/>
      <c r="CI106" s="807"/>
      <c r="CJ106" s="807"/>
      <c r="CK106" s="807"/>
      <c r="CL106" s="807"/>
      <c r="CM106" s="807"/>
      <c r="CN106" s="807"/>
    </row>
    <row r="107" spans="1:92" x14ac:dyDescent="0.2">
      <c r="A107" s="889" t="s">
        <v>240</v>
      </c>
      <c r="B107" s="889"/>
      <c r="C107" s="889"/>
      <c r="D107" s="971"/>
      <c r="E107" s="980"/>
      <c r="F107" s="980"/>
      <c r="G107" s="981"/>
      <c r="H107" s="981"/>
      <c r="I107" s="931"/>
      <c r="J107" s="932"/>
      <c r="K107" s="932"/>
      <c r="L107" s="932"/>
      <c r="M107" s="932"/>
      <c r="N107" s="932"/>
      <c r="O107" s="932"/>
      <c r="P107" s="932"/>
      <c r="Q107" s="932"/>
      <c r="R107" s="932"/>
      <c r="S107" s="798"/>
      <c r="T107" s="982"/>
      <c r="U107" s="798"/>
      <c r="V107" s="798"/>
      <c r="W107" s="798"/>
      <c r="X107" s="799"/>
      <c r="Y107" s="799"/>
      <c r="Z107" s="799"/>
      <c r="AA107" s="799"/>
      <c r="AB107" s="799"/>
      <c r="AC107" s="799"/>
      <c r="AD107" s="799"/>
      <c r="AE107" s="799"/>
      <c r="AF107" s="799"/>
      <c r="AG107" s="966"/>
      <c r="AH107" s="966"/>
      <c r="AI107" s="966"/>
      <c r="AJ107" s="983"/>
      <c r="AK107" s="966"/>
      <c r="AL107" s="966"/>
      <c r="AM107" s="966"/>
      <c r="AN107" s="966"/>
      <c r="AO107" s="966"/>
      <c r="AP107" s="966"/>
      <c r="AQ107" s="966"/>
      <c r="CG107" s="807"/>
      <c r="CH107" s="807"/>
      <c r="CI107" s="807"/>
      <c r="CJ107" s="807"/>
      <c r="CK107" s="807"/>
      <c r="CL107" s="807"/>
      <c r="CM107" s="807"/>
      <c r="CN107" s="807"/>
    </row>
    <row r="108" spans="1:92" ht="14.25" customHeight="1" x14ac:dyDescent="0.2">
      <c r="A108" s="1508" t="s">
        <v>3</v>
      </c>
      <c r="B108" s="1509"/>
      <c r="C108" s="1562" t="s">
        <v>33</v>
      </c>
      <c r="D108" s="1563"/>
      <c r="E108" s="1564"/>
      <c r="F108" s="1562" t="s">
        <v>67</v>
      </c>
      <c r="G108" s="1564"/>
      <c r="H108" s="1562" t="s">
        <v>68</v>
      </c>
      <c r="I108" s="1564"/>
      <c r="J108" s="1562" t="s">
        <v>69</v>
      </c>
      <c r="K108" s="1564"/>
      <c r="L108" s="1562" t="s">
        <v>70</v>
      </c>
      <c r="M108" s="1563"/>
      <c r="N108" s="1657" t="s">
        <v>230</v>
      </c>
      <c r="O108" s="1563"/>
      <c r="P108" s="1564"/>
      <c r="Q108" s="1658"/>
      <c r="R108" s="1659"/>
      <c r="S108" s="1656"/>
      <c r="T108" s="1656"/>
      <c r="U108" s="1656"/>
      <c r="V108" s="1656"/>
      <c r="W108" s="1656"/>
      <c r="X108" s="1656"/>
      <c r="Y108" s="1656"/>
      <c r="Z108" s="1656"/>
      <c r="AA108" s="977"/>
      <c r="AB108" s="823"/>
      <c r="AC108" s="823"/>
      <c r="AD108" s="823"/>
      <c r="AE108" s="966"/>
      <c r="AF108" s="966"/>
      <c r="AG108" s="966"/>
      <c r="AH108" s="966"/>
      <c r="AI108" s="814"/>
      <c r="AJ108" s="814"/>
      <c r="AK108" s="814"/>
      <c r="AL108" s="814"/>
      <c r="AM108" s="984"/>
      <c r="AN108" s="815"/>
      <c r="AO108" s="815"/>
      <c r="AP108" s="815"/>
      <c r="AQ108" s="815"/>
      <c r="AR108" s="815"/>
      <c r="AS108" s="815"/>
      <c r="AT108" s="815"/>
      <c r="CG108" s="807"/>
      <c r="CH108" s="807"/>
      <c r="CI108" s="807"/>
      <c r="CJ108" s="807"/>
      <c r="CK108" s="807"/>
      <c r="CL108" s="807"/>
      <c r="CM108" s="807"/>
      <c r="CN108" s="807"/>
    </row>
    <row r="109" spans="1:92" ht="21" x14ac:dyDescent="0.2">
      <c r="A109" s="1512"/>
      <c r="B109" s="1513"/>
      <c r="C109" s="956" t="s">
        <v>149</v>
      </c>
      <c r="D109" s="956" t="s">
        <v>30</v>
      </c>
      <c r="E109" s="956" t="s">
        <v>48</v>
      </c>
      <c r="F109" s="956" t="s">
        <v>30</v>
      </c>
      <c r="G109" s="956" t="s">
        <v>48</v>
      </c>
      <c r="H109" s="956" t="s">
        <v>30</v>
      </c>
      <c r="I109" s="956" t="s">
        <v>48</v>
      </c>
      <c r="J109" s="956" t="s">
        <v>30</v>
      </c>
      <c r="K109" s="956" t="s">
        <v>48</v>
      </c>
      <c r="L109" s="956" t="s">
        <v>30</v>
      </c>
      <c r="M109" s="985" t="s">
        <v>48</v>
      </c>
      <c r="N109" s="986" t="s">
        <v>231</v>
      </c>
      <c r="O109" s="899" t="s">
        <v>232</v>
      </c>
      <c r="P109" s="958" t="s">
        <v>233</v>
      </c>
      <c r="Q109" s="987"/>
      <c r="R109" s="988"/>
      <c r="S109" s="988"/>
      <c r="T109" s="988"/>
      <c r="U109" s="988"/>
      <c r="V109" s="988"/>
      <c r="W109" s="988"/>
      <c r="X109" s="988"/>
      <c r="Y109" s="988"/>
      <c r="Z109" s="988"/>
      <c r="AA109" s="977"/>
      <c r="AB109" s="823"/>
      <c r="AC109" s="823"/>
      <c r="AD109" s="823"/>
      <c r="AE109" s="966"/>
      <c r="AF109" s="966"/>
      <c r="AG109" s="966"/>
      <c r="AH109" s="966"/>
      <c r="AI109" s="814"/>
      <c r="AJ109" s="814"/>
      <c r="AK109" s="814"/>
      <c r="AL109" s="814"/>
      <c r="AM109" s="984"/>
      <c r="AN109" s="815"/>
      <c r="AO109" s="815"/>
      <c r="AP109" s="815"/>
      <c r="AQ109" s="815"/>
      <c r="AR109" s="815"/>
      <c r="AS109" s="815"/>
      <c r="AT109" s="815"/>
      <c r="CG109" s="807"/>
      <c r="CH109" s="807"/>
      <c r="CI109" s="807"/>
      <c r="CJ109" s="807"/>
      <c r="CK109" s="807"/>
      <c r="CL109" s="807"/>
      <c r="CM109" s="807"/>
      <c r="CN109" s="807"/>
    </row>
    <row r="110" spans="1:92" x14ac:dyDescent="0.2">
      <c r="A110" s="1566" t="s">
        <v>282</v>
      </c>
      <c r="B110" s="864" t="s">
        <v>88</v>
      </c>
      <c r="C110" s="989">
        <f>SUM(D110:E110)</f>
        <v>0</v>
      </c>
      <c r="D110" s="990">
        <f t="shared" ref="D110:E112" si="14">SUM(F110+H110+J110+L110)</f>
        <v>0</v>
      </c>
      <c r="E110" s="990">
        <f t="shared" si="14"/>
        <v>0</v>
      </c>
      <c r="F110" s="865"/>
      <c r="G110" s="865"/>
      <c r="H110" s="865"/>
      <c r="I110" s="865"/>
      <c r="J110" s="865"/>
      <c r="K110" s="865"/>
      <c r="L110" s="865"/>
      <c r="M110" s="906"/>
      <c r="N110" s="991"/>
      <c r="O110" s="906"/>
      <c r="P110" s="865"/>
      <c r="Q110" s="992"/>
      <c r="R110" s="993"/>
      <c r="S110" s="993"/>
      <c r="T110" s="993"/>
      <c r="U110" s="993"/>
      <c r="V110" s="993"/>
      <c r="W110" s="993"/>
      <c r="X110" s="993"/>
      <c r="Y110" s="993"/>
      <c r="Z110" s="993"/>
      <c r="AA110" s="977"/>
      <c r="AB110" s="823"/>
      <c r="AC110" s="823"/>
      <c r="AD110" s="823"/>
      <c r="AE110" s="966"/>
      <c r="AF110" s="966"/>
      <c r="AG110" s="966"/>
      <c r="AH110" s="966"/>
      <c r="AI110" s="814"/>
      <c r="AJ110" s="814"/>
      <c r="AK110" s="814"/>
      <c r="AL110" s="814"/>
      <c r="AM110" s="814"/>
      <c r="AN110" s="815"/>
      <c r="AO110" s="815"/>
      <c r="AP110" s="823"/>
      <c r="AQ110" s="815"/>
      <c r="AR110" s="815"/>
      <c r="AS110" s="815"/>
      <c r="AT110" s="815"/>
      <c r="CG110" s="807"/>
      <c r="CH110" s="807"/>
      <c r="CI110" s="807"/>
      <c r="CJ110" s="807"/>
      <c r="CK110" s="807"/>
      <c r="CL110" s="807"/>
      <c r="CM110" s="807"/>
      <c r="CN110" s="807"/>
    </row>
    <row r="111" spans="1:92" x14ac:dyDescent="0.2">
      <c r="A111" s="1567"/>
      <c r="B111" s="873" t="s">
        <v>89</v>
      </c>
      <c r="C111" s="994">
        <f>SUM(D111:E111)</f>
        <v>0</v>
      </c>
      <c r="D111" s="994">
        <f t="shared" si="14"/>
        <v>0</v>
      </c>
      <c r="E111" s="994">
        <f t="shared" si="14"/>
        <v>0</v>
      </c>
      <c r="F111" s="842"/>
      <c r="G111" s="842"/>
      <c r="H111" s="842"/>
      <c r="I111" s="842"/>
      <c r="J111" s="842"/>
      <c r="K111" s="842"/>
      <c r="L111" s="842"/>
      <c r="M111" s="909"/>
      <c r="N111" s="995"/>
      <c r="O111" s="909"/>
      <c r="P111" s="842"/>
      <c r="Q111" s="992"/>
      <c r="R111" s="996"/>
      <c r="S111" s="993"/>
      <c r="T111" s="993"/>
      <c r="U111" s="993"/>
      <c r="V111" s="993"/>
      <c r="W111" s="993"/>
      <c r="X111" s="993"/>
      <c r="Y111" s="993"/>
      <c r="Z111" s="997"/>
      <c r="AA111" s="950"/>
      <c r="AB111" s="946"/>
      <c r="AC111" s="946"/>
      <c r="AD111" s="946"/>
      <c r="AE111" s="998"/>
      <c r="AF111" s="998"/>
      <c r="AG111" s="998"/>
      <c r="AH111" s="998"/>
      <c r="AI111" s="967"/>
      <c r="AJ111" s="967"/>
      <c r="AK111" s="967"/>
      <c r="AL111" s="967"/>
      <c r="AM111" s="814"/>
      <c r="AN111" s="815"/>
      <c r="AO111" s="815"/>
      <c r="AP111" s="823"/>
      <c r="AQ111" s="815"/>
      <c r="AR111" s="815"/>
      <c r="AS111" s="815"/>
      <c r="AT111" s="815"/>
      <c r="CG111" s="807"/>
      <c r="CH111" s="807"/>
      <c r="CI111" s="807"/>
      <c r="CJ111" s="807"/>
      <c r="CK111" s="807"/>
      <c r="CL111" s="807"/>
      <c r="CM111" s="807"/>
      <c r="CN111" s="807"/>
    </row>
    <row r="112" spans="1:92" x14ac:dyDescent="0.2">
      <c r="A112" s="1568"/>
      <c r="B112" s="978" t="s">
        <v>90</v>
      </c>
      <c r="C112" s="999">
        <f>SUM(D112:E112)</f>
        <v>0</v>
      </c>
      <c r="D112" s="999">
        <f t="shared" si="14"/>
        <v>0</v>
      </c>
      <c r="E112" s="999">
        <f t="shared" si="14"/>
        <v>0</v>
      </c>
      <c r="F112" s="879"/>
      <c r="G112" s="879"/>
      <c r="H112" s="879"/>
      <c r="I112" s="879"/>
      <c r="J112" s="879"/>
      <c r="K112" s="879"/>
      <c r="L112" s="879"/>
      <c r="M112" s="912"/>
      <c r="N112" s="1000"/>
      <c r="O112" s="912"/>
      <c r="P112" s="879"/>
      <c r="Q112" s="992"/>
      <c r="R112" s="996"/>
      <c r="S112" s="993"/>
      <c r="T112" s="993"/>
      <c r="U112" s="993"/>
      <c r="V112" s="993"/>
      <c r="W112" s="993"/>
      <c r="X112" s="993"/>
      <c r="Y112" s="1001"/>
      <c r="Z112" s="993"/>
      <c r="AA112" s="823"/>
      <c r="AB112" s="823"/>
      <c r="AC112" s="823"/>
      <c r="AD112" s="823"/>
      <c r="AE112" s="966"/>
      <c r="AF112" s="966"/>
      <c r="AG112" s="966"/>
      <c r="AH112" s="966"/>
      <c r="AI112" s="814"/>
      <c r="AJ112" s="814"/>
      <c r="AK112" s="814"/>
      <c r="AL112" s="814"/>
      <c r="AM112" s="814"/>
      <c r="AN112" s="815"/>
      <c r="AO112" s="815"/>
      <c r="AP112" s="823"/>
      <c r="AQ112" s="815"/>
      <c r="AR112" s="815"/>
      <c r="AS112" s="815"/>
      <c r="AT112" s="815"/>
      <c r="CG112" s="807"/>
      <c r="CH112" s="807"/>
      <c r="CI112" s="807"/>
      <c r="CJ112" s="807"/>
      <c r="CK112" s="807"/>
      <c r="CL112" s="807"/>
      <c r="CM112" s="807"/>
      <c r="CN112" s="807"/>
    </row>
    <row r="113" spans="1:5464" x14ac:dyDescent="0.2">
      <c r="A113" s="1565" t="s">
        <v>91</v>
      </c>
      <c r="B113" s="1565"/>
      <c r="C113" s="1002">
        <f t="shared" ref="C113:P113" si="15">SUM(C110:C112)</f>
        <v>0</v>
      </c>
      <c r="D113" s="1002">
        <f t="shared" si="15"/>
        <v>0</v>
      </c>
      <c r="E113" s="1002">
        <f t="shared" si="15"/>
        <v>0</v>
      </c>
      <c r="F113" s="1002">
        <f t="shared" si="15"/>
        <v>0</v>
      </c>
      <c r="G113" s="1002">
        <f t="shared" si="15"/>
        <v>0</v>
      </c>
      <c r="H113" s="1002">
        <f t="shared" si="15"/>
        <v>0</v>
      </c>
      <c r="I113" s="1002">
        <f t="shared" si="15"/>
        <v>0</v>
      </c>
      <c r="J113" s="1002">
        <f t="shared" si="15"/>
        <v>0</v>
      </c>
      <c r="K113" s="1002">
        <f t="shared" si="15"/>
        <v>0</v>
      </c>
      <c r="L113" s="1002">
        <f t="shared" si="15"/>
        <v>0</v>
      </c>
      <c r="M113" s="1003">
        <f t="shared" si="15"/>
        <v>0</v>
      </c>
      <c r="N113" s="1004">
        <f t="shared" si="15"/>
        <v>0</v>
      </c>
      <c r="O113" s="1003">
        <f t="shared" si="15"/>
        <v>0</v>
      </c>
      <c r="P113" s="1002">
        <f t="shared" si="15"/>
        <v>0</v>
      </c>
      <c r="Q113" s="992"/>
      <c r="R113" s="996"/>
      <c r="S113" s="996"/>
      <c r="T113" s="996"/>
      <c r="U113" s="996"/>
      <c r="V113" s="996"/>
      <c r="W113" s="996"/>
      <c r="X113" s="996"/>
      <c r="Y113" s="1005"/>
      <c r="Z113" s="996"/>
      <c r="AA113" s="823"/>
      <c r="AB113" s="823"/>
      <c r="AC113" s="823"/>
      <c r="AD113" s="823"/>
      <c r="AE113" s="966"/>
      <c r="AF113" s="966"/>
      <c r="AG113" s="966"/>
      <c r="AH113" s="966"/>
      <c r="AI113" s="814"/>
      <c r="AJ113" s="814"/>
      <c r="AK113" s="814"/>
      <c r="AL113" s="814"/>
      <c r="AM113" s="814"/>
      <c r="AN113" s="815"/>
      <c r="AO113" s="815"/>
      <c r="AP113" s="823"/>
      <c r="AQ113" s="815"/>
      <c r="AR113" s="815"/>
      <c r="AS113" s="815"/>
      <c r="AT113" s="815"/>
      <c r="CG113" s="807">
        <v>0</v>
      </c>
      <c r="CH113" s="807"/>
      <c r="CI113" s="807"/>
      <c r="CJ113" s="807"/>
      <c r="CK113" s="807"/>
      <c r="CL113" s="807"/>
      <c r="CM113" s="807"/>
      <c r="CN113" s="807"/>
    </row>
    <row r="114" spans="1:5464" x14ac:dyDescent="0.2">
      <c r="A114" s="1569" t="s">
        <v>239</v>
      </c>
      <c r="B114" s="876" t="s">
        <v>92</v>
      </c>
      <c r="C114" s="1006">
        <f>SUM(D114:E114)</f>
        <v>0</v>
      </c>
      <c r="D114" s="1006">
        <f t="shared" ref="D114:E117" si="16">SUM(F114+H114+J114+L114)</f>
        <v>0</v>
      </c>
      <c r="E114" s="1006">
        <f t="shared" si="16"/>
        <v>0</v>
      </c>
      <c r="F114" s="841"/>
      <c r="G114" s="841"/>
      <c r="H114" s="841"/>
      <c r="I114" s="841"/>
      <c r="J114" s="841"/>
      <c r="K114" s="841"/>
      <c r="L114" s="841"/>
      <c r="M114" s="1007"/>
      <c r="N114" s="1008"/>
      <c r="O114" s="1007"/>
      <c r="P114" s="841"/>
      <c r="Q114" s="1009"/>
      <c r="R114" s="814"/>
      <c r="S114" s="814"/>
      <c r="T114" s="814"/>
      <c r="U114" s="814"/>
      <c r="V114" s="814"/>
      <c r="W114" s="814"/>
      <c r="X114" s="814"/>
      <c r="Y114" s="856"/>
      <c r="Z114" s="814"/>
      <c r="AA114" s="814"/>
      <c r="AB114" s="823"/>
      <c r="AC114" s="823"/>
      <c r="AD114" s="823"/>
      <c r="AE114" s="823"/>
      <c r="AF114" s="823"/>
      <c r="AG114" s="823"/>
      <c r="AH114" s="823"/>
      <c r="AI114" s="823"/>
      <c r="AJ114" s="823"/>
      <c r="AK114" s="823"/>
      <c r="AL114" s="823"/>
      <c r="AM114" s="823"/>
      <c r="AN114" s="823"/>
      <c r="AO114" s="966"/>
      <c r="AP114" s="966"/>
      <c r="AQ114" s="966"/>
      <c r="AR114" s="966"/>
      <c r="AS114" s="814"/>
      <c r="AT114" s="814"/>
      <c r="CG114" s="807"/>
      <c r="CH114" s="807"/>
      <c r="CI114" s="807"/>
      <c r="CJ114" s="807"/>
      <c r="CK114" s="807"/>
      <c r="CL114" s="807"/>
      <c r="CM114" s="807"/>
      <c r="CN114" s="807"/>
    </row>
    <row r="115" spans="1:5464" x14ac:dyDescent="0.2">
      <c r="A115" s="1570"/>
      <c r="B115" s="873" t="s">
        <v>93</v>
      </c>
      <c r="C115" s="994">
        <f>SUM(D115:E115)</f>
        <v>0</v>
      </c>
      <c r="D115" s="994">
        <f t="shared" si="16"/>
        <v>0</v>
      </c>
      <c r="E115" s="994">
        <f t="shared" si="16"/>
        <v>0</v>
      </c>
      <c r="F115" s="842"/>
      <c r="G115" s="842"/>
      <c r="H115" s="842"/>
      <c r="I115" s="842"/>
      <c r="J115" s="842"/>
      <c r="K115" s="842"/>
      <c r="L115" s="842"/>
      <c r="M115" s="909"/>
      <c r="N115" s="995"/>
      <c r="O115" s="909"/>
      <c r="P115" s="842"/>
      <c r="Q115" s="969"/>
      <c r="R115" s="804"/>
      <c r="S115" s="804"/>
      <c r="T115" s="804"/>
      <c r="U115" s="804"/>
      <c r="V115" s="804"/>
      <c r="W115" s="804"/>
      <c r="X115" s="804"/>
      <c r="Y115" s="804"/>
      <c r="Z115" s="814"/>
      <c r="AA115" s="814"/>
      <c r="AB115" s="823"/>
      <c r="AC115" s="823"/>
      <c r="AD115" s="823"/>
      <c r="AE115" s="823"/>
      <c r="AF115" s="823"/>
      <c r="AG115" s="823"/>
      <c r="AH115" s="823"/>
      <c r="AI115" s="823"/>
      <c r="AJ115" s="823"/>
      <c r="AK115" s="823"/>
      <c r="AL115" s="823"/>
      <c r="AM115" s="823"/>
      <c r="AN115" s="823"/>
      <c r="AO115" s="966"/>
      <c r="AP115" s="966"/>
      <c r="AQ115" s="966"/>
      <c r="AR115" s="966"/>
      <c r="AS115" s="814"/>
      <c r="AT115" s="814"/>
      <c r="CG115" s="807"/>
      <c r="CH115" s="807"/>
      <c r="CI115" s="807"/>
      <c r="CJ115" s="807"/>
      <c r="CK115" s="807"/>
      <c r="CL115" s="807"/>
      <c r="CM115" s="807"/>
      <c r="CN115" s="807"/>
    </row>
    <row r="116" spans="1:5464" x14ac:dyDescent="0.2">
      <c r="A116" s="1570"/>
      <c r="B116" s="873" t="s">
        <v>94</v>
      </c>
      <c r="C116" s="994">
        <f>SUM(D116:E116)</f>
        <v>0</v>
      </c>
      <c r="D116" s="994">
        <f t="shared" si="16"/>
        <v>0</v>
      </c>
      <c r="E116" s="994">
        <f t="shared" si="16"/>
        <v>0</v>
      </c>
      <c r="F116" s="842"/>
      <c r="G116" s="842"/>
      <c r="H116" s="842"/>
      <c r="I116" s="842"/>
      <c r="J116" s="842"/>
      <c r="K116" s="842"/>
      <c r="L116" s="842"/>
      <c r="M116" s="909"/>
      <c r="N116" s="995"/>
      <c r="O116" s="909"/>
      <c r="P116" s="842"/>
      <c r="Q116" s="969"/>
      <c r="R116" s="804"/>
      <c r="S116" s="804"/>
      <c r="T116" s="804"/>
      <c r="U116" s="804"/>
      <c r="V116" s="804"/>
      <c r="W116" s="804"/>
      <c r="X116" s="804"/>
      <c r="Y116" s="804"/>
      <c r="Z116" s="814"/>
      <c r="AA116" s="814"/>
      <c r="AB116" s="823"/>
      <c r="AC116" s="823"/>
      <c r="AD116" s="823"/>
      <c r="AE116" s="823"/>
      <c r="AF116" s="823"/>
      <c r="AG116" s="823"/>
      <c r="AH116" s="823"/>
      <c r="AI116" s="823"/>
      <c r="AJ116" s="823"/>
      <c r="AK116" s="823"/>
      <c r="AL116" s="823"/>
      <c r="AM116" s="823"/>
      <c r="AN116" s="823"/>
      <c r="AO116" s="966"/>
      <c r="AP116" s="966"/>
      <c r="AQ116" s="966"/>
      <c r="AR116" s="966"/>
      <c r="AS116" s="814"/>
      <c r="AT116" s="814"/>
      <c r="CG116" s="807"/>
      <c r="CH116" s="807"/>
      <c r="CI116" s="807"/>
      <c r="CJ116" s="807"/>
      <c r="CK116" s="807"/>
      <c r="CL116" s="807"/>
      <c r="CM116" s="807"/>
      <c r="CN116" s="807"/>
    </row>
    <row r="117" spans="1:5464" x14ac:dyDescent="0.2">
      <c r="A117" s="1571"/>
      <c r="B117" s="878" t="s">
        <v>95</v>
      </c>
      <c r="C117" s="999">
        <f>SUM(D117:E117)</f>
        <v>0</v>
      </c>
      <c r="D117" s="999">
        <f t="shared" si="16"/>
        <v>0</v>
      </c>
      <c r="E117" s="999">
        <f t="shared" si="16"/>
        <v>0</v>
      </c>
      <c r="F117" s="879"/>
      <c r="G117" s="879"/>
      <c r="H117" s="879"/>
      <c r="I117" s="879"/>
      <c r="J117" s="879"/>
      <c r="K117" s="879"/>
      <c r="L117" s="879"/>
      <c r="M117" s="912"/>
      <c r="N117" s="1000"/>
      <c r="O117" s="912"/>
      <c r="P117" s="879"/>
      <c r="Q117" s="969"/>
      <c r="R117" s="804"/>
      <c r="S117" s="804"/>
      <c r="T117" s="804"/>
      <c r="U117" s="804"/>
      <c r="V117" s="804"/>
      <c r="W117" s="804"/>
      <c r="X117" s="804"/>
      <c r="Y117" s="804"/>
      <c r="Z117" s="814"/>
      <c r="AA117" s="814"/>
      <c r="AB117" s="823"/>
      <c r="AC117" s="823"/>
      <c r="AD117" s="823"/>
      <c r="AE117" s="823"/>
      <c r="AF117" s="823"/>
      <c r="AG117" s="823"/>
      <c r="AH117" s="823"/>
      <c r="AI117" s="823"/>
      <c r="AJ117" s="823"/>
      <c r="AK117" s="823"/>
      <c r="AL117" s="823"/>
      <c r="AM117" s="823"/>
      <c r="AN117" s="823"/>
      <c r="AO117" s="966"/>
      <c r="AP117" s="966"/>
      <c r="AQ117" s="966"/>
      <c r="AR117" s="966"/>
      <c r="AS117" s="814"/>
      <c r="AT117" s="814"/>
      <c r="CG117" s="807"/>
      <c r="CH117" s="807"/>
      <c r="CI117" s="807"/>
      <c r="CJ117" s="807"/>
      <c r="CK117" s="807"/>
      <c r="CL117" s="807"/>
      <c r="CM117" s="807"/>
      <c r="CN117" s="807"/>
    </row>
    <row r="118" spans="1:5464" x14ac:dyDescent="0.2">
      <c r="A118" s="1565" t="s">
        <v>91</v>
      </c>
      <c r="B118" s="1565"/>
      <c r="C118" s="1002">
        <f t="shared" ref="C118:P118" si="17">SUM(C114:C117)</f>
        <v>0</v>
      </c>
      <c r="D118" s="1002">
        <f t="shared" si="17"/>
        <v>0</v>
      </c>
      <c r="E118" s="1002">
        <f t="shared" si="17"/>
        <v>0</v>
      </c>
      <c r="F118" s="1002">
        <f t="shared" si="17"/>
        <v>0</v>
      </c>
      <c r="G118" s="1002">
        <f t="shared" si="17"/>
        <v>0</v>
      </c>
      <c r="H118" s="1002">
        <f t="shared" si="17"/>
        <v>0</v>
      </c>
      <c r="I118" s="1002">
        <f t="shared" si="17"/>
        <v>0</v>
      </c>
      <c r="J118" s="1002">
        <f t="shared" si="17"/>
        <v>0</v>
      </c>
      <c r="K118" s="1002">
        <f t="shared" si="17"/>
        <v>0</v>
      </c>
      <c r="L118" s="1002">
        <f t="shared" si="17"/>
        <v>0</v>
      </c>
      <c r="M118" s="1003">
        <f t="shared" si="17"/>
        <v>0</v>
      </c>
      <c r="N118" s="1004">
        <f t="shared" si="17"/>
        <v>0</v>
      </c>
      <c r="O118" s="1003">
        <f t="shared" si="17"/>
        <v>0</v>
      </c>
      <c r="P118" s="1002">
        <f t="shared" si="17"/>
        <v>0</v>
      </c>
      <c r="Q118" s="969"/>
      <c r="R118" s="804"/>
      <c r="S118" s="804"/>
      <c r="T118" s="804"/>
      <c r="U118" s="804"/>
      <c r="V118" s="804"/>
      <c r="W118" s="804"/>
      <c r="X118" s="804"/>
      <c r="Y118" s="804"/>
      <c r="Z118" s="814"/>
      <c r="AA118" s="814"/>
      <c r="AB118" s="823"/>
      <c r="AC118" s="823"/>
      <c r="AD118" s="823"/>
      <c r="AE118" s="823"/>
      <c r="AF118" s="823"/>
      <c r="AG118" s="823"/>
      <c r="AH118" s="823"/>
      <c r="AI118" s="823"/>
      <c r="AJ118" s="823"/>
      <c r="AK118" s="823"/>
      <c r="AL118" s="823"/>
      <c r="AM118" s="823"/>
      <c r="AN118" s="823"/>
      <c r="AO118" s="966"/>
      <c r="AP118" s="966"/>
      <c r="AQ118" s="966"/>
      <c r="AR118" s="966"/>
      <c r="AS118" s="814"/>
      <c r="AT118" s="814"/>
      <c r="CG118" s="807">
        <v>0</v>
      </c>
      <c r="CH118" s="807"/>
      <c r="CI118" s="807"/>
      <c r="CJ118" s="807"/>
      <c r="CK118" s="807"/>
      <c r="CL118" s="807"/>
      <c r="CM118" s="807"/>
      <c r="CN118" s="807"/>
    </row>
    <row r="119" spans="1:5464" x14ac:dyDescent="0.2">
      <c r="A119" s="1561" t="s">
        <v>96</v>
      </c>
      <c r="B119" s="1561"/>
      <c r="C119" s="1010">
        <f t="shared" ref="C119:P119" si="18">SUM(C113+C118)</f>
        <v>0</v>
      </c>
      <c r="D119" s="1010">
        <f t="shared" si="18"/>
        <v>0</v>
      </c>
      <c r="E119" s="1010">
        <f t="shared" si="18"/>
        <v>0</v>
      </c>
      <c r="F119" s="1010">
        <f t="shared" si="18"/>
        <v>0</v>
      </c>
      <c r="G119" s="1010">
        <f t="shared" si="18"/>
        <v>0</v>
      </c>
      <c r="H119" s="1010">
        <f t="shared" si="18"/>
        <v>0</v>
      </c>
      <c r="I119" s="1010">
        <f t="shared" si="18"/>
        <v>0</v>
      </c>
      <c r="J119" s="1010">
        <f t="shared" si="18"/>
        <v>0</v>
      </c>
      <c r="K119" s="1010">
        <f t="shared" si="18"/>
        <v>0</v>
      </c>
      <c r="L119" s="1010">
        <f t="shared" si="18"/>
        <v>0</v>
      </c>
      <c r="M119" s="1011">
        <f t="shared" si="18"/>
        <v>0</v>
      </c>
      <c r="N119" s="1012">
        <f t="shared" si="18"/>
        <v>0</v>
      </c>
      <c r="O119" s="1011">
        <f t="shared" si="18"/>
        <v>0</v>
      </c>
      <c r="P119" s="1010">
        <f t="shared" si="18"/>
        <v>0</v>
      </c>
      <c r="Q119" s="969"/>
      <c r="R119" s="804"/>
      <c r="S119" s="804"/>
      <c r="T119" s="804"/>
      <c r="U119" s="804"/>
      <c r="V119" s="804"/>
      <c r="W119" s="804"/>
      <c r="X119" s="804"/>
      <c r="Y119" s="804"/>
      <c r="Z119" s="814"/>
      <c r="AA119" s="814"/>
      <c r="AB119" s="823"/>
      <c r="AC119" s="823"/>
      <c r="AD119" s="823"/>
      <c r="AE119" s="823"/>
      <c r="AF119" s="823"/>
      <c r="AG119" s="823"/>
      <c r="AH119" s="823"/>
      <c r="AI119" s="823"/>
      <c r="AJ119" s="823"/>
      <c r="AK119" s="823"/>
      <c r="AL119" s="823"/>
      <c r="AM119" s="823"/>
      <c r="AN119" s="823"/>
      <c r="AO119" s="823"/>
      <c r="AP119" s="823"/>
      <c r="AQ119" s="815"/>
      <c r="AR119" s="815"/>
      <c r="AS119" s="815"/>
      <c r="AT119" s="815"/>
      <c r="CG119" s="807"/>
      <c r="CH119" s="807"/>
      <c r="CI119" s="807"/>
      <c r="CJ119" s="807"/>
      <c r="CK119" s="807"/>
      <c r="CL119" s="807"/>
      <c r="CM119" s="807"/>
      <c r="CN119" s="807"/>
    </row>
    <row r="120" spans="1:5464" x14ac:dyDescent="0.2">
      <c r="A120" s="889" t="s">
        <v>241</v>
      </c>
      <c r="B120" s="889"/>
      <c r="C120" s="889"/>
      <c r="D120" s="971"/>
      <c r="E120" s="980"/>
      <c r="F120" s="980"/>
      <c r="G120" s="981"/>
      <c r="H120" s="981"/>
      <c r="I120" s="931"/>
      <c r="J120" s="932"/>
      <c r="K120" s="932"/>
      <c r="L120" s="932"/>
      <c r="M120" s="932"/>
      <c r="N120" s="1013"/>
      <c r="O120" s="1014"/>
      <c r="P120" s="804"/>
      <c r="Q120" s="804"/>
      <c r="R120" s="804"/>
      <c r="S120" s="804"/>
      <c r="T120" s="804"/>
      <c r="U120" s="804"/>
      <c r="V120" s="804"/>
      <c r="W120" s="804"/>
      <c r="X120" s="804"/>
      <c r="Y120" s="804"/>
      <c r="Z120" s="804"/>
      <c r="AA120" s="804"/>
      <c r="AB120" s="814"/>
      <c r="AC120" s="814"/>
      <c r="AD120" s="823"/>
      <c r="AE120" s="823"/>
      <c r="AF120" s="823"/>
      <c r="AG120" s="823"/>
      <c r="AH120" s="823"/>
      <c r="AI120" s="823"/>
      <c r="AJ120" s="823"/>
      <c r="AK120" s="823"/>
      <c r="AL120" s="823"/>
      <c r="AM120" s="823"/>
      <c r="AN120" s="823"/>
      <c r="AO120" s="823"/>
      <c r="AP120" s="823"/>
      <c r="AQ120" s="823"/>
      <c r="AR120" s="823"/>
      <c r="AS120" s="815"/>
      <c r="AT120" s="815"/>
      <c r="AU120" s="815"/>
      <c r="AV120" s="815"/>
      <c r="CG120" s="807"/>
      <c r="CH120" s="807"/>
      <c r="CI120" s="807"/>
      <c r="CJ120" s="807"/>
      <c r="CK120" s="807"/>
      <c r="CL120" s="807"/>
      <c r="CM120" s="807"/>
      <c r="CN120" s="807"/>
    </row>
    <row r="121" spans="1:5464" ht="14.25" customHeight="1" x14ac:dyDescent="0.2">
      <c r="A121" s="1508" t="s">
        <v>3</v>
      </c>
      <c r="B121" s="1509"/>
      <c r="C121" s="1563" t="s">
        <v>33</v>
      </c>
      <c r="D121" s="1563"/>
      <c r="E121" s="1564"/>
      <c r="F121" s="1562" t="s">
        <v>66</v>
      </c>
      <c r="G121" s="1564"/>
      <c r="H121" s="1562" t="s">
        <v>67</v>
      </c>
      <c r="I121" s="1564"/>
      <c r="J121" s="1562" t="s">
        <v>68</v>
      </c>
      <c r="K121" s="1564"/>
      <c r="L121" s="1562" t="s">
        <v>69</v>
      </c>
      <c r="M121" s="1564"/>
      <c r="N121" s="1562" t="s">
        <v>70</v>
      </c>
      <c r="O121" s="1564"/>
      <c r="P121" s="804"/>
      <c r="Q121" s="804"/>
      <c r="R121" s="804"/>
      <c r="S121" s="804"/>
      <c r="T121" s="804"/>
      <c r="U121" s="804"/>
      <c r="V121" s="804"/>
      <c r="W121" s="814"/>
      <c r="X121" s="814"/>
      <c r="Y121" s="823"/>
      <c r="Z121" s="823"/>
      <c r="AA121" s="823"/>
      <c r="AB121" s="823"/>
      <c r="AC121" s="823"/>
      <c r="AD121" s="823"/>
      <c r="AE121" s="823"/>
      <c r="AF121" s="823"/>
      <c r="AG121" s="823"/>
      <c r="AH121" s="823"/>
      <c r="AI121" s="823"/>
      <c r="AJ121" s="823"/>
      <c r="AK121" s="823"/>
      <c r="AL121" s="823"/>
      <c r="AM121" s="823"/>
      <c r="AN121" s="815"/>
      <c r="AO121" s="815"/>
      <c r="AP121" s="815"/>
      <c r="AQ121" s="815"/>
      <c r="CG121" s="807"/>
      <c r="CH121" s="807"/>
      <c r="CI121" s="807"/>
      <c r="CJ121" s="807"/>
      <c r="CK121" s="807"/>
      <c r="CL121" s="807"/>
      <c r="CM121" s="807"/>
      <c r="CN121" s="807"/>
    </row>
    <row r="122" spans="1:5464" ht="19.5" customHeight="1" x14ac:dyDescent="0.2">
      <c r="A122" s="1512"/>
      <c r="B122" s="1513"/>
      <c r="C122" s="956" t="s">
        <v>149</v>
      </c>
      <c r="D122" s="956" t="s">
        <v>30</v>
      </c>
      <c r="E122" s="939" t="s">
        <v>48</v>
      </c>
      <c r="F122" s="809" t="s">
        <v>30</v>
      </c>
      <c r="G122" s="939" t="s">
        <v>48</v>
      </c>
      <c r="H122" s="809" t="s">
        <v>30</v>
      </c>
      <c r="I122" s="939" t="s">
        <v>48</v>
      </c>
      <c r="J122" s="809" t="s">
        <v>30</v>
      </c>
      <c r="K122" s="939" t="s">
        <v>48</v>
      </c>
      <c r="L122" s="809" t="s">
        <v>30</v>
      </c>
      <c r="M122" s="939" t="s">
        <v>48</v>
      </c>
      <c r="N122" s="1015" t="s">
        <v>30</v>
      </c>
      <c r="O122" s="892" t="s">
        <v>48</v>
      </c>
      <c r="P122" s="942"/>
      <c r="Q122" s="804"/>
      <c r="R122" s="804"/>
      <c r="S122" s="804"/>
      <c r="T122" s="804"/>
      <c r="U122" s="804"/>
      <c r="V122" s="804"/>
      <c r="W122" s="814"/>
      <c r="X122" s="814"/>
      <c r="Y122" s="823"/>
      <c r="Z122" s="823"/>
      <c r="AA122" s="823"/>
      <c r="AB122" s="823"/>
      <c r="AC122" s="823"/>
      <c r="AD122" s="823"/>
      <c r="AE122" s="823"/>
      <c r="AF122" s="823"/>
      <c r="AG122" s="823"/>
      <c r="AH122" s="823"/>
      <c r="AI122" s="823"/>
      <c r="AJ122" s="823"/>
      <c r="AK122" s="823"/>
      <c r="AL122" s="823"/>
      <c r="AM122" s="823"/>
      <c r="AN122" s="815"/>
      <c r="AO122" s="815"/>
      <c r="AP122" s="815"/>
      <c r="AQ122" s="815"/>
      <c r="CG122" s="807"/>
      <c r="CH122" s="807"/>
      <c r="CI122" s="807"/>
      <c r="CJ122" s="807"/>
      <c r="CK122" s="807"/>
      <c r="CL122" s="807"/>
      <c r="CM122" s="807"/>
      <c r="CN122" s="807"/>
    </row>
    <row r="123" spans="1:5464" x14ac:dyDescent="0.2">
      <c r="A123" s="1516" t="s">
        <v>242</v>
      </c>
      <c r="B123" s="1016" t="s">
        <v>88</v>
      </c>
      <c r="C123" s="1017">
        <f>SUM(D123+E123)</f>
        <v>0</v>
      </c>
      <c r="D123" s="1017">
        <f>SUM(F123+H123+J123+L123+N123)</f>
        <v>0</v>
      </c>
      <c r="E123" s="1018">
        <f>SUM(G123+I123+K123+M123+O123)</f>
        <v>0</v>
      </c>
      <c r="F123" s="817"/>
      <c r="G123" s="905"/>
      <c r="H123" s="817"/>
      <c r="I123" s="1019"/>
      <c r="J123" s="1020"/>
      <c r="K123" s="1019"/>
      <c r="L123" s="1020"/>
      <c r="M123" s="1019"/>
      <c r="N123" s="1021"/>
      <c r="O123" s="819"/>
      <c r="P123" s="942"/>
      <c r="Q123" s="804"/>
      <c r="R123" s="804"/>
      <c r="S123" s="804"/>
      <c r="T123" s="804"/>
      <c r="U123" s="804"/>
      <c r="V123" s="804"/>
      <c r="W123" s="814"/>
      <c r="X123" s="814"/>
      <c r="Y123" s="823"/>
      <c r="Z123" s="823"/>
      <c r="AA123" s="823"/>
      <c r="AB123" s="823"/>
      <c r="AC123" s="823"/>
      <c r="AD123" s="823"/>
      <c r="AE123" s="823"/>
      <c r="AF123" s="823"/>
      <c r="AG123" s="823"/>
      <c r="AH123" s="823"/>
      <c r="AI123" s="823"/>
      <c r="AJ123" s="823"/>
      <c r="AK123" s="823"/>
      <c r="AL123" s="823"/>
      <c r="AM123" s="823"/>
      <c r="AN123" s="815"/>
      <c r="AO123" s="815"/>
      <c r="AP123" s="815"/>
      <c r="AQ123" s="815"/>
      <c r="CG123" s="807"/>
      <c r="CH123" s="807"/>
      <c r="CI123" s="807"/>
      <c r="CJ123" s="807"/>
      <c r="CK123" s="807"/>
      <c r="CL123" s="807"/>
      <c r="CM123" s="807"/>
      <c r="CN123" s="807"/>
    </row>
    <row r="124" spans="1:5464" x14ac:dyDescent="0.2">
      <c r="A124" s="1593"/>
      <c r="B124" s="1022" t="s">
        <v>89</v>
      </c>
      <c r="C124" s="1023">
        <f>SUM(D124+E124)</f>
        <v>0</v>
      </c>
      <c r="D124" s="1023">
        <f>SUM(H124+J124+L124+N124)</f>
        <v>0</v>
      </c>
      <c r="E124" s="1024">
        <f>SUM(I124+K124+M124+O124)</f>
        <v>0</v>
      </c>
      <c r="F124" s="1025"/>
      <c r="G124" s="1026"/>
      <c r="H124" s="1020"/>
      <c r="I124" s="1019"/>
      <c r="J124" s="1020"/>
      <c r="K124" s="1019"/>
      <c r="L124" s="1020"/>
      <c r="M124" s="1019"/>
      <c r="N124" s="1021"/>
      <c r="O124" s="1027"/>
      <c r="P124" s="942"/>
      <c r="Q124" s="804"/>
      <c r="R124" s="804"/>
      <c r="S124" s="804"/>
      <c r="T124" s="804"/>
      <c r="U124" s="804"/>
      <c r="V124" s="804"/>
      <c r="W124" s="814"/>
      <c r="X124" s="814"/>
      <c r="Y124" s="823"/>
      <c r="Z124" s="823"/>
      <c r="AA124" s="823"/>
      <c r="AB124" s="823"/>
      <c r="AC124" s="823"/>
      <c r="AD124" s="823"/>
      <c r="AE124" s="823"/>
      <c r="AF124" s="823"/>
      <c r="AG124" s="823"/>
      <c r="AH124" s="823"/>
      <c r="AI124" s="823"/>
      <c r="AJ124" s="823"/>
      <c r="AK124" s="823"/>
      <c r="AL124" s="823"/>
      <c r="AM124" s="823"/>
      <c r="AN124" s="815"/>
      <c r="AO124" s="815"/>
      <c r="AP124" s="815"/>
      <c r="AQ124" s="1028"/>
      <c r="AR124" s="795"/>
      <c r="AS124" s="795"/>
      <c r="AT124" s="795"/>
      <c r="AU124" s="795"/>
      <c r="AV124" s="795"/>
      <c r="AW124" s="795"/>
      <c r="AX124" s="795"/>
      <c r="AY124" s="795"/>
      <c r="AZ124" s="795"/>
      <c r="BA124" s="795"/>
      <c r="BB124" s="795"/>
      <c r="BC124" s="795"/>
      <c r="CG124" s="807"/>
      <c r="CH124" s="807"/>
      <c r="CI124" s="807"/>
      <c r="CJ124" s="807"/>
      <c r="CK124" s="807"/>
      <c r="CL124" s="807"/>
      <c r="CM124" s="807"/>
      <c r="CN124" s="807"/>
    </row>
    <row r="125" spans="1:5464" x14ac:dyDescent="0.2">
      <c r="A125" s="1593"/>
      <c r="B125" s="1029" t="s">
        <v>90</v>
      </c>
      <c r="C125" s="1030">
        <f>SUM(D125+E125)</f>
        <v>0</v>
      </c>
      <c r="D125" s="1030">
        <f>SUM(H125+J125+L125+N125)</f>
        <v>0</v>
      </c>
      <c r="E125" s="1031">
        <f>SUM(I125+K125+M125+O125)</f>
        <v>0</v>
      </c>
      <c r="F125" s="1032"/>
      <c r="G125" s="1033"/>
      <c r="H125" s="916"/>
      <c r="I125" s="917"/>
      <c r="J125" s="916"/>
      <c r="K125" s="917"/>
      <c r="L125" s="916"/>
      <c r="M125" s="917"/>
      <c r="N125" s="1034"/>
      <c r="O125" s="1035"/>
      <c r="P125" s="942"/>
      <c r="Q125" s="804"/>
      <c r="R125" s="804"/>
      <c r="S125" s="804"/>
      <c r="T125" s="804"/>
      <c r="U125" s="804"/>
      <c r="V125" s="804"/>
      <c r="W125" s="814"/>
      <c r="X125" s="814"/>
      <c r="Y125" s="823"/>
      <c r="Z125" s="823"/>
      <c r="AA125" s="823"/>
      <c r="AB125" s="823"/>
      <c r="AC125" s="823"/>
      <c r="AD125" s="823"/>
      <c r="AE125" s="823"/>
      <c r="AF125" s="823"/>
      <c r="AG125" s="823"/>
      <c r="AH125" s="823"/>
      <c r="AI125" s="823"/>
      <c r="AJ125" s="823"/>
      <c r="AK125" s="823"/>
      <c r="AL125" s="823"/>
      <c r="AM125" s="823"/>
      <c r="AN125" s="815"/>
      <c r="AO125" s="815"/>
      <c r="AP125" s="815"/>
      <c r="AQ125" s="1036"/>
      <c r="AR125" s="795"/>
      <c r="AS125" s="795"/>
      <c r="AT125" s="795"/>
      <c r="AU125" s="795"/>
      <c r="AV125" s="795"/>
      <c r="AW125" s="795"/>
      <c r="AX125" s="795"/>
      <c r="AY125" s="795"/>
      <c r="AZ125" s="795"/>
      <c r="BA125" s="795"/>
      <c r="BB125" s="795"/>
      <c r="BC125" s="795"/>
      <c r="CG125" s="807"/>
      <c r="CH125" s="807"/>
      <c r="CI125" s="807"/>
      <c r="CJ125" s="807"/>
      <c r="CK125" s="807"/>
      <c r="CL125" s="807"/>
      <c r="CM125" s="807"/>
      <c r="CN125" s="807"/>
    </row>
    <row r="126" spans="1:5464" s="1048" customFormat="1" ht="15" thickBot="1" x14ac:dyDescent="0.25">
      <c r="A126" s="1638"/>
      <c r="B126" s="1037" t="s">
        <v>243</v>
      </c>
      <c r="C126" s="1037">
        <f t="shared" ref="C126:O126" si="19">SUM(C123:C125)</f>
        <v>0</v>
      </c>
      <c r="D126" s="1037">
        <f t="shared" si="19"/>
        <v>0</v>
      </c>
      <c r="E126" s="1038">
        <f t="shared" si="19"/>
        <v>0</v>
      </c>
      <c r="F126" s="1039">
        <f t="shared" si="19"/>
        <v>0</v>
      </c>
      <c r="G126" s="1040">
        <f t="shared" si="19"/>
        <v>0</v>
      </c>
      <c r="H126" s="1039">
        <f t="shared" si="19"/>
        <v>0</v>
      </c>
      <c r="I126" s="1040">
        <f t="shared" si="19"/>
        <v>0</v>
      </c>
      <c r="J126" s="1039">
        <f t="shared" si="19"/>
        <v>0</v>
      </c>
      <c r="K126" s="1040">
        <f t="shared" si="19"/>
        <v>0</v>
      </c>
      <c r="L126" s="1039">
        <f t="shared" si="19"/>
        <v>0</v>
      </c>
      <c r="M126" s="1040">
        <f t="shared" si="19"/>
        <v>0</v>
      </c>
      <c r="N126" s="1041">
        <f t="shared" si="19"/>
        <v>0</v>
      </c>
      <c r="O126" s="1042">
        <f t="shared" si="19"/>
        <v>0</v>
      </c>
      <c r="P126" s="1043"/>
      <c r="Q126" s="815"/>
      <c r="R126" s="815"/>
      <c r="S126" s="815"/>
      <c r="T126" s="815"/>
      <c r="U126" s="815"/>
      <c r="V126" s="815"/>
      <c r="W126" s="815"/>
      <c r="X126" s="815"/>
      <c r="Y126" s="815"/>
      <c r="Z126" s="815"/>
      <c r="AA126" s="815"/>
      <c r="AB126" s="815"/>
      <c r="AC126" s="815"/>
      <c r="AD126" s="815"/>
      <c r="AE126" s="815"/>
      <c r="AF126" s="815"/>
      <c r="AG126" s="815"/>
      <c r="AH126" s="815"/>
      <c r="AI126" s="1044"/>
      <c r="AJ126" s="1045"/>
      <c r="AK126" s="1045"/>
      <c r="AL126" s="1045"/>
      <c r="AM126" s="1045"/>
      <c r="AN126" s="1045"/>
      <c r="AO126" s="1045"/>
      <c r="AP126" s="1045"/>
      <c r="AQ126" s="1045"/>
      <c r="AR126" s="1045"/>
      <c r="AS126" s="1045"/>
      <c r="AT126" s="1045"/>
      <c r="AU126" s="1045"/>
      <c r="AV126" s="1045"/>
      <c r="AW126" s="1045"/>
      <c r="AX126" s="1045"/>
      <c r="AY126" s="1045"/>
      <c r="AZ126" s="1045"/>
      <c r="BA126" s="1045"/>
      <c r="BB126" s="1045"/>
      <c r="BC126" s="1045"/>
      <c r="BD126" s="1045"/>
      <c r="BE126" s="1045"/>
      <c r="BF126" s="1045"/>
      <c r="BG126" s="1045"/>
      <c r="BH126" s="1045"/>
      <c r="BI126" s="1045"/>
      <c r="BJ126" s="1045"/>
      <c r="BK126" s="1045"/>
      <c r="BL126" s="1045"/>
      <c r="BM126" s="1045"/>
      <c r="BN126" s="1045"/>
      <c r="BO126" s="1045"/>
      <c r="BP126" s="1045"/>
      <c r="BQ126" s="1045"/>
      <c r="BR126" s="1045"/>
      <c r="BS126" s="1045"/>
      <c r="BT126" s="1045"/>
      <c r="BU126" s="1045"/>
      <c r="BV126" s="1045"/>
      <c r="BW126" s="1045"/>
      <c r="BX126" s="1045"/>
      <c r="BY126" s="1046"/>
      <c r="BZ126" s="1046"/>
      <c r="CA126" s="1046"/>
      <c r="CB126" s="1046"/>
      <c r="CC126" s="1046"/>
      <c r="CD126" s="1046"/>
      <c r="CE126" s="1046"/>
      <c r="CF126" s="1046"/>
      <c r="CG126" s="1047"/>
      <c r="CH126" s="1047"/>
      <c r="CI126" s="1047"/>
      <c r="CJ126" s="1047"/>
      <c r="CK126" s="1047"/>
      <c r="CL126" s="1047"/>
      <c r="CM126" s="1047"/>
      <c r="CN126" s="1047"/>
      <c r="CO126" s="1046"/>
      <c r="CP126" s="1045"/>
      <c r="CQ126" s="1045"/>
      <c r="CR126" s="1045"/>
      <c r="CS126" s="1045"/>
      <c r="CT126" s="1045"/>
      <c r="CU126" s="1045"/>
      <c r="CV126" s="1045"/>
      <c r="CW126" s="1045"/>
      <c r="CX126" s="1045"/>
      <c r="CY126" s="1045"/>
      <c r="CZ126" s="1045"/>
      <c r="DA126" s="1045"/>
      <c r="DB126" s="1045"/>
      <c r="DC126" s="1045"/>
      <c r="DD126" s="1045"/>
      <c r="DE126" s="1045"/>
      <c r="DF126" s="1045"/>
      <c r="DG126" s="1045"/>
      <c r="DH126" s="1045"/>
      <c r="DI126" s="1045"/>
      <c r="DJ126" s="1045"/>
      <c r="DK126" s="1045"/>
      <c r="DL126" s="1045"/>
      <c r="DM126" s="1045"/>
      <c r="DN126" s="1045"/>
      <c r="DO126" s="1045"/>
      <c r="DP126" s="1045"/>
      <c r="DQ126" s="1045"/>
      <c r="DR126" s="1045"/>
      <c r="DS126" s="1045"/>
      <c r="DT126" s="1045"/>
      <c r="DU126" s="1045"/>
      <c r="DV126" s="1045"/>
      <c r="DW126" s="1045"/>
      <c r="DX126" s="1045"/>
      <c r="DY126" s="1045"/>
      <c r="DZ126" s="1045"/>
      <c r="EA126" s="1045"/>
      <c r="EB126" s="1045"/>
      <c r="EC126" s="1045"/>
      <c r="ED126" s="1045"/>
      <c r="EE126" s="1045"/>
      <c r="EF126" s="1045"/>
      <c r="EG126" s="1045"/>
      <c r="EH126" s="1045"/>
      <c r="EI126" s="1045"/>
      <c r="EJ126" s="1045"/>
      <c r="EK126" s="1045"/>
      <c r="EL126" s="1045"/>
      <c r="EM126" s="1045"/>
      <c r="EN126" s="1045"/>
      <c r="EO126" s="1045"/>
      <c r="EP126" s="1045"/>
      <c r="EQ126" s="1045"/>
      <c r="ER126" s="1045"/>
      <c r="ES126" s="1045"/>
      <c r="ET126" s="1045"/>
      <c r="EU126" s="1045"/>
      <c r="EV126" s="1045"/>
      <c r="EW126" s="1045"/>
      <c r="EX126" s="1045"/>
      <c r="EY126" s="1045"/>
      <c r="EZ126" s="1045"/>
      <c r="FA126" s="1045"/>
      <c r="FB126" s="1045"/>
      <c r="FC126" s="1045"/>
      <c r="FD126" s="1045"/>
      <c r="FE126" s="1045"/>
      <c r="FF126" s="1045"/>
      <c r="FG126" s="1045"/>
      <c r="FH126" s="1045"/>
      <c r="FI126" s="1045"/>
      <c r="FJ126" s="1045"/>
      <c r="FK126" s="1045"/>
      <c r="FL126" s="1045"/>
      <c r="FM126" s="1045"/>
      <c r="FN126" s="1045"/>
      <c r="FO126" s="1045"/>
      <c r="FP126" s="1045"/>
      <c r="FQ126" s="1045"/>
      <c r="FR126" s="1045"/>
      <c r="FS126" s="1045"/>
      <c r="FT126" s="1045"/>
      <c r="FU126" s="1045"/>
      <c r="FV126" s="1045"/>
      <c r="FW126" s="1045"/>
      <c r="FX126" s="1045"/>
      <c r="FY126" s="1045"/>
      <c r="FZ126" s="1045"/>
      <c r="GA126" s="1045"/>
      <c r="GB126" s="1045"/>
      <c r="GC126" s="1045"/>
      <c r="GD126" s="1045"/>
      <c r="GE126" s="1045"/>
      <c r="GF126" s="1045"/>
      <c r="GG126" s="1045"/>
      <c r="GH126" s="1045"/>
      <c r="GI126" s="1045"/>
      <c r="GJ126" s="1045"/>
      <c r="GK126" s="1045"/>
      <c r="GL126" s="1045"/>
      <c r="GM126" s="1045"/>
      <c r="GN126" s="1045"/>
      <c r="GO126" s="1045"/>
      <c r="GP126" s="1045"/>
      <c r="GQ126" s="1045"/>
      <c r="GR126" s="1045"/>
      <c r="GS126" s="1045"/>
      <c r="GT126" s="1045"/>
      <c r="GU126" s="1045"/>
      <c r="GV126" s="1045"/>
      <c r="GW126" s="1045"/>
      <c r="GX126" s="1045"/>
      <c r="GY126" s="1045"/>
      <c r="GZ126" s="1045"/>
      <c r="HA126" s="1045"/>
      <c r="HB126" s="1045"/>
      <c r="HC126" s="1045"/>
      <c r="HD126" s="1045"/>
      <c r="HE126" s="1045"/>
      <c r="HF126" s="1045"/>
      <c r="HG126" s="1045"/>
      <c r="HH126" s="1045"/>
      <c r="HI126" s="1045"/>
      <c r="HJ126" s="1045"/>
      <c r="HK126" s="1045"/>
      <c r="HL126" s="1045"/>
      <c r="HM126" s="1045"/>
      <c r="HN126" s="1045"/>
      <c r="HO126" s="1045"/>
      <c r="HP126" s="1045"/>
      <c r="HQ126" s="1045"/>
      <c r="HR126" s="1045"/>
      <c r="HS126" s="1045"/>
      <c r="HT126" s="1045"/>
      <c r="HU126" s="1045"/>
      <c r="HV126" s="1045"/>
      <c r="HW126" s="1045"/>
      <c r="HX126" s="1045"/>
      <c r="HY126" s="1045"/>
      <c r="HZ126" s="1045"/>
      <c r="IA126" s="1045"/>
      <c r="IB126" s="1045"/>
      <c r="IC126" s="1045"/>
      <c r="ID126" s="1045"/>
      <c r="IE126" s="1045"/>
      <c r="IF126" s="1045"/>
      <c r="IG126" s="1045"/>
      <c r="IH126" s="1045"/>
      <c r="II126" s="1045"/>
      <c r="IJ126" s="1045"/>
      <c r="IK126" s="1045"/>
      <c r="IL126" s="1045"/>
      <c r="IM126" s="1045"/>
      <c r="IN126" s="1045"/>
      <c r="IO126" s="1045"/>
      <c r="IP126" s="1045"/>
      <c r="IQ126" s="1045"/>
      <c r="IR126" s="1045"/>
      <c r="IS126" s="1045"/>
      <c r="IT126" s="1045"/>
      <c r="IU126" s="1045"/>
      <c r="IV126" s="1045"/>
      <c r="IW126" s="1045"/>
      <c r="IX126" s="1045"/>
      <c r="IY126" s="1045"/>
      <c r="IZ126" s="1045"/>
      <c r="JA126" s="1045"/>
      <c r="JB126" s="1045"/>
      <c r="JC126" s="1045"/>
      <c r="JD126" s="1045"/>
      <c r="JE126" s="1045"/>
      <c r="JF126" s="1045"/>
      <c r="JG126" s="1045"/>
      <c r="JH126" s="1045"/>
      <c r="JI126" s="1045"/>
      <c r="JJ126" s="1045"/>
      <c r="JK126" s="1045"/>
      <c r="JL126" s="1045"/>
      <c r="JM126" s="1045"/>
      <c r="JN126" s="1045"/>
      <c r="JO126" s="1045"/>
      <c r="JP126" s="1045"/>
      <c r="JQ126" s="1045"/>
      <c r="JR126" s="1045"/>
      <c r="JS126" s="1045"/>
      <c r="JT126" s="1045"/>
      <c r="JU126" s="1045"/>
      <c r="JV126" s="1045"/>
      <c r="JW126" s="1045"/>
      <c r="JX126" s="1045"/>
      <c r="JY126" s="1045"/>
      <c r="JZ126" s="1045"/>
      <c r="KA126" s="1045"/>
      <c r="KB126" s="1045"/>
      <c r="KC126" s="1045"/>
      <c r="KD126" s="1045"/>
      <c r="KE126" s="1045"/>
      <c r="KF126" s="1045"/>
      <c r="KG126" s="1045"/>
      <c r="KH126" s="1045"/>
      <c r="KI126" s="1045"/>
      <c r="KJ126" s="1045"/>
      <c r="KK126" s="1045"/>
      <c r="KL126" s="1045"/>
      <c r="KM126" s="1045"/>
      <c r="KN126" s="1045"/>
      <c r="KO126" s="1045"/>
      <c r="KP126" s="1045"/>
      <c r="KQ126" s="1045"/>
      <c r="KR126" s="1045"/>
      <c r="KS126" s="1045"/>
      <c r="KT126" s="1045"/>
      <c r="KU126" s="1045"/>
      <c r="KV126" s="1045"/>
      <c r="KW126" s="1045"/>
      <c r="KX126" s="1045"/>
      <c r="KY126" s="1045"/>
      <c r="KZ126" s="1045"/>
      <c r="LA126" s="1045"/>
      <c r="LB126" s="1045"/>
      <c r="LC126" s="1045"/>
      <c r="LD126" s="1045"/>
      <c r="LE126" s="1045"/>
      <c r="LF126" s="1045"/>
      <c r="LG126" s="1045"/>
      <c r="LH126" s="1045"/>
      <c r="LI126" s="1045"/>
      <c r="LJ126" s="1045"/>
      <c r="LK126" s="1045"/>
      <c r="LL126" s="1045"/>
      <c r="LM126" s="1045"/>
      <c r="LN126" s="1045"/>
      <c r="LO126" s="1045"/>
      <c r="LP126" s="1045"/>
      <c r="LQ126" s="1045"/>
      <c r="LR126" s="1045"/>
      <c r="LS126" s="1045"/>
      <c r="LT126" s="1045"/>
      <c r="LU126" s="1045"/>
      <c r="LV126" s="1045"/>
      <c r="LW126" s="1045"/>
      <c r="LX126" s="1045"/>
      <c r="LY126" s="1045"/>
      <c r="LZ126" s="1045"/>
      <c r="MA126" s="1045"/>
      <c r="MB126" s="1045"/>
      <c r="MC126" s="1045"/>
      <c r="MD126" s="1045"/>
      <c r="ME126" s="1045"/>
      <c r="MF126" s="1045"/>
      <c r="MG126" s="1045"/>
      <c r="MH126" s="1045"/>
      <c r="MI126" s="1045"/>
      <c r="MJ126" s="1045"/>
      <c r="MK126" s="1045"/>
      <c r="ML126" s="1045"/>
      <c r="MM126" s="1045"/>
      <c r="MN126" s="1045"/>
      <c r="MO126" s="1045"/>
      <c r="MP126" s="1045"/>
      <c r="MQ126" s="1045"/>
      <c r="MR126" s="1045"/>
      <c r="MS126" s="1045"/>
      <c r="MT126" s="1045"/>
      <c r="MU126" s="1045"/>
      <c r="MV126" s="1045"/>
      <c r="MW126" s="1045"/>
      <c r="MX126" s="1045"/>
      <c r="MY126" s="1045"/>
      <c r="MZ126" s="1045"/>
      <c r="NA126" s="1045"/>
      <c r="NB126" s="1045"/>
      <c r="NC126" s="1045"/>
      <c r="ND126" s="1045"/>
      <c r="NE126" s="1045"/>
      <c r="NF126" s="1045"/>
      <c r="NG126" s="1045"/>
      <c r="NH126" s="1045"/>
      <c r="NI126" s="1045"/>
      <c r="NJ126" s="1045"/>
      <c r="NK126" s="1045"/>
      <c r="NL126" s="1045"/>
      <c r="NM126" s="1045"/>
      <c r="NN126" s="1045"/>
      <c r="NO126" s="1045"/>
      <c r="NP126" s="1045"/>
      <c r="NQ126" s="1045"/>
      <c r="NR126" s="1045"/>
      <c r="NS126" s="1045"/>
      <c r="NT126" s="1045"/>
      <c r="NU126" s="1045"/>
      <c r="NV126" s="1045"/>
      <c r="NW126" s="1045"/>
      <c r="NX126" s="1045"/>
      <c r="NY126" s="1045"/>
      <c r="NZ126" s="1045"/>
      <c r="OA126" s="1045"/>
      <c r="OB126" s="1045"/>
      <c r="OC126" s="1045"/>
      <c r="OD126" s="1045"/>
      <c r="OE126" s="1045"/>
      <c r="OF126" s="1045"/>
      <c r="OG126" s="1045"/>
      <c r="OH126" s="1045"/>
      <c r="OI126" s="1045"/>
      <c r="OJ126" s="1045"/>
      <c r="OK126" s="1045"/>
      <c r="OL126" s="1045"/>
      <c r="OM126" s="1045"/>
      <c r="ON126" s="1045"/>
      <c r="OO126" s="1045"/>
      <c r="OP126" s="1045"/>
      <c r="OQ126" s="1045"/>
      <c r="OR126" s="1045"/>
      <c r="OS126" s="1045"/>
      <c r="OT126" s="1045"/>
      <c r="OU126" s="1045"/>
      <c r="OV126" s="1045"/>
      <c r="OW126" s="1045"/>
      <c r="OX126" s="1045"/>
      <c r="OY126" s="1045"/>
      <c r="OZ126" s="1045"/>
      <c r="PA126" s="1045"/>
      <c r="PB126" s="1045"/>
      <c r="PC126" s="1045"/>
      <c r="PD126" s="1045"/>
      <c r="PE126" s="1045"/>
      <c r="PF126" s="1045"/>
      <c r="PG126" s="1045"/>
      <c r="PH126" s="1045"/>
      <c r="PI126" s="1045"/>
      <c r="PJ126" s="1045"/>
      <c r="PK126" s="1045"/>
      <c r="PL126" s="1045"/>
      <c r="PM126" s="1045"/>
      <c r="PN126" s="1045"/>
      <c r="PO126" s="1045"/>
      <c r="PP126" s="1045"/>
      <c r="PQ126" s="1045"/>
      <c r="PR126" s="1045"/>
      <c r="PS126" s="1045"/>
      <c r="PT126" s="1045"/>
      <c r="PU126" s="1045"/>
      <c r="PV126" s="1045"/>
      <c r="PW126" s="1045"/>
      <c r="PX126" s="1045"/>
      <c r="PY126" s="1045"/>
      <c r="PZ126" s="1045"/>
      <c r="QA126" s="1045"/>
      <c r="QB126" s="1045"/>
      <c r="QC126" s="1045"/>
      <c r="QD126" s="1045"/>
      <c r="QE126" s="1045"/>
      <c r="QF126" s="1045"/>
      <c r="QG126" s="1045"/>
      <c r="QH126" s="1045"/>
      <c r="QI126" s="1045"/>
      <c r="QJ126" s="1045"/>
      <c r="QK126" s="1045"/>
      <c r="QL126" s="1045"/>
      <c r="QM126" s="1045"/>
      <c r="QN126" s="1045"/>
      <c r="QO126" s="1045"/>
      <c r="QP126" s="1045"/>
      <c r="QQ126" s="1045"/>
      <c r="QR126" s="1045"/>
      <c r="QS126" s="1045"/>
      <c r="QT126" s="1045"/>
      <c r="QU126" s="1045"/>
      <c r="QV126" s="1045"/>
      <c r="QW126" s="1045"/>
      <c r="QX126" s="1045"/>
      <c r="QY126" s="1045"/>
      <c r="QZ126" s="1045"/>
      <c r="RA126" s="1045"/>
      <c r="RB126" s="1045"/>
      <c r="RC126" s="1045"/>
      <c r="RD126" s="1045"/>
      <c r="RE126" s="1045"/>
      <c r="RF126" s="1045"/>
      <c r="RG126" s="1045"/>
      <c r="RH126" s="1045"/>
      <c r="RI126" s="1045"/>
      <c r="RJ126" s="1045"/>
      <c r="RK126" s="1045"/>
      <c r="RL126" s="1045"/>
      <c r="RM126" s="1045"/>
      <c r="RN126" s="1045"/>
      <c r="RO126" s="1045"/>
      <c r="RP126" s="1045"/>
      <c r="RQ126" s="1045"/>
      <c r="RR126" s="1045"/>
      <c r="RS126" s="1045"/>
      <c r="RT126" s="1045"/>
      <c r="RU126" s="1045"/>
      <c r="RV126" s="1045"/>
      <c r="RW126" s="1045"/>
      <c r="RX126" s="1045"/>
      <c r="RY126" s="1045"/>
      <c r="RZ126" s="1045"/>
      <c r="SA126" s="1045"/>
      <c r="SB126" s="1045"/>
      <c r="SC126" s="1045"/>
      <c r="SD126" s="1045"/>
      <c r="SE126" s="1045"/>
      <c r="SF126" s="1045"/>
      <c r="SG126" s="1045"/>
      <c r="SH126" s="1045"/>
      <c r="SI126" s="1045"/>
      <c r="SJ126" s="1045"/>
      <c r="SK126" s="1045"/>
      <c r="SL126" s="1045"/>
      <c r="SM126" s="1045"/>
      <c r="SN126" s="1045"/>
      <c r="SO126" s="1045"/>
      <c r="SP126" s="1045"/>
      <c r="SQ126" s="1045"/>
      <c r="SR126" s="1045"/>
      <c r="SS126" s="1045"/>
      <c r="ST126" s="1045"/>
      <c r="SU126" s="1045"/>
      <c r="SV126" s="1045"/>
      <c r="SW126" s="1045"/>
      <c r="SX126" s="1045"/>
      <c r="SY126" s="1045"/>
      <c r="SZ126" s="1045"/>
      <c r="TA126" s="1045"/>
      <c r="TB126" s="1045"/>
      <c r="TC126" s="1045"/>
      <c r="TD126" s="1045"/>
      <c r="TE126" s="1045"/>
      <c r="TF126" s="1045"/>
      <c r="TG126" s="1045"/>
      <c r="TH126" s="1045"/>
      <c r="TI126" s="1045"/>
      <c r="TJ126" s="1045"/>
      <c r="TK126" s="1045"/>
      <c r="TL126" s="1045"/>
      <c r="TM126" s="1045"/>
      <c r="TN126" s="1045"/>
      <c r="TO126" s="1045"/>
      <c r="TP126" s="1045"/>
      <c r="TQ126" s="1045"/>
      <c r="TR126" s="1045"/>
      <c r="TS126" s="1045"/>
      <c r="TT126" s="1045"/>
      <c r="TU126" s="1045"/>
      <c r="TV126" s="1045"/>
      <c r="TW126" s="1045"/>
      <c r="TX126" s="1045"/>
      <c r="TY126" s="1045"/>
      <c r="TZ126" s="1045"/>
      <c r="UA126" s="1045"/>
      <c r="UB126" s="1045"/>
      <c r="UC126" s="1045"/>
      <c r="UD126" s="1045"/>
      <c r="UE126" s="1045"/>
      <c r="UF126" s="1045"/>
      <c r="UG126" s="1045"/>
      <c r="UH126" s="1045"/>
      <c r="UI126" s="1045"/>
      <c r="UJ126" s="1045"/>
      <c r="UK126" s="1045"/>
      <c r="UL126" s="1045"/>
      <c r="UM126" s="1045"/>
      <c r="UN126" s="1045"/>
      <c r="UO126" s="1045"/>
      <c r="UP126" s="1045"/>
      <c r="UQ126" s="1045"/>
      <c r="UR126" s="1045"/>
      <c r="US126" s="1045"/>
      <c r="UT126" s="1045"/>
      <c r="UU126" s="1045"/>
      <c r="UV126" s="1045"/>
      <c r="UW126" s="1045"/>
      <c r="UX126" s="1045"/>
      <c r="UY126" s="1045"/>
      <c r="UZ126" s="1045"/>
      <c r="VA126" s="1045"/>
      <c r="VB126" s="1045"/>
      <c r="VC126" s="1045"/>
      <c r="VD126" s="1045"/>
      <c r="VE126" s="1045"/>
      <c r="VF126" s="1045"/>
      <c r="VG126" s="1045"/>
      <c r="VH126" s="1045"/>
      <c r="VI126" s="1045"/>
      <c r="VJ126" s="1045"/>
      <c r="VK126" s="1045"/>
      <c r="VL126" s="1045"/>
      <c r="VM126" s="1045"/>
      <c r="VN126" s="1045"/>
      <c r="VO126" s="1045"/>
      <c r="VP126" s="1045"/>
      <c r="VQ126" s="1045"/>
      <c r="VR126" s="1045"/>
      <c r="VS126" s="1045"/>
      <c r="VT126" s="1045"/>
      <c r="VU126" s="1045"/>
      <c r="VV126" s="1045"/>
      <c r="VW126" s="1045"/>
      <c r="VX126" s="1045"/>
      <c r="VY126" s="1045"/>
      <c r="VZ126" s="1045"/>
      <c r="WA126" s="1045"/>
      <c r="WB126" s="1045"/>
      <c r="WC126" s="1045"/>
      <c r="WD126" s="1045"/>
      <c r="WE126" s="1045"/>
      <c r="WF126" s="1045"/>
      <c r="WG126" s="1045"/>
      <c r="WH126" s="1045"/>
      <c r="WI126" s="1045"/>
      <c r="WJ126" s="1045"/>
      <c r="WK126" s="1045"/>
      <c r="WL126" s="1045"/>
      <c r="WM126" s="1045"/>
      <c r="WN126" s="1045"/>
      <c r="WO126" s="1045"/>
      <c r="WP126" s="1045"/>
      <c r="WQ126" s="1045"/>
      <c r="WR126" s="1045"/>
      <c r="WS126" s="1045"/>
      <c r="WT126" s="1045"/>
      <c r="WU126" s="1045"/>
      <c r="WV126" s="1045"/>
      <c r="WW126" s="1045"/>
      <c r="WX126" s="1045"/>
      <c r="WY126" s="1045"/>
      <c r="WZ126" s="1045"/>
      <c r="XA126" s="1045"/>
      <c r="XB126" s="1045"/>
      <c r="XC126" s="1045"/>
      <c r="XD126" s="1045"/>
      <c r="XE126" s="1045"/>
      <c r="XF126" s="1045"/>
      <c r="XG126" s="1045"/>
      <c r="XH126" s="1045"/>
      <c r="XI126" s="1045"/>
      <c r="XJ126" s="1045"/>
      <c r="XK126" s="1045"/>
      <c r="XL126" s="1045"/>
      <c r="XM126" s="1045"/>
      <c r="XN126" s="1045"/>
      <c r="XO126" s="1045"/>
      <c r="XP126" s="1045"/>
      <c r="XQ126" s="1045"/>
      <c r="XR126" s="1045"/>
      <c r="XS126" s="1045"/>
      <c r="XT126" s="1045"/>
      <c r="XU126" s="1045"/>
      <c r="XV126" s="1045"/>
      <c r="XW126" s="1045"/>
      <c r="XX126" s="1045"/>
      <c r="XY126" s="1045"/>
      <c r="XZ126" s="1045"/>
      <c r="YA126" s="1045"/>
      <c r="YB126" s="1045"/>
      <c r="YC126" s="1045"/>
      <c r="YD126" s="1045"/>
      <c r="YE126" s="1045"/>
      <c r="YF126" s="1045"/>
      <c r="YG126" s="1045"/>
      <c r="YH126" s="1045"/>
      <c r="YI126" s="1045"/>
      <c r="YJ126" s="1045"/>
      <c r="YK126" s="1045"/>
      <c r="YL126" s="1045"/>
      <c r="YM126" s="1045"/>
      <c r="YN126" s="1045"/>
      <c r="YO126" s="1045"/>
      <c r="YP126" s="1045"/>
      <c r="YQ126" s="1045"/>
      <c r="YR126" s="1045"/>
      <c r="YS126" s="1045"/>
      <c r="YT126" s="1045"/>
      <c r="YU126" s="1045"/>
      <c r="YV126" s="1045"/>
      <c r="YW126" s="1045"/>
      <c r="YX126" s="1045"/>
      <c r="YY126" s="1045"/>
      <c r="YZ126" s="1045"/>
      <c r="ZA126" s="1045"/>
      <c r="ZB126" s="1045"/>
      <c r="ZC126" s="1045"/>
      <c r="ZD126" s="1045"/>
      <c r="ZE126" s="1045"/>
      <c r="ZF126" s="1045"/>
      <c r="ZG126" s="1045"/>
      <c r="ZH126" s="1045"/>
      <c r="ZI126" s="1045"/>
      <c r="ZJ126" s="1045"/>
      <c r="ZK126" s="1045"/>
      <c r="ZL126" s="1045"/>
      <c r="ZM126" s="1045"/>
      <c r="ZN126" s="1045"/>
      <c r="ZO126" s="1045"/>
      <c r="ZP126" s="1045"/>
      <c r="ZQ126" s="1045"/>
      <c r="ZR126" s="1045"/>
      <c r="ZS126" s="1045"/>
      <c r="ZT126" s="1045"/>
      <c r="ZU126" s="1045"/>
      <c r="ZV126" s="1045"/>
      <c r="ZW126" s="1045"/>
      <c r="ZX126" s="1045"/>
      <c r="ZY126" s="1045"/>
      <c r="ZZ126" s="1045"/>
      <c r="AAA126" s="1045"/>
      <c r="AAB126" s="1045"/>
      <c r="AAC126" s="1045"/>
      <c r="AAD126" s="1045"/>
      <c r="AAE126" s="1045"/>
      <c r="AAF126" s="1045"/>
      <c r="AAG126" s="1045"/>
      <c r="AAH126" s="1045"/>
      <c r="AAI126" s="1045"/>
      <c r="AAJ126" s="1045"/>
      <c r="AAK126" s="1045"/>
      <c r="AAL126" s="1045"/>
      <c r="AAM126" s="1045"/>
      <c r="AAN126" s="1045"/>
      <c r="AAO126" s="1045"/>
      <c r="AAP126" s="1045"/>
      <c r="AAQ126" s="1045"/>
      <c r="AAR126" s="1045"/>
      <c r="AAS126" s="1045"/>
      <c r="AAT126" s="1045"/>
      <c r="AAU126" s="1045"/>
      <c r="AAV126" s="1045"/>
      <c r="AAW126" s="1045"/>
      <c r="AAX126" s="1045"/>
      <c r="AAY126" s="1045"/>
      <c r="AAZ126" s="1045"/>
      <c r="ABA126" s="1045"/>
      <c r="ABB126" s="1045"/>
      <c r="ABC126" s="1045"/>
      <c r="ABD126" s="1045"/>
      <c r="ABE126" s="1045"/>
      <c r="ABF126" s="1045"/>
      <c r="ABG126" s="1045"/>
      <c r="ABH126" s="1045"/>
      <c r="ABI126" s="1045"/>
      <c r="ABJ126" s="1045"/>
      <c r="ABK126" s="1045"/>
      <c r="ABL126" s="1045"/>
      <c r="ABM126" s="1045"/>
      <c r="ABN126" s="1045"/>
      <c r="ABO126" s="1045"/>
      <c r="ABP126" s="1045"/>
      <c r="ABQ126" s="1045"/>
      <c r="ABR126" s="1045"/>
      <c r="ABS126" s="1045"/>
      <c r="ABT126" s="1045"/>
      <c r="ABU126" s="1045"/>
      <c r="ABV126" s="1045"/>
      <c r="ABW126" s="1045"/>
      <c r="ABX126" s="1045"/>
      <c r="ABY126" s="1045"/>
      <c r="ABZ126" s="1045"/>
      <c r="ACA126" s="1045"/>
      <c r="ACB126" s="1045"/>
      <c r="ACC126" s="1045"/>
      <c r="ACD126" s="1045"/>
      <c r="ACE126" s="1045"/>
      <c r="ACF126" s="1045"/>
      <c r="ACG126" s="1045"/>
      <c r="ACH126" s="1045"/>
      <c r="ACI126" s="1045"/>
      <c r="ACJ126" s="1045"/>
      <c r="ACK126" s="1045"/>
      <c r="ACL126" s="1045"/>
      <c r="ACM126" s="1045"/>
      <c r="ACN126" s="1045"/>
      <c r="ACO126" s="1045"/>
      <c r="ACP126" s="1045"/>
      <c r="ACQ126" s="1045"/>
      <c r="ACR126" s="1045"/>
      <c r="ACS126" s="1045"/>
      <c r="ACT126" s="1045"/>
      <c r="ACU126" s="1045"/>
      <c r="ACV126" s="1045"/>
      <c r="ACW126" s="1045"/>
      <c r="ACX126" s="1045"/>
      <c r="ACY126" s="1045"/>
      <c r="ACZ126" s="1045"/>
      <c r="ADA126" s="1045"/>
      <c r="ADB126" s="1045"/>
      <c r="ADC126" s="1045"/>
      <c r="ADD126" s="1045"/>
      <c r="ADE126" s="1045"/>
      <c r="ADF126" s="1045"/>
      <c r="ADG126" s="1045"/>
      <c r="ADH126" s="1045"/>
      <c r="ADI126" s="1045"/>
      <c r="ADJ126" s="1045"/>
      <c r="ADK126" s="1045"/>
      <c r="ADL126" s="1045"/>
      <c r="ADM126" s="1045"/>
      <c r="ADN126" s="1045"/>
      <c r="ADO126" s="1045"/>
      <c r="ADP126" s="1045"/>
      <c r="ADQ126" s="1045"/>
      <c r="ADR126" s="1045"/>
      <c r="ADS126" s="1045"/>
      <c r="ADT126" s="1045"/>
      <c r="ADU126" s="1045"/>
      <c r="ADV126" s="1045"/>
      <c r="ADW126" s="1045"/>
      <c r="ADX126" s="1045"/>
      <c r="ADY126" s="1045"/>
      <c r="ADZ126" s="1045"/>
      <c r="AEA126" s="1045"/>
      <c r="AEB126" s="1045"/>
      <c r="AEC126" s="1045"/>
      <c r="AED126" s="1045"/>
      <c r="AEE126" s="1045"/>
      <c r="AEF126" s="1045"/>
      <c r="AEG126" s="1045"/>
      <c r="AEH126" s="1045"/>
      <c r="AEI126" s="1045"/>
      <c r="AEJ126" s="1045"/>
      <c r="AEK126" s="1045"/>
      <c r="AEL126" s="1045"/>
      <c r="AEM126" s="1045"/>
      <c r="AEN126" s="1045"/>
      <c r="AEO126" s="1045"/>
      <c r="AEP126" s="1045"/>
      <c r="AEQ126" s="1045"/>
      <c r="AER126" s="1045"/>
      <c r="AES126" s="1045"/>
      <c r="AET126" s="1045"/>
      <c r="AEU126" s="1045"/>
      <c r="AEV126" s="1045"/>
      <c r="AEW126" s="1045"/>
      <c r="AEX126" s="1045"/>
      <c r="AEY126" s="1045"/>
      <c r="AEZ126" s="1045"/>
      <c r="AFA126" s="1045"/>
      <c r="AFB126" s="1045"/>
      <c r="AFC126" s="1045"/>
      <c r="AFD126" s="1045"/>
      <c r="AFE126" s="1045"/>
      <c r="AFF126" s="1045"/>
      <c r="AFG126" s="1045"/>
      <c r="AFH126" s="1045"/>
      <c r="AFI126" s="1045"/>
      <c r="AFJ126" s="1045"/>
      <c r="AFK126" s="1045"/>
      <c r="AFL126" s="1045"/>
      <c r="AFM126" s="1045"/>
      <c r="AFN126" s="1045"/>
      <c r="AFO126" s="1045"/>
      <c r="AFP126" s="1045"/>
      <c r="AFQ126" s="1045"/>
      <c r="AFR126" s="1045"/>
      <c r="AFS126" s="1045"/>
      <c r="AFT126" s="1045"/>
      <c r="AFU126" s="1045"/>
      <c r="AFV126" s="1045"/>
      <c r="AFW126" s="1045"/>
      <c r="AFX126" s="1045"/>
      <c r="AFY126" s="1045"/>
      <c r="AFZ126" s="1045"/>
      <c r="AGA126" s="1045"/>
      <c r="AGB126" s="1045"/>
      <c r="AGC126" s="1045"/>
      <c r="AGD126" s="1045"/>
      <c r="AGE126" s="1045"/>
      <c r="AGF126" s="1045"/>
      <c r="AGG126" s="1045"/>
      <c r="AGH126" s="1045"/>
      <c r="AGI126" s="1045"/>
      <c r="AGJ126" s="1045"/>
      <c r="AGK126" s="1045"/>
      <c r="AGL126" s="1045"/>
      <c r="AGM126" s="1045"/>
      <c r="AGN126" s="1045"/>
      <c r="AGO126" s="1045"/>
      <c r="AGP126" s="1045"/>
      <c r="AGQ126" s="1045"/>
      <c r="AGR126" s="1045"/>
      <c r="AGS126" s="1045"/>
      <c r="AGT126" s="1045"/>
      <c r="AGU126" s="1045"/>
      <c r="AGV126" s="1045"/>
      <c r="AGW126" s="1045"/>
      <c r="AGX126" s="1045"/>
      <c r="AGY126" s="1045"/>
      <c r="AGZ126" s="1045"/>
      <c r="AHA126" s="1045"/>
      <c r="AHB126" s="1045"/>
      <c r="AHC126" s="1045"/>
      <c r="AHD126" s="1045"/>
      <c r="AHE126" s="1045"/>
      <c r="AHF126" s="1045"/>
      <c r="AHG126" s="1045"/>
      <c r="AHH126" s="1045"/>
      <c r="AHI126" s="1045"/>
      <c r="AHJ126" s="1045"/>
      <c r="AHK126" s="1045"/>
      <c r="AHL126" s="1045"/>
      <c r="AHM126" s="1045"/>
      <c r="AHN126" s="1045"/>
      <c r="AHO126" s="1045"/>
      <c r="AHP126" s="1045"/>
      <c r="AHQ126" s="1045"/>
      <c r="AHR126" s="1045"/>
      <c r="AHS126" s="1045"/>
      <c r="AHT126" s="1045"/>
      <c r="AHU126" s="1045"/>
      <c r="AHV126" s="1045"/>
      <c r="AHW126" s="1045"/>
      <c r="AHX126" s="1045"/>
      <c r="AHY126" s="1045"/>
      <c r="AHZ126" s="1045"/>
      <c r="AIA126" s="1045"/>
      <c r="AIB126" s="1045"/>
      <c r="AIC126" s="1045"/>
      <c r="AID126" s="1045"/>
      <c r="AIE126" s="1045"/>
      <c r="AIF126" s="1045"/>
      <c r="AIG126" s="1045"/>
      <c r="AIH126" s="1045"/>
      <c r="AII126" s="1045"/>
      <c r="AIJ126" s="1045"/>
      <c r="AIK126" s="1045"/>
      <c r="AIL126" s="1045"/>
      <c r="AIM126" s="1045"/>
      <c r="AIN126" s="1045"/>
      <c r="AIO126" s="1045"/>
      <c r="AIP126" s="1045"/>
      <c r="AIQ126" s="1045"/>
      <c r="AIR126" s="1045"/>
      <c r="AIS126" s="1045"/>
      <c r="AIT126" s="1045"/>
      <c r="AIU126" s="1045"/>
      <c r="AIV126" s="1045"/>
      <c r="AIW126" s="1045"/>
      <c r="AIX126" s="1045"/>
      <c r="AIY126" s="1045"/>
      <c r="AIZ126" s="1045"/>
      <c r="AJA126" s="1045"/>
      <c r="AJB126" s="1045"/>
      <c r="AJC126" s="1045"/>
      <c r="AJD126" s="1045"/>
      <c r="AJE126" s="1045"/>
      <c r="AJF126" s="1045"/>
      <c r="AJG126" s="1045"/>
      <c r="AJH126" s="1045"/>
      <c r="AJI126" s="1045"/>
      <c r="AJJ126" s="1045"/>
      <c r="AJK126" s="1045"/>
      <c r="AJL126" s="1045"/>
      <c r="AJM126" s="1045"/>
      <c r="AJN126" s="1045"/>
      <c r="AJO126" s="1045"/>
      <c r="AJP126" s="1045"/>
      <c r="AJQ126" s="1045"/>
      <c r="AJR126" s="1045"/>
      <c r="AJS126" s="1045"/>
      <c r="AJT126" s="1045"/>
      <c r="AJU126" s="1045"/>
      <c r="AJV126" s="1045"/>
      <c r="AJW126" s="1045"/>
      <c r="AJX126" s="1045"/>
      <c r="AJY126" s="1045"/>
      <c r="AJZ126" s="1045"/>
      <c r="AKA126" s="1045"/>
      <c r="AKB126" s="1045"/>
      <c r="AKC126" s="1045"/>
      <c r="AKD126" s="1045"/>
      <c r="AKE126" s="1045"/>
      <c r="AKF126" s="1045"/>
      <c r="AKG126" s="1045"/>
      <c r="AKH126" s="1045"/>
      <c r="AKI126" s="1045"/>
      <c r="AKJ126" s="1045"/>
      <c r="AKK126" s="1045"/>
      <c r="AKL126" s="1045"/>
      <c r="AKM126" s="1045"/>
      <c r="AKN126" s="1045"/>
      <c r="AKO126" s="1045"/>
      <c r="AKP126" s="1045"/>
      <c r="AKQ126" s="1045"/>
      <c r="AKR126" s="1045"/>
      <c r="AKS126" s="1045"/>
      <c r="AKT126" s="1045"/>
      <c r="AKU126" s="1045"/>
      <c r="AKV126" s="1045"/>
      <c r="AKW126" s="1045"/>
      <c r="AKX126" s="1045"/>
      <c r="AKY126" s="1045"/>
      <c r="AKZ126" s="1045"/>
      <c r="ALA126" s="1045"/>
      <c r="ALB126" s="1045"/>
      <c r="ALC126" s="1045"/>
      <c r="ALD126" s="1045"/>
      <c r="ALE126" s="1045"/>
      <c r="ALF126" s="1045"/>
      <c r="ALG126" s="1045"/>
      <c r="ALH126" s="1045"/>
      <c r="ALI126" s="1045"/>
      <c r="ALJ126" s="1045"/>
      <c r="ALK126" s="1045"/>
      <c r="ALL126" s="1045"/>
      <c r="ALM126" s="1045"/>
      <c r="ALN126" s="1045"/>
      <c r="ALO126" s="1045"/>
      <c r="ALP126" s="1045"/>
      <c r="ALQ126" s="1045"/>
      <c r="ALR126" s="1045"/>
      <c r="ALS126" s="1045"/>
      <c r="ALT126" s="1045"/>
      <c r="ALU126" s="1045"/>
      <c r="ALV126" s="1045"/>
      <c r="ALW126" s="1045"/>
      <c r="ALX126" s="1045"/>
      <c r="ALY126" s="1045"/>
      <c r="ALZ126" s="1045"/>
      <c r="AMA126" s="1045"/>
      <c r="AMB126" s="1045"/>
      <c r="AMC126" s="1045"/>
      <c r="AMD126" s="1045"/>
      <c r="AME126" s="1045"/>
      <c r="AMF126" s="1045"/>
      <c r="AMG126" s="1045"/>
      <c r="AMH126" s="1045"/>
      <c r="AMI126" s="1045"/>
      <c r="AMJ126" s="1045"/>
      <c r="AMK126" s="1045"/>
      <c r="AML126" s="1045"/>
      <c r="AMM126" s="1045"/>
      <c r="AMN126" s="1045"/>
      <c r="AMO126" s="1045"/>
      <c r="AMP126" s="1045"/>
      <c r="AMQ126" s="1045"/>
      <c r="AMR126" s="1045"/>
      <c r="AMS126" s="1045"/>
      <c r="AMT126" s="1045"/>
      <c r="AMU126" s="1045"/>
      <c r="AMV126" s="1045"/>
      <c r="AMW126" s="1045"/>
      <c r="AMX126" s="1045"/>
      <c r="AMY126" s="1045"/>
      <c r="AMZ126" s="1045"/>
      <c r="ANA126" s="1045"/>
      <c r="ANB126" s="1045"/>
      <c r="ANC126" s="1045"/>
      <c r="AND126" s="1045"/>
      <c r="ANE126" s="1045"/>
      <c r="ANF126" s="1045"/>
      <c r="ANG126" s="1045"/>
      <c r="ANH126" s="1045"/>
      <c r="ANI126" s="1045"/>
      <c r="ANJ126" s="1045"/>
      <c r="ANK126" s="1045"/>
      <c r="ANL126" s="1045"/>
      <c r="ANM126" s="1045"/>
      <c r="ANN126" s="1045"/>
      <c r="ANO126" s="1045"/>
      <c r="ANP126" s="1045"/>
      <c r="ANQ126" s="1045"/>
      <c r="ANR126" s="1045"/>
      <c r="ANS126" s="1045"/>
      <c r="ANT126" s="1045"/>
      <c r="ANU126" s="1045"/>
      <c r="ANV126" s="1045"/>
      <c r="ANW126" s="1045"/>
      <c r="ANX126" s="1045"/>
      <c r="ANY126" s="1045"/>
      <c r="ANZ126" s="1045"/>
      <c r="AOA126" s="1045"/>
      <c r="AOB126" s="1045"/>
      <c r="AOC126" s="1045"/>
      <c r="AOD126" s="1045"/>
      <c r="AOE126" s="1045"/>
      <c r="AOF126" s="1045"/>
      <c r="AOG126" s="1045"/>
      <c r="AOH126" s="1045"/>
      <c r="AOI126" s="1045"/>
      <c r="AOJ126" s="1045"/>
      <c r="AOK126" s="1045"/>
      <c r="AOL126" s="1045"/>
      <c r="AOM126" s="1045"/>
      <c r="AON126" s="1045"/>
      <c r="AOO126" s="1045"/>
      <c r="AOP126" s="1045"/>
      <c r="AOQ126" s="1045"/>
      <c r="AOR126" s="1045"/>
      <c r="AOS126" s="1045"/>
      <c r="AOT126" s="1045"/>
      <c r="AOU126" s="1045"/>
      <c r="AOV126" s="1045"/>
      <c r="AOW126" s="1045"/>
      <c r="AOX126" s="1045"/>
      <c r="AOY126" s="1045"/>
      <c r="AOZ126" s="1045"/>
      <c r="APA126" s="1045"/>
      <c r="APB126" s="1045"/>
      <c r="APC126" s="1045"/>
      <c r="APD126" s="1045"/>
      <c r="APE126" s="1045"/>
      <c r="APF126" s="1045"/>
      <c r="APG126" s="1045"/>
      <c r="APH126" s="1045"/>
      <c r="API126" s="1045"/>
      <c r="APJ126" s="1045"/>
      <c r="APK126" s="1045"/>
      <c r="APL126" s="1045"/>
      <c r="APM126" s="1045"/>
      <c r="APN126" s="1045"/>
      <c r="APO126" s="1045"/>
      <c r="APP126" s="1045"/>
      <c r="APQ126" s="1045"/>
      <c r="APR126" s="1045"/>
      <c r="APS126" s="1045"/>
      <c r="APT126" s="1045"/>
      <c r="APU126" s="1045"/>
      <c r="APV126" s="1045"/>
      <c r="APW126" s="1045"/>
      <c r="APX126" s="1045"/>
      <c r="APY126" s="1045"/>
      <c r="APZ126" s="1045"/>
      <c r="AQA126" s="1045"/>
      <c r="AQB126" s="1045"/>
      <c r="AQC126" s="1045"/>
      <c r="AQD126" s="1045"/>
      <c r="AQE126" s="1045"/>
      <c r="AQF126" s="1045"/>
      <c r="AQG126" s="1045"/>
      <c r="AQH126" s="1045"/>
      <c r="AQI126" s="1045"/>
      <c r="AQJ126" s="1045"/>
      <c r="AQK126" s="1045"/>
      <c r="AQL126" s="1045"/>
      <c r="AQM126" s="1045"/>
      <c r="AQN126" s="1045"/>
      <c r="AQO126" s="1045"/>
      <c r="AQP126" s="1045"/>
      <c r="AQQ126" s="1045"/>
      <c r="AQR126" s="1045"/>
      <c r="AQS126" s="1045"/>
      <c r="AQT126" s="1045"/>
      <c r="AQU126" s="1045"/>
      <c r="AQV126" s="1045"/>
      <c r="AQW126" s="1045"/>
      <c r="AQX126" s="1045"/>
      <c r="AQY126" s="1045"/>
      <c r="AQZ126" s="1045"/>
      <c r="ARA126" s="1045"/>
      <c r="ARB126" s="1045"/>
      <c r="ARC126" s="1045"/>
      <c r="ARD126" s="1045"/>
      <c r="ARE126" s="1045"/>
      <c r="ARF126" s="1045"/>
      <c r="ARG126" s="1045"/>
      <c r="ARH126" s="1045"/>
      <c r="ARI126" s="1045"/>
      <c r="ARJ126" s="1045"/>
      <c r="ARK126" s="1045"/>
      <c r="ARL126" s="1045"/>
      <c r="ARM126" s="1045"/>
      <c r="ARN126" s="1045"/>
      <c r="ARO126" s="1045"/>
      <c r="ARP126" s="1045"/>
      <c r="ARQ126" s="1045"/>
      <c r="ARR126" s="1045"/>
      <c r="ARS126" s="1045"/>
      <c r="ART126" s="1045"/>
      <c r="ARU126" s="1045"/>
      <c r="ARV126" s="1045"/>
      <c r="ARW126" s="1045"/>
      <c r="ARX126" s="1045"/>
      <c r="ARY126" s="1045"/>
      <c r="ARZ126" s="1045"/>
      <c r="ASA126" s="1045"/>
      <c r="ASB126" s="1045"/>
      <c r="ASC126" s="1045"/>
      <c r="ASD126" s="1045"/>
      <c r="ASE126" s="1045"/>
      <c r="ASF126" s="1045"/>
      <c r="ASG126" s="1045"/>
      <c r="ASH126" s="1045"/>
      <c r="ASI126" s="1045"/>
      <c r="ASJ126" s="1045"/>
      <c r="ASK126" s="1045"/>
      <c r="ASL126" s="1045"/>
      <c r="ASM126" s="1045"/>
      <c r="ASN126" s="1045"/>
      <c r="ASO126" s="1045"/>
      <c r="ASP126" s="1045"/>
      <c r="ASQ126" s="1045"/>
      <c r="ASR126" s="1045"/>
      <c r="ASS126" s="1045"/>
      <c r="AST126" s="1045"/>
      <c r="ASU126" s="1045"/>
      <c r="ASV126" s="1045"/>
      <c r="ASW126" s="1045"/>
      <c r="ASX126" s="1045"/>
      <c r="ASY126" s="1045"/>
      <c r="ASZ126" s="1045"/>
      <c r="ATA126" s="1045"/>
      <c r="ATB126" s="1045"/>
      <c r="ATC126" s="1045"/>
      <c r="ATD126" s="1045"/>
      <c r="ATE126" s="1045"/>
      <c r="ATF126" s="1045"/>
      <c r="ATG126" s="1045"/>
      <c r="ATH126" s="1045"/>
      <c r="ATI126" s="1045"/>
      <c r="ATJ126" s="1045"/>
      <c r="ATK126" s="1045"/>
      <c r="ATL126" s="1045"/>
      <c r="ATM126" s="1045"/>
      <c r="ATN126" s="1045"/>
      <c r="ATO126" s="1045"/>
      <c r="ATP126" s="1045"/>
      <c r="ATQ126" s="1045"/>
      <c r="ATR126" s="1045"/>
      <c r="ATS126" s="1045"/>
      <c r="ATT126" s="1045"/>
      <c r="ATU126" s="1045"/>
      <c r="ATV126" s="1045"/>
      <c r="ATW126" s="1045"/>
      <c r="ATX126" s="1045"/>
      <c r="ATY126" s="1045"/>
      <c r="ATZ126" s="1045"/>
      <c r="AUA126" s="1045"/>
      <c r="AUB126" s="1045"/>
      <c r="AUC126" s="1045"/>
      <c r="AUD126" s="1045"/>
      <c r="AUE126" s="1045"/>
      <c r="AUF126" s="1045"/>
      <c r="AUG126" s="1045"/>
      <c r="AUH126" s="1045"/>
      <c r="AUI126" s="1045"/>
      <c r="AUJ126" s="1045"/>
      <c r="AUK126" s="1045"/>
      <c r="AUL126" s="1045"/>
      <c r="AUM126" s="1045"/>
      <c r="AUN126" s="1045"/>
      <c r="AUO126" s="1045"/>
      <c r="AUP126" s="1045"/>
      <c r="AUQ126" s="1045"/>
      <c r="AUR126" s="1045"/>
      <c r="AUS126" s="1045"/>
      <c r="AUT126" s="1045"/>
      <c r="AUU126" s="1045"/>
      <c r="AUV126" s="1045"/>
      <c r="AUW126" s="1045"/>
      <c r="AUX126" s="1045"/>
      <c r="AUY126" s="1045"/>
      <c r="AUZ126" s="1045"/>
      <c r="AVA126" s="1045"/>
      <c r="AVB126" s="1045"/>
      <c r="AVC126" s="1045"/>
      <c r="AVD126" s="1045"/>
      <c r="AVE126" s="1045"/>
      <c r="AVF126" s="1045"/>
      <c r="AVG126" s="1045"/>
      <c r="AVH126" s="1045"/>
      <c r="AVI126" s="1045"/>
      <c r="AVJ126" s="1045"/>
      <c r="AVK126" s="1045"/>
      <c r="AVL126" s="1045"/>
      <c r="AVM126" s="1045"/>
      <c r="AVN126" s="1045"/>
      <c r="AVO126" s="1045"/>
      <c r="AVP126" s="1045"/>
      <c r="AVQ126" s="1045"/>
      <c r="AVR126" s="1045"/>
      <c r="AVS126" s="1045"/>
      <c r="AVT126" s="1045"/>
      <c r="AVU126" s="1045"/>
      <c r="AVV126" s="1045"/>
      <c r="AVW126" s="1045"/>
      <c r="AVX126" s="1045"/>
      <c r="AVY126" s="1045"/>
      <c r="AVZ126" s="1045"/>
      <c r="AWA126" s="1045"/>
      <c r="AWB126" s="1045"/>
      <c r="AWC126" s="1045"/>
      <c r="AWD126" s="1045"/>
      <c r="AWE126" s="1045"/>
      <c r="AWF126" s="1045"/>
      <c r="AWG126" s="1045"/>
      <c r="AWH126" s="1045"/>
      <c r="AWI126" s="1045"/>
      <c r="AWJ126" s="1045"/>
      <c r="AWK126" s="1045"/>
      <c r="AWL126" s="1045"/>
      <c r="AWM126" s="1045"/>
      <c r="AWN126" s="1045"/>
      <c r="AWO126" s="1045"/>
      <c r="AWP126" s="1045"/>
      <c r="AWQ126" s="1045"/>
      <c r="AWR126" s="1045"/>
      <c r="AWS126" s="1045"/>
      <c r="AWT126" s="1045"/>
      <c r="AWU126" s="1045"/>
      <c r="AWV126" s="1045"/>
      <c r="AWW126" s="1045"/>
      <c r="AWX126" s="1045"/>
      <c r="AWY126" s="1045"/>
      <c r="AWZ126" s="1045"/>
      <c r="AXA126" s="1045"/>
      <c r="AXB126" s="1045"/>
      <c r="AXC126" s="1045"/>
      <c r="AXD126" s="1045"/>
      <c r="AXE126" s="1045"/>
      <c r="AXF126" s="1045"/>
      <c r="AXG126" s="1045"/>
      <c r="AXH126" s="1045"/>
      <c r="AXI126" s="1045"/>
      <c r="AXJ126" s="1045"/>
      <c r="AXK126" s="1045"/>
      <c r="AXL126" s="1045"/>
      <c r="AXM126" s="1045"/>
      <c r="AXN126" s="1045"/>
      <c r="AXO126" s="1045"/>
      <c r="AXP126" s="1045"/>
      <c r="AXQ126" s="1045"/>
      <c r="AXR126" s="1045"/>
      <c r="AXS126" s="1045"/>
      <c r="AXT126" s="1045"/>
      <c r="AXU126" s="1045"/>
      <c r="AXV126" s="1045"/>
      <c r="AXW126" s="1045"/>
      <c r="AXX126" s="1045"/>
      <c r="AXY126" s="1045"/>
      <c r="AXZ126" s="1045"/>
      <c r="AYA126" s="1045"/>
      <c r="AYB126" s="1045"/>
      <c r="AYC126" s="1045"/>
      <c r="AYD126" s="1045"/>
      <c r="AYE126" s="1045"/>
      <c r="AYF126" s="1045"/>
      <c r="AYG126" s="1045"/>
      <c r="AYH126" s="1045"/>
      <c r="AYI126" s="1045"/>
      <c r="AYJ126" s="1045"/>
      <c r="AYK126" s="1045"/>
      <c r="AYL126" s="1045"/>
      <c r="AYM126" s="1045"/>
      <c r="AYN126" s="1045"/>
      <c r="AYO126" s="1045"/>
      <c r="AYP126" s="1045"/>
      <c r="AYQ126" s="1045"/>
      <c r="AYR126" s="1045"/>
      <c r="AYS126" s="1045"/>
      <c r="AYT126" s="1045"/>
      <c r="AYU126" s="1045"/>
      <c r="AYV126" s="1045"/>
      <c r="AYW126" s="1045"/>
      <c r="AYX126" s="1045"/>
      <c r="AYY126" s="1045"/>
      <c r="AYZ126" s="1045"/>
      <c r="AZA126" s="1045"/>
      <c r="AZB126" s="1045"/>
      <c r="AZC126" s="1045"/>
      <c r="AZD126" s="1045"/>
      <c r="AZE126" s="1045"/>
      <c r="AZF126" s="1045"/>
      <c r="AZG126" s="1045"/>
      <c r="AZH126" s="1045"/>
      <c r="AZI126" s="1045"/>
      <c r="AZJ126" s="1045"/>
      <c r="AZK126" s="1045"/>
      <c r="AZL126" s="1045"/>
      <c r="AZM126" s="1045"/>
      <c r="AZN126" s="1045"/>
      <c r="AZO126" s="1045"/>
      <c r="AZP126" s="1045"/>
      <c r="AZQ126" s="1045"/>
      <c r="AZR126" s="1045"/>
      <c r="AZS126" s="1045"/>
      <c r="AZT126" s="1045"/>
      <c r="AZU126" s="1045"/>
      <c r="AZV126" s="1045"/>
      <c r="AZW126" s="1045"/>
      <c r="AZX126" s="1045"/>
      <c r="AZY126" s="1045"/>
      <c r="AZZ126" s="1045"/>
      <c r="BAA126" s="1045"/>
      <c r="BAB126" s="1045"/>
      <c r="BAC126" s="1045"/>
      <c r="BAD126" s="1045"/>
      <c r="BAE126" s="1045"/>
      <c r="BAF126" s="1045"/>
      <c r="BAG126" s="1045"/>
      <c r="BAH126" s="1045"/>
      <c r="BAI126" s="1045"/>
      <c r="BAJ126" s="1045"/>
      <c r="BAK126" s="1045"/>
      <c r="BAL126" s="1045"/>
      <c r="BAM126" s="1045"/>
      <c r="BAN126" s="1045"/>
      <c r="BAO126" s="1045"/>
      <c r="BAP126" s="1045"/>
      <c r="BAQ126" s="1045"/>
      <c r="BAR126" s="1045"/>
      <c r="BAS126" s="1045"/>
      <c r="BAT126" s="1045"/>
      <c r="BAU126" s="1045"/>
      <c r="BAV126" s="1045"/>
      <c r="BAW126" s="1045"/>
      <c r="BAX126" s="1045"/>
      <c r="BAY126" s="1045"/>
      <c r="BAZ126" s="1045"/>
      <c r="BBA126" s="1045"/>
      <c r="BBB126" s="1045"/>
      <c r="BBC126" s="1045"/>
      <c r="BBD126" s="1045"/>
      <c r="BBE126" s="1045"/>
      <c r="BBF126" s="1045"/>
      <c r="BBG126" s="1045"/>
      <c r="BBH126" s="1045"/>
      <c r="BBI126" s="1045"/>
      <c r="BBJ126" s="1045"/>
      <c r="BBK126" s="1045"/>
      <c r="BBL126" s="1045"/>
      <c r="BBM126" s="1045"/>
      <c r="BBN126" s="1045"/>
      <c r="BBO126" s="1045"/>
      <c r="BBP126" s="1045"/>
      <c r="BBQ126" s="1045"/>
      <c r="BBR126" s="1045"/>
      <c r="BBS126" s="1045"/>
      <c r="BBT126" s="1045"/>
      <c r="BBU126" s="1045"/>
      <c r="BBV126" s="1045"/>
      <c r="BBW126" s="1045"/>
      <c r="BBX126" s="1045"/>
      <c r="BBY126" s="1045"/>
      <c r="BBZ126" s="1045"/>
      <c r="BCA126" s="1045"/>
      <c r="BCB126" s="1045"/>
      <c r="BCC126" s="1045"/>
      <c r="BCD126" s="1045"/>
      <c r="BCE126" s="1045"/>
      <c r="BCF126" s="1045"/>
      <c r="BCG126" s="1045"/>
      <c r="BCH126" s="1045"/>
      <c r="BCI126" s="1045"/>
      <c r="BCJ126" s="1045"/>
      <c r="BCK126" s="1045"/>
      <c r="BCL126" s="1045"/>
      <c r="BCM126" s="1045"/>
      <c r="BCN126" s="1045"/>
      <c r="BCO126" s="1045"/>
      <c r="BCP126" s="1045"/>
      <c r="BCQ126" s="1045"/>
      <c r="BCR126" s="1045"/>
      <c r="BCS126" s="1045"/>
      <c r="BCT126" s="1045"/>
      <c r="BCU126" s="1045"/>
      <c r="BCV126" s="1045"/>
      <c r="BCW126" s="1045"/>
      <c r="BCX126" s="1045"/>
      <c r="BCY126" s="1045"/>
      <c r="BCZ126" s="1045"/>
      <c r="BDA126" s="1045"/>
      <c r="BDB126" s="1045"/>
      <c r="BDC126" s="1045"/>
      <c r="BDD126" s="1045"/>
      <c r="BDE126" s="1045"/>
      <c r="BDF126" s="1045"/>
      <c r="BDG126" s="1045"/>
      <c r="BDH126" s="1045"/>
      <c r="BDI126" s="1045"/>
      <c r="BDJ126" s="1045"/>
      <c r="BDK126" s="1045"/>
      <c r="BDL126" s="1045"/>
      <c r="BDM126" s="1045"/>
      <c r="BDN126" s="1045"/>
      <c r="BDO126" s="1045"/>
      <c r="BDP126" s="1045"/>
      <c r="BDQ126" s="1045"/>
      <c r="BDR126" s="1045"/>
      <c r="BDS126" s="1045"/>
      <c r="BDT126" s="1045"/>
      <c r="BDU126" s="1045"/>
      <c r="BDV126" s="1045"/>
      <c r="BDW126" s="1045"/>
      <c r="BDX126" s="1045"/>
      <c r="BDY126" s="1045"/>
      <c r="BDZ126" s="1045"/>
      <c r="BEA126" s="1045"/>
      <c r="BEB126" s="1045"/>
      <c r="BEC126" s="1045"/>
      <c r="BED126" s="1045"/>
      <c r="BEE126" s="1045"/>
      <c r="BEF126" s="1045"/>
      <c r="BEG126" s="1045"/>
      <c r="BEH126" s="1045"/>
      <c r="BEI126" s="1045"/>
      <c r="BEJ126" s="1045"/>
      <c r="BEK126" s="1045"/>
      <c r="BEL126" s="1045"/>
      <c r="BEM126" s="1045"/>
      <c r="BEN126" s="1045"/>
      <c r="BEO126" s="1045"/>
      <c r="BEP126" s="1045"/>
      <c r="BEQ126" s="1045"/>
      <c r="BER126" s="1045"/>
      <c r="BES126" s="1045"/>
      <c r="BET126" s="1045"/>
      <c r="BEU126" s="1045"/>
      <c r="BEV126" s="1045"/>
      <c r="BEW126" s="1045"/>
      <c r="BEX126" s="1045"/>
      <c r="BEY126" s="1045"/>
      <c r="BEZ126" s="1045"/>
      <c r="BFA126" s="1045"/>
      <c r="BFB126" s="1045"/>
      <c r="BFC126" s="1045"/>
      <c r="BFD126" s="1045"/>
      <c r="BFE126" s="1045"/>
      <c r="BFF126" s="1045"/>
      <c r="BFG126" s="1045"/>
      <c r="BFH126" s="1045"/>
      <c r="BFI126" s="1045"/>
      <c r="BFJ126" s="1045"/>
      <c r="BFK126" s="1045"/>
      <c r="BFL126" s="1045"/>
      <c r="BFM126" s="1045"/>
      <c r="BFN126" s="1045"/>
      <c r="BFO126" s="1045"/>
      <c r="BFP126" s="1045"/>
      <c r="BFQ126" s="1045"/>
      <c r="BFR126" s="1045"/>
      <c r="BFS126" s="1045"/>
      <c r="BFT126" s="1045"/>
      <c r="BFU126" s="1045"/>
      <c r="BFV126" s="1045"/>
      <c r="BFW126" s="1045"/>
      <c r="BFX126" s="1045"/>
      <c r="BFY126" s="1045"/>
      <c r="BFZ126" s="1045"/>
      <c r="BGA126" s="1045"/>
      <c r="BGB126" s="1045"/>
      <c r="BGC126" s="1045"/>
      <c r="BGD126" s="1045"/>
      <c r="BGE126" s="1045"/>
      <c r="BGF126" s="1045"/>
      <c r="BGG126" s="1045"/>
      <c r="BGH126" s="1045"/>
      <c r="BGI126" s="1045"/>
      <c r="BGJ126" s="1045"/>
      <c r="BGK126" s="1045"/>
      <c r="BGL126" s="1045"/>
      <c r="BGM126" s="1045"/>
      <c r="BGN126" s="1045"/>
      <c r="BGO126" s="1045"/>
      <c r="BGP126" s="1045"/>
      <c r="BGQ126" s="1045"/>
      <c r="BGR126" s="1045"/>
      <c r="BGS126" s="1045"/>
      <c r="BGT126" s="1045"/>
      <c r="BGU126" s="1045"/>
      <c r="BGV126" s="1045"/>
      <c r="BGW126" s="1045"/>
      <c r="BGX126" s="1045"/>
      <c r="BGY126" s="1045"/>
      <c r="BGZ126" s="1045"/>
      <c r="BHA126" s="1045"/>
      <c r="BHB126" s="1045"/>
      <c r="BHC126" s="1045"/>
      <c r="BHD126" s="1045"/>
      <c r="BHE126" s="1045"/>
      <c r="BHF126" s="1045"/>
      <c r="BHG126" s="1045"/>
      <c r="BHH126" s="1045"/>
      <c r="BHI126" s="1045"/>
      <c r="BHJ126" s="1045"/>
      <c r="BHK126" s="1045"/>
      <c r="BHL126" s="1045"/>
      <c r="BHM126" s="1045"/>
      <c r="BHN126" s="1045"/>
      <c r="BHO126" s="1045"/>
      <c r="BHP126" s="1045"/>
      <c r="BHQ126" s="1045"/>
      <c r="BHR126" s="1045"/>
      <c r="BHS126" s="1045"/>
      <c r="BHT126" s="1045"/>
      <c r="BHU126" s="1045"/>
      <c r="BHV126" s="1045"/>
      <c r="BHW126" s="1045"/>
      <c r="BHX126" s="1045"/>
      <c r="BHY126" s="1045"/>
      <c r="BHZ126" s="1045"/>
      <c r="BIA126" s="1045"/>
      <c r="BIB126" s="1045"/>
      <c r="BIC126" s="1045"/>
      <c r="BID126" s="1045"/>
      <c r="BIE126" s="1045"/>
      <c r="BIF126" s="1045"/>
      <c r="BIG126" s="1045"/>
      <c r="BIH126" s="1045"/>
      <c r="BII126" s="1045"/>
      <c r="BIJ126" s="1045"/>
      <c r="BIK126" s="1045"/>
      <c r="BIL126" s="1045"/>
      <c r="BIM126" s="1045"/>
      <c r="BIN126" s="1045"/>
      <c r="BIO126" s="1045"/>
      <c r="BIP126" s="1045"/>
      <c r="BIQ126" s="1045"/>
      <c r="BIR126" s="1045"/>
      <c r="BIS126" s="1045"/>
      <c r="BIT126" s="1045"/>
      <c r="BIU126" s="1045"/>
      <c r="BIV126" s="1045"/>
      <c r="BIW126" s="1045"/>
      <c r="BIX126" s="1045"/>
      <c r="BIY126" s="1045"/>
      <c r="BIZ126" s="1045"/>
      <c r="BJA126" s="1045"/>
      <c r="BJB126" s="1045"/>
      <c r="BJC126" s="1045"/>
      <c r="BJD126" s="1045"/>
      <c r="BJE126" s="1045"/>
      <c r="BJF126" s="1045"/>
      <c r="BJG126" s="1045"/>
      <c r="BJH126" s="1045"/>
      <c r="BJI126" s="1045"/>
      <c r="BJJ126" s="1045"/>
      <c r="BJK126" s="1045"/>
      <c r="BJL126" s="1045"/>
      <c r="BJM126" s="1045"/>
      <c r="BJN126" s="1045"/>
      <c r="BJO126" s="1045"/>
      <c r="BJP126" s="1045"/>
      <c r="BJQ126" s="1045"/>
      <c r="BJR126" s="1045"/>
      <c r="BJS126" s="1045"/>
      <c r="BJT126" s="1045"/>
      <c r="BJU126" s="1045"/>
      <c r="BJV126" s="1045"/>
      <c r="BJW126" s="1045"/>
      <c r="BJX126" s="1045"/>
      <c r="BJY126" s="1045"/>
      <c r="BJZ126" s="1045"/>
      <c r="BKA126" s="1045"/>
      <c r="BKB126" s="1045"/>
      <c r="BKC126" s="1045"/>
      <c r="BKD126" s="1045"/>
      <c r="BKE126" s="1045"/>
      <c r="BKF126" s="1045"/>
      <c r="BKG126" s="1045"/>
      <c r="BKH126" s="1045"/>
      <c r="BKI126" s="1045"/>
      <c r="BKJ126" s="1045"/>
      <c r="BKK126" s="1045"/>
      <c r="BKL126" s="1045"/>
      <c r="BKM126" s="1045"/>
      <c r="BKN126" s="1045"/>
      <c r="BKO126" s="1045"/>
      <c r="BKP126" s="1045"/>
      <c r="BKQ126" s="1045"/>
      <c r="BKR126" s="1045"/>
      <c r="BKS126" s="1045"/>
      <c r="BKT126" s="1045"/>
      <c r="BKU126" s="1045"/>
      <c r="BKV126" s="1045"/>
      <c r="BKW126" s="1045"/>
      <c r="BKX126" s="1045"/>
      <c r="BKY126" s="1045"/>
      <c r="BKZ126" s="1045"/>
      <c r="BLA126" s="1045"/>
      <c r="BLB126" s="1045"/>
      <c r="BLC126" s="1045"/>
      <c r="BLD126" s="1045"/>
      <c r="BLE126" s="1045"/>
      <c r="BLF126" s="1045"/>
      <c r="BLG126" s="1045"/>
      <c r="BLH126" s="1045"/>
      <c r="BLI126" s="1045"/>
      <c r="BLJ126" s="1045"/>
      <c r="BLK126" s="1045"/>
      <c r="BLL126" s="1045"/>
      <c r="BLM126" s="1045"/>
      <c r="BLN126" s="1045"/>
      <c r="BLO126" s="1045"/>
      <c r="BLP126" s="1045"/>
      <c r="BLQ126" s="1045"/>
      <c r="BLR126" s="1045"/>
      <c r="BLS126" s="1045"/>
      <c r="BLT126" s="1045"/>
      <c r="BLU126" s="1045"/>
      <c r="BLV126" s="1045"/>
      <c r="BLW126" s="1045"/>
      <c r="BLX126" s="1045"/>
      <c r="BLY126" s="1045"/>
      <c r="BLZ126" s="1045"/>
      <c r="BMA126" s="1045"/>
      <c r="BMB126" s="1045"/>
      <c r="BMC126" s="1045"/>
      <c r="BMD126" s="1045"/>
      <c r="BME126" s="1045"/>
      <c r="BMF126" s="1045"/>
      <c r="BMG126" s="1045"/>
      <c r="BMH126" s="1045"/>
      <c r="BMI126" s="1045"/>
      <c r="BMJ126" s="1045"/>
      <c r="BMK126" s="1045"/>
      <c r="BML126" s="1045"/>
      <c r="BMM126" s="1045"/>
      <c r="BMN126" s="1045"/>
      <c r="BMO126" s="1045"/>
      <c r="BMP126" s="1045"/>
      <c r="BMQ126" s="1045"/>
      <c r="BMR126" s="1045"/>
      <c r="BMS126" s="1045"/>
      <c r="BMT126" s="1045"/>
      <c r="BMU126" s="1045"/>
      <c r="BMV126" s="1045"/>
      <c r="BMW126" s="1045"/>
      <c r="BMX126" s="1045"/>
      <c r="BMY126" s="1045"/>
      <c r="BMZ126" s="1045"/>
      <c r="BNA126" s="1045"/>
      <c r="BNB126" s="1045"/>
      <c r="BNC126" s="1045"/>
      <c r="BND126" s="1045"/>
      <c r="BNE126" s="1045"/>
      <c r="BNF126" s="1045"/>
      <c r="BNG126" s="1045"/>
      <c r="BNH126" s="1045"/>
      <c r="BNI126" s="1045"/>
      <c r="BNJ126" s="1045"/>
      <c r="BNK126" s="1045"/>
      <c r="BNL126" s="1045"/>
      <c r="BNM126" s="1045"/>
      <c r="BNN126" s="1045"/>
      <c r="BNO126" s="1045"/>
      <c r="BNP126" s="1045"/>
      <c r="BNQ126" s="1045"/>
      <c r="BNR126" s="1045"/>
      <c r="BNS126" s="1045"/>
      <c r="BNT126" s="1045"/>
      <c r="BNU126" s="1045"/>
      <c r="BNV126" s="1045"/>
      <c r="BNW126" s="1045"/>
      <c r="BNX126" s="1045"/>
      <c r="BNY126" s="1045"/>
      <c r="BNZ126" s="1045"/>
      <c r="BOA126" s="1045"/>
      <c r="BOB126" s="1045"/>
      <c r="BOC126" s="1045"/>
      <c r="BOD126" s="1045"/>
      <c r="BOE126" s="1045"/>
      <c r="BOF126" s="1045"/>
      <c r="BOG126" s="1045"/>
      <c r="BOH126" s="1045"/>
      <c r="BOI126" s="1045"/>
      <c r="BOJ126" s="1045"/>
      <c r="BOK126" s="1045"/>
      <c r="BOL126" s="1045"/>
      <c r="BOM126" s="1045"/>
      <c r="BON126" s="1045"/>
      <c r="BOO126" s="1045"/>
      <c r="BOP126" s="1045"/>
      <c r="BOQ126" s="1045"/>
      <c r="BOR126" s="1045"/>
      <c r="BOS126" s="1045"/>
      <c r="BOT126" s="1045"/>
      <c r="BOU126" s="1045"/>
      <c r="BOV126" s="1045"/>
      <c r="BOW126" s="1045"/>
      <c r="BOX126" s="1045"/>
      <c r="BOY126" s="1045"/>
      <c r="BOZ126" s="1045"/>
      <c r="BPA126" s="1045"/>
      <c r="BPB126" s="1045"/>
      <c r="BPC126" s="1045"/>
      <c r="BPD126" s="1045"/>
      <c r="BPE126" s="1045"/>
      <c r="BPF126" s="1045"/>
      <c r="BPG126" s="1045"/>
      <c r="BPH126" s="1045"/>
      <c r="BPI126" s="1045"/>
      <c r="BPJ126" s="1045"/>
      <c r="BPK126" s="1045"/>
      <c r="BPL126" s="1045"/>
      <c r="BPM126" s="1045"/>
      <c r="BPN126" s="1045"/>
      <c r="BPO126" s="1045"/>
      <c r="BPP126" s="1045"/>
      <c r="BPQ126" s="1045"/>
      <c r="BPR126" s="1045"/>
      <c r="BPS126" s="1045"/>
      <c r="BPT126" s="1045"/>
      <c r="BPU126" s="1045"/>
      <c r="BPV126" s="1045"/>
      <c r="BPW126" s="1045"/>
      <c r="BPX126" s="1045"/>
      <c r="BPY126" s="1045"/>
      <c r="BPZ126" s="1045"/>
      <c r="BQA126" s="1045"/>
      <c r="BQB126" s="1045"/>
      <c r="BQC126" s="1045"/>
      <c r="BQD126" s="1045"/>
      <c r="BQE126" s="1045"/>
      <c r="BQF126" s="1045"/>
      <c r="BQG126" s="1045"/>
      <c r="BQH126" s="1045"/>
      <c r="BQI126" s="1045"/>
      <c r="BQJ126" s="1045"/>
      <c r="BQK126" s="1045"/>
      <c r="BQL126" s="1045"/>
      <c r="BQM126" s="1045"/>
      <c r="BQN126" s="1045"/>
      <c r="BQO126" s="1045"/>
      <c r="BQP126" s="1045"/>
      <c r="BQQ126" s="1045"/>
      <c r="BQR126" s="1045"/>
      <c r="BQS126" s="1045"/>
      <c r="BQT126" s="1045"/>
      <c r="BQU126" s="1045"/>
      <c r="BQV126" s="1045"/>
      <c r="BQW126" s="1045"/>
      <c r="BQX126" s="1045"/>
      <c r="BQY126" s="1045"/>
      <c r="BQZ126" s="1045"/>
      <c r="BRA126" s="1045"/>
      <c r="BRB126" s="1045"/>
      <c r="BRC126" s="1045"/>
      <c r="BRD126" s="1045"/>
      <c r="BRE126" s="1045"/>
      <c r="BRF126" s="1045"/>
      <c r="BRG126" s="1045"/>
      <c r="BRH126" s="1045"/>
      <c r="BRI126" s="1045"/>
      <c r="BRJ126" s="1045"/>
      <c r="BRK126" s="1045"/>
      <c r="BRL126" s="1045"/>
      <c r="BRM126" s="1045"/>
      <c r="BRN126" s="1045"/>
      <c r="BRO126" s="1045"/>
      <c r="BRP126" s="1045"/>
      <c r="BRQ126" s="1045"/>
      <c r="BRR126" s="1045"/>
      <c r="BRS126" s="1045"/>
      <c r="BRT126" s="1045"/>
      <c r="BRU126" s="1045"/>
      <c r="BRV126" s="1045"/>
      <c r="BRW126" s="1045"/>
      <c r="BRX126" s="1045"/>
      <c r="BRY126" s="1045"/>
      <c r="BRZ126" s="1045"/>
      <c r="BSA126" s="1045"/>
      <c r="BSB126" s="1045"/>
      <c r="BSC126" s="1045"/>
      <c r="BSD126" s="1045"/>
      <c r="BSE126" s="1045"/>
      <c r="BSF126" s="1045"/>
      <c r="BSG126" s="1045"/>
      <c r="BSH126" s="1045"/>
      <c r="BSI126" s="1045"/>
      <c r="BSJ126" s="1045"/>
      <c r="BSK126" s="1045"/>
      <c r="BSL126" s="1045"/>
      <c r="BSM126" s="1045"/>
      <c r="BSN126" s="1045"/>
      <c r="BSO126" s="1045"/>
      <c r="BSP126" s="1045"/>
      <c r="BSQ126" s="1045"/>
      <c r="BSR126" s="1045"/>
      <c r="BSS126" s="1045"/>
      <c r="BST126" s="1045"/>
      <c r="BSU126" s="1045"/>
      <c r="BSV126" s="1045"/>
      <c r="BSW126" s="1045"/>
      <c r="BSX126" s="1045"/>
      <c r="BSY126" s="1045"/>
      <c r="BSZ126" s="1045"/>
      <c r="BTA126" s="1045"/>
      <c r="BTB126" s="1045"/>
      <c r="BTC126" s="1045"/>
      <c r="BTD126" s="1045"/>
      <c r="BTE126" s="1045"/>
      <c r="BTF126" s="1045"/>
      <c r="BTG126" s="1045"/>
      <c r="BTH126" s="1045"/>
      <c r="BTI126" s="1045"/>
      <c r="BTJ126" s="1045"/>
      <c r="BTK126" s="1045"/>
      <c r="BTL126" s="1045"/>
      <c r="BTM126" s="1045"/>
      <c r="BTN126" s="1045"/>
      <c r="BTO126" s="1045"/>
      <c r="BTP126" s="1045"/>
      <c r="BTQ126" s="1045"/>
      <c r="BTR126" s="1045"/>
      <c r="BTS126" s="1045"/>
      <c r="BTT126" s="1045"/>
      <c r="BTU126" s="1045"/>
      <c r="BTV126" s="1045"/>
      <c r="BTW126" s="1045"/>
      <c r="BTX126" s="1045"/>
      <c r="BTY126" s="1045"/>
      <c r="BTZ126" s="1045"/>
      <c r="BUA126" s="1045"/>
      <c r="BUB126" s="1045"/>
      <c r="BUC126" s="1045"/>
      <c r="BUD126" s="1045"/>
      <c r="BUE126" s="1045"/>
      <c r="BUF126" s="1045"/>
      <c r="BUG126" s="1045"/>
      <c r="BUH126" s="1045"/>
      <c r="BUI126" s="1045"/>
      <c r="BUJ126" s="1045"/>
      <c r="BUK126" s="1045"/>
      <c r="BUL126" s="1045"/>
      <c r="BUM126" s="1045"/>
      <c r="BUN126" s="1045"/>
      <c r="BUO126" s="1045"/>
      <c r="BUP126" s="1045"/>
      <c r="BUQ126" s="1045"/>
      <c r="BUR126" s="1045"/>
      <c r="BUS126" s="1045"/>
      <c r="BUT126" s="1045"/>
      <c r="BUU126" s="1045"/>
      <c r="BUV126" s="1045"/>
      <c r="BUW126" s="1045"/>
      <c r="BUX126" s="1045"/>
      <c r="BUY126" s="1045"/>
      <c r="BUZ126" s="1045"/>
      <c r="BVA126" s="1045"/>
      <c r="BVB126" s="1045"/>
      <c r="BVC126" s="1045"/>
      <c r="BVD126" s="1045"/>
      <c r="BVE126" s="1045"/>
      <c r="BVF126" s="1045"/>
      <c r="BVG126" s="1045"/>
      <c r="BVH126" s="1045"/>
      <c r="BVI126" s="1045"/>
      <c r="BVJ126" s="1045"/>
      <c r="BVK126" s="1045"/>
      <c r="BVL126" s="1045"/>
      <c r="BVM126" s="1045"/>
      <c r="BVN126" s="1045"/>
      <c r="BVO126" s="1045"/>
      <c r="BVP126" s="1045"/>
      <c r="BVQ126" s="1045"/>
      <c r="BVR126" s="1045"/>
      <c r="BVS126" s="1045"/>
      <c r="BVT126" s="1045"/>
      <c r="BVU126" s="1045"/>
      <c r="BVV126" s="1045"/>
      <c r="BVW126" s="1045"/>
      <c r="BVX126" s="1045"/>
      <c r="BVY126" s="1045"/>
      <c r="BVZ126" s="1045"/>
      <c r="BWA126" s="1045"/>
      <c r="BWB126" s="1045"/>
      <c r="BWC126" s="1045"/>
      <c r="BWD126" s="1045"/>
      <c r="BWE126" s="1045"/>
      <c r="BWF126" s="1045"/>
      <c r="BWG126" s="1045"/>
      <c r="BWH126" s="1045"/>
      <c r="BWI126" s="1045"/>
      <c r="BWJ126" s="1045"/>
      <c r="BWK126" s="1045"/>
      <c r="BWL126" s="1045"/>
      <c r="BWM126" s="1045"/>
      <c r="BWN126" s="1045"/>
      <c r="BWO126" s="1045"/>
      <c r="BWP126" s="1045"/>
      <c r="BWQ126" s="1045"/>
      <c r="BWR126" s="1045"/>
      <c r="BWS126" s="1045"/>
      <c r="BWT126" s="1045"/>
      <c r="BWU126" s="1045"/>
      <c r="BWV126" s="1045"/>
      <c r="BWW126" s="1045"/>
      <c r="BWX126" s="1045"/>
      <c r="BWY126" s="1045"/>
      <c r="BWZ126" s="1045"/>
      <c r="BXA126" s="1045"/>
      <c r="BXB126" s="1045"/>
      <c r="BXC126" s="1045"/>
      <c r="BXD126" s="1045"/>
      <c r="BXE126" s="1045"/>
      <c r="BXF126" s="1045"/>
      <c r="BXG126" s="1045"/>
      <c r="BXH126" s="1045"/>
      <c r="BXI126" s="1045"/>
      <c r="BXJ126" s="1045"/>
      <c r="BXK126" s="1045"/>
      <c r="BXL126" s="1045"/>
      <c r="BXM126" s="1045"/>
      <c r="BXN126" s="1045"/>
      <c r="BXO126" s="1045"/>
      <c r="BXP126" s="1045"/>
      <c r="BXQ126" s="1045"/>
      <c r="BXR126" s="1045"/>
      <c r="BXS126" s="1045"/>
      <c r="BXT126" s="1045"/>
      <c r="BXU126" s="1045"/>
      <c r="BXV126" s="1045"/>
      <c r="BXW126" s="1045"/>
      <c r="BXX126" s="1045"/>
      <c r="BXY126" s="1045"/>
      <c r="BXZ126" s="1045"/>
      <c r="BYA126" s="1045"/>
      <c r="BYB126" s="1045"/>
      <c r="BYC126" s="1045"/>
      <c r="BYD126" s="1045"/>
      <c r="BYE126" s="1045"/>
      <c r="BYF126" s="1045"/>
      <c r="BYG126" s="1045"/>
      <c r="BYH126" s="1045"/>
      <c r="BYI126" s="1045"/>
      <c r="BYJ126" s="1045"/>
      <c r="BYK126" s="1045"/>
      <c r="BYL126" s="1045"/>
      <c r="BYM126" s="1045"/>
      <c r="BYN126" s="1045"/>
      <c r="BYO126" s="1045"/>
      <c r="BYP126" s="1045"/>
      <c r="BYQ126" s="1045"/>
      <c r="BYR126" s="1045"/>
      <c r="BYS126" s="1045"/>
      <c r="BYT126" s="1045"/>
      <c r="BYU126" s="1045"/>
      <c r="BYV126" s="1045"/>
      <c r="BYW126" s="1045"/>
      <c r="BYX126" s="1045"/>
      <c r="BYY126" s="1045"/>
      <c r="BYZ126" s="1045"/>
      <c r="BZA126" s="1045"/>
      <c r="BZB126" s="1045"/>
      <c r="BZC126" s="1045"/>
      <c r="BZD126" s="1045"/>
      <c r="BZE126" s="1045"/>
      <c r="BZF126" s="1045"/>
      <c r="BZG126" s="1045"/>
      <c r="BZH126" s="1045"/>
      <c r="BZI126" s="1045"/>
      <c r="BZJ126" s="1045"/>
      <c r="BZK126" s="1045"/>
      <c r="BZL126" s="1045"/>
      <c r="BZM126" s="1045"/>
      <c r="BZN126" s="1045"/>
      <c r="BZO126" s="1045"/>
      <c r="BZP126" s="1045"/>
      <c r="BZQ126" s="1045"/>
      <c r="BZR126" s="1045"/>
      <c r="BZS126" s="1045"/>
      <c r="BZT126" s="1045"/>
      <c r="BZU126" s="1045"/>
      <c r="BZV126" s="1045"/>
      <c r="BZW126" s="1045"/>
      <c r="BZX126" s="1045"/>
      <c r="BZY126" s="1045"/>
      <c r="BZZ126" s="1045"/>
      <c r="CAA126" s="1045"/>
      <c r="CAB126" s="1045"/>
      <c r="CAC126" s="1045"/>
      <c r="CAD126" s="1045"/>
      <c r="CAE126" s="1045"/>
      <c r="CAF126" s="1045"/>
      <c r="CAG126" s="1045"/>
      <c r="CAH126" s="1045"/>
      <c r="CAI126" s="1045"/>
      <c r="CAJ126" s="1045"/>
      <c r="CAK126" s="1045"/>
      <c r="CAL126" s="1045"/>
      <c r="CAM126" s="1045"/>
      <c r="CAN126" s="1045"/>
      <c r="CAO126" s="1045"/>
      <c r="CAP126" s="1045"/>
      <c r="CAQ126" s="1045"/>
      <c r="CAR126" s="1045"/>
      <c r="CAS126" s="1045"/>
      <c r="CAT126" s="1045"/>
      <c r="CAU126" s="1045"/>
      <c r="CAV126" s="1045"/>
      <c r="CAW126" s="1045"/>
      <c r="CAX126" s="1045"/>
      <c r="CAY126" s="1045"/>
      <c r="CAZ126" s="1045"/>
      <c r="CBA126" s="1045"/>
      <c r="CBB126" s="1045"/>
      <c r="CBC126" s="1045"/>
      <c r="CBD126" s="1045"/>
      <c r="CBE126" s="1045"/>
      <c r="CBF126" s="1045"/>
      <c r="CBG126" s="1045"/>
      <c r="CBH126" s="1045"/>
      <c r="CBI126" s="1045"/>
      <c r="CBJ126" s="1045"/>
      <c r="CBK126" s="1045"/>
      <c r="CBL126" s="1045"/>
      <c r="CBM126" s="1045"/>
      <c r="CBN126" s="1045"/>
      <c r="CBO126" s="1045"/>
      <c r="CBP126" s="1045"/>
      <c r="CBQ126" s="1045"/>
      <c r="CBR126" s="1045"/>
      <c r="CBS126" s="1045"/>
      <c r="CBT126" s="1045"/>
      <c r="CBU126" s="1045"/>
      <c r="CBV126" s="1045"/>
      <c r="CBW126" s="1045"/>
      <c r="CBX126" s="1045"/>
      <c r="CBY126" s="1045"/>
      <c r="CBZ126" s="1045"/>
      <c r="CCA126" s="1045"/>
      <c r="CCB126" s="1045"/>
      <c r="CCC126" s="1045"/>
      <c r="CCD126" s="1045"/>
      <c r="CCE126" s="1045"/>
      <c r="CCF126" s="1045"/>
      <c r="CCG126" s="1045"/>
      <c r="CCH126" s="1045"/>
      <c r="CCI126" s="1045"/>
      <c r="CCJ126" s="1045"/>
      <c r="CCK126" s="1045"/>
      <c r="CCL126" s="1045"/>
      <c r="CCM126" s="1045"/>
      <c r="CCN126" s="1045"/>
      <c r="CCO126" s="1045"/>
      <c r="CCP126" s="1045"/>
      <c r="CCQ126" s="1045"/>
      <c r="CCR126" s="1045"/>
      <c r="CCS126" s="1045"/>
      <c r="CCT126" s="1045"/>
      <c r="CCU126" s="1045"/>
      <c r="CCV126" s="1045"/>
      <c r="CCW126" s="1045"/>
      <c r="CCX126" s="1045"/>
      <c r="CCY126" s="1045"/>
      <c r="CCZ126" s="1045"/>
      <c r="CDA126" s="1045"/>
      <c r="CDB126" s="1045"/>
      <c r="CDC126" s="1045"/>
      <c r="CDD126" s="1045"/>
      <c r="CDE126" s="1045"/>
      <c r="CDF126" s="1045"/>
      <c r="CDG126" s="1045"/>
      <c r="CDH126" s="1045"/>
      <c r="CDI126" s="1045"/>
      <c r="CDJ126" s="1045"/>
      <c r="CDK126" s="1045"/>
      <c r="CDL126" s="1045"/>
      <c r="CDM126" s="1045"/>
      <c r="CDN126" s="1045"/>
      <c r="CDO126" s="1045"/>
      <c r="CDP126" s="1045"/>
      <c r="CDQ126" s="1045"/>
      <c r="CDR126" s="1045"/>
      <c r="CDS126" s="1045"/>
      <c r="CDT126" s="1045"/>
      <c r="CDU126" s="1045"/>
      <c r="CDV126" s="1045"/>
      <c r="CDW126" s="1045"/>
      <c r="CDX126" s="1045"/>
      <c r="CDY126" s="1045"/>
      <c r="CDZ126" s="1045"/>
      <c r="CEA126" s="1045"/>
      <c r="CEB126" s="1045"/>
      <c r="CEC126" s="1045"/>
      <c r="CED126" s="1045"/>
      <c r="CEE126" s="1045"/>
      <c r="CEF126" s="1045"/>
      <c r="CEG126" s="1045"/>
      <c r="CEH126" s="1045"/>
      <c r="CEI126" s="1045"/>
      <c r="CEJ126" s="1045"/>
      <c r="CEK126" s="1045"/>
      <c r="CEL126" s="1045"/>
      <c r="CEM126" s="1045"/>
      <c r="CEN126" s="1045"/>
      <c r="CEO126" s="1045"/>
      <c r="CEP126" s="1045"/>
      <c r="CEQ126" s="1045"/>
      <c r="CER126" s="1045"/>
      <c r="CES126" s="1045"/>
      <c r="CET126" s="1045"/>
      <c r="CEU126" s="1045"/>
      <c r="CEV126" s="1045"/>
      <c r="CEW126" s="1045"/>
      <c r="CEX126" s="1045"/>
      <c r="CEY126" s="1045"/>
      <c r="CEZ126" s="1045"/>
      <c r="CFA126" s="1045"/>
      <c r="CFB126" s="1045"/>
      <c r="CFC126" s="1045"/>
      <c r="CFD126" s="1045"/>
      <c r="CFE126" s="1045"/>
      <c r="CFF126" s="1045"/>
      <c r="CFG126" s="1045"/>
      <c r="CFH126" s="1045"/>
      <c r="CFI126" s="1045"/>
      <c r="CFJ126" s="1045"/>
      <c r="CFK126" s="1045"/>
      <c r="CFL126" s="1045"/>
      <c r="CFM126" s="1045"/>
      <c r="CFN126" s="1045"/>
      <c r="CFO126" s="1045"/>
      <c r="CFP126" s="1045"/>
      <c r="CFQ126" s="1045"/>
      <c r="CFR126" s="1045"/>
      <c r="CFS126" s="1045"/>
      <c r="CFT126" s="1045"/>
      <c r="CFU126" s="1045"/>
      <c r="CFV126" s="1045"/>
      <c r="CFW126" s="1045"/>
      <c r="CFX126" s="1045"/>
      <c r="CFY126" s="1045"/>
      <c r="CFZ126" s="1045"/>
      <c r="CGA126" s="1045"/>
      <c r="CGB126" s="1045"/>
      <c r="CGC126" s="1045"/>
      <c r="CGD126" s="1045"/>
      <c r="CGE126" s="1045"/>
      <c r="CGF126" s="1045"/>
      <c r="CGG126" s="1045"/>
      <c r="CGH126" s="1045"/>
      <c r="CGI126" s="1045"/>
      <c r="CGJ126" s="1045"/>
      <c r="CGK126" s="1045"/>
      <c r="CGL126" s="1045"/>
      <c r="CGM126" s="1045"/>
      <c r="CGN126" s="1045"/>
      <c r="CGO126" s="1045"/>
      <c r="CGP126" s="1045"/>
      <c r="CGQ126" s="1045"/>
      <c r="CGR126" s="1045"/>
      <c r="CGS126" s="1045"/>
      <c r="CGT126" s="1045"/>
      <c r="CGU126" s="1045"/>
      <c r="CGV126" s="1045"/>
      <c r="CGW126" s="1045"/>
      <c r="CGX126" s="1045"/>
      <c r="CGY126" s="1045"/>
      <c r="CGZ126" s="1045"/>
      <c r="CHA126" s="1045"/>
      <c r="CHB126" s="1045"/>
      <c r="CHC126" s="1045"/>
      <c r="CHD126" s="1045"/>
      <c r="CHE126" s="1045"/>
      <c r="CHF126" s="1045"/>
      <c r="CHG126" s="1045"/>
      <c r="CHH126" s="1045"/>
      <c r="CHI126" s="1045"/>
      <c r="CHJ126" s="1045"/>
      <c r="CHK126" s="1045"/>
      <c r="CHL126" s="1045"/>
      <c r="CHM126" s="1045"/>
      <c r="CHN126" s="1045"/>
      <c r="CHO126" s="1045"/>
      <c r="CHP126" s="1045"/>
      <c r="CHQ126" s="1045"/>
      <c r="CHR126" s="1045"/>
      <c r="CHS126" s="1045"/>
      <c r="CHT126" s="1045"/>
      <c r="CHU126" s="1045"/>
      <c r="CHV126" s="1045"/>
      <c r="CHW126" s="1045"/>
      <c r="CHX126" s="1045"/>
      <c r="CHY126" s="1045"/>
      <c r="CHZ126" s="1045"/>
      <c r="CIA126" s="1045"/>
      <c r="CIB126" s="1045"/>
      <c r="CIC126" s="1045"/>
      <c r="CID126" s="1045"/>
      <c r="CIE126" s="1045"/>
      <c r="CIF126" s="1045"/>
      <c r="CIG126" s="1045"/>
      <c r="CIH126" s="1045"/>
      <c r="CII126" s="1045"/>
      <c r="CIJ126" s="1045"/>
      <c r="CIK126" s="1045"/>
      <c r="CIL126" s="1045"/>
      <c r="CIM126" s="1045"/>
      <c r="CIN126" s="1045"/>
      <c r="CIO126" s="1045"/>
      <c r="CIP126" s="1045"/>
      <c r="CIQ126" s="1045"/>
      <c r="CIR126" s="1045"/>
      <c r="CIS126" s="1045"/>
      <c r="CIT126" s="1045"/>
      <c r="CIU126" s="1045"/>
      <c r="CIV126" s="1045"/>
      <c r="CIW126" s="1045"/>
      <c r="CIX126" s="1045"/>
      <c r="CIY126" s="1045"/>
      <c r="CIZ126" s="1045"/>
      <c r="CJA126" s="1045"/>
      <c r="CJB126" s="1045"/>
      <c r="CJC126" s="1045"/>
      <c r="CJD126" s="1045"/>
      <c r="CJE126" s="1045"/>
      <c r="CJF126" s="1045"/>
      <c r="CJG126" s="1045"/>
      <c r="CJH126" s="1045"/>
      <c r="CJI126" s="1045"/>
      <c r="CJJ126" s="1045"/>
      <c r="CJK126" s="1045"/>
      <c r="CJL126" s="1045"/>
      <c r="CJM126" s="1045"/>
      <c r="CJN126" s="1045"/>
      <c r="CJO126" s="1045"/>
      <c r="CJP126" s="1045"/>
      <c r="CJQ126" s="1045"/>
      <c r="CJR126" s="1045"/>
      <c r="CJS126" s="1045"/>
      <c r="CJT126" s="1045"/>
      <c r="CJU126" s="1045"/>
      <c r="CJV126" s="1045"/>
      <c r="CJW126" s="1045"/>
      <c r="CJX126" s="1045"/>
      <c r="CJY126" s="1045"/>
      <c r="CJZ126" s="1045"/>
      <c r="CKA126" s="1045"/>
      <c r="CKB126" s="1045"/>
      <c r="CKC126" s="1045"/>
      <c r="CKD126" s="1045"/>
      <c r="CKE126" s="1045"/>
      <c r="CKF126" s="1045"/>
      <c r="CKG126" s="1045"/>
      <c r="CKH126" s="1045"/>
      <c r="CKI126" s="1045"/>
      <c r="CKJ126" s="1045"/>
      <c r="CKK126" s="1045"/>
      <c r="CKL126" s="1045"/>
      <c r="CKM126" s="1045"/>
      <c r="CKN126" s="1045"/>
      <c r="CKO126" s="1045"/>
      <c r="CKP126" s="1045"/>
      <c r="CKQ126" s="1045"/>
      <c r="CKR126" s="1045"/>
      <c r="CKS126" s="1045"/>
      <c r="CKT126" s="1045"/>
      <c r="CKU126" s="1045"/>
      <c r="CKV126" s="1045"/>
      <c r="CKW126" s="1045"/>
      <c r="CKX126" s="1045"/>
      <c r="CKY126" s="1045"/>
      <c r="CKZ126" s="1045"/>
      <c r="CLA126" s="1045"/>
      <c r="CLB126" s="1045"/>
      <c r="CLC126" s="1045"/>
      <c r="CLD126" s="1045"/>
      <c r="CLE126" s="1045"/>
      <c r="CLF126" s="1045"/>
      <c r="CLG126" s="1045"/>
      <c r="CLH126" s="1045"/>
      <c r="CLI126" s="1045"/>
      <c r="CLJ126" s="1045"/>
      <c r="CLK126" s="1045"/>
      <c r="CLL126" s="1045"/>
      <c r="CLM126" s="1045"/>
      <c r="CLN126" s="1045"/>
      <c r="CLO126" s="1045"/>
      <c r="CLP126" s="1045"/>
      <c r="CLQ126" s="1045"/>
      <c r="CLR126" s="1045"/>
      <c r="CLS126" s="1045"/>
      <c r="CLT126" s="1045"/>
      <c r="CLU126" s="1045"/>
      <c r="CLV126" s="1045"/>
      <c r="CLW126" s="1045"/>
      <c r="CLX126" s="1045"/>
      <c r="CLY126" s="1045"/>
      <c r="CLZ126" s="1045"/>
      <c r="CMA126" s="1045"/>
      <c r="CMB126" s="1045"/>
      <c r="CMC126" s="1045"/>
      <c r="CMD126" s="1045"/>
      <c r="CME126" s="1045"/>
      <c r="CMF126" s="1045"/>
      <c r="CMG126" s="1045"/>
      <c r="CMH126" s="1045"/>
      <c r="CMI126" s="1045"/>
      <c r="CMJ126" s="1045"/>
      <c r="CMK126" s="1045"/>
      <c r="CML126" s="1045"/>
      <c r="CMM126" s="1045"/>
      <c r="CMN126" s="1045"/>
      <c r="CMO126" s="1045"/>
      <c r="CMP126" s="1045"/>
      <c r="CMQ126" s="1045"/>
      <c r="CMR126" s="1045"/>
      <c r="CMS126" s="1045"/>
      <c r="CMT126" s="1045"/>
      <c r="CMU126" s="1045"/>
      <c r="CMV126" s="1045"/>
      <c r="CMW126" s="1045"/>
      <c r="CMX126" s="1045"/>
      <c r="CMY126" s="1045"/>
      <c r="CMZ126" s="1045"/>
      <c r="CNA126" s="1045"/>
      <c r="CNB126" s="1045"/>
      <c r="CNC126" s="1045"/>
      <c r="CND126" s="1045"/>
      <c r="CNE126" s="1045"/>
      <c r="CNF126" s="1045"/>
      <c r="CNG126" s="1045"/>
      <c r="CNH126" s="1045"/>
      <c r="CNI126" s="1045"/>
      <c r="CNJ126" s="1045"/>
      <c r="CNK126" s="1045"/>
      <c r="CNL126" s="1045"/>
      <c r="CNM126" s="1045"/>
      <c r="CNN126" s="1045"/>
      <c r="CNO126" s="1045"/>
      <c r="CNP126" s="1045"/>
      <c r="CNQ126" s="1045"/>
      <c r="CNR126" s="1045"/>
      <c r="CNS126" s="1045"/>
      <c r="CNT126" s="1045"/>
      <c r="CNU126" s="1045"/>
      <c r="CNV126" s="1045"/>
      <c r="CNW126" s="1045"/>
      <c r="CNX126" s="1045"/>
      <c r="CNY126" s="1045"/>
      <c r="CNZ126" s="1045"/>
      <c r="COA126" s="1045"/>
      <c r="COB126" s="1045"/>
      <c r="COC126" s="1045"/>
      <c r="COD126" s="1045"/>
      <c r="COE126" s="1045"/>
      <c r="COF126" s="1045"/>
      <c r="COG126" s="1045"/>
      <c r="COH126" s="1045"/>
      <c r="COI126" s="1045"/>
      <c r="COJ126" s="1045"/>
      <c r="COK126" s="1045"/>
      <c r="COL126" s="1045"/>
      <c r="COM126" s="1045"/>
      <c r="CON126" s="1045"/>
      <c r="COO126" s="1045"/>
      <c r="COP126" s="1045"/>
      <c r="COQ126" s="1045"/>
      <c r="COR126" s="1045"/>
      <c r="COS126" s="1045"/>
      <c r="COT126" s="1045"/>
      <c r="COU126" s="1045"/>
      <c r="COV126" s="1045"/>
      <c r="COW126" s="1045"/>
      <c r="COX126" s="1045"/>
      <c r="COY126" s="1045"/>
      <c r="COZ126" s="1045"/>
      <c r="CPA126" s="1045"/>
      <c r="CPB126" s="1045"/>
      <c r="CPC126" s="1045"/>
      <c r="CPD126" s="1045"/>
      <c r="CPE126" s="1045"/>
      <c r="CPF126" s="1045"/>
      <c r="CPG126" s="1045"/>
      <c r="CPH126" s="1045"/>
      <c r="CPI126" s="1045"/>
      <c r="CPJ126" s="1045"/>
      <c r="CPK126" s="1045"/>
      <c r="CPL126" s="1045"/>
      <c r="CPM126" s="1045"/>
      <c r="CPN126" s="1045"/>
      <c r="CPO126" s="1045"/>
      <c r="CPP126" s="1045"/>
      <c r="CPQ126" s="1045"/>
      <c r="CPR126" s="1045"/>
      <c r="CPS126" s="1045"/>
      <c r="CPT126" s="1045"/>
      <c r="CPU126" s="1045"/>
      <c r="CPV126" s="1045"/>
      <c r="CPW126" s="1045"/>
      <c r="CPX126" s="1045"/>
      <c r="CPY126" s="1045"/>
      <c r="CPZ126" s="1045"/>
      <c r="CQA126" s="1045"/>
      <c r="CQB126" s="1045"/>
      <c r="CQC126" s="1045"/>
      <c r="CQD126" s="1045"/>
      <c r="CQE126" s="1045"/>
      <c r="CQF126" s="1045"/>
      <c r="CQG126" s="1045"/>
      <c r="CQH126" s="1045"/>
      <c r="CQI126" s="1045"/>
      <c r="CQJ126" s="1045"/>
      <c r="CQK126" s="1045"/>
      <c r="CQL126" s="1045"/>
      <c r="CQM126" s="1045"/>
      <c r="CQN126" s="1045"/>
      <c r="CQO126" s="1045"/>
      <c r="CQP126" s="1045"/>
      <c r="CQQ126" s="1045"/>
      <c r="CQR126" s="1045"/>
      <c r="CQS126" s="1045"/>
      <c r="CQT126" s="1045"/>
      <c r="CQU126" s="1045"/>
      <c r="CQV126" s="1045"/>
      <c r="CQW126" s="1045"/>
      <c r="CQX126" s="1045"/>
      <c r="CQY126" s="1045"/>
      <c r="CQZ126" s="1045"/>
      <c r="CRA126" s="1045"/>
      <c r="CRB126" s="1045"/>
      <c r="CRC126" s="1045"/>
      <c r="CRD126" s="1045"/>
      <c r="CRE126" s="1045"/>
      <c r="CRF126" s="1045"/>
      <c r="CRG126" s="1045"/>
      <c r="CRH126" s="1045"/>
      <c r="CRI126" s="1045"/>
      <c r="CRJ126" s="1045"/>
      <c r="CRK126" s="1045"/>
      <c r="CRL126" s="1045"/>
      <c r="CRM126" s="1045"/>
      <c r="CRN126" s="1045"/>
      <c r="CRO126" s="1045"/>
      <c r="CRP126" s="1045"/>
      <c r="CRQ126" s="1045"/>
      <c r="CRR126" s="1045"/>
      <c r="CRS126" s="1045"/>
      <c r="CRT126" s="1045"/>
      <c r="CRU126" s="1045"/>
      <c r="CRV126" s="1045"/>
      <c r="CRW126" s="1045"/>
      <c r="CRX126" s="1045"/>
      <c r="CRY126" s="1045"/>
      <c r="CRZ126" s="1045"/>
      <c r="CSA126" s="1045"/>
      <c r="CSB126" s="1045"/>
      <c r="CSC126" s="1045"/>
      <c r="CSD126" s="1045"/>
      <c r="CSE126" s="1045"/>
      <c r="CSF126" s="1045"/>
      <c r="CSG126" s="1045"/>
      <c r="CSH126" s="1045"/>
      <c r="CSI126" s="1045"/>
      <c r="CSJ126" s="1045"/>
      <c r="CSK126" s="1045"/>
      <c r="CSL126" s="1045"/>
      <c r="CSM126" s="1045"/>
      <c r="CSN126" s="1045"/>
      <c r="CSO126" s="1045"/>
      <c r="CSP126" s="1045"/>
      <c r="CSQ126" s="1045"/>
      <c r="CSR126" s="1045"/>
      <c r="CSS126" s="1045"/>
      <c r="CST126" s="1045"/>
      <c r="CSU126" s="1045"/>
      <c r="CSV126" s="1045"/>
      <c r="CSW126" s="1045"/>
      <c r="CSX126" s="1045"/>
      <c r="CSY126" s="1045"/>
      <c r="CSZ126" s="1045"/>
      <c r="CTA126" s="1045"/>
      <c r="CTB126" s="1045"/>
      <c r="CTC126" s="1045"/>
      <c r="CTD126" s="1045"/>
      <c r="CTE126" s="1045"/>
      <c r="CTF126" s="1045"/>
      <c r="CTG126" s="1045"/>
      <c r="CTH126" s="1045"/>
      <c r="CTI126" s="1045"/>
      <c r="CTJ126" s="1045"/>
      <c r="CTK126" s="1045"/>
      <c r="CTL126" s="1045"/>
      <c r="CTM126" s="1045"/>
      <c r="CTN126" s="1045"/>
      <c r="CTO126" s="1045"/>
      <c r="CTP126" s="1045"/>
      <c r="CTQ126" s="1045"/>
      <c r="CTR126" s="1045"/>
      <c r="CTS126" s="1045"/>
      <c r="CTT126" s="1045"/>
      <c r="CTU126" s="1045"/>
      <c r="CTV126" s="1045"/>
      <c r="CTW126" s="1045"/>
      <c r="CTX126" s="1045"/>
      <c r="CTY126" s="1045"/>
      <c r="CTZ126" s="1045"/>
      <c r="CUA126" s="1045"/>
      <c r="CUB126" s="1045"/>
      <c r="CUC126" s="1045"/>
      <c r="CUD126" s="1045"/>
      <c r="CUE126" s="1045"/>
      <c r="CUF126" s="1045"/>
      <c r="CUG126" s="1045"/>
      <c r="CUH126" s="1045"/>
      <c r="CUI126" s="1045"/>
      <c r="CUJ126" s="1045"/>
      <c r="CUK126" s="1045"/>
      <c r="CUL126" s="1045"/>
      <c r="CUM126" s="1045"/>
      <c r="CUN126" s="1045"/>
      <c r="CUO126" s="1045"/>
      <c r="CUP126" s="1045"/>
      <c r="CUQ126" s="1045"/>
      <c r="CUR126" s="1045"/>
      <c r="CUS126" s="1045"/>
      <c r="CUT126" s="1045"/>
      <c r="CUU126" s="1045"/>
      <c r="CUV126" s="1045"/>
      <c r="CUW126" s="1045"/>
      <c r="CUX126" s="1045"/>
      <c r="CUY126" s="1045"/>
      <c r="CUZ126" s="1045"/>
      <c r="CVA126" s="1045"/>
      <c r="CVB126" s="1045"/>
      <c r="CVC126" s="1045"/>
      <c r="CVD126" s="1045"/>
      <c r="CVE126" s="1045"/>
      <c r="CVF126" s="1045"/>
      <c r="CVG126" s="1045"/>
      <c r="CVH126" s="1045"/>
      <c r="CVI126" s="1045"/>
      <c r="CVJ126" s="1045"/>
      <c r="CVK126" s="1045"/>
      <c r="CVL126" s="1045"/>
      <c r="CVM126" s="1045"/>
      <c r="CVN126" s="1045"/>
      <c r="CVO126" s="1045"/>
      <c r="CVP126" s="1045"/>
      <c r="CVQ126" s="1045"/>
      <c r="CVR126" s="1045"/>
      <c r="CVS126" s="1045"/>
      <c r="CVT126" s="1045"/>
      <c r="CVU126" s="1045"/>
      <c r="CVV126" s="1045"/>
      <c r="CVW126" s="1045"/>
      <c r="CVX126" s="1045"/>
      <c r="CVY126" s="1045"/>
      <c r="CVZ126" s="1045"/>
      <c r="CWA126" s="1045"/>
      <c r="CWB126" s="1045"/>
      <c r="CWC126" s="1045"/>
      <c r="CWD126" s="1045"/>
      <c r="CWE126" s="1045"/>
      <c r="CWF126" s="1045"/>
      <c r="CWG126" s="1045"/>
      <c r="CWH126" s="1045"/>
      <c r="CWI126" s="1045"/>
      <c r="CWJ126" s="1045"/>
      <c r="CWK126" s="1045"/>
      <c r="CWL126" s="1045"/>
      <c r="CWM126" s="1045"/>
      <c r="CWN126" s="1045"/>
      <c r="CWO126" s="1045"/>
      <c r="CWP126" s="1045"/>
      <c r="CWQ126" s="1045"/>
      <c r="CWR126" s="1045"/>
      <c r="CWS126" s="1045"/>
      <c r="CWT126" s="1045"/>
      <c r="CWU126" s="1045"/>
      <c r="CWV126" s="1045"/>
      <c r="CWW126" s="1045"/>
      <c r="CWX126" s="1045"/>
      <c r="CWY126" s="1045"/>
      <c r="CWZ126" s="1045"/>
      <c r="CXA126" s="1045"/>
      <c r="CXB126" s="1045"/>
      <c r="CXC126" s="1045"/>
      <c r="CXD126" s="1045"/>
      <c r="CXE126" s="1045"/>
      <c r="CXF126" s="1045"/>
      <c r="CXG126" s="1045"/>
      <c r="CXH126" s="1045"/>
      <c r="CXI126" s="1045"/>
      <c r="CXJ126" s="1045"/>
      <c r="CXK126" s="1045"/>
      <c r="CXL126" s="1045"/>
      <c r="CXM126" s="1045"/>
      <c r="CXN126" s="1045"/>
      <c r="CXO126" s="1045"/>
      <c r="CXP126" s="1045"/>
      <c r="CXQ126" s="1045"/>
      <c r="CXR126" s="1045"/>
      <c r="CXS126" s="1045"/>
      <c r="CXT126" s="1045"/>
      <c r="CXU126" s="1045"/>
      <c r="CXV126" s="1045"/>
      <c r="CXW126" s="1045"/>
      <c r="CXX126" s="1045"/>
      <c r="CXY126" s="1045"/>
      <c r="CXZ126" s="1045"/>
      <c r="CYA126" s="1045"/>
      <c r="CYB126" s="1045"/>
      <c r="CYC126" s="1045"/>
      <c r="CYD126" s="1045"/>
      <c r="CYE126" s="1045"/>
      <c r="CYF126" s="1045"/>
      <c r="CYG126" s="1045"/>
      <c r="CYH126" s="1045"/>
      <c r="CYI126" s="1045"/>
      <c r="CYJ126" s="1045"/>
      <c r="CYK126" s="1045"/>
      <c r="CYL126" s="1045"/>
      <c r="CYM126" s="1045"/>
      <c r="CYN126" s="1045"/>
      <c r="CYO126" s="1045"/>
      <c r="CYP126" s="1045"/>
      <c r="CYQ126" s="1045"/>
      <c r="CYR126" s="1045"/>
      <c r="CYS126" s="1045"/>
      <c r="CYT126" s="1045"/>
      <c r="CYU126" s="1045"/>
      <c r="CYV126" s="1045"/>
      <c r="CYW126" s="1045"/>
      <c r="CYX126" s="1045"/>
      <c r="CYY126" s="1045"/>
      <c r="CYZ126" s="1045"/>
      <c r="CZA126" s="1045"/>
      <c r="CZB126" s="1045"/>
      <c r="CZC126" s="1045"/>
      <c r="CZD126" s="1045"/>
      <c r="CZE126" s="1045"/>
      <c r="CZF126" s="1045"/>
      <c r="CZG126" s="1045"/>
      <c r="CZH126" s="1045"/>
      <c r="CZI126" s="1045"/>
      <c r="CZJ126" s="1045"/>
      <c r="CZK126" s="1045"/>
      <c r="CZL126" s="1045"/>
      <c r="CZM126" s="1045"/>
      <c r="CZN126" s="1045"/>
      <c r="CZO126" s="1045"/>
      <c r="CZP126" s="1045"/>
      <c r="CZQ126" s="1045"/>
      <c r="CZR126" s="1045"/>
      <c r="CZS126" s="1045"/>
      <c r="CZT126" s="1045"/>
      <c r="CZU126" s="1045"/>
      <c r="CZV126" s="1045"/>
      <c r="CZW126" s="1045"/>
      <c r="CZX126" s="1045"/>
      <c r="CZY126" s="1045"/>
      <c r="CZZ126" s="1045"/>
      <c r="DAA126" s="1045"/>
      <c r="DAB126" s="1045"/>
      <c r="DAC126" s="1045"/>
      <c r="DAD126" s="1045"/>
      <c r="DAE126" s="1045"/>
      <c r="DAF126" s="1045"/>
      <c r="DAG126" s="1045"/>
      <c r="DAH126" s="1045"/>
      <c r="DAI126" s="1045"/>
      <c r="DAJ126" s="1045"/>
      <c r="DAK126" s="1045"/>
      <c r="DAL126" s="1045"/>
      <c r="DAM126" s="1045"/>
      <c r="DAN126" s="1045"/>
      <c r="DAO126" s="1045"/>
      <c r="DAP126" s="1045"/>
      <c r="DAQ126" s="1045"/>
      <c r="DAR126" s="1045"/>
      <c r="DAS126" s="1045"/>
      <c r="DAT126" s="1045"/>
      <c r="DAU126" s="1045"/>
      <c r="DAV126" s="1045"/>
      <c r="DAW126" s="1045"/>
      <c r="DAX126" s="1045"/>
      <c r="DAY126" s="1045"/>
      <c r="DAZ126" s="1045"/>
      <c r="DBA126" s="1045"/>
      <c r="DBB126" s="1045"/>
      <c r="DBC126" s="1045"/>
      <c r="DBD126" s="1045"/>
      <c r="DBE126" s="1045"/>
      <c r="DBF126" s="1045"/>
      <c r="DBG126" s="1045"/>
      <c r="DBH126" s="1045"/>
      <c r="DBI126" s="1045"/>
      <c r="DBJ126" s="1045"/>
      <c r="DBK126" s="1045"/>
      <c r="DBL126" s="1045"/>
      <c r="DBM126" s="1045"/>
      <c r="DBN126" s="1045"/>
      <c r="DBO126" s="1045"/>
      <c r="DBP126" s="1045"/>
      <c r="DBQ126" s="1045"/>
      <c r="DBR126" s="1045"/>
      <c r="DBS126" s="1045"/>
      <c r="DBT126" s="1045"/>
      <c r="DBU126" s="1045"/>
      <c r="DBV126" s="1045"/>
      <c r="DBW126" s="1045"/>
      <c r="DBX126" s="1045"/>
      <c r="DBY126" s="1045"/>
      <c r="DBZ126" s="1045"/>
      <c r="DCA126" s="1045"/>
      <c r="DCB126" s="1045"/>
      <c r="DCC126" s="1045"/>
      <c r="DCD126" s="1045"/>
      <c r="DCE126" s="1045"/>
      <c r="DCF126" s="1045"/>
      <c r="DCG126" s="1045"/>
      <c r="DCH126" s="1045"/>
      <c r="DCI126" s="1045"/>
      <c r="DCJ126" s="1045"/>
      <c r="DCK126" s="1045"/>
      <c r="DCL126" s="1045"/>
      <c r="DCM126" s="1045"/>
      <c r="DCN126" s="1045"/>
      <c r="DCO126" s="1045"/>
      <c r="DCP126" s="1045"/>
      <c r="DCQ126" s="1045"/>
      <c r="DCR126" s="1045"/>
      <c r="DCS126" s="1045"/>
      <c r="DCT126" s="1045"/>
      <c r="DCU126" s="1045"/>
      <c r="DCV126" s="1045"/>
      <c r="DCW126" s="1045"/>
      <c r="DCX126" s="1045"/>
      <c r="DCY126" s="1045"/>
      <c r="DCZ126" s="1045"/>
      <c r="DDA126" s="1045"/>
      <c r="DDB126" s="1045"/>
      <c r="DDC126" s="1045"/>
      <c r="DDD126" s="1045"/>
      <c r="DDE126" s="1045"/>
      <c r="DDF126" s="1045"/>
      <c r="DDG126" s="1045"/>
      <c r="DDH126" s="1045"/>
      <c r="DDI126" s="1045"/>
      <c r="DDJ126" s="1045"/>
      <c r="DDK126" s="1045"/>
      <c r="DDL126" s="1045"/>
      <c r="DDM126" s="1045"/>
      <c r="DDN126" s="1045"/>
      <c r="DDO126" s="1045"/>
      <c r="DDP126" s="1045"/>
      <c r="DDQ126" s="1045"/>
      <c r="DDR126" s="1045"/>
      <c r="DDS126" s="1045"/>
      <c r="DDT126" s="1045"/>
      <c r="DDU126" s="1045"/>
      <c r="DDV126" s="1045"/>
      <c r="DDW126" s="1045"/>
      <c r="DDX126" s="1045"/>
      <c r="DDY126" s="1045"/>
      <c r="DDZ126" s="1045"/>
      <c r="DEA126" s="1045"/>
      <c r="DEB126" s="1045"/>
      <c r="DEC126" s="1045"/>
      <c r="DED126" s="1045"/>
      <c r="DEE126" s="1045"/>
      <c r="DEF126" s="1045"/>
      <c r="DEG126" s="1045"/>
      <c r="DEH126" s="1045"/>
      <c r="DEI126" s="1045"/>
      <c r="DEJ126" s="1045"/>
      <c r="DEK126" s="1045"/>
      <c r="DEL126" s="1045"/>
      <c r="DEM126" s="1045"/>
      <c r="DEN126" s="1045"/>
      <c r="DEO126" s="1045"/>
      <c r="DEP126" s="1045"/>
      <c r="DEQ126" s="1045"/>
      <c r="DER126" s="1045"/>
      <c r="DES126" s="1045"/>
      <c r="DET126" s="1045"/>
      <c r="DEU126" s="1045"/>
      <c r="DEV126" s="1045"/>
      <c r="DEW126" s="1045"/>
      <c r="DEX126" s="1045"/>
      <c r="DEY126" s="1045"/>
      <c r="DEZ126" s="1045"/>
      <c r="DFA126" s="1045"/>
      <c r="DFB126" s="1045"/>
      <c r="DFC126" s="1045"/>
      <c r="DFD126" s="1045"/>
      <c r="DFE126" s="1045"/>
      <c r="DFF126" s="1045"/>
      <c r="DFG126" s="1045"/>
      <c r="DFH126" s="1045"/>
      <c r="DFI126" s="1045"/>
      <c r="DFJ126" s="1045"/>
      <c r="DFK126" s="1045"/>
      <c r="DFL126" s="1045"/>
      <c r="DFM126" s="1045"/>
      <c r="DFN126" s="1045"/>
      <c r="DFO126" s="1045"/>
      <c r="DFP126" s="1045"/>
      <c r="DFQ126" s="1045"/>
      <c r="DFR126" s="1045"/>
      <c r="DFS126" s="1045"/>
      <c r="DFT126" s="1045"/>
      <c r="DFU126" s="1045"/>
      <c r="DFV126" s="1045"/>
      <c r="DFW126" s="1045"/>
      <c r="DFX126" s="1045"/>
      <c r="DFY126" s="1045"/>
      <c r="DFZ126" s="1045"/>
      <c r="DGA126" s="1045"/>
      <c r="DGB126" s="1045"/>
      <c r="DGC126" s="1045"/>
      <c r="DGD126" s="1045"/>
      <c r="DGE126" s="1045"/>
      <c r="DGF126" s="1045"/>
      <c r="DGG126" s="1045"/>
      <c r="DGH126" s="1045"/>
      <c r="DGI126" s="1045"/>
      <c r="DGJ126" s="1045"/>
      <c r="DGK126" s="1045"/>
      <c r="DGL126" s="1045"/>
      <c r="DGM126" s="1045"/>
      <c r="DGN126" s="1045"/>
      <c r="DGO126" s="1045"/>
      <c r="DGP126" s="1045"/>
      <c r="DGQ126" s="1045"/>
      <c r="DGR126" s="1045"/>
      <c r="DGS126" s="1045"/>
      <c r="DGT126" s="1045"/>
      <c r="DGU126" s="1045"/>
      <c r="DGV126" s="1045"/>
      <c r="DGW126" s="1045"/>
      <c r="DGX126" s="1045"/>
      <c r="DGY126" s="1045"/>
      <c r="DGZ126" s="1045"/>
      <c r="DHA126" s="1045"/>
      <c r="DHB126" s="1045"/>
      <c r="DHC126" s="1045"/>
      <c r="DHD126" s="1045"/>
      <c r="DHE126" s="1045"/>
      <c r="DHF126" s="1045"/>
      <c r="DHG126" s="1045"/>
      <c r="DHH126" s="1045"/>
      <c r="DHI126" s="1045"/>
      <c r="DHJ126" s="1045"/>
      <c r="DHK126" s="1045"/>
      <c r="DHL126" s="1045"/>
      <c r="DHM126" s="1045"/>
      <c r="DHN126" s="1045"/>
      <c r="DHO126" s="1045"/>
      <c r="DHP126" s="1045"/>
      <c r="DHQ126" s="1045"/>
      <c r="DHR126" s="1045"/>
      <c r="DHS126" s="1045"/>
      <c r="DHT126" s="1045"/>
      <c r="DHU126" s="1045"/>
      <c r="DHV126" s="1045"/>
      <c r="DHW126" s="1045"/>
      <c r="DHX126" s="1045"/>
      <c r="DHY126" s="1045"/>
      <c r="DHZ126" s="1045"/>
      <c r="DIA126" s="1045"/>
      <c r="DIB126" s="1045"/>
      <c r="DIC126" s="1045"/>
      <c r="DID126" s="1045"/>
      <c r="DIE126" s="1045"/>
      <c r="DIF126" s="1045"/>
      <c r="DIG126" s="1045"/>
      <c r="DIH126" s="1045"/>
      <c r="DII126" s="1045"/>
      <c r="DIJ126" s="1045"/>
      <c r="DIK126" s="1045"/>
      <c r="DIL126" s="1045"/>
      <c r="DIM126" s="1045"/>
      <c r="DIN126" s="1045"/>
      <c r="DIO126" s="1045"/>
      <c r="DIP126" s="1045"/>
      <c r="DIQ126" s="1045"/>
      <c r="DIR126" s="1045"/>
      <c r="DIS126" s="1045"/>
      <c r="DIT126" s="1045"/>
      <c r="DIU126" s="1045"/>
      <c r="DIV126" s="1045"/>
      <c r="DIW126" s="1045"/>
      <c r="DIX126" s="1045"/>
      <c r="DIY126" s="1045"/>
      <c r="DIZ126" s="1045"/>
      <c r="DJA126" s="1045"/>
      <c r="DJB126" s="1045"/>
      <c r="DJC126" s="1045"/>
      <c r="DJD126" s="1045"/>
      <c r="DJE126" s="1045"/>
      <c r="DJF126" s="1045"/>
      <c r="DJG126" s="1045"/>
      <c r="DJH126" s="1045"/>
      <c r="DJI126" s="1045"/>
      <c r="DJJ126" s="1045"/>
      <c r="DJK126" s="1045"/>
      <c r="DJL126" s="1045"/>
      <c r="DJM126" s="1045"/>
      <c r="DJN126" s="1045"/>
      <c r="DJO126" s="1045"/>
      <c r="DJP126" s="1045"/>
      <c r="DJQ126" s="1045"/>
      <c r="DJR126" s="1045"/>
      <c r="DJS126" s="1045"/>
      <c r="DJT126" s="1045"/>
      <c r="DJU126" s="1045"/>
      <c r="DJV126" s="1045"/>
      <c r="DJW126" s="1045"/>
      <c r="DJX126" s="1045"/>
      <c r="DJY126" s="1045"/>
      <c r="DJZ126" s="1045"/>
      <c r="DKA126" s="1045"/>
      <c r="DKB126" s="1045"/>
      <c r="DKC126" s="1045"/>
      <c r="DKD126" s="1045"/>
      <c r="DKE126" s="1045"/>
      <c r="DKF126" s="1045"/>
      <c r="DKG126" s="1045"/>
      <c r="DKH126" s="1045"/>
      <c r="DKI126" s="1045"/>
      <c r="DKJ126" s="1045"/>
      <c r="DKK126" s="1045"/>
      <c r="DKL126" s="1045"/>
      <c r="DKM126" s="1045"/>
      <c r="DKN126" s="1045"/>
      <c r="DKO126" s="1045"/>
      <c r="DKP126" s="1045"/>
      <c r="DKQ126" s="1045"/>
      <c r="DKR126" s="1045"/>
      <c r="DKS126" s="1045"/>
      <c r="DKT126" s="1045"/>
      <c r="DKU126" s="1045"/>
      <c r="DKV126" s="1045"/>
      <c r="DKW126" s="1045"/>
      <c r="DKX126" s="1045"/>
      <c r="DKY126" s="1045"/>
      <c r="DKZ126" s="1045"/>
      <c r="DLA126" s="1045"/>
      <c r="DLB126" s="1045"/>
      <c r="DLC126" s="1045"/>
      <c r="DLD126" s="1045"/>
      <c r="DLE126" s="1045"/>
      <c r="DLF126" s="1045"/>
      <c r="DLG126" s="1045"/>
      <c r="DLH126" s="1045"/>
      <c r="DLI126" s="1045"/>
      <c r="DLJ126" s="1045"/>
      <c r="DLK126" s="1045"/>
      <c r="DLL126" s="1045"/>
      <c r="DLM126" s="1045"/>
      <c r="DLN126" s="1045"/>
      <c r="DLO126" s="1045"/>
      <c r="DLP126" s="1045"/>
      <c r="DLQ126" s="1045"/>
      <c r="DLR126" s="1045"/>
      <c r="DLS126" s="1045"/>
      <c r="DLT126" s="1045"/>
      <c r="DLU126" s="1045"/>
      <c r="DLV126" s="1045"/>
      <c r="DLW126" s="1045"/>
      <c r="DLX126" s="1045"/>
      <c r="DLY126" s="1045"/>
      <c r="DLZ126" s="1045"/>
      <c r="DMA126" s="1045"/>
      <c r="DMB126" s="1045"/>
      <c r="DMC126" s="1045"/>
      <c r="DMD126" s="1045"/>
      <c r="DME126" s="1045"/>
      <c r="DMF126" s="1045"/>
      <c r="DMG126" s="1045"/>
      <c r="DMH126" s="1045"/>
      <c r="DMI126" s="1045"/>
      <c r="DMJ126" s="1045"/>
      <c r="DMK126" s="1045"/>
      <c r="DML126" s="1045"/>
      <c r="DMM126" s="1045"/>
      <c r="DMN126" s="1045"/>
      <c r="DMO126" s="1045"/>
      <c r="DMP126" s="1045"/>
      <c r="DMQ126" s="1045"/>
      <c r="DMR126" s="1045"/>
      <c r="DMS126" s="1045"/>
      <c r="DMT126" s="1045"/>
      <c r="DMU126" s="1045"/>
      <c r="DMV126" s="1045"/>
      <c r="DMW126" s="1045"/>
      <c r="DMX126" s="1045"/>
      <c r="DMY126" s="1045"/>
      <c r="DMZ126" s="1045"/>
      <c r="DNA126" s="1045"/>
      <c r="DNB126" s="1045"/>
      <c r="DNC126" s="1045"/>
      <c r="DND126" s="1045"/>
      <c r="DNE126" s="1045"/>
      <c r="DNF126" s="1045"/>
      <c r="DNG126" s="1045"/>
      <c r="DNH126" s="1045"/>
      <c r="DNI126" s="1045"/>
      <c r="DNJ126" s="1045"/>
      <c r="DNK126" s="1045"/>
      <c r="DNL126" s="1045"/>
      <c r="DNM126" s="1045"/>
      <c r="DNN126" s="1045"/>
      <c r="DNO126" s="1045"/>
      <c r="DNP126" s="1045"/>
      <c r="DNQ126" s="1045"/>
      <c r="DNR126" s="1045"/>
      <c r="DNS126" s="1045"/>
      <c r="DNT126" s="1045"/>
      <c r="DNU126" s="1045"/>
      <c r="DNV126" s="1045"/>
      <c r="DNW126" s="1045"/>
      <c r="DNX126" s="1045"/>
      <c r="DNY126" s="1045"/>
      <c r="DNZ126" s="1045"/>
      <c r="DOA126" s="1045"/>
      <c r="DOB126" s="1045"/>
      <c r="DOC126" s="1045"/>
      <c r="DOD126" s="1045"/>
      <c r="DOE126" s="1045"/>
      <c r="DOF126" s="1045"/>
      <c r="DOG126" s="1045"/>
      <c r="DOH126" s="1045"/>
      <c r="DOI126" s="1045"/>
      <c r="DOJ126" s="1045"/>
      <c r="DOK126" s="1045"/>
      <c r="DOL126" s="1045"/>
      <c r="DOM126" s="1045"/>
      <c r="DON126" s="1045"/>
      <c r="DOO126" s="1045"/>
      <c r="DOP126" s="1045"/>
      <c r="DOQ126" s="1045"/>
      <c r="DOR126" s="1045"/>
      <c r="DOS126" s="1045"/>
      <c r="DOT126" s="1045"/>
      <c r="DOU126" s="1045"/>
      <c r="DOV126" s="1045"/>
      <c r="DOW126" s="1045"/>
      <c r="DOX126" s="1045"/>
      <c r="DOY126" s="1045"/>
      <c r="DOZ126" s="1045"/>
      <c r="DPA126" s="1045"/>
      <c r="DPB126" s="1045"/>
      <c r="DPC126" s="1045"/>
      <c r="DPD126" s="1045"/>
      <c r="DPE126" s="1045"/>
      <c r="DPF126" s="1045"/>
      <c r="DPG126" s="1045"/>
      <c r="DPH126" s="1045"/>
      <c r="DPI126" s="1045"/>
      <c r="DPJ126" s="1045"/>
      <c r="DPK126" s="1045"/>
      <c r="DPL126" s="1045"/>
      <c r="DPM126" s="1045"/>
      <c r="DPN126" s="1045"/>
      <c r="DPO126" s="1045"/>
      <c r="DPP126" s="1045"/>
      <c r="DPQ126" s="1045"/>
      <c r="DPR126" s="1045"/>
      <c r="DPS126" s="1045"/>
      <c r="DPT126" s="1045"/>
      <c r="DPU126" s="1045"/>
      <c r="DPV126" s="1045"/>
      <c r="DPW126" s="1045"/>
      <c r="DPX126" s="1045"/>
      <c r="DPY126" s="1045"/>
      <c r="DPZ126" s="1045"/>
      <c r="DQA126" s="1045"/>
      <c r="DQB126" s="1045"/>
      <c r="DQC126" s="1045"/>
      <c r="DQD126" s="1045"/>
      <c r="DQE126" s="1045"/>
      <c r="DQF126" s="1045"/>
      <c r="DQG126" s="1045"/>
      <c r="DQH126" s="1045"/>
      <c r="DQI126" s="1045"/>
      <c r="DQJ126" s="1045"/>
      <c r="DQK126" s="1045"/>
      <c r="DQL126" s="1045"/>
      <c r="DQM126" s="1045"/>
      <c r="DQN126" s="1045"/>
      <c r="DQO126" s="1045"/>
      <c r="DQP126" s="1045"/>
      <c r="DQQ126" s="1045"/>
      <c r="DQR126" s="1045"/>
      <c r="DQS126" s="1045"/>
      <c r="DQT126" s="1045"/>
      <c r="DQU126" s="1045"/>
      <c r="DQV126" s="1045"/>
      <c r="DQW126" s="1045"/>
      <c r="DQX126" s="1045"/>
      <c r="DQY126" s="1045"/>
      <c r="DQZ126" s="1045"/>
      <c r="DRA126" s="1045"/>
      <c r="DRB126" s="1045"/>
      <c r="DRC126" s="1045"/>
      <c r="DRD126" s="1045"/>
      <c r="DRE126" s="1045"/>
      <c r="DRF126" s="1045"/>
      <c r="DRG126" s="1045"/>
      <c r="DRH126" s="1045"/>
      <c r="DRI126" s="1045"/>
      <c r="DRJ126" s="1045"/>
      <c r="DRK126" s="1045"/>
      <c r="DRL126" s="1045"/>
      <c r="DRM126" s="1045"/>
      <c r="DRN126" s="1045"/>
      <c r="DRO126" s="1045"/>
      <c r="DRP126" s="1045"/>
      <c r="DRQ126" s="1045"/>
      <c r="DRR126" s="1045"/>
      <c r="DRS126" s="1045"/>
      <c r="DRT126" s="1045"/>
      <c r="DRU126" s="1045"/>
      <c r="DRV126" s="1045"/>
      <c r="DRW126" s="1045"/>
      <c r="DRX126" s="1045"/>
      <c r="DRY126" s="1045"/>
      <c r="DRZ126" s="1045"/>
      <c r="DSA126" s="1045"/>
      <c r="DSB126" s="1045"/>
      <c r="DSC126" s="1045"/>
      <c r="DSD126" s="1045"/>
      <c r="DSE126" s="1045"/>
      <c r="DSF126" s="1045"/>
      <c r="DSG126" s="1045"/>
      <c r="DSH126" s="1045"/>
      <c r="DSI126" s="1045"/>
      <c r="DSJ126" s="1045"/>
      <c r="DSK126" s="1045"/>
      <c r="DSL126" s="1045"/>
      <c r="DSM126" s="1045"/>
      <c r="DSN126" s="1045"/>
      <c r="DSO126" s="1045"/>
      <c r="DSP126" s="1045"/>
      <c r="DSQ126" s="1045"/>
      <c r="DSR126" s="1045"/>
      <c r="DSS126" s="1045"/>
      <c r="DST126" s="1045"/>
      <c r="DSU126" s="1045"/>
      <c r="DSV126" s="1045"/>
      <c r="DSW126" s="1045"/>
      <c r="DSX126" s="1045"/>
      <c r="DSY126" s="1045"/>
      <c r="DSZ126" s="1045"/>
      <c r="DTA126" s="1045"/>
      <c r="DTB126" s="1045"/>
      <c r="DTC126" s="1045"/>
      <c r="DTD126" s="1045"/>
      <c r="DTE126" s="1045"/>
      <c r="DTF126" s="1045"/>
      <c r="DTG126" s="1045"/>
      <c r="DTH126" s="1045"/>
      <c r="DTI126" s="1045"/>
      <c r="DTJ126" s="1045"/>
      <c r="DTK126" s="1045"/>
      <c r="DTL126" s="1045"/>
      <c r="DTM126" s="1045"/>
      <c r="DTN126" s="1045"/>
      <c r="DTO126" s="1045"/>
      <c r="DTP126" s="1045"/>
      <c r="DTQ126" s="1045"/>
      <c r="DTR126" s="1045"/>
      <c r="DTS126" s="1045"/>
      <c r="DTT126" s="1045"/>
      <c r="DTU126" s="1045"/>
      <c r="DTV126" s="1045"/>
      <c r="DTW126" s="1045"/>
      <c r="DTX126" s="1045"/>
      <c r="DTY126" s="1045"/>
      <c r="DTZ126" s="1045"/>
      <c r="DUA126" s="1045"/>
      <c r="DUB126" s="1045"/>
      <c r="DUC126" s="1045"/>
      <c r="DUD126" s="1045"/>
      <c r="DUE126" s="1045"/>
      <c r="DUF126" s="1045"/>
      <c r="DUG126" s="1045"/>
      <c r="DUH126" s="1045"/>
      <c r="DUI126" s="1045"/>
      <c r="DUJ126" s="1045"/>
      <c r="DUK126" s="1045"/>
      <c r="DUL126" s="1045"/>
      <c r="DUM126" s="1045"/>
      <c r="DUN126" s="1045"/>
      <c r="DUO126" s="1045"/>
      <c r="DUP126" s="1045"/>
      <c r="DUQ126" s="1045"/>
      <c r="DUR126" s="1045"/>
      <c r="DUS126" s="1045"/>
      <c r="DUT126" s="1045"/>
      <c r="DUU126" s="1045"/>
      <c r="DUV126" s="1045"/>
      <c r="DUW126" s="1045"/>
      <c r="DUX126" s="1045"/>
      <c r="DUY126" s="1045"/>
      <c r="DUZ126" s="1045"/>
      <c r="DVA126" s="1045"/>
      <c r="DVB126" s="1045"/>
      <c r="DVC126" s="1045"/>
      <c r="DVD126" s="1045"/>
      <c r="DVE126" s="1045"/>
      <c r="DVF126" s="1045"/>
      <c r="DVG126" s="1045"/>
      <c r="DVH126" s="1045"/>
      <c r="DVI126" s="1045"/>
      <c r="DVJ126" s="1045"/>
      <c r="DVK126" s="1045"/>
      <c r="DVL126" s="1045"/>
      <c r="DVM126" s="1045"/>
      <c r="DVN126" s="1045"/>
      <c r="DVO126" s="1045"/>
      <c r="DVP126" s="1045"/>
      <c r="DVQ126" s="1045"/>
      <c r="DVR126" s="1045"/>
      <c r="DVS126" s="1045"/>
      <c r="DVT126" s="1045"/>
      <c r="DVU126" s="1045"/>
      <c r="DVV126" s="1045"/>
      <c r="DVW126" s="1045"/>
      <c r="DVX126" s="1045"/>
      <c r="DVY126" s="1045"/>
      <c r="DVZ126" s="1045"/>
      <c r="DWA126" s="1045"/>
      <c r="DWB126" s="1045"/>
      <c r="DWC126" s="1045"/>
      <c r="DWD126" s="1045"/>
      <c r="DWE126" s="1045"/>
      <c r="DWF126" s="1045"/>
      <c r="DWG126" s="1045"/>
      <c r="DWH126" s="1045"/>
      <c r="DWI126" s="1045"/>
      <c r="DWJ126" s="1045"/>
      <c r="DWK126" s="1045"/>
      <c r="DWL126" s="1045"/>
      <c r="DWM126" s="1045"/>
      <c r="DWN126" s="1045"/>
      <c r="DWO126" s="1045"/>
      <c r="DWP126" s="1045"/>
      <c r="DWQ126" s="1045"/>
      <c r="DWR126" s="1045"/>
      <c r="DWS126" s="1045"/>
      <c r="DWT126" s="1045"/>
      <c r="DWU126" s="1045"/>
      <c r="DWV126" s="1045"/>
      <c r="DWW126" s="1045"/>
      <c r="DWX126" s="1045"/>
      <c r="DWY126" s="1045"/>
      <c r="DWZ126" s="1045"/>
      <c r="DXA126" s="1045"/>
      <c r="DXB126" s="1045"/>
      <c r="DXC126" s="1045"/>
      <c r="DXD126" s="1045"/>
      <c r="DXE126" s="1045"/>
      <c r="DXF126" s="1045"/>
      <c r="DXG126" s="1045"/>
      <c r="DXH126" s="1045"/>
      <c r="DXI126" s="1045"/>
      <c r="DXJ126" s="1045"/>
      <c r="DXK126" s="1045"/>
      <c r="DXL126" s="1045"/>
      <c r="DXM126" s="1045"/>
      <c r="DXN126" s="1045"/>
      <c r="DXO126" s="1045"/>
      <c r="DXP126" s="1045"/>
      <c r="DXQ126" s="1045"/>
      <c r="DXR126" s="1045"/>
      <c r="DXS126" s="1045"/>
      <c r="DXT126" s="1045"/>
      <c r="DXU126" s="1045"/>
      <c r="DXV126" s="1045"/>
      <c r="DXW126" s="1045"/>
      <c r="DXX126" s="1045"/>
      <c r="DXY126" s="1045"/>
      <c r="DXZ126" s="1045"/>
      <c r="DYA126" s="1045"/>
      <c r="DYB126" s="1045"/>
      <c r="DYC126" s="1045"/>
      <c r="DYD126" s="1045"/>
      <c r="DYE126" s="1045"/>
      <c r="DYF126" s="1045"/>
      <c r="DYG126" s="1045"/>
      <c r="DYH126" s="1045"/>
      <c r="DYI126" s="1045"/>
      <c r="DYJ126" s="1045"/>
      <c r="DYK126" s="1045"/>
      <c r="DYL126" s="1045"/>
      <c r="DYM126" s="1045"/>
      <c r="DYN126" s="1045"/>
      <c r="DYO126" s="1045"/>
      <c r="DYP126" s="1045"/>
      <c r="DYQ126" s="1045"/>
      <c r="DYR126" s="1045"/>
      <c r="DYS126" s="1045"/>
      <c r="DYT126" s="1045"/>
      <c r="DYU126" s="1045"/>
      <c r="DYV126" s="1045"/>
      <c r="DYW126" s="1045"/>
      <c r="DYX126" s="1045"/>
      <c r="DYY126" s="1045"/>
      <c r="DYZ126" s="1045"/>
      <c r="DZA126" s="1045"/>
      <c r="DZB126" s="1045"/>
      <c r="DZC126" s="1045"/>
      <c r="DZD126" s="1045"/>
      <c r="DZE126" s="1045"/>
      <c r="DZF126" s="1045"/>
      <c r="DZG126" s="1045"/>
      <c r="DZH126" s="1045"/>
      <c r="DZI126" s="1045"/>
      <c r="DZJ126" s="1045"/>
      <c r="DZK126" s="1045"/>
      <c r="DZL126" s="1045"/>
      <c r="DZM126" s="1045"/>
      <c r="DZN126" s="1045"/>
      <c r="DZO126" s="1045"/>
      <c r="DZP126" s="1045"/>
      <c r="DZQ126" s="1045"/>
      <c r="DZR126" s="1045"/>
      <c r="DZS126" s="1045"/>
      <c r="DZT126" s="1045"/>
      <c r="DZU126" s="1045"/>
      <c r="DZV126" s="1045"/>
      <c r="DZW126" s="1045"/>
      <c r="DZX126" s="1045"/>
      <c r="DZY126" s="1045"/>
      <c r="DZZ126" s="1045"/>
      <c r="EAA126" s="1045"/>
      <c r="EAB126" s="1045"/>
      <c r="EAC126" s="1045"/>
      <c r="EAD126" s="1045"/>
      <c r="EAE126" s="1045"/>
      <c r="EAF126" s="1045"/>
      <c r="EAG126" s="1045"/>
      <c r="EAH126" s="1045"/>
      <c r="EAI126" s="1045"/>
      <c r="EAJ126" s="1045"/>
      <c r="EAK126" s="1045"/>
      <c r="EAL126" s="1045"/>
      <c r="EAM126" s="1045"/>
      <c r="EAN126" s="1045"/>
      <c r="EAO126" s="1045"/>
      <c r="EAP126" s="1045"/>
      <c r="EAQ126" s="1045"/>
      <c r="EAR126" s="1045"/>
      <c r="EAS126" s="1045"/>
      <c r="EAT126" s="1045"/>
      <c r="EAU126" s="1045"/>
      <c r="EAV126" s="1045"/>
      <c r="EAW126" s="1045"/>
      <c r="EAX126" s="1045"/>
      <c r="EAY126" s="1045"/>
      <c r="EAZ126" s="1045"/>
      <c r="EBA126" s="1045"/>
      <c r="EBB126" s="1045"/>
      <c r="EBC126" s="1045"/>
      <c r="EBD126" s="1045"/>
      <c r="EBE126" s="1045"/>
      <c r="EBF126" s="1045"/>
      <c r="EBG126" s="1045"/>
      <c r="EBH126" s="1045"/>
      <c r="EBI126" s="1045"/>
      <c r="EBJ126" s="1045"/>
      <c r="EBK126" s="1045"/>
      <c r="EBL126" s="1045"/>
      <c r="EBM126" s="1045"/>
      <c r="EBN126" s="1045"/>
      <c r="EBO126" s="1045"/>
      <c r="EBP126" s="1045"/>
      <c r="EBQ126" s="1045"/>
      <c r="EBR126" s="1045"/>
      <c r="EBS126" s="1045"/>
      <c r="EBT126" s="1045"/>
      <c r="EBU126" s="1045"/>
      <c r="EBV126" s="1045"/>
      <c r="EBW126" s="1045"/>
      <c r="EBX126" s="1045"/>
      <c r="EBY126" s="1045"/>
      <c r="EBZ126" s="1045"/>
      <c r="ECA126" s="1045"/>
      <c r="ECB126" s="1045"/>
      <c r="ECC126" s="1045"/>
      <c r="ECD126" s="1045"/>
      <c r="ECE126" s="1045"/>
      <c r="ECF126" s="1045"/>
      <c r="ECG126" s="1045"/>
      <c r="ECH126" s="1045"/>
      <c r="ECI126" s="1045"/>
      <c r="ECJ126" s="1045"/>
      <c r="ECK126" s="1045"/>
      <c r="ECL126" s="1045"/>
      <c r="ECM126" s="1045"/>
      <c r="ECN126" s="1045"/>
      <c r="ECO126" s="1045"/>
      <c r="ECP126" s="1045"/>
      <c r="ECQ126" s="1045"/>
      <c r="ECR126" s="1045"/>
      <c r="ECS126" s="1045"/>
      <c r="ECT126" s="1045"/>
      <c r="ECU126" s="1045"/>
      <c r="ECV126" s="1045"/>
      <c r="ECW126" s="1045"/>
      <c r="ECX126" s="1045"/>
      <c r="ECY126" s="1045"/>
      <c r="ECZ126" s="1045"/>
      <c r="EDA126" s="1045"/>
      <c r="EDB126" s="1045"/>
      <c r="EDC126" s="1045"/>
      <c r="EDD126" s="1045"/>
      <c r="EDE126" s="1045"/>
      <c r="EDF126" s="1045"/>
      <c r="EDG126" s="1045"/>
      <c r="EDH126" s="1045"/>
      <c r="EDI126" s="1045"/>
      <c r="EDJ126" s="1045"/>
      <c r="EDK126" s="1045"/>
      <c r="EDL126" s="1045"/>
      <c r="EDM126" s="1045"/>
      <c r="EDN126" s="1045"/>
      <c r="EDO126" s="1045"/>
      <c r="EDP126" s="1045"/>
      <c r="EDQ126" s="1045"/>
      <c r="EDR126" s="1045"/>
      <c r="EDS126" s="1045"/>
      <c r="EDT126" s="1045"/>
      <c r="EDU126" s="1045"/>
      <c r="EDV126" s="1045"/>
      <c r="EDW126" s="1045"/>
      <c r="EDX126" s="1045"/>
      <c r="EDY126" s="1045"/>
      <c r="EDZ126" s="1045"/>
      <c r="EEA126" s="1045"/>
      <c r="EEB126" s="1045"/>
      <c r="EEC126" s="1045"/>
      <c r="EED126" s="1045"/>
      <c r="EEE126" s="1045"/>
      <c r="EEF126" s="1045"/>
      <c r="EEG126" s="1045"/>
      <c r="EEH126" s="1045"/>
      <c r="EEI126" s="1045"/>
      <c r="EEJ126" s="1045"/>
      <c r="EEK126" s="1045"/>
      <c r="EEL126" s="1045"/>
      <c r="EEM126" s="1045"/>
      <c r="EEN126" s="1045"/>
      <c r="EEO126" s="1045"/>
      <c r="EEP126" s="1045"/>
      <c r="EEQ126" s="1045"/>
      <c r="EER126" s="1045"/>
      <c r="EES126" s="1045"/>
      <c r="EET126" s="1045"/>
      <c r="EEU126" s="1045"/>
      <c r="EEV126" s="1045"/>
      <c r="EEW126" s="1045"/>
      <c r="EEX126" s="1045"/>
      <c r="EEY126" s="1045"/>
      <c r="EEZ126" s="1045"/>
      <c r="EFA126" s="1045"/>
      <c r="EFB126" s="1045"/>
      <c r="EFC126" s="1045"/>
      <c r="EFD126" s="1045"/>
      <c r="EFE126" s="1045"/>
      <c r="EFF126" s="1045"/>
      <c r="EFG126" s="1045"/>
      <c r="EFH126" s="1045"/>
      <c r="EFI126" s="1045"/>
      <c r="EFJ126" s="1045"/>
      <c r="EFK126" s="1045"/>
      <c r="EFL126" s="1045"/>
      <c r="EFM126" s="1045"/>
      <c r="EFN126" s="1045"/>
      <c r="EFO126" s="1045"/>
      <c r="EFP126" s="1045"/>
      <c r="EFQ126" s="1045"/>
      <c r="EFR126" s="1045"/>
      <c r="EFS126" s="1045"/>
      <c r="EFT126" s="1045"/>
      <c r="EFU126" s="1045"/>
      <c r="EFV126" s="1045"/>
      <c r="EFW126" s="1045"/>
      <c r="EFX126" s="1045"/>
      <c r="EFY126" s="1045"/>
      <c r="EFZ126" s="1045"/>
      <c r="EGA126" s="1045"/>
      <c r="EGB126" s="1045"/>
      <c r="EGC126" s="1045"/>
      <c r="EGD126" s="1045"/>
      <c r="EGE126" s="1045"/>
      <c r="EGF126" s="1045"/>
      <c r="EGG126" s="1045"/>
      <c r="EGH126" s="1045"/>
      <c r="EGI126" s="1045"/>
      <c r="EGJ126" s="1045"/>
      <c r="EGK126" s="1045"/>
      <c r="EGL126" s="1045"/>
      <c r="EGM126" s="1045"/>
      <c r="EGN126" s="1045"/>
      <c r="EGO126" s="1045"/>
      <c r="EGP126" s="1045"/>
      <c r="EGQ126" s="1045"/>
      <c r="EGR126" s="1045"/>
      <c r="EGS126" s="1045"/>
      <c r="EGT126" s="1045"/>
      <c r="EGU126" s="1045"/>
      <c r="EGV126" s="1045"/>
      <c r="EGW126" s="1045"/>
      <c r="EGX126" s="1045"/>
      <c r="EGY126" s="1045"/>
      <c r="EGZ126" s="1045"/>
      <c r="EHA126" s="1045"/>
      <c r="EHB126" s="1045"/>
      <c r="EHC126" s="1045"/>
      <c r="EHD126" s="1045"/>
      <c r="EHE126" s="1045"/>
      <c r="EHF126" s="1045"/>
      <c r="EHG126" s="1045"/>
      <c r="EHH126" s="1045"/>
      <c r="EHI126" s="1045"/>
      <c r="EHJ126" s="1045"/>
      <c r="EHK126" s="1045"/>
      <c r="EHL126" s="1045"/>
      <c r="EHM126" s="1045"/>
      <c r="EHN126" s="1045"/>
      <c r="EHO126" s="1045"/>
      <c r="EHP126" s="1045"/>
      <c r="EHQ126" s="1045"/>
      <c r="EHR126" s="1045"/>
      <c r="EHS126" s="1045"/>
      <c r="EHT126" s="1045"/>
      <c r="EHU126" s="1045"/>
      <c r="EHV126" s="1045"/>
      <c r="EHW126" s="1045"/>
      <c r="EHX126" s="1045"/>
      <c r="EHY126" s="1045"/>
      <c r="EHZ126" s="1045"/>
      <c r="EIA126" s="1045"/>
      <c r="EIB126" s="1045"/>
      <c r="EIC126" s="1045"/>
      <c r="EID126" s="1045"/>
      <c r="EIE126" s="1045"/>
      <c r="EIF126" s="1045"/>
      <c r="EIG126" s="1045"/>
      <c r="EIH126" s="1045"/>
      <c r="EII126" s="1045"/>
      <c r="EIJ126" s="1045"/>
      <c r="EIK126" s="1045"/>
      <c r="EIL126" s="1045"/>
      <c r="EIM126" s="1045"/>
      <c r="EIN126" s="1045"/>
      <c r="EIO126" s="1045"/>
      <c r="EIP126" s="1045"/>
      <c r="EIQ126" s="1045"/>
      <c r="EIR126" s="1045"/>
      <c r="EIS126" s="1045"/>
      <c r="EIT126" s="1045"/>
      <c r="EIU126" s="1045"/>
      <c r="EIV126" s="1045"/>
      <c r="EIW126" s="1045"/>
      <c r="EIX126" s="1045"/>
      <c r="EIY126" s="1045"/>
      <c r="EIZ126" s="1045"/>
      <c r="EJA126" s="1045"/>
      <c r="EJB126" s="1045"/>
      <c r="EJC126" s="1045"/>
      <c r="EJD126" s="1045"/>
      <c r="EJE126" s="1045"/>
      <c r="EJF126" s="1045"/>
      <c r="EJG126" s="1045"/>
      <c r="EJH126" s="1045"/>
      <c r="EJI126" s="1045"/>
      <c r="EJJ126" s="1045"/>
      <c r="EJK126" s="1045"/>
      <c r="EJL126" s="1045"/>
      <c r="EJM126" s="1045"/>
      <c r="EJN126" s="1045"/>
      <c r="EJO126" s="1045"/>
      <c r="EJP126" s="1045"/>
      <c r="EJQ126" s="1045"/>
      <c r="EJR126" s="1045"/>
      <c r="EJS126" s="1045"/>
      <c r="EJT126" s="1045"/>
      <c r="EJU126" s="1045"/>
      <c r="EJV126" s="1045"/>
      <c r="EJW126" s="1045"/>
      <c r="EJX126" s="1045"/>
      <c r="EJY126" s="1045"/>
      <c r="EJZ126" s="1045"/>
      <c r="EKA126" s="1045"/>
      <c r="EKB126" s="1045"/>
      <c r="EKC126" s="1045"/>
      <c r="EKD126" s="1045"/>
      <c r="EKE126" s="1045"/>
      <c r="EKF126" s="1045"/>
      <c r="EKG126" s="1045"/>
      <c r="EKH126" s="1045"/>
      <c r="EKI126" s="1045"/>
      <c r="EKJ126" s="1045"/>
      <c r="EKK126" s="1045"/>
      <c r="EKL126" s="1045"/>
      <c r="EKM126" s="1045"/>
      <c r="EKN126" s="1045"/>
      <c r="EKO126" s="1045"/>
      <c r="EKP126" s="1045"/>
      <c r="EKQ126" s="1045"/>
      <c r="EKR126" s="1045"/>
      <c r="EKS126" s="1045"/>
      <c r="EKT126" s="1045"/>
      <c r="EKU126" s="1045"/>
      <c r="EKV126" s="1045"/>
      <c r="EKW126" s="1045"/>
      <c r="EKX126" s="1045"/>
      <c r="EKY126" s="1045"/>
      <c r="EKZ126" s="1045"/>
      <c r="ELA126" s="1045"/>
      <c r="ELB126" s="1045"/>
      <c r="ELC126" s="1045"/>
      <c r="ELD126" s="1045"/>
      <c r="ELE126" s="1045"/>
      <c r="ELF126" s="1045"/>
      <c r="ELG126" s="1045"/>
      <c r="ELH126" s="1045"/>
      <c r="ELI126" s="1045"/>
      <c r="ELJ126" s="1045"/>
      <c r="ELK126" s="1045"/>
      <c r="ELL126" s="1045"/>
      <c r="ELM126" s="1045"/>
      <c r="ELN126" s="1045"/>
      <c r="ELO126" s="1045"/>
      <c r="ELP126" s="1045"/>
      <c r="ELQ126" s="1045"/>
      <c r="ELR126" s="1045"/>
      <c r="ELS126" s="1045"/>
      <c r="ELT126" s="1045"/>
      <c r="ELU126" s="1045"/>
      <c r="ELV126" s="1045"/>
      <c r="ELW126" s="1045"/>
      <c r="ELX126" s="1045"/>
      <c r="ELY126" s="1045"/>
      <c r="ELZ126" s="1045"/>
      <c r="EMA126" s="1045"/>
      <c r="EMB126" s="1045"/>
      <c r="EMC126" s="1045"/>
      <c r="EMD126" s="1045"/>
      <c r="EME126" s="1045"/>
      <c r="EMF126" s="1045"/>
      <c r="EMG126" s="1045"/>
      <c r="EMH126" s="1045"/>
      <c r="EMI126" s="1045"/>
      <c r="EMJ126" s="1045"/>
      <c r="EMK126" s="1045"/>
      <c r="EML126" s="1045"/>
      <c r="EMM126" s="1045"/>
      <c r="EMN126" s="1045"/>
      <c r="EMO126" s="1045"/>
      <c r="EMP126" s="1045"/>
      <c r="EMQ126" s="1045"/>
      <c r="EMR126" s="1045"/>
      <c r="EMS126" s="1045"/>
      <c r="EMT126" s="1045"/>
      <c r="EMU126" s="1045"/>
      <c r="EMV126" s="1045"/>
      <c r="EMW126" s="1045"/>
      <c r="EMX126" s="1045"/>
      <c r="EMY126" s="1045"/>
      <c r="EMZ126" s="1045"/>
      <c r="ENA126" s="1045"/>
      <c r="ENB126" s="1045"/>
      <c r="ENC126" s="1045"/>
      <c r="END126" s="1045"/>
      <c r="ENE126" s="1045"/>
      <c r="ENF126" s="1045"/>
      <c r="ENG126" s="1045"/>
      <c r="ENH126" s="1045"/>
      <c r="ENI126" s="1045"/>
      <c r="ENJ126" s="1045"/>
      <c r="ENK126" s="1045"/>
      <c r="ENL126" s="1045"/>
      <c r="ENM126" s="1045"/>
      <c r="ENN126" s="1045"/>
      <c r="ENO126" s="1045"/>
      <c r="ENP126" s="1045"/>
      <c r="ENQ126" s="1045"/>
      <c r="ENR126" s="1045"/>
      <c r="ENS126" s="1045"/>
      <c r="ENT126" s="1045"/>
      <c r="ENU126" s="1045"/>
      <c r="ENV126" s="1045"/>
      <c r="ENW126" s="1045"/>
      <c r="ENX126" s="1045"/>
      <c r="ENY126" s="1045"/>
      <c r="ENZ126" s="1045"/>
      <c r="EOA126" s="1045"/>
      <c r="EOB126" s="1045"/>
      <c r="EOC126" s="1045"/>
      <c r="EOD126" s="1045"/>
      <c r="EOE126" s="1045"/>
      <c r="EOF126" s="1045"/>
      <c r="EOG126" s="1045"/>
      <c r="EOH126" s="1045"/>
      <c r="EOI126" s="1045"/>
      <c r="EOJ126" s="1045"/>
      <c r="EOK126" s="1045"/>
      <c r="EOL126" s="1045"/>
      <c r="EOM126" s="1045"/>
      <c r="EON126" s="1045"/>
      <c r="EOO126" s="1045"/>
      <c r="EOP126" s="1045"/>
      <c r="EOQ126" s="1045"/>
      <c r="EOR126" s="1045"/>
      <c r="EOS126" s="1045"/>
      <c r="EOT126" s="1045"/>
      <c r="EOU126" s="1045"/>
      <c r="EOV126" s="1045"/>
      <c r="EOW126" s="1045"/>
      <c r="EOX126" s="1045"/>
      <c r="EOY126" s="1045"/>
      <c r="EOZ126" s="1045"/>
      <c r="EPA126" s="1045"/>
      <c r="EPB126" s="1045"/>
      <c r="EPC126" s="1045"/>
      <c r="EPD126" s="1045"/>
      <c r="EPE126" s="1045"/>
      <c r="EPF126" s="1045"/>
      <c r="EPG126" s="1045"/>
      <c r="EPH126" s="1045"/>
      <c r="EPI126" s="1045"/>
      <c r="EPJ126" s="1045"/>
      <c r="EPK126" s="1045"/>
      <c r="EPL126" s="1045"/>
      <c r="EPM126" s="1045"/>
      <c r="EPN126" s="1045"/>
      <c r="EPO126" s="1045"/>
      <c r="EPP126" s="1045"/>
      <c r="EPQ126" s="1045"/>
      <c r="EPR126" s="1045"/>
      <c r="EPS126" s="1045"/>
      <c r="EPT126" s="1045"/>
      <c r="EPU126" s="1045"/>
      <c r="EPV126" s="1045"/>
      <c r="EPW126" s="1045"/>
      <c r="EPX126" s="1045"/>
      <c r="EPY126" s="1045"/>
      <c r="EPZ126" s="1045"/>
      <c r="EQA126" s="1045"/>
      <c r="EQB126" s="1045"/>
      <c r="EQC126" s="1045"/>
      <c r="EQD126" s="1045"/>
      <c r="EQE126" s="1045"/>
      <c r="EQF126" s="1045"/>
      <c r="EQG126" s="1045"/>
      <c r="EQH126" s="1045"/>
      <c r="EQI126" s="1045"/>
      <c r="EQJ126" s="1045"/>
      <c r="EQK126" s="1045"/>
      <c r="EQL126" s="1045"/>
      <c r="EQM126" s="1045"/>
      <c r="EQN126" s="1045"/>
      <c r="EQO126" s="1045"/>
      <c r="EQP126" s="1045"/>
      <c r="EQQ126" s="1045"/>
      <c r="EQR126" s="1045"/>
      <c r="EQS126" s="1045"/>
      <c r="EQT126" s="1045"/>
      <c r="EQU126" s="1045"/>
      <c r="EQV126" s="1045"/>
      <c r="EQW126" s="1045"/>
      <c r="EQX126" s="1045"/>
      <c r="EQY126" s="1045"/>
      <c r="EQZ126" s="1045"/>
      <c r="ERA126" s="1045"/>
      <c r="ERB126" s="1045"/>
      <c r="ERC126" s="1045"/>
      <c r="ERD126" s="1045"/>
      <c r="ERE126" s="1045"/>
      <c r="ERF126" s="1045"/>
      <c r="ERG126" s="1045"/>
      <c r="ERH126" s="1045"/>
      <c r="ERI126" s="1045"/>
      <c r="ERJ126" s="1045"/>
      <c r="ERK126" s="1045"/>
      <c r="ERL126" s="1045"/>
      <c r="ERM126" s="1045"/>
      <c r="ERN126" s="1045"/>
      <c r="ERO126" s="1045"/>
      <c r="ERP126" s="1045"/>
      <c r="ERQ126" s="1045"/>
      <c r="ERR126" s="1045"/>
      <c r="ERS126" s="1045"/>
      <c r="ERT126" s="1045"/>
      <c r="ERU126" s="1045"/>
      <c r="ERV126" s="1045"/>
      <c r="ERW126" s="1045"/>
      <c r="ERX126" s="1045"/>
      <c r="ERY126" s="1045"/>
      <c r="ERZ126" s="1045"/>
      <c r="ESA126" s="1045"/>
      <c r="ESB126" s="1045"/>
      <c r="ESC126" s="1045"/>
      <c r="ESD126" s="1045"/>
      <c r="ESE126" s="1045"/>
      <c r="ESF126" s="1045"/>
      <c r="ESG126" s="1045"/>
      <c r="ESH126" s="1045"/>
      <c r="ESI126" s="1045"/>
      <c r="ESJ126" s="1045"/>
      <c r="ESK126" s="1045"/>
      <c r="ESL126" s="1045"/>
      <c r="ESM126" s="1045"/>
      <c r="ESN126" s="1045"/>
      <c r="ESO126" s="1045"/>
      <c r="ESP126" s="1045"/>
      <c r="ESQ126" s="1045"/>
      <c r="ESR126" s="1045"/>
      <c r="ESS126" s="1045"/>
      <c r="EST126" s="1045"/>
      <c r="ESU126" s="1045"/>
      <c r="ESV126" s="1045"/>
      <c r="ESW126" s="1045"/>
      <c r="ESX126" s="1045"/>
      <c r="ESY126" s="1045"/>
      <c r="ESZ126" s="1045"/>
      <c r="ETA126" s="1045"/>
      <c r="ETB126" s="1045"/>
      <c r="ETC126" s="1045"/>
      <c r="ETD126" s="1045"/>
      <c r="ETE126" s="1045"/>
      <c r="ETF126" s="1045"/>
      <c r="ETG126" s="1045"/>
      <c r="ETH126" s="1045"/>
      <c r="ETI126" s="1045"/>
      <c r="ETJ126" s="1045"/>
      <c r="ETK126" s="1045"/>
      <c r="ETL126" s="1045"/>
      <c r="ETM126" s="1045"/>
      <c r="ETN126" s="1045"/>
      <c r="ETO126" s="1045"/>
      <c r="ETP126" s="1045"/>
      <c r="ETQ126" s="1045"/>
      <c r="ETR126" s="1045"/>
      <c r="ETS126" s="1045"/>
      <c r="ETT126" s="1045"/>
      <c r="ETU126" s="1045"/>
      <c r="ETV126" s="1045"/>
      <c r="ETW126" s="1045"/>
      <c r="ETX126" s="1045"/>
      <c r="ETY126" s="1045"/>
      <c r="ETZ126" s="1045"/>
      <c r="EUA126" s="1045"/>
      <c r="EUB126" s="1045"/>
      <c r="EUC126" s="1045"/>
      <c r="EUD126" s="1045"/>
      <c r="EUE126" s="1045"/>
      <c r="EUF126" s="1045"/>
      <c r="EUG126" s="1045"/>
      <c r="EUH126" s="1045"/>
      <c r="EUI126" s="1045"/>
      <c r="EUJ126" s="1045"/>
      <c r="EUK126" s="1045"/>
      <c r="EUL126" s="1045"/>
      <c r="EUM126" s="1045"/>
      <c r="EUN126" s="1045"/>
      <c r="EUO126" s="1045"/>
      <c r="EUP126" s="1045"/>
      <c r="EUQ126" s="1045"/>
      <c r="EUR126" s="1045"/>
      <c r="EUS126" s="1045"/>
      <c r="EUT126" s="1045"/>
      <c r="EUU126" s="1045"/>
      <c r="EUV126" s="1045"/>
      <c r="EUW126" s="1045"/>
      <c r="EUX126" s="1045"/>
      <c r="EUY126" s="1045"/>
      <c r="EUZ126" s="1045"/>
      <c r="EVA126" s="1045"/>
      <c r="EVB126" s="1045"/>
      <c r="EVC126" s="1045"/>
      <c r="EVD126" s="1045"/>
      <c r="EVE126" s="1045"/>
      <c r="EVF126" s="1045"/>
      <c r="EVG126" s="1045"/>
      <c r="EVH126" s="1045"/>
      <c r="EVI126" s="1045"/>
      <c r="EVJ126" s="1045"/>
      <c r="EVK126" s="1045"/>
      <c r="EVL126" s="1045"/>
      <c r="EVM126" s="1045"/>
      <c r="EVN126" s="1045"/>
      <c r="EVO126" s="1045"/>
      <c r="EVP126" s="1045"/>
      <c r="EVQ126" s="1045"/>
      <c r="EVR126" s="1045"/>
      <c r="EVS126" s="1045"/>
      <c r="EVT126" s="1045"/>
      <c r="EVU126" s="1045"/>
      <c r="EVV126" s="1045"/>
      <c r="EVW126" s="1045"/>
      <c r="EVX126" s="1045"/>
      <c r="EVY126" s="1045"/>
      <c r="EVZ126" s="1045"/>
      <c r="EWA126" s="1045"/>
      <c r="EWB126" s="1045"/>
      <c r="EWC126" s="1045"/>
      <c r="EWD126" s="1045"/>
      <c r="EWE126" s="1045"/>
      <c r="EWF126" s="1045"/>
      <c r="EWG126" s="1045"/>
      <c r="EWH126" s="1045"/>
      <c r="EWI126" s="1045"/>
      <c r="EWJ126" s="1045"/>
      <c r="EWK126" s="1045"/>
      <c r="EWL126" s="1045"/>
      <c r="EWM126" s="1045"/>
      <c r="EWN126" s="1045"/>
      <c r="EWO126" s="1045"/>
      <c r="EWP126" s="1045"/>
      <c r="EWQ126" s="1045"/>
      <c r="EWR126" s="1045"/>
      <c r="EWS126" s="1045"/>
      <c r="EWT126" s="1045"/>
      <c r="EWU126" s="1045"/>
      <c r="EWV126" s="1045"/>
      <c r="EWW126" s="1045"/>
      <c r="EWX126" s="1045"/>
      <c r="EWY126" s="1045"/>
      <c r="EWZ126" s="1045"/>
      <c r="EXA126" s="1045"/>
      <c r="EXB126" s="1045"/>
      <c r="EXC126" s="1045"/>
      <c r="EXD126" s="1045"/>
      <c r="EXE126" s="1045"/>
      <c r="EXF126" s="1045"/>
      <c r="EXG126" s="1045"/>
      <c r="EXH126" s="1045"/>
      <c r="EXI126" s="1045"/>
      <c r="EXJ126" s="1045"/>
      <c r="EXK126" s="1045"/>
      <c r="EXL126" s="1045"/>
      <c r="EXM126" s="1045"/>
      <c r="EXN126" s="1045"/>
      <c r="EXO126" s="1045"/>
      <c r="EXP126" s="1045"/>
      <c r="EXQ126" s="1045"/>
      <c r="EXR126" s="1045"/>
      <c r="EXS126" s="1045"/>
      <c r="EXT126" s="1045"/>
      <c r="EXU126" s="1045"/>
      <c r="EXV126" s="1045"/>
      <c r="EXW126" s="1045"/>
      <c r="EXX126" s="1045"/>
      <c r="EXY126" s="1045"/>
      <c r="EXZ126" s="1045"/>
      <c r="EYA126" s="1045"/>
      <c r="EYB126" s="1045"/>
      <c r="EYC126" s="1045"/>
      <c r="EYD126" s="1045"/>
      <c r="EYE126" s="1045"/>
      <c r="EYF126" s="1045"/>
      <c r="EYG126" s="1045"/>
      <c r="EYH126" s="1045"/>
      <c r="EYI126" s="1045"/>
      <c r="EYJ126" s="1045"/>
      <c r="EYK126" s="1045"/>
      <c r="EYL126" s="1045"/>
      <c r="EYM126" s="1045"/>
      <c r="EYN126" s="1045"/>
      <c r="EYO126" s="1045"/>
      <c r="EYP126" s="1045"/>
      <c r="EYQ126" s="1045"/>
      <c r="EYR126" s="1045"/>
      <c r="EYS126" s="1045"/>
      <c r="EYT126" s="1045"/>
      <c r="EYU126" s="1045"/>
      <c r="EYV126" s="1045"/>
      <c r="EYW126" s="1045"/>
      <c r="EYX126" s="1045"/>
      <c r="EYY126" s="1045"/>
      <c r="EYZ126" s="1045"/>
      <c r="EZA126" s="1045"/>
      <c r="EZB126" s="1045"/>
      <c r="EZC126" s="1045"/>
      <c r="EZD126" s="1045"/>
      <c r="EZE126" s="1045"/>
      <c r="EZF126" s="1045"/>
      <c r="EZG126" s="1045"/>
      <c r="EZH126" s="1045"/>
      <c r="EZI126" s="1045"/>
      <c r="EZJ126" s="1045"/>
      <c r="EZK126" s="1045"/>
      <c r="EZL126" s="1045"/>
      <c r="EZM126" s="1045"/>
      <c r="EZN126" s="1045"/>
      <c r="EZO126" s="1045"/>
      <c r="EZP126" s="1045"/>
      <c r="EZQ126" s="1045"/>
      <c r="EZR126" s="1045"/>
      <c r="EZS126" s="1045"/>
      <c r="EZT126" s="1045"/>
      <c r="EZU126" s="1045"/>
      <c r="EZV126" s="1045"/>
      <c r="EZW126" s="1045"/>
      <c r="EZX126" s="1045"/>
      <c r="EZY126" s="1045"/>
      <c r="EZZ126" s="1045"/>
      <c r="FAA126" s="1045"/>
      <c r="FAB126" s="1045"/>
      <c r="FAC126" s="1045"/>
      <c r="FAD126" s="1045"/>
      <c r="FAE126" s="1045"/>
      <c r="FAF126" s="1045"/>
      <c r="FAG126" s="1045"/>
      <c r="FAH126" s="1045"/>
      <c r="FAI126" s="1045"/>
      <c r="FAJ126" s="1045"/>
      <c r="FAK126" s="1045"/>
      <c r="FAL126" s="1045"/>
      <c r="FAM126" s="1045"/>
      <c r="FAN126" s="1045"/>
      <c r="FAO126" s="1045"/>
      <c r="FAP126" s="1045"/>
      <c r="FAQ126" s="1045"/>
      <c r="FAR126" s="1045"/>
      <c r="FAS126" s="1045"/>
      <c r="FAT126" s="1045"/>
      <c r="FAU126" s="1045"/>
      <c r="FAV126" s="1045"/>
      <c r="FAW126" s="1045"/>
      <c r="FAX126" s="1045"/>
      <c r="FAY126" s="1045"/>
      <c r="FAZ126" s="1045"/>
      <c r="FBA126" s="1045"/>
      <c r="FBB126" s="1045"/>
      <c r="FBC126" s="1045"/>
      <c r="FBD126" s="1045"/>
      <c r="FBE126" s="1045"/>
      <c r="FBF126" s="1045"/>
      <c r="FBG126" s="1045"/>
      <c r="FBH126" s="1045"/>
      <c r="FBI126" s="1045"/>
      <c r="FBJ126" s="1045"/>
      <c r="FBK126" s="1045"/>
      <c r="FBL126" s="1045"/>
      <c r="FBM126" s="1045"/>
      <c r="FBN126" s="1045"/>
      <c r="FBO126" s="1045"/>
      <c r="FBP126" s="1045"/>
      <c r="FBQ126" s="1045"/>
      <c r="FBR126" s="1045"/>
      <c r="FBS126" s="1045"/>
      <c r="FBT126" s="1045"/>
      <c r="FBU126" s="1045"/>
      <c r="FBV126" s="1045"/>
      <c r="FBW126" s="1045"/>
      <c r="FBX126" s="1045"/>
      <c r="FBY126" s="1045"/>
      <c r="FBZ126" s="1045"/>
      <c r="FCA126" s="1045"/>
      <c r="FCB126" s="1045"/>
      <c r="FCC126" s="1045"/>
      <c r="FCD126" s="1045"/>
      <c r="FCE126" s="1045"/>
      <c r="FCF126" s="1045"/>
      <c r="FCG126" s="1045"/>
      <c r="FCH126" s="1045"/>
      <c r="FCI126" s="1045"/>
      <c r="FCJ126" s="1045"/>
      <c r="FCK126" s="1045"/>
      <c r="FCL126" s="1045"/>
      <c r="FCM126" s="1045"/>
      <c r="FCN126" s="1045"/>
      <c r="FCO126" s="1045"/>
      <c r="FCP126" s="1045"/>
      <c r="FCQ126" s="1045"/>
      <c r="FCR126" s="1045"/>
      <c r="FCS126" s="1045"/>
      <c r="FCT126" s="1045"/>
      <c r="FCU126" s="1045"/>
      <c r="FCV126" s="1045"/>
      <c r="FCW126" s="1045"/>
      <c r="FCX126" s="1045"/>
      <c r="FCY126" s="1045"/>
      <c r="FCZ126" s="1045"/>
      <c r="FDA126" s="1045"/>
      <c r="FDB126" s="1045"/>
      <c r="FDC126" s="1045"/>
      <c r="FDD126" s="1045"/>
      <c r="FDE126" s="1045"/>
      <c r="FDF126" s="1045"/>
      <c r="FDG126" s="1045"/>
      <c r="FDH126" s="1045"/>
      <c r="FDI126" s="1045"/>
      <c r="FDJ126" s="1045"/>
      <c r="FDK126" s="1045"/>
      <c r="FDL126" s="1045"/>
      <c r="FDM126" s="1045"/>
      <c r="FDN126" s="1045"/>
      <c r="FDO126" s="1045"/>
      <c r="FDP126" s="1045"/>
      <c r="FDQ126" s="1045"/>
      <c r="FDR126" s="1045"/>
      <c r="FDS126" s="1045"/>
      <c r="FDT126" s="1045"/>
      <c r="FDU126" s="1045"/>
      <c r="FDV126" s="1045"/>
      <c r="FDW126" s="1045"/>
      <c r="FDX126" s="1045"/>
      <c r="FDY126" s="1045"/>
      <c r="FDZ126" s="1045"/>
      <c r="FEA126" s="1045"/>
      <c r="FEB126" s="1045"/>
      <c r="FEC126" s="1045"/>
      <c r="FED126" s="1045"/>
      <c r="FEE126" s="1045"/>
      <c r="FEF126" s="1045"/>
      <c r="FEG126" s="1045"/>
      <c r="FEH126" s="1045"/>
      <c r="FEI126" s="1045"/>
      <c r="FEJ126" s="1045"/>
      <c r="FEK126" s="1045"/>
      <c r="FEL126" s="1045"/>
      <c r="FEM126" s="1045"/>
      <c r="FEN126" s="1045"/>
      <c r="FEO126" s="1045"/>
      <c r="FEP126" s="1045"/>
      <c r="FEQ126" s="1045"/>
      <c r="FER126" s="1045"/>
      <c r="FES126" s="1045"/>
      <c r="FET126" s="1045"/>
      <c r="FEU126" s="1045"/>
      <c r="FEV126" s="1045"/>
      <c r="FEW126" s="1045"/>
      <c r="FEX126" s="1045"/>
      <c r="FEY126" s="1045"/>
      <c r="FEZ126" s="1045"/>
      <c r="FFA126" s="1045"/>
      <c r="FFB126" s="1045"/>
      <c r="FFC126" s="1045"/>
      <c r="FFD126" s="1045"/>
      <c r="FFE126" s="1045"/>
      <c r="FFF126" s="1045"/>
      <c r="FFG126" s="1045"/>
      <c r="FFH126" s="1045"/>
      <c r="FFI126" s="1045"/>
      <c r="FFJ126" s="1045"/>
      <c r="FFK126" s="1045"/>
      <c r="FFL126" s="1045"/>
      <c r="FFM126" s="1045"/>
      <c r="FFN126" s="1045"/>
      <c r="FFO126" s="1045"/>
      <c r="FFP126" s="1045"/>
      <c r="FFQ126" s="1045"/>
      <c r="FFR126" s="1045"/>
      <c r="FFS126" s="1045"/>
      <c r="FFT126" s="1045"/>
      <c r="FFU126" s="1045"/>
      <c r="FFV126" s="1045"/>
      <c r="FFW126" s="1045"/>
      <c r="FFX126" s="1045"/>
      <c r="FFY126" s="1045"/>
      <c r="FFZ126" s="1045"/>
      <c r="FGA126" s="1045"/>
      <c r="FGB126" s="1045"/>
      <c r="FGC126" s="1045"/>
      <c r="FGD126" s="1045"/>
      <c r="FGE126" s="1045"/>
      <c r="FGF126" s="1045"/>
      <c r="FGG126" s="1045"/>
      <c r="FGH126" s="1045"/>
      <c r="FGI126" s="1045"/>
      <c r="FGJ126" s="1045"/>
      <c r="FGK126" s="1045"/>
      <c r="FGL126" s="1045"/>
      <c r="FGM126" s="1045"/>
      <c r="FGN126" s="1045"/>
      <c r="FGO126" s="1045"/>
      <c r="FGP126" s="1045"/>
      <c r="FGQ126" s="1045"/>
      <c r="FGR126" s="1045"/>
      <c r="FGS126" s="1045"/>
      <c r="FGT126" s="1045"/>
      <c r="FGU126" s="1045"/>
      <c r="FGV126" s="1045"/>
      <c r="FGW126" s="1045"/>
      <c r="FGX126" s="1045"/>
      <c r="FGY126" s="1045"/>
      <c r="FGZ126" s="1045"/>
      <c r="FHA126" s="1045"/>
      <c r="FHB126" s="1045"/>
      <c r="FHC126" s="1045"/>
      <c r="FHD126" s="1045"/>
      <c r="FHE126" s="1045"/>
      <c r="FHF126" s="1045"/>
      <c r="FHG126" s="1045"/>
      <c r="FHH126" s="1045"/>
      <c r="FHI126" s="1045"/>
      <c r="FHJ126" s="1045"/>
      <c r="FHK126" s="1045"/>
      <c r="FHL126" s="1045"/>
      <c r="FHM126" s="1045"/>
      <c r="FHN126" s="1045"/>
      <c r="FHO126" s="1045"/>
      <c r="FHP126" s="1045"/>
      <c r="FHQ126" s="1045"/>
      <c r="FHR126" s="1045"/>
      <c r="FHS126" s="1045"/>
      <c r="FHT126" s="1045"/>
      <c r="FHU126" s="1045"/>
      <c r="FHV126" s="1045"/>
      <c r="FHW126" s="1045"/>
      <c r="FHX126" s="1045"/>
      <c r="FHY126" s="1045"/>
      <c r="FHZ126" s="1045"/>
      <c r="FIA126" s="1045"/>
      <c r="FIB126" s="1045"/>
      <c r="FIC126" s="1045"/>
      <c r="FID126" s="1045"/>
      <c r="FIE126" s="1045"/>
      <c r="FIF126" s="1045"/>
      <c r="FIG126" s="1045"/>
      <c r="FIH126" s="1045"/>
      <c r="FII126" s="1045"/>
      <c r="FIJ126" s="1045"/>
      <c r="FIK126" s="1045"/>
      <c r="FIL126" s="1045"/>
      <c r="FIM126" s="1045"/>
      <c r="FIN126" s="1045"/>
      <c r="FIO126" s="1045"/>
      <c r="FIP126" s="1045"/>
      <c r="FIQ126" s="1045"/>
      <c r="FIR126" s="1045"/>
      <c r="FIS126" s="1045"/>
      <c r="FIT126" s="1045"/>
      <c r="FIU126" s="1045"/>
      <c r="FIV126" s="1045"/>
      <c r="FIW126" s="1045"/>
      <c r="FIX126" s="1045"/>
      <c r="FIY126" s="1045"/>
      <c r="FIZ126" s="1045"/>
      <c r="FJA126" s="1045"/>
      <c r="FJB126" s="1045"/>
      <c r="FJC126" s="1045"/>
      <c r="FJD126" s="1045"/>
      <c r="FJE126" s="1045"/>
      <c r="FJF126" s="1045"/>
      <c r="FJG126" s="1045"/>
      <c r="FJH126" s="1045"/>
      <c r="FJI126" s="1045"/>
      <c r="FJJ126" s="1045"/>
      <c r="FJK126" s="1045"/>
      <c r="FJL126" s="1045"/>
      <c r="FJM126" s="1045"/>
      <c r="FJN126" s="1045"/>
      <c r="FJO126" s="1045"/>
      <c r="FJP126" s="1045"/>
      <c r="FJQ126" s="1045"/>
      <c r="FJR126" s="1045"/>
      <c r="FJS126" s="1045"/>
      <c r="FJT126" s="1045"/>
      <c r="FJU126" s="1045"/>
      <c r="FJV126" s="1045"/>
      <c r="FJW126" s="1045"/>
      <c r="FJX126" s="1045"/>
      <c r="FJY126" s="1045"/>
      <c r="FJZ126" s="1045"/>
      <c r="FKA126" s="1045"/>
      <c r="FKB126" s="1045"/>
      <c r="FKC126" s="1045"/>
      <c r="FKD126" s="1045"/>
      <c r="FKE126" s="1045"/>
      <c r="FKF126" s="1045"/>
      <c r="FKG126" s="1045"/>
      <c r="FKH126" s="1045"/>
      <c r="FKI126" s="1045"/>
      <c r="FKJ126" s="1045"/>
      <c r="FKK126" s="1045"/>
      <c r="FKL126" s="1045"/>
      <c r="FKM126" s="1045"/>
      <c r="FKN126" s="1045"/>
      <c r="FKO126" s="1045"/>
      <c r="FKP126" s="1045"/>
      <c r="FKQ126" s="1045"/>
      <c r="FKR126" s="1045"/>
      <c r="FKS126" s="1045"/>
      <c r="FKT126" s="1045"/>
      <c r="FKU126" s="1045"/>
      <c r="FKV126" s="1045"/>
      <c r="FKW126" s="1045"/>
      <c r="FKX126" s="1045"/>
      <c r="FKY126" s="1045"/>
      <c r="FKZ126" s="1045"/>
      <c r="FLA126" s="1045"/>
      <c r="FLB126" s="1045"/>
      <c r="FLC126" s="1045"/>
      <c r="FLD126" s="1045"/>
      <c r="FLE126" s="1045"/>
      <c r="FLF126" s="1045"/>
      <c r="FLG126" s="1045"/>
      <c r="FLH126" s="1045"/>
      <c r="FLI126" s="1045"/>
      <c r="FLJ126" s="1045"/>
      <c r="FLK126" s="1045"/>
      <c r="FLL126" s="1045"/>
      <c r="FLM126" s="1045"/>
      <c r="FLN126" s="1045"/>
      <c r="FLO126" s="1045"/>
      <c r="FLP126" s="1045"/>
      <c r="FLQ126" s="1045"/>
      <c r="FLR126" s="1045"/>
      <c r="FLS126" s="1045"/>
      <c r="FLT126" s="1045"/>
      <c r="FLU126" s="1045"/>
      <c r="FLV126" s="1045"/>
      <c r="FLW126" s="1045"/>
      <c r="FLX126" s="1045"/>
      <c r="FLY126" s="1045"/>
      <c r="FLZ126" s="1045"/>
      <c r="FMA126" s="1045"/>
      <c r="FMB126" s="1045"/>
      <c r="FMC126" s="1045"/>
      <c r="FMD126" s="1045"/>
      <c r="FME126" s="1045"/>
      <c r="FMF126" s="1045"/>
      <c r="FMG126" s="1045"/>
      <c r="FMH126" s="1045"/>
      <c r="FMI126" s="1045"/>
      <c r="FMJ126" s="1045"/>
      <c r="FMK126" s="1045"/>
      <c r="FML126" s="1045"/>
      <c r="FMM126" s="1045"/>
      <c r="FMN126" s="1045"/>
      <c r="FMO126" s="1045"/>
      <c r="FMP126" s="1045"/>
      <c r="FMQ126" s="1045"/>
      <c r="FMR126" s="1045"/>
      <c r="FMS126" s="1045"/>
      <c r="FMT126" s="1045"/>
      <c r="FMU126" s="1045"/>
      <c r="FMV126" s="1045"/>
      <c r="FMW126" s="1045"/>
      <c r="FMX126" s="1045"/>
      <c r="FMY126" s="1045"/>
      <c r="FMZ126" s="1045"/>
      <c r="FNA126" s="1045"/>
      <c r="FNB126" s="1045"/>
      <c r="FNC126" s="1045"/>
      <c r="FND126" s="1045"/>
      <c r="FNE126" s="1045"/>
      <c r="FNF126" s="1045"/>
      <c r="FNG126" s="1045"/>
      <c r="FNH126" s="1045"/>
      <c r="FNI126" s="1045"/>
      <c r="FNJ126" s="1045"/>
      <c r="FNK126" s="1045"/>
      <c r="FNL126" s="1045"/>
      <c r="FNM126" s="1045"/>
      <c r="FNN126" s="1045"/>
      <c r="FNO126" s="1045"/>
      <c r="FNP126" s="1045"/>
      <c r="FNQ126" s="1045"/>
      <c r="FNR126" s="1045"/>
      <c r="FNS126" s="1045"/>
      <c r="FNT126" s="1045"/>
      <c r="FNU126" s="1045"/>
      <c r="FNV126" s="1045"/>
      <c r="FNW126" s="1045"/>
      <c r="FNX126" s="1045"/>
      <c r="FNY126" s="1045"/>
      <c r="FNZ126" s="1045"/>
      <c r="FOA126" s="1045"/>
      <c r="FOB126" s="1045"/>
      <c r="FOC126" s="1045"/>
      <c r="FOD126" s="1045"/>
      <c r="FOE126" s="1045"/>
      <c r="FOF126" s="1045"/>
      <c r="FOG126" s="1045"/>
      <c r="FOH126" s="1045"/>
      <c r="FOI126" s="1045"/>
      <c r="FOJ126" s="1045"/>
      <c r="FOK126" s="1045"/>
      <c r="FOL126" s="1045"/>
      <c r="FOM126" s="1045"/>
      <c r="FON126" s="1045"/>
      <c r="FOO126" s="1045"/>
      <c r="FOP126" s="1045"/>
      <c r="FOQ126" s="1045"/>
      <c r="FOR126" s="1045"/>
      <c r="FOS126" s="1045"/>
      <c r="FOT126" s="1045"/>
      <c r="FOU126" s="1045"/>
      <c r="FOV126" s="1045"/>
      <c r="FOW126" s="1045"/>
      <c r="FOX126" s="1045"/>
      <c r="FOY126" s="1045"/>
      <c r="FOZ126" s="1045"/>
      <c r="FPA126" s="1045"/>
      <c r="FPB126" s="1045"/>
      <c r="FPC126" s="1045"/>
      <c r="FPD126" s="1045"/>
      <c r="FPE126" s="1045"/>
      <c r="FPF126" s="1045"/>
      <c r="FPG126" s="1045"/>
      <c r="FPH126" s="1045"/>
      <c r="FPI126" s="1045"/>
      <c r="FPJ126" s="1045"/>
      <c r="FPK126" s="1045"/>
      <c r="FPL126" s="1045"/>
      <c r="FPM126" s="1045"/>
      <c r="FPN126" s="1045"/>
      <c r="FPO126" s="1045"/>
      <c r="FPP126" s="1045"/>
      <c r="FPQ126" s="1045"/>
      <c r="FPR126" s="1045"/>
      <c r="FPS126" s="1045"/>
      <c r="FPT126" s="1045"/>
      <c r="FPU126" s="1045"/>
      <c r="FPV126" s="1045"/>
      <c r="FPW126" s="1045"/>
      <c r="FPX126" s="1045"/>
      <c r="FPY126" s="1045"/>
      <c r="FPZ126" s="1045"/>
      <c r="FQA126" s="1045"/>
      <c r="FQB126" s="1045"/>
      <c r="FQC126" s="1045"/>
      <c r="FQD126" s="1045"/>
      <c r="FQE126" s="1045"/>
      <c r="FQF126" s="1045"/>
      <c r="FQG126" s="1045"/>
      <c r="FQH126" s="1045"/>
      <c r="FQI126" s="1045"/>
      <c r="FQJ126" s="1045"/>
      <c r="FQK126" s="1045"/>
      <c r="FQL126" s="1045"/>
      <c r="FQM126" s="1045"/>
      <c r="FQN126" s="1045"/>
      <c r="FQO126" s="1045"/>
      <c r="FQP126" s="1045"/>
      <c r="FQQ126" s="1045"/>
      <c r="FQR126" s="1045"/>
      <c r="FQS126" s="1045"/>
      <c r="FQT126" s="1045"/>
      <c r="FQU126" s="1045"/>
      <c r="FQV126" s="1045"/>
      <c r="FQW126" s="1045"/>
      <c r="FQX126" s="1045"/>
      <c r="FQY126" s="1045"/>
      <c r="FQZ126" s="1045"/>
      <c r="FRA126" s="1045"/>
      <c r="FRB126" s="1045"/>
      <c r="FRC126" s="1045"/>
      <c r="FRD126" s="1045"/>
      <c r="FRE126" s="1045"/>
      <c r="FRF126" s="1045"/>
      <c r="FRG126" s="1045"/>
      <c r="FRH126" s="1045"/>
      <c r="FRI126" s="1045"/>
      <c r="FRJ126" s="1045"/>
      <c r="FRK126" s="1045"/>
      <c r="FRL126" s="1045"/>
      <c r="FRM126" s="1045"/>
      <c r="FRN126" s="1045"/>
      <c r="FRO126" s="1045"/>
      <c r="FRP126" s="1045"/>
      <c r="FRQ126" s="1045"/>
      <c r="FRR126" s="1045"/>
      <c r="FRS126" s="1045"/>
      <c r="FRT126" s="1045"/>
      <c r="FRU126" s="1045"/>
      <c r="FRV126" s="1045"/>
      <c r="FRW126" s="1045"/>
      <c r="FRX126" s="1045"/>
      <c r="FRY126" s="1045"/>
      <c r="FRZ126" s="1045"/>
      <c r="FSA126" s="1045"/>
      <c r="FSB126" s="1045"/>
      <c r="FSC126" s="1045"/>
      <c r="FSD126" s="1045"/>
      <c r="FSE126" s="1045"/>
      <c r="FSF126" s="1045"/>
      <c r="FSG126" s="1045"/>
      <c r="FSH126" s="1045"/>
      <c r="FSI126" s="1045"/>
      <c r="FSJ126" s="1045"/>
      <c r="FSK126" s="1045"/>
      <c r="FSL126" s="1045"/>
      <c r="FSM126" s="1045"/>
      <c r="FSN126" s="1045"/>
      <c r="FSO126" s="1045"/>
      <c r="FSP126" s="1045"/>
      <c r="FSQ126" s="1045"/>
      <c r="FSR126" s="1045"/>
      <c r="FSS126" s="1045"/>
      <c r="FST126" s="1045"/>
      <c r="FSU126" s="1045"/>
      <c r="FSV126" s="1045"/>
      <c r="FSW126" s="1045"/>
      <c r="FSX126" s="1045"/>
      <c r="FSY126" s="1045"/>
      <c r="FSZ126" s="1045"/>
      <c r="FTA126" s="1045"/>
      <c r="FTB126" s="1045"/>
      <c r="FTC126" s="1045"/>
      <c r="FTD126" s="1045"/>
      <c r="FTE126" s="1045"/>
      <c r="FTF126" s="1045"/>
      <c r="FTG126" s="1045"/>
      <c r="FTH126" s="1045"/>
      <c r="FTI126" s="1045"/>
      <c r="FTJ126" s="1045"/>
      <c r="FTK126" s="1045"/>
      <c r="FTL126" s="1045"/>
      <c r="FTM126" s="1045"/>
      <c r="FTN126" s="1045"/>
      <c r="FTO126" s="1045"/>
      <c r="FTP126" s="1045"/>
      <c r="FTQ126" s="1045"/>
      <c r="FTR126" s="1045"/>
      <c r="FTS126" s="1045"/>
      <c r="FTT126" s="1045"/>
      <c r="FTU126" s="1045"/>
      <c r="FTV126" s="1045"/>
      <c r="FTW126" s="1045"/>
      <c r="FTX126" s="1045"/>
      <c r="FTY126" s="1045"/>
      <c r="FTZ126" s="1045"/>
      <c r="FUA126" s="1045"/>
      <c r="FUB126" s="1045"/>
      <c r="FUC126" s="1045"/>
      <c r="FUD126" s="1045"/>
      <c r="FUE126" s="1045"/>
      <c r="FUF126" s="1045"/>
      <c r="FUG126" s="1045"/>
      <c r="FUH126" s="1045"/>
      <c r="FUI126" s="1045"/>
      <c r="FUJ126" s="1045"/>
      <c r="FUK126" s="1045"/>
      <c r="FUL126" s="1045"/>
      <c r="FUM126" s="1045"/>
      <c r="FUN126" s="1045"/>
      <c r="FUO126" s="1045"/>
      <c r="FUP126" s="1045"/>
      <c r="FUQ126" s="1045"/>
      <c r="FUR126" s="1045"/>
      <c r="FUS126" s="1045"/>
      <c r="FUT126" s="1045"/>
      <c r="FUU126" s="1045"/>
      <c r="FUV126" s="1045"/>
      <c r="FUW126" s="1045"/>
      <c r="FUX126" s="1045"/>
      <c r="FUY126" s="1045"/>
      <c r="FUZ126" s="1045"/>
      <c r="FVA126" s="1045"/>
      <c r="FVB126" s="1045"/>
      <c r="FVC126" s="1045"/>
      <c r="FVD126" s="1045"/>
      <c r="FVE126" s="1045"/>
      <c r="FVF126" s="1045"/>
      <c r="FVG126" s="1045"/>
      <c r="FVH126" s="1045"/>
      <c r="FVI126" s="1045"/>
      <c r="FVJ126" s="1045"/>
      <c r="FVK126" s="1045"/>
      <c r="FVL126" s="1045"/>
      <c r="FVM126" s="1045"/>
      <c r="FVN126" s="1045"/>
      <c r="FVO126" s="1045"/>
      <c r="FVP126" s="1045"/>
      <c r="FVQ126" s="1045"/>
      <c r="FVR126" s="1045"/>
      <c r="FVS126" s="1045"/>
      <c r="FVT126" s="1045"/>
      <c r="FVU126" s="1045"/>
      <c r="FVV126" s="1045"/>
      <c r="FVW126" s="1045"/>
      <c r="FVX126" s="1045"/>
      <c r="FVY126" s="1045"/>
      <c r="FVZ126" s="1045"/>
      <c r="FWA126" s="1045"/>
      <c r="FWB126" s="1045"/>
      <c r="FWC126" s="1045"/>
      <c r="FWD126" s="1045"/>
      <c r="FWE126" s="1045"/>
      <c r="FWF126" s="1045"/>
      <c r="FWG126" s="1045"/>
      <c r="FWH126" s="1045"/>
      <c r="FWI126" s="1045"/>
      <c r="FWJ126" s="1045"/>
      <c r="FWK126" s="1045"/>
      <c r="FWL126" s="1045"/>
      <c r="FWM126" s="1045"/>
      <c r="FWN126" s="1045"/>
      <c r="FWO126" s="1045"/>
      <c r="FWP126" s="1045"/>
      <c r="FWQ126" s="1045"/>
      <c r="FWR126" s="1045"/>
      <c r="FWS126" s="1045"/>
      <c r="FWT126" s="1045"/>
      <c r="FWU126" s="1045"/>
      <c r="FWV126" s="1045"/>
      <c r="FWW126" s="1045"/>
      <c r="FWX126" s="1045"/>
      <c r="FWY126" s="1045"/>
      <c r="FWZ126" s="1045"/>
      <c r="FXA126" s="1045"/>
      <c r="FXB126" s="1045"/>
      <c r="FXC126" s="1045"/>
      <c r="FXD126" s="1045"/>
      <c r="FXE126" s="1045"/>
      <c r="FXF126" s="1045"/>
      <c r="FXG126" s="1045"/>
      <c r="FXH126" s="1045"/>
      <c r="FXI126" s="1045"/>
      <c r="FXJ126" s="1045"/>
      <c r="FXK126" s="1045"/>
      <c r="FXL126" s="1045"/>
      <c r="FXM126" s="1045"/>
      <c r="FXN126" s="1045"/>
      <c r="FXO126" s="1045"/>
      <c r="FXP126" s="1045"/>
      <c r="FXQ126" s="1045"/>
      <c r="FXR126" s="1045"/>
      <c r="FXS126" s="1045"/>
      <c r="FXT126" s="1045"/>
      <c r="FXU126" s="1045"/>
      <c r="FXV126" s="1045"/>
      <c r="FXW126" s="1045"/>
      <c r="FXX126" s="1045"/>
      <c r="FXY126" s="1045"/>
      <c r="FXZ126" s="1045"/>
      <c r="FYA126" s="1045"/>
      <c r="FYB126" s="1045"/>
      <c r="FYC126" s="1045"/>
      <c r="FYD126" s="1045"/>
      <c r="FYE126" s="1045"/>
      <c r="FYF126" s="1045"/>
      <c r="FYG126" s="1045"/>
      <c r="FYH126" s="1045"/>
      <c r="FYI126" s="1045"/>
      <c r="FYJ126" s="1045"/>
      <c r="FYK126" s="1045"/>
      <c r="FYL126" s="1045"/>
      <c r="FYM126" s="1045"/>
      <c r="FYN126" s="1045"/>
      <c r="FYO126" s="1045"/>
      <c r="FYP126" s="1045"/>
      <c r="FYQ126" s="1045"/>
      <c r="FYR126" s="1045"/>
      <c r="FYS126" s="1045"/>
      <c r="FYT126" s="1045"/>
      <c r="FYU126" s="1045"/>
      <c r="FYV126" s="1045"/>
      <c r="FYW126" s="1045"/>
      <c r="FYX126" s="1045"/>
      <c r="FYY126" s="1045"/>
      <c r="FYZ126" s="1045"/>
      <c r="FZA126" s="1045"/>
      <c r="FZB126" s="1045"/>
      <c r="FZC126" s="1045"/>
      <c r="FZD126" s="1045"/>
      <c r="FZE126" s="1045"/>
      <c r="FZF126" s="1045"/>
      <c r="FZG126" s="1045"/>
      <c r="FZH126" s="1045"/>
      <c r="FZI126" s="1045"/>
      <c r="FZJ126" s="1045"/>
      <c r="FZK126" s="1045"/>
      <c r="FZL126" s="1045"/>
      <c r="FZM126" s="1045"/>
      <c r="FZN126" s="1045"/>
      <c r="FZO126" s="1045"/>
      <c r="FZP126" s="1045"/>
      <c r="FZQ126" s="1045"/>
      <c r="FZR126" s="1045"/>
      <c r="FZS126" s="1045"/>
      <c r="FZT126" s="1045"/>
      <c r="FZU126" s="1045"/>
      <c r="FZV126" s="1045"/>
      <c r="FZW126" s="1045"/>
      <c r="FZX126" s="1045"/>
      <c r="FZY126" s="1045"/>
      <c r="FZZ126" s="1045"/>
      <c r="GAA126" s="1045"/>
      <c r="GAB126" s="1045"/>
      <c r="GAC126" s="1045"/>
      <c r="GAD126" s="1045"/>
      <c r="GAE126" s="1045"/>
      <c r="GAF126" s="1045"/>
      <c r="GAG126" s="1045"/>
      <c r="GAH126" s="1045"/>
      <c r="GAI126" s="1045"/>
      <c r="GAJ126" s="1045"/>
      <c r="GAK126" s="1045"/>
      <c r="GAL126" s="1045"/>
      <c r="GAM126" s="1045"/>
      <c r="GAN126" s="1045"/>
      <c r="GAO126" s="1045"/>
      <c r="GAP126" s="1045"/>
      <c r="GAQ126" s="1045"/>
      <c r="GAR126" s="1045"/>
      <c r="GAS126" s="1045"/>
      <c r="GAT126" s="1045"/>
      <c r="GAU126" s="1045"/>
      <c r="GAV126" s="1045"/>
      <c r="GAW126" s="1045"/>
      <c r="GAX126" s="1045"/>
      <c r="GAY126" s="1045"/>
      <c r="GAZ126" s="1045"/>
      <c r="GBA126" s="1045"/>
      <c r="GBB126" s="1045"/>
      <c r="GBC126" s="1045"/>
      <c r="GBD126" s="1045"/>
      <c r="GBE126" s="1045"/>
      <c r="GBF126" s="1045"/>
      <c r="GBG126" s="1045"/>
      <c r="GBH126" s="1045"/>
      <c r="GBI126" s="1045"/>
      <c r="GBJ126" s="1045"/>
      <c r="GBK126" s="1045"/>
      <c r="GBL126" s="1045"/>
      <c r="GBM126" s="1045"/>
      <c r="GBN126" s="1045"/>
      <c r="GBO126" s="1045"/>
      <c r="GBP126" s="1045"/>
      <c r="GBQ126" s="1045"/>
      <c r="GBR126" s="1045"/>
      <c r="GBS126" s="1045"/>
      <c r="GBT126" s="1045"/>
      <c r="GBU126" s="1045"/>
      <c r="GBV126" s="1045"/>
      <c r="GBW126" s="1045"/>
      <c r="GBX126" s="1045"/>
      <c r="GBY126" s="1045"/>
      <c r="GBZ126" s="1045"/>
      <c r="GCA126" s="1045"/>
      <c r="GCB126" s="1045"/>
      <c r="GCC126" s="1045"/>
      <c r="GCD126" s="1045"/>
      <c r="GCE126" s="1045"/>
      <c r="GCF126" s="1045"/>
      <c r="GCG126" s="1045"/>
      <c r="GCH126" s="1045"/>
      <c r="GCI126" s="1045"/>
      <c r="GCJ126" s="1045"/>
      <c r="GCK126" s="1045"/>
      <c r="GCL126" s="1045"/>
      <c r="GCM126" s="1045"/>
      <c r="GCN126" s="1045"/>
      <c r="GCO126" s="1045"/>
      <c r="GCP126" s="1045"/>
      <c r="GCQ126" s="1045"/>
      <c r="GCR126" s="1045"/>
      <c r="GCS126" s="1045"/>
      <c r="GCT126" s="1045"/>
      <c r="GCU126" s="1045"/>
      <c r="GCV126" s="1045"/>
      <c r="GCW126" s="1045"/>
      <c r="GCX126" s="1045"/>
      <c r="GCY126" s="1045"/>
      <c r="GCZ126" s="1045"/>
      <c r="GDA126" s="1045"/>
      <c r="GDB126" s="1045"/>
      <c r="GDC126" s="1045"/>
      <c r="GDD126" s="1045"/>
      <c r="GDE126" s="1045"/>
      <c r="GDF126" s="1045"/>
      <c r="GDG126" s="1045"/>
      <c r="GDH126" s="1045"/>
      <c r="GDI126" s="1045"/>
      <c r="GDJ126" s="1045"/>
      <c r="GDK126" s="1045"/>
      <c r="GDL126" s="1045"/>
      <c r="GDM126" s="1045"/>
      <c r="GDN126" s="1045"/>
      <c r="GDO126" s="1045"/>
      <c r="GDP126" s="1045"/>
      <c r="GDQ126" s="1045"/>
      <c r="GDR126" s="1045"/>
      <c r="GDS126" s="1045"/>
      <c r="GDT126" s="1045"/>
      <c r="GDU126" s="1045"/>
      <c r="GDV126" s="1045"/>
      <c r="GDW126" s="1045"/>
      <c r="GDX126" s="1045"/>
      <c r="GDY126" s="1045"/>
      <c r="GDZ126" s="1045"/>
      <c r="GEA126" s="1045"/>
      <c r="GEB126" s="1045"/>
      <c r="GEC126" s="1045"/>
      <c r="GED126" s="1045"/>
      <c r="GEE126" s="1045"/>
      <c r="GEF126" s="1045"/>
      <c r="GEG126" s="1045"/>
      <c r="GEH126" s="1045"/>
      <c r="GEI126" s="1045"/>
      <c r="GEJ126" s="1045"/>
      <c r="GEK126" s="1045"/>
      <c r="GEL126" s="1045"/>
      <c r="GEM126" s="1045"/>
      <c r="GEN126" s="1045"/>
      <c r="GEO126" s="1045"/>
      <c r="GEP126" s="1045"/>
      <c r="GEQ126" s="1045"/>
      <c r="GER126" s="1045"/>
      <c r="GES126" s="1045"/>
      <c r="GET126" s="1045"/>
      <c r="GEU126" s="1045"/>
      <c r="GEV126" s="1045"/>
      <c r="GEW126" s="1045"/>
      <c r="GEX126" s="1045"/>
      <c r="GEY126" s="1045"/>
      <c r="GEZ126" s="1045"/>
      <c r="GFA126" s="1045"/>
      <c r="GFB126" s="1045"/>
      <c r="GFC126" s="1045"/>
      <c r="GFD126" s="1045"/>
      <c r="GFE126" s="1045"/>
      <c r="GFF126" s="1045"/>
      <c r="GFG126" s="1045"/>
      <c r="GFH126" s="1045"/>
      <c r="GFI126" s="1045"/>
      <c r="GFJ126" s="1045"/>
      <c r="GFK126" s="1045"/>
      <c r="GFL126" s="1045"/>
      <c r="GFM126" s="1045"/>
      <c r="GFN126" s="1045"/>
      <c r="GFO126" s="1045"/>
      <c r="GFP126" s="1045"/>
      <c r="GFQ126" s="1045"/>
      <c r="GFR126" s="1045"/>
      <c r="GFS126" s="1045"/>
      <c r="GFT126" s="1045"/>
      <c r="GFU126" s="1045"/>
      <c r="GFV126" s="1045"/>
      <c r="GFW126" s="1045"/>
      <c r="GFX126" s="1045"/>
      <c r="GFY126" s="1045"/>
      <c r="GFZ126" s="1045"/>
      <c r="GGA126" s="1045"/>
      <c r="GGB126" s="1045"/>
      <c r="GGC126" s="1045"/>
      <c r="GGD126" s="1045"/>
      <c r="GGE126" s="1045"/>
      <c r="GGF126" s="1045"/>
      <c r="GGG126" s="1045"/>
      <c r="GGH126" s="1045"/>
      <c r="GGI126" s="1045"/>
      <c r="GGJ126" s="1045"/>
      <c r="GGK126" s="1045"/>
      <c r="GGL126" s="1045"/>
      <c r="GGM126" s="1045"/>
      <c r="GGN126" s="1045"/>
      <c r="GGO126" s="1045"/>
      <c r="GGP126" s="1045"/>
      <c r="GGQ126" s="1045"/>
      <c r="GGR126" s="1045"/>
      <c r="GGS126" s="1045"/>
      <c r="GGT126" s="1045"/>
      <c r="GGU126" s="1045"/>
      <c r="GGV126" s="1045"/>
      <c r="GGW126" s="1045"/>
      <c r="GGX126" s="1045"/>
      <c r="GGY126" s="1045"/>
      <c r="GGZ126" s="1045"/>
      <c r="GHA126" s="1045"/>
      <c r="GHB126" s="1045"/>
      <c r="GHC126" s="1045"/>
      <c r="GHD126" s="1045"/>
      <c r="GHE126" s="1045"/>
      <c r="GHF126" s="1045"/>
      <c r="GHG126" s="1045"/>
      <c r="GHH126" s="1045"/>
      <c r="GHI126" s="1045"/>
      <c r="GHJ126" s="1045"/>
      <c r="GHK126" s="1045"/>
      <c r="GHL126" s="1045"/>
      <c r="GHM126" s="1045"/>
      <c r="GHN126" s="1045"/>
      <c r="GHO126" s="1045"/>
      <c r="GHP126" s="1045"/>
      <c r="GHQ126" s="1045"/>
      <c r="GHR126" s="1045"/>
      <c r="GHS126" s="1045"/>
      <c r="GHT126" s="1045"/>
      <c r="GHU126" s="1045"/>
      <c r="GHV126" s="1045"/>
      <c r="GHW126" s="1045"/>
      <c r="GHX126" s="1045"/>
      <c r="GHY126" s="1045"/>
      <c r="GHZ126" s="1045"/>
      <c r="GIA126" s="1045"/>
      <c r="GIB126" s="1045"/>
      <c r="GIC126" s="1045"/>
      <c r="GID126" s="1045"/>
      <c r="GIE126" s="1045"/>
      <c r="GIF126" s="1045"/>
      <c r="GIG126" s="1045"/>
      <c r="GIH126" s="1045"/>
      <c r="GII126" s="1045"/>
      <c r="GIJ126" s="1045"/>
      <c r="GIK126" s="1045"/>
      <c r="GIL126" s="1045"/>
      <c r="GIM126" s="1045"/>
      <c r="GIN126" s="1045"/>
      <c r="GIO126" s="1045"/>
      <c r="GIP126" s="1045"/>
      <c r="GIQ126" s="1045"/>
      <c r="GIR126" s="1045"/>
      <c r="GIS126" s="1045"/>
      <c r="GIT126" s="1045"/>
      <c r="GIU126" s="1045"/>
      <c r="GIV126" s="1045"/>
      <c r="GIW126" s="1045"/>
      <c r="GIX126" s="1045"/>
      <c r="GIY126" s="1045"/>
      <c r="GIZ126" s="1045"/>
      <c r="GJA126" s="1045"/>
      <c r="GJB126" s="1045"/>
      <c r="GJC126" s="1045"/>
      <c r="GJD126" s="1045"/>
      <c r="GJE126" s="1045"/>
      <c r="GJF126" s="1045"/>
      <c r="GJG126" s="1045"/>
      <c r="GJH126" s="1045"/>
      <c r="GJI126" s="1045"/>
      <c r="GJJ126" s="1045"/>
      <c r="GJK126" s="1045"/>
      <c r="GJL126" s="1045"/>
      <c r="GJM126" s="1045"/>
      <c r="GJN126" s="1045"/>
      <c r="GJO126" s="1045"/>
      <c r="GJP126" s="1045"/>
      <c r="GJQ126" s="1045"/>
      <c r="GJR126" s="1045"/>
      <c r="GJS126" s="1045"/>
      <c r="GJT126" s="1045"/>
      <c r="GJU126" s="1045"/>
      <c r="GJV126" s="1045"/>
      <c r="GJW126" s="1045"/>
      <c r="GJX126" s="1045"/>
      <c r="GJY126" s="1045"/>
      <c r="GJZ126" s="1045"/>
      <c r="GKA126" s="1045"/>
      <c r="GKB126" s="1045"/>
      <c r="GKC126" s="1045"/>
      <c r="GKD126" s="1045"/>
      <c r="GKE126" s="1045"/>
      <c r="GKF126" s="1045"/>
      <c r="GKG126" s="1045"/>
      <c r="GKH126" s="1045"/>
      <c r="GKI126" s="1045"/>
      <c r="GKJ126" s="1045"/>
      <c r="GKK126" s="1045"/>
      <c r="GKL126" s="1045"/>
      <c r="GKM126" s="1045"/>
      <c r="GKN126" s="1045"/>
      <c r="GKO126" s="1045"/>
      <c r="GKP126" s="1045"/>
      <c r="GKQ126" s="1045"/>
      <c r="GKR126" s="1045"/>
      <c r="GKS126" s="1045"/>
      <c r="GKT126" s="1045"/>
      <c r="GKU126" s="1045"/>
      <c r="GKV126" s="1045"/>
      <c r="GKW126" s="1045"/>
      <c r="GKX126" s="1045"/>
      <c r="GKY126" s="1045"/>
      <c r="GKZ126" s="1045"/>
      <c r="GLA126" s="1045"/>
      <c r="GLB126" s="1045"/>
      <c r="GLC126" s="1045"/>
      <c r="GLD126" s="1045"/>
      <c r="GLE126" s="1045"/>
      <c r="GLF126" s="1045"/>
      <c r="GLG126" s="1045"/>
      <c r="GLH126" s="1045"/>
      <c r="GLI126" s="1045"/>
      <c r="GLJ126" s="1045"/>
      <c r="GLK126" s="1045"/>
      <c r="GLL126" s="1045"/>
      <c r="GLM126" s="1045"/>
      <c r="GLN126" s="1045"/>
      <c r="GLO126" s="1045"/>
      <c r="GLP126" s="1045"/>
      <c r="GLQ126" s="1045"/>
      <c r="GLR126" s="1045"/>
      <c r="GLS126" s="1045"/>
      <c r="GLT126" s="1045"/>
      <c r="GLU126" s="1045"/>
      <c r="GLV126" s="1045"/>
      <c r="GLW126" s="1045"/>
      <c r="GLX126" s="1045"/>
      <c r="GLY126" s="1045"/>
      <c r="GLZ126" s="1045"/>
      <c r="GMA126" s="1045"/>
      <c r="GMB126" s="1045"/>
      <c r="GMC126" s="1045"/>
      <c r="GMD126" s="1045"/>
      <c r="GME126" s="1045"/>
      <c r="GMF126" s="1045"/>
      <c r="GMG126" s="1045"/>
      <c r="GMH126" s="1045"/>
      <c r="GMI126" s="1045"/>
      <c r="GMJ126" s="1045"/>
      <c r="GMK126" s="1045"/>
      <c r="GML126" s="1045"/>
      <c r="GMM126" s="1045"/>
      <c r="GMN126" s="1045"/>
      <c r="GMO126" s="1045"/>
      <c r="GMP126" s="1045"/>
      <c r="GMQ126" s="1045"/>
      <c r="GMR126" s="1045"/>
      <c r="GMS126" s="1045"/>
      <c r="GMT126" s="1045"/>
      <c r="GMU126" s="1045"/>
      <c r="GMV126" s="1045"/>
      <c r="GMW126" s="1045"/>
      <c r="GMX126" s="1045"/>
      <c r="GMY126" s="1045"/>
      <c r="GMZ126" s="1045"/>
      <c r="GNA126" s="1045"/>
      <c r="GNB126" s="1045"/>
      <c r="GNC126" s="1045"/>
      <c r="GND126" s="1045"/>
      <c r="GNE126" s="1045"/>
      <c r="GNF126" s="1045"/>
      <c r="GNG126" s="1045"/>
      <c r="GNH126" s="1045"/>
      <c r="GNI126" s="1045"/>
      <c r="GNJ126" s="1045"/>
      <c r="GNK126" s="1045"/>
      <c r="GNL126" s="1045"/>
      <c r="GNM126" s="1045"/>
      <c r="GNN126" s="1045"/>
      <c r="GNO126" s="1045"/>
      <c r="GNP126" s="1045"/>
      <c r="GNQ126" s="1045"/>
      <c r="GNR126" s="1045"/>
      <c r="GNS126" s="1045"/>
      <c r="GNT126" s="1045"/>
      <c r="GNU126" s="1045"/>
      <c r="GNV126" s="1045"/>
      <c r="GNW126" s="1045"/>
      <c r="GNX126" s="1045"/>
      <c r="GNY126" s="1045"/>
      <c r="GNZ126" s="1045"/>
      <c r="GOA126" s="1045"/>
      <c r="GOB126" s="1045"/>
      <c r="GOC126" s="1045"/>
      <c r="GOD126" s="1045"/>
      <c r="GOE126" s="1045"/>
      <c r="GOF126" s="1045"/>
      <c r="GOG126" s="1045"/>
      <c r="GOH126" s="1045"/>
      <c r="GOI126" s="1045"/>
      <c r="GOJ126" s="1045"/>
      <c r="GOK126" s="1045"/>
      <c r="GOL126" s="1045"/>
      <c r="GOM126" s="1045"/>
      <c r="GON126" s="1045"/>
      <c r="GOO126" s="1045"/>
      <c r="GOP126" s="1045"/>
      <c r="GOQ126" s="1045"/>
      <c r="GOR126" s="1045"/>
      <c r="GOS126" s="1045"/>
      <c r="GOT126" s="1045"/>
      <c r="GOU126" s="1045"/>
      <c r="GOV126" s="1045"/>
      <c r="GOW126" s="1045"/>
      <c r="GOX126" s="1045"/>
      <c r="GOY126" s="1045"/>
      <c r="GOZ126" s="1045"/>
      <c r="GPA126" s="1045"/>
      <c r="GPB126" s="1045"/>
      <c r="GPC126" s="1045"/>
      <c r="GPD126" s="1045"/>
      <c r="GPE126" s="1045"/>
      <c r="GPF126" s="1045"/>
      <c r="GPG126" s="1045"/>
      <c r="GPH126" s="1045"/>
      <c r="GPI126" s="1045"/>
      <c r="GPJ126" s="1045"/>
      <c r="GPK126" s="1045"/>
      <c r="GPL126" s="1045"/>
      <c r="GPM126" s="1045"/>
      <c r="GPN126" s="1045"/>
      <c r="GPO126" s="1045"/>
      <c r="GPP126" s="1045"/>
      <c r="GPQ126" s="1045"/>
      <c r="GPR126" s="1045"/>
      <c r="GPS126" s="1045"/>
      <c r="GPT126" s="1045"/>
      <c r="GPU126" s="1045"/>
      <c r="GPV126" s="1045"/>
      <c r="GPW126" s="1045"/>
      <c r="GPX126" s="1045"/>
      <c r="GPY126" s="1045"/>
      <c r="GPZ126" s="1045"/>
      <c r="GQA126" s="1045"/>
      <c r="GQB126" s="1045"/>
      <c r="GQC126" s="1045"/>
      <c r="GQD126" s="1045"/>
      <c r="GQE126" s="1045"/>
      <c r="GQF126" s="1045"/>
      <c r="GQG126" s="1045"/>
      <c r="GQH126" s="1045"/>
      <c r="GQI126" s="1045"/>
      <c r="GQJ126" s="1045"/>
      <c r="GQK126" s="1045"/>
      <c r="GQL126" s="1045"/>
      <c r="GQM126" s="1045"/>
      <c r="GQN126" s="1045"/>
      <c r="GQO126" s="1045"/>
      <c r="GQP126" s="1045"/>
      <c r="GQQ126" s="1045"/>
      <c r="GQR126" s="1045"/>
      <c r="GQS126" s="1045"/>
      <c r="GQT126" s="1045"/>
      <c r="GQU126" s="1045"/>
      <c r="GQV126" s="1045"/>
      <c r="GQW126" s="1045"/>
      <c r="GQX126" s="1045"/>
      <c r="GQY126" s="1045"/>
      <c r="GQZ126" s="1045"/>
      <c r="GRA126" s="1045"/>
      <c r="GRB126" s="1045"/>
      <c r="GRC126" s="1045"/>
      <c r="GRD126" s="1045"/>
      <c r="GRE126" s="1045"/>
      <c r="GRF126" s="1045"/>
      <c r="GRG126" s="1045"/>
      <c r="GRH126" s="1045"/>
      <c r="GRI126" s="1045"/>
      <c r="GRJ126" s="1045"/>
      <c r="GRK126" s="1045"/>
      <c r="GRL126" s="1045"/>
      <c r="GRM126" s="1045"/>
      <c r="GRN126" s="1045"/>
      <c r="GRO126" s="1045"/>
      <c r="GRP126" s="1045"/>
      <c r="GRQ126" s="1045"/>
      <c r="GRR126" s="1045"/>
      <c r="GRS126" s="1045"/>
      <c r="GRT126" s="1045"/>
      <c r="GRU126" s="1045"/>
      <c r="GRV126" s="1045"/>
      <c r="GRW126" s="1045"/>
      <c r="GRX126" s="1045"/>
      <c r="GRY126" s="1045"/>
      <c r="GRZ126" s="1045"/>
      <c r="GSA126" s="1045"/>
      <c r="GSB126" s="1045"/>
      <c r="GSC126" s="1045"/>
      <c r="GSD126" s="1045"/>
      <c r="GSE126" s="1045"/>
      <c r="GSF126" s="1045"/>
      <c r="GSG126" s="1045"/>
      <c r="GSH126" s="1045"/>
      <c r="GSI126" s="1045"/>
      <c r="GSJ126" s="1045"/>
      <c r="GSK126" s="1045"/>
      <c r="GSL126" s="1045"/>
      <c r="GSM126" s="1045"/>
      <c r="GSN126" s="1045"/>
      <c r="GSO126" s="1045"/>
      <c r="GSP126" s="1045"/>
      <c r="GSQ126" s="1045"/>
      <c r="GSR126" s="1045"/>
      <c r="GSS126" s="1045"/>
      <c r="GST126" s="1045"/>
      <c r="GSU126" s="1045"/>
      <c r="GSV126" s="1045"/>
      <c r="GSW126" s="1045"/>
      <c r="GSX126" s="1045"/>
      <c r="GSY126" s="1045"/>
      <c r="GSZ126" s="1045"/>
      <c r="GTA126" s="1045"/>
      <c r="GTB126" s="1045"/>
      <c r="GTC126" s="1045"/>
      <c r="GTD126" s="1045"/>
      <c r="GTE126" s="1045"/>
      <c r="GTF126" s="1045"/>
      <c r="GTG126" s="1045"/>
      <c r="GTH126" s="1045"/>
      <c r="GTI126" s="1045"/>
      <c r="GTJ126" s="1045"/>
      <c r="GTK126" s="1045"/>
      <c r="GTL126" s="1045"/>
      <c r="GTM126" s="1045"/>
      <c r="GTN126" s="1045"/>
      <c r="GTO126" s="1045"/>
      <c r="GTP126" s="1045"/>
      <c r="GTQ126" s="1045"/>
      <c r="GTR126" s="1045"/>
      <c r="GTS126" s="1045"/>
      <c r="GTT126" s="1045"/>
      <c r="GTU126" s="1045"/>
      <c r="GTV126" s="1045"/>
      <c r="GTW126" s="1045"/>
      <c r="GTX126" s="1045"/>
      <c r="GTY126" s="1045"/>
      <c r="GTZ126" s="1045"/>
      <c r="GUA126" s="1045"/>
      <c r="GUB126" s="1045"/>
      <c r="GUC126" s="1045"/>
      <c r="GUD126" s="1045"/>
      <c r="GUE126" s="1045"/>
      <c r="GUF126" s="1045"/>
      <c r="GUG126" s="1045"/>
      <c r="GUH126" s="1045"/>
      <c r="GUI126" s="1045"/>
      <c r="GUJ126" s="1045"/>
      <c r="GUK126" s="1045"/>
      <c r="GUL126" s="1045"/>
      <c r="GUM126" s="1045"/>
      <c r="GUN126" s="1045"/>
      <c r="GUO126" s="1045"/>
      <c r="GUP126" s="1045"/>
      <c r="GUQ126" s="1045"/>
      <c r="GUR126" s="1045"/>
      <c r="GUS126" s="1045"/>
      <c r="GUT126" s="1045"/>
      <c r="GUU126" s="1045"/>
      <c r="GUV126" s="1045"/>
      <c r="GUW126" s="1045"/>
      <c r="GUX126" s="1045"/>
      <c r="GUY126" s="1045"/>
      <c r="GUZ126" s="1045"/>
      <c r="GVA126" s="1045"/>
      <c r="GVB126" s="1045"/>
      <c r="GVC126" s="1045"/>
      <c r="GVD126" s="1045"/>
      <c r="GVE126" s="1045"/>
      <c r="GVF126" s="1045"/>
      <c r="GVG126" s="1045"/>
      <c r="GVH126" s="1045"/>
      <c r="GVI126" s="1045"/>
      <c r="GVJ126" s="1045"/>
      <c r="GVK126" s="1045"/>
      <c r="GVL126" s="1045"/>
      <c r="GVM126" s="1045"/>
      <c r="GVN126" s="1045"/>
      <c r="GVO126" s="1045"/>
      <c r="GVP126" s="1045"/>
      <c r="GVQ126" s="1045"/>
      <c r="GVR126" s="1045"/>
      <c r="GVS126" s="1045"/>
      <c r="GVT126" s="1045"/>
      <c r="GVU126" s="1045"/>
      <c r="GVV126" s="1045"/>
      <c r="GVW126" s="1045"/>
      <c r="GVX126" s="1045"/>
      <c r="GVY126" s="1045"/>
      <c r="GVZ126" s="1045"/>
      <c r="GWA126" s="1045"/>
      <c r="GWB126" s="1045"/>
      <c r="GWC126" s="1045"/>
      <c r="GWD126" s="1045"/>
      <c r="GWE126" s="1045"/>
      <c r="GWF126" s="1045"/>
      <c r="GWG126" s="1045"/>
      <c r="GWH126" s="1045"/>
      <c r="GWI126" s="1045"/>
      <c r="GWJ126" s="1045"/>
      <c r="GWK126" s="1045"/>
      <c r="GWL126" s="1045"/>
      <c r="GWM126" s="1045"/>
      <c r="GWN126" s="1045"/>
      <c r="GWO126" s="1045"/>
      <c r="GWP126" s="1045"/>
      <c r="GWQ126" s="1045"/>
      <c r="GWR126" s="1045"/>
      <c r="GWS126" s="1045"/>
      <c r="GWT126" s="1045"/>
      <c r="GWU126" s="1045"/>
      <c r="GWV126" s="1045"/>
      <c r="GWW126" s="1045"/>
      <c r="GWX126" s="1045"/>
      <c r="GWY126" s="1045"/>
      <c r="GWZ126" s="1045"/>
      <c r="GXA126" s="1045"/>
      <c r="GXB126" s="1045"/>
      <c r="GXC126" s="1045"/>
      <c r="GXD126" s="1045"/>
      <c r="GXE126" s="1045"/>
      <c r="GXF126" s="1045"/>
      <c r="GXG126" s="1045"/>
      <c r="GXH126" s="1045"/>
      <c r="GXI126" s="1045"/>
      <c r="GXJ126" s="1045"/>
      <c r="GXK126" s="1045"/>
      <c r="GXL126" s="1045"/>
      <c r="GXM126" s="1045"/>
      <c r="GXN126" s="1045"/>
      <c r="GXO126" s="1045"/>
      <c r="GXP126" s="1045"/>
      <c r="GXQ126" s="1045"/>
      <c r="GXR126" s="1045"/>
      <c r="GXS126" s="1045"/>
      <c r="GXT126" s="1045"/>
      <c r="GXU126" s="1045"/>
      <c r="GXV126" s="1045"/>
      <c r="GXW126" s="1045"/>
      <c r="GXX126" s="1045"/>
      <c r="GXY126" s="1045"/>
      <c r="GXZ126" s="1045"/>
      <c r="GYA126" s="1045"/>
      <c r="GYB126" s="1045"/>
      <c r="GYC126" s="1045"/>
      <c r="GYD126" s="1045"/>
      <c r="GYE126" s="1045"/>
      <c r="GYF126" s="1045"/>
      <c r="GYG126" s="1045"/>
      <c r="GYH126" s="1045"/>
      <c r="GYI126" s="1045"/>
      <c r="GYJ126" s="1045"/>
      <c r="GYK126" s="1045"/>
      <c r="GYL126" s="1045"/>
      <c r="GYM126" s="1045"/>
      <c r="GYN126" s="1045"/>
      <c r="GYO126" s="1045"/>
      <c r="GYP126" s="1045"/>
      <c r="GYQ126" s="1045"/>
      <c r="GYR126" s="1045"/>
      <c r="GYS126" s="1045"/>
      <c r="GYT126" s="1045"/>
      <c r="GYU126" s="1045"/>
      <c r="GYV126" s="1045"/>
      <c r="GYW126" s="1045"/>
      <c r="GYX126" s="1045"/>
      <c r="GYY126" s="1045"/>
      <c r="GYZ126" s="1045"/>
      <c r="GZA126" s="1045"/>
      <c r="GZB126" s="1045"/>
      <c r="GZC126" s="1045"/>
      <c r="GZD126" s="1045"/>
      <c r="GZE126" s="1045"/>
      <c r="GZF126" s="1045"/>
      <c r="GZG126" s="1045"/>
      <c r="GZH126" s="1045"/>
      <c r="GZI126" s="1045"/>
      <c r="GZJ126" s="1045"/>
      <c r="GZK126" s="1045"/>
      <c r="GZL126" s="1045"/>
      <c r="GZM126" s="1045"/>
      <c r="GZN126" s="1045"/>
      <c r="GZO126" s="1045"/>
      <c r="GZP126" s="1045"/>
      <c r="GZQ126" s="1045"/>
      <c r="GZR126" s="1045"/>
      <c r="GZS126" s="1045"/>
      <c r="GZT126" s="1045"/>
      <c r="GZU126" s="1045"/>
      <c r="GZV126" s="1045"/>
      <c r="GZW126" s="1045"/>
      <c r="GZX126" s="1045"/>
      <c r="GZY126" s="1045"/>
      <c r="GZZ126" s="1045"/>
      <c r="HAA126" s="1045"/>
      <c r="HAB126" s="1045"/>
      <c r="HAC126" s="1045"/>
      <c r="HAD126" s="1045"/>
      <c r="HAE126" s="1045"/>
      <c r="HAF126" s="1045"/>
      <c r="HAG126" s="1045"/>
      <c r="HAH126" s="1045"/>
      <c r="HAI126" s="1045"/>
      <c r="HAJ126" s="1045"/>
      <c r="HAK126" s="1045"/>
      <c r="HAL126" s="1045"/>
      <c r="HAM126" s="1045"/>
      <c r="HAN126" s="1045"/>
      <c r="HAO126" s="1045"/>
      <c r="HAP126" s="1045"/>
      <c r="HAQ126" s="1045"/>
      <c r="HAR126" s="1045"/>
      <c r="HAS126" s="1045"/>
      <c r="HAT126" s="1045"/>
      <c r="HAU126" s="1045"/>
      <c r="HAV126" s="1045"/>
      <c r="HAW126" s="1045"/>
      <c r="HAX126" s="1045"/>
      <c r="HAY126" s="1045"/>
      <c r="HAZ126" s="1045"/>
      <c r="HBA126" s="1045"/>
      <c r="HBB126" s="1045"/>
      <c r="HBC126" s="1045"/>
      <c r="HBD126" s="1045"/>
    </row>
    <row r="127" spans="1:5464" s="1048" customFormat="1" ht="16.5" customHeight="1" thickTop="1" x14ac:dyDescent="0.2">
      <c r="A127" s="1639" t="s">
        <v>244</v>
      </c>
      <c r="B127" s="1049" t="s">
        <v>245</v>
      </c>
      <c r="C127" s="1049">
        <f>SUM(D127+E127)</f>
        <v>0</v>
      </c>
      <c r="D127" s="1049">
        <f t="shared" ref="D127:E130" si="20">SUM(F127+H127+J127+L127+N127)</f>
        <v>0</v>
      </c>
      <c r="E127" s="1050">
        <f t="shared" si="20"/>
        <v>0</v>
      </c>
      <c r="F127" s="1051"/>
      <c r="G127" s="1052"/>
      <c r="H127" s="1053"/>
      <c r="I127" s="1052"/>
      <c r="J127" s="1054"/>
      <c r="K127" s="1019"/>
      <c r="L127" s="1054"/>
      <c r="M127" s="1019"/>
      <c r="N127" s="1053"/>
      <c r="O127" s="1052"/>
      <c r="P127" s="1055"/>
      <c r="Q127" s="815"/>
      <c r="R127" s="815"/>
      <c r="S127" s="815"/>
      <c r="T127" s="815"/>
      <c r="U127" s="815"/>
      <c r="V127" s="815"/>
      <c r="W127" s="815"/>
      <c r="X127" s="815"/>
      <c r="Y127" s="815"/>
      <c r="Z127" s="815"/>
      <c r="AA127" s="815"/>
      <c r="AB127" s="815"/>
      <c r="AC127" s="815"/>
      <c r="AD127" s="815"/>
      <c r="AE127" s="815"/>
      <c r="AF127" s="815"/>
      <c r="AG127" s="815"/>
      <c r="AH127" s="815"/>
      <c r="AI127" s="1044"/>
      <c r="AJ127" s="1045"/>
      <c r="AK127" s="1045"/>
      <c r="AL127" s="1045"/>
      <c r="AM127" s="1045"/>
      <c r="AN127" s="1045"/>
      <c r="AO127" s="1045"/>
      <c r="AP127" s="1045"/>
      <c r="AQ127" s="1045"/>
      <c r="AR127" s="1045"/>
      <c r="AS127" s="1045"/>
      <c r="AT127" s="1045"/>
      <c r="AU127" s="1045"/>
      <c r="AV127" s="1045"/>
      <c r="AW127" s="1045"/>
      <c r="AX127" s="1045"/>
      <c r="AY127" s="1045"/>
      <c r="AZ127" s="1045"/>
      <c r="BA127" s="1045"/>
      <c r="BB127" s="1045"/>
      <c r="BC127" s="1045"/>
      <c r="BD127" s="1045"/>
      <c r="BE127" s="1045"/>
      <c r="BF127" s="1045"/>
      <c r="BG127" s="1045"/>
      <c r="BH127" s="1045"/>
      <c r="BI127" s="1045"/>
      <c r="BJ127" s="1045"/>
      <c r="BK127" s="1045"/>
      <c r="BL127" s="1045"/>
      <c r="BM127" s="1045"/>
      <c r="BN127" s="1045"/>
      <c r="BO127" s="1045"/>
      <c r="BP127" s="1045"/>
      <c r="BQ127" s="1045"/>
      <c r="BR127" s="1045"/>
      <c r="BS127" s="1045"/>
      <c r="BT127" s="1045"/>
      <c r="BU127" s="1045"/>
      <c r="BV127" s="1045"/>
      <c r="BW127" s="1045"/>
      <c r="BX127" s="1045"/>
      <c r="BY127" s="1046"/>
      <c r="BZ127" s="1046"/>
      <c r="CA127" s="1046"/>
      <c r="CB127" s="1046"/>
      <c r="CC127" s="1046"/>
      <c r="CD127" s="1046"/>
      <c r="CE127" s="1046"/>
      <c r="CF127" s="1046"/>
      <c r="CG127" s="1047"/>
      <c r="CH127" s="1047"/>
      <c r="CI127" s="1047"/>
      <c r="CJ127" s="1047"/>
      <c r="CK127" s="1047"/>
      <c r="CL127" s="1047"/>
      <c r="CM127" s="1047"/>
      <c r="CN127" s="1047"/>
      <c r="CO127" s="1046"/>
      <c r="CP127" s="1045"/>
      <c r="CQ127" s="1045"/>
      <c r="CR127" s="1045"/>
      <c r="CS127" s="1045"/>
      <c r="CT127" s="1045"/>
      <c r="CU127" s="1045"/>
      <c r="CV127" s="1045"/>
      <c r="CW127" s="1045"/>
      <c r="CX127" s="1045"/>
      <c r="CY127" s="1045"/>
      <c r="CZ127" s="1045"/>
      <c r="DA127" s="1045"/>
      <c r="DB127" s="1045"/>
      <c r="DC127" s="1045"/>
      <c r="DD127" s="1045"/>
      <c r="DE127" s="1045"/>
      <c r="DF127" s="1045"/>
      <c r="DG127" s="1045"/>
      <c r="DH127" s="1045"/>
      <c r="DI127" s="1045"/>
      <c r="DJ127" s="1045"/>
      <c r="DK127" s="1045"/>
      <c r="DL127" s="1045"/>
      <c r="DM127" s="1045"/>
      <c r="DN127" s="1045"/>
      <c r="DO127" s="1045"/>
      <c r="DP127" s="1045"/>
      <c r="DQ127" s="1045"/>
      <c r="DR127" s="1045"/>
      <c r="DS127" s="1045"/>
      <c r="DT127" s="1045"/>
      <c r="DU127" s="1045"/>
      <c r="DV127" s="1045"/>
      <c r="DW127" s="1045"/>
      <c r="DX127" s="1045"/>
      <c r="DY127" s="1045"/>
      <c r="DZ127" s="1045"/>
      <c r="EA127" s="1045"/>
      <c r="EB127" s="1045"/>
      <c r="EC127" s="1045"/>
      <c r="ED127" s="1045"/>
      <c r="EE127" s="1045"/>
      <c r="EF127" s="1045"/>
      <c r="EG127" s="1045"/>
      <c r="EH127" s="1045"/>
      <c r="EI127" s="1045"/>
      <c r="EJ127" s="1045"/>
      <c r="EK127" s="1045"/>
      <c r="EL127" s="1045"/>
      <c r="EM127" s="1045"/>
      <c r="EN127" s="1045"/>
      <c r="EO127" s="1045"/>
      <c r="EP127" s="1045"/>
      <c r="EQ127" s="1045"/>
      <c r="ER127" s="1045"/>
      <c r="ES127" s="1045"/>
      <c r="ET127" s="1045"/>
      <c r="EU127" s="1045"/>
      <c r="EV127" s="1045"/>
      <c r="EW127" s="1045"/>
      <c r="EX127" s="1045"/>
      <c r="EY127" s="1045"/>
      <c r="EZ127" s="1045"/>
      <c r="FA127" s="1045"/>
      <c r="FB127" s="1045"/>
      <c r="FC127" s="1045"/>
      <c r="FD127" s="1045"/>
      <c r="FE127" s="1045"/>
      <c r="FF127" s="1045"/>
      <c r="FG127" s="1045"/>
      <c r="FH127" s="1045"/>
      <c r="FI127" s="1045"/>
      <c r="FJ127" s="1045"/>
      <c r="FK127" s="1045"/>
      <c r="FL127" s="1045"/>
      <c r="FM127" s="1045"/>
      <c r="FN127" s="1045"/>
      <c r="FO127" s="1045"/>
      <c r="FP127" s="1045"/>
      <c r="FQ127" s="1045"/>
      <c r="FR127" s="1045"/>
      <c r="FS127" s="1045"/>
      <c r="FT127" s="1045"/>
      <c r="FU127" s="1045"/>
      <c r="FV127" s="1045"/>
      <c r="FW127" s="1045"/>
      <c r="FX127" s="1045"/>
      <c r="FY127" s="1045"/>
      <c r="FZ127" s="1045"/>
      <c r="GA127" s="1045"/>
      <c r="GB127" s="1045"/>
      <c r="GC127" s="1045"/>
      <c r="GD127" s="1045"/>
      <c r="GE127" s="1045"/>
      <c r="GF127" s="1045"/>
      <c r="GG127" s="1045"/>
      <c r="GH127" s="1045"/>
      <c r="GI127" s="1045"/>
      <c r="GJ127" s="1045"/>
      <c r="GK127" s="1045"/>
      <c r="GL127" s="1045"/>
      <c r="GM127" s="1045"/>
      <c r="GN127" s="1045"/>
      <c r="GO127" s="1045"/>
      <c r="GP127" s="1045"/>
      <c r="GQ127" s="1045"/>
      <c r="GR127" s="1045"/>
      <c r="GS127" s="1045"/>
      <c r="GT127" s="1045"/>
      <c r="GU127" s="1045"/>
      <c r="GV127" s="1045"/>
      <c r="GW127" s="1045"/>
      <c r="GX127" s="1045"/>
      <c r="GY127" s="1045"/>
      <c r="GZ127" s="1045"/>
      <c r="HA127" s="1045"/>
      <c r="HB127" s="1045"/>
      <c r="HC127" s="1045"/>
      <c r="HD127" s="1045"/>
      <c r="HE127" s="1045"/>
      <c r="HF127" s="1045"/>
      <c r="HG127" s="1045"/>
      <c r="HH127" s="1045"/>
      <c r="HI127" s="1045"/>
      <c r="HJ127" s="1045"/>
      <c r="HK127" s="1045"/>
      <c r="HL127" s="1045"/>
      <c r="HM127" s="1045"/>
      <c r="HN127" s="1045"/>
      <c r="HO127" s="1045"/>
      <c r="HP127" s="1045"/>
      <c r="HQ127" s="1045"/>
      <c r="HR127" s="1045"/>
      <c r="HS127" s="1045"/>
      <c r="HT127" s="1045"/>
      <c r="HU127" s="1045"/>
      <c r="HV127" s="1045"/>
      <c r="HW127" s="1045"/>
      <c r="HX127" s="1045"/>
      <c r="HY127" s="1045"/>
      <c r="HZ127" s="1045"/>
      <c r="IA127" s="1045"/>
      <c r="IB127" s="1045"/>
      <c r="IC127" s="1045"/>
      <c r="ID127" s="1045"/>
      <c r="IE127" s="1045"/>
      <c r="IF127" s="1045"/>
      <c r="IG127" s="1045"/>
      <c r="IH127" s="1045"/>
      <c r="II127" s="1045"/>
      <c r="IJ127" s="1045"/>
      <c r="IK127" s="1045"/>
      <c r="IL127" s="1045"/>
      <c r="IM127" s="1045"/>
      <c r="IN127" s="1045"/>
      <c r="IO127" s="1045"/>
      <c r="IP127" s="1045"/>
      <c r="IQ127" s="1045"/>
      <c r="IR127" s="1045"/>
      <c r="IS127" s="1045"/>
      <c r="IT127" s="1045"/>
      <c r="IU127" s="1045"/>
      <c r="IV127" s="1045"/>
      <c r="IW127" s="1045"/>
      <c r="IX127" s="1045"/>
      <c r="IY127" s="1045"/>
      <c r="IZ127" s="1045"/>
      <c r="JA127" s="1045"/>
      <c r="JB127" s="1045"/>
      <c r="JC127" s="1045"/>
      <c r="JD127" s="1045"/>
      <c r="JE127" s="1045"/>
      <c r="JF127" s="1045"/>
      <c r="JG127" s="1045"/>
      <c r="JH127" s="1045"/>
      <c r="JI127" s="1045"/>
      <c r="JJ127" s="1045"/>
      <c r="JK127" s="1045"/>
      <c r="JL127" s="1045"/>
      <c r="JM127" s="1045"/>
      <c r="JN127" s="1045"/>
      <c r="JO127" s="1045"/>
      <c r="JP127" s="1045"/>
      <c r="JQ127" s="1045"/>
      <c r="JR127" s="1045"/>
      <c r="JS127" s="1045"/>
      <c r="JT127" s="1045"/>
      <c r="JU127" s="1045"/>
      <c r="JV127" s="1045"/>
      <c r="JW127" s="1045"/>
      <c r="JX127" s="1045"/>
      <c r="JY127" s="1045"/>
      <c r="JZ127" s="1045"/>
      <c r="KA127" s="1045"/>
      <c r="KB127" s="1045"/>
      <c r="KC127" s="1045"/>
      <c r="KD127" s="1045"/>
      <c r="KE127" s="1045"/>
      <c r="KF127" s="1045"/>
      <c r="KG127" s="1045"/>
      <c r="KH127" s="1045"/>
      <c r="KI127" s="1045"/>
      <c r="KJ127" s="1045"/>
      <c r="KK127" s="1045"/>
      <c r="KL127" s="1045"/>
      <c r="KM127" s="1045"/>
      <c r="KN127" s="1045"/>
      <c r="KO127" s="1045"/>
      <c r="KP127" s="1045"/>
      <c r="KQ127" s="1045"/>
      <c r="KR127" s="1045"/>
      <c r="KS127" s="1045"/>
      <c r="KT127" s="1045"/>
      <c r="KU127" s="1045"/>
      <c r="KV127" s="1045"/>
      <c r="KW127" s="1045"/>
      <c r="KX127" s="1045"/>
      <c r="KY127" s="1045"/>
      <c r="KZ127" s="1045"/>
      <c r="LA127" s="1045"/>
      <c r="LB127" s="1045"/>
      <c r="LC127" s="1045"/>
      <c r="LD127" s="1045"/>
      <c r="LE127" s="1045"/>
      <c r="LF127" s="1045"/>
      <c r="LG127" s="1045"/>
      <c r="LH127" s="1045"/>
      <c r="LI127" s="1045"/>
      <c r="LJ127" s="1045"/>
      <c r="LK127" s="1045"/>
      <c r="LL127" s="1045"/>
      <c r="LM127" s="1045"/>
      <c r="LN127" s="1045"/>
      <c r="LO127" s="1045"/>
      <c r="LP127" s="1045"/>
      <c r="LQ127" s="1045"/>
      <c r="LR127" s="1045"/>
      <c r="LS127" s="1045"/>
      <c r="LT127" s="1045"/>
      <c r="LU127" s="1045"/>
      <c r="LV127" s="1045"/>
      <c r="LW127" s="1045"/>
      <c r="LX127" s="1045"/>
      <c r="LY127" s="1045"/>
      <c r="LZ127" s="1045"/>
      <c r="MA127" s="1045"/>
      <c r="MB127" s="1045"/>
      <c r="MC127" s="1045"/>
      <c r="MD127" s="1045"/>
      <c r="ME127" s="1045"/>
      <c r="MF127" s="1045"/>
      <c r="MG127" s="1045"/>
      <c r="MH127" s="1045"/>
      <c r="MI127" s="1045"/>
      <c r="MJ127" s="1045"/>
      <c r="MK127" s="1045"/>
      <c r="ML127" s="1045"/>
      <c r="MM127" s="1045"/>
      <c r="MN127" s="1045"/>
      <c r="MO127" s="1045"/>
      <c r="MP127" s="1045"/>
      <c r="MQ127" s="1045"/>
      <c r="MR127" s="1045"/>
      <c r="MS127" s="1045"/>
      <c r="MT127" s="1045"/>
      <c r="MU127" s="1045"/>
      <c r="MV127" s="1045"/>
      <c r="MW127" s="1045"/>
      <c r="MX127" s="1045"/>
      <c r="MY127" s="1045"/>
      <c r="MZ127" s="1045"/>
      <c r="NA127" s="1045"/>
      <c r="NB127" s="1045"/>
      <c r="NC127" s="1045"/>
      <c r="ND127" s="1045"/>
      <c r="NE127" s="1045"/>
      <c r="NF127" s="1045"/>
      <c r="NG127" s="1045"/>
      <c r="NH127" s="1045"/>
      <c r="NI127" s="1045"/>
      <c r="NJ127" s="1045"/>
      <c r="NK127" s="1045"/>
      <c r="NL127" s="1045"/>
      <c r="NM127" s="1045"/>
      <c r="NN127" s="1045"/>
      <c r="NO127" s="1045"/>
      <c r="NP127" s="1045"/>
      <c r="NQ127" s="1045"/>
      <c r="NR127" s="1045"/>
      <c r="NS127" s="1045"/>
      <c r="NT127" s="1045"/>
      <c r="NU127" s="1045"/>
      <c r="NV127" s="1045"/>
      <c r="NW127" s="1045"/>
      <c r="NX127" s="1045"/>
      <c r="NY127" s="1045"/>
      <c r="NZ127" s="1045"/>
      <c r="OA127" s="1045"/>
      <c r="OB127" s="1045"/>
      <c r="OC127" s="1045"/>
      <c r="OD127" s="1045"/>
      <c r="OE127" s="1045"/>
      <c r="OF127" s="1045"/>
      <c r="OG127" s="1045"/>
      <c r="OH127" s="1045"/>
      <c r="OI127" s="1045"/>
      <c r="OJ127" s="1045"/>
      <c r="OK127" s="1045"/>
      <c r="OL127" s="1045"/>
      <c r="OM127" s="1045"/>
      <c r="ON127" s="1045"/>
      <c r="OO127" s="1045"/>
      <c r="OP127" s="1045"/>
      <c r="OQ127" s="1045"/>
      <c r="OR127" s="1045"/>
      <c r="OS127" s="1045"/>
      <c r="OT127" s="1045"/>
      <c r="OU127" s="1045"/>
      <c r="OV127" s="1045"/>
      <c r="OW127" s="1045"/>
      <c r="OX127" s="1045"/>
      <c r="OY127" s="1045"/>
      <c r="OZ127" s="1045"/>
      <c r="PA127" s="1045"/>
      <c r="PB127" s="1045"/>
      <c r="PC127" s="1045"/>
      <c r="PD127" s="1045"/>
      <c r="PE127" s="1045"/>
      <c r="PF127" s="1045"/>
      <c r="PG127" s="1045"/>
      <c r="PH127" s="1045"/>
      <c r="PI127" s="1045"/>
      <c r="PJ127" s="1045"/>
      <c r="PK127" s="1045"/>
      <c r="PL127" s="1045"/>
      <c r="PM127" s="1045"/>
      <c r="PN127" s="1045"/>
      <c r="PO127" s="1045"/>
      <c r="PP127" s="1045"/>
      <c r="PQ127" s="1045"/>
      <c r="PR127" s="1045"/>
      <c r="PS127" s="1045"/>
      <c r="PT127" s="1045"/>
      <c r="PU127" s="1045"/>
      <c r="PV127" s="1045"/>
      <c r="PW127" s="1045"/>
      <c r="PX127" s="1045"/>
      <c r="PY127" s="1045"/>
      <c r="PZ127" s="1045"/>
      <c r="QA127" s="1045"/>
      <c r="QB127" s="1045"/>
      <c r="QC127" s="1045"/>
      <c r="QD127" s="1045"/>
      <c r="QE127" s="1045"/>
      <c r="QF127" s="1045"/>
      <c r="QG127" s="1045"/>
      <c r="QH127" s="1045"/>
      <c r="QI127" s="1045"/>
      <c r="QJ127" s="1045"/>
      <c r="QK127" s="1045"/>
      <c r="QL127" s="1045"/>
      <c r="QM127" s="1045"/>
      <c r="QN127" s="1045"/>
      <c r="QO127" s="1045"/>
      <c r="QP127" s="1045"/>
      <c r="QQ127" s="1045"/>
      <c r="QR127" s="1045"/>
      <c r="QS127" s="1045"/>
      <c r="QT127" s="1045"/>
      <c r="QU127" s="1045"/>
      <c r="QV127" s="1045"/>
      <c r="QW127" s="1045"/>
      <c r="QX127" s="1045"/>
      <c r="QY127" s="1045"/>
      <c r="QZ127" s="1045"/>
      <c r="RA127" s="1045"/>
      <c r="RB127" s="1045"/>
      <c r="RC127" s="1045"/>
      <c r="RD127" s="1045"/>
      <c r="RE127" s="1045"/>
      <c r="RF127" s="1045"/>
      <c r="RG127" s="1045"/>
      <c r="RH127" s="1045"/>
      <c r="RI127" s="1045"/>
      <c r="RJ127" s="1045"/>
      <c r="RK127" s="1045"/>
      <c r="RL127" s="1045"/>
      <c r="RM127" s="1045"/>
      <c r="RN127" s="1045"/>
      <c r="RO127" s="1045"/>
      <c r="RP127" s="1045"/>
      <c r="RQ127" s="1045"/>
      <c r="RR127" s="1045"/>
      <c r="RS127" s="1045"/>
      <c r="RT127" s="1045"/>
      <c r="RU127" s="1045"/>
      <c r="RV127" s="1045"/>
      <c r="RW127" s="1045"/>
      <c r="RX127" s="1045"/>
      <c r="RY127" s="1045"/>
      <c r="RZ127" s="1045"/>
      <c r="SA127" s="1045"/>
      <c r="SB127" s="1045"/>
      <c r="SC127" s="1045"/>
      <c r="SD127" s="1045"/>
      <c r="SE127" s="1045"/>
      <c r="SF127" s="1045"/>
      <c r="SG127" s="1045"/>
      <c r="SH127" s="1045"/>
      <c r="SI127" s="1045"/>
      <c r="SJ127" s="1045"/>
      <c r="SK127" s="1045"/>
      <c r="SL127" s="1045"/>
      <c r="SM127" s="1045"/>
      <c r="SN127" s="1045"/>
      <c r="SO127" s="1045"/>
      <c r="SP127" s="1045"/>
      <c r="SQ127" s="1045"/>
      <c r="SR127" s="1045"/>
      <c r="SS127" s="1045"/>
      <c r="ST127" s="1045"/>
      <c r="SU127" s="1045"/>
      <c r="SV127" s="1045"/>
      <c r="SW127" s="1045"/>
      <c r="SX127" s="1045"/>
      <c r="SY127" s="1045"/>
      <c r="SZ127" s="1045"/>
      <c r="TA127" s="1045"/>
      <c r="TB127" s="1045"/>
      <c r="TC127" s="1045"/>
      <c r="TD127" s="1045"/>
      <c r="TE127" s="1045"/>
      <c r="TF127" s="1045"/>
      <c r="TG127" s="1045"/>
      <c r="TH127" s="1045"/>
      <c r="TI127" s="1045"/>
      <c r="TJ127" s="1045"/>
      <c r="TK127" s="1045"/>
      <c r="TL127" s="1045"/>
      <c r="TM127" s="1045"/>
      <c r="TN127" s="1045"/>
      <c r="TO127" s="1045"/>
      <c r="TP127" s="1045"/>
      <c r="TQ127" s="1045"/>
      <c r="TR127" s="1045"/>
      <c r="TS127" s="1045"/>
      <c r="TT127" s="1045"/>
      <c r="TU127" s="1045"/>
      <c r="TV127" s="1045"/>
      <c r="TW127" s="1045"/>
      <c r="TX127" s="1045"/>
      <c r="TY127" s="1045"/>
      <c r="TZ127" s="1045"/>
      <c r="UA127" s="1045"/>
      <c r="UB127" s="1045"/>
      <c r="UC127" s="1045"/>
      <c r="UD127" s="1045"/>
      <c r="UE127" s="1045"/>
      <c r="UF127" s="1045"/>
      <c r="UG127" s="1045"/>
      <c r="UH127" s="1045"/>
      <c r="UI127" s="1045"/>
      <c r="UJ127" s="1045"/>
      <c r="UK127" s="1045"/>
      <c r="UL127" s="1045"/>
      <c r="UM127" s="1045"/>
      <c r="UN127" s="1045"/>
      <c r="UO127" s="1045"/>
      <c r="UP127" s="1045"/>
      <c r="UQ127" s="1045"/>
      <c r="UR127" s="1045"/>
      <c r="US127" s="1045"/>
      <c r="UT127" s="1045"/>
      <c r="UU127" s="1045"/>
      <c r="UV127" s="1045"/>
      <c r="UW127" s="1045"/>
      <c r="UX127" s="1045"/>
      <c r="UY127" s="1045"/>
      <c r="UZ127" s="1045"/>
      <c r="VA127" s="1045"/>
      <c r="VB127" s="1045"/>
      <c r="VC127" s="1045"/>
      <c r="VD127" s="1045"/>
      <c r="VE127" s="1045"/>
      <c r="VF127" s="1045"/>
      <c r="VG127" s="1045"/>
      <c r="VH127" s="1045"/>
      <c r="VI127" s="1045"/>
      <c r="VJ127" s="1045"/>
      <c r="VK127" s="1045"/>
      <c r="VL127" s="1045"/>
      <c r="VM127" s="1045"/>
      <c r="VN127" s="1045"/>
      <c r="VO127" s="1045"/>
      <c r="VP127" s="1045"/>
      <c r="VQ127" s="1045"/>
      <c r="VR127" s="1045"/>
      <c r="VS127" s="1045"/>
      <c r="VT127" s="1045"/>
      <c r="VU127" s="1045"/>
      <c r="VV127" s="1045"/>
      <c r="VW127" s="1045"/>
      <c r="VX127" s="1045"/>
      <c r="VY127" s="1045"/>
      <c r="VZ127" s="1045"/>
      <c r="WA127" s="1045"/>
      <c r="WB127" s="1045"/>
      <c r="WC127" s="1045"/>
      <c r="WD127" s="1045"/>
      <c r="WE127" s="1045"/>
      <c r="WF127" s="1045"/>
      <c r="WG127" s="1045"/>
      <c r="WH127" s="1045"/>
      <c r="WI127" s="1045"/>
      <c r="WJ127" s="1045"/>
      <c r="WK127" s="1045"/>
      <c r="WL127" s="1045"/>
      <c r="WM127" s="1045"/>
      <c r="WN127" s="1045"/>
      <c r="WO127" s="1045"/>
      <c r="WP127" s="1045"/>
      <c r="WQ127" s="1045"/>
      <c r="WR127" s="1045"/>
      <c r="WS127" s="1045"/>
      <c r="WT127" s="1045"/>
      <c r="WU127" s="1045"/>
      <c r="WV127" s="1045"/>
      <c r="WW127" s="1045"/>
      <c r="WX127" s="1045"/>
      <c r="WY127" s="1045"/>
      <c r="WZ127" s="1045"/>
      <c r="XA127" s="1045"/>
      <c r="XB127" s="1045"/>
      <c r="XC127" s="1045"/>
      <c r="XD127" s="1045"/>
      <c r="XE127" s="1045"/>
      <c r="XF127" s="1045"/>
      <c r="XG127" s="1045"/>
      <c r="XH127" s="1045"/>
      <c r="XI127" s="1045"/>
      <c r="XJ127" s="1045"/>
      <c r="XK127" s="1045"/>
      <c r="XL127" s="1045"/>
      <c r="XM127" s="1045"/>
      <c r="XN127" s="1045"/>
      <c r="XO127" s="1045"/>
      <c r="XP127" s="1045"/>
      <c r="XQ127" s="1045"/>
      <c r="XR127" s="1045"/>
      <c r="XS127" s="1045"/>
      <c r="XT127" s="1045"/>
      <c r="XU127" s="1045"/>
      <c r="XV127" s="1045"/>
      <c r="XW127" s="1045"/>
      <c r="XX127" s="1045"/>
      <c r="XY127" s="1045"/>
      <c r="XZ127" s="1045"/>
      <c r="YA127" s="1045"/>
      <c r="YB127" s="1045"/>
      <c r="YC127" s="1045"/>
      <c r="YD127" s="1045"/>
      <c r="YE127" s="1045"/>
      <c r="YF127" s="1045"/>
      <c r="YG127" s="1045"/>
      <c r="YH127" s="1045"/>
      <c r="YI127" s="1045"/>
      <c r="YJ127" s="1045"/>
      <c r="YK127" s="1045"/>
      <c r="YL127" s="1045"/>
      <c r="YM127" s="1045"/>
      <c r="YN127" s="1045"/>
      <c r="YO127" s="1045"/>
      <c r="YP127" s="1045"/>
      <c r="YQ127" s="1045"/>
      <c r="YR127" s="1045"/>
      <c r="YS127" s="1045"/>
      <c r="YT127" s="1045"/>
      <c r="YU127" s="1045"/>
      <c r="YV127" s="1045"/>
      <c r="YW127" s="1045"/>
      <c r="YX127" s="1045"/>
      <c r="YY127" s="1045"/>
      <c r="YZ127" s="1045"/>
      <c r="ZA127" s="1045"/>
      <c r="ZB127" s="1045"/>
      <c r="ZC127" s="1045"/>
      <c r="ZD127" s="1045"/>
      <c r="ZE127" s="1045"/>
      <c r="ZF127" s="1045"/>
      <c r="ZG127" s="1045"/>
      <c r="ZH127" s="1045"/>
      <c r="ZI127" s="1045"/>
      <c r="ZJ127" s="1045"/>
      <c r="ZK127" s="1045"/>
      <c r="ZL127" s="1045"/>
      <c r="ZM127" s="1045"/>
      <c r="ZN127" s="1045"/>
      <c r="ZO127" s="1045"/>
      <c r="ZP127" s="1045"/>
      <c r="ZQ127" s="1045"/>
      <c r="ZR127" s="1045"/>
      <c r="ZS127" s="1045"/>
      <c r="ZT127" s="1045"/>
      <c r="ZU127" s="1045"/>
      <c r="ZV127" s="1045"/>
      <c r="ZW127" s="1045"/>
      <c r="ZX127" s="1045"/>
      <c r="ZY127" s="1045"/>
      <c r="ZZ127" s="1045"/>
      <c r="AAA127" s="1045"/>
      <c r="AAB127" s="1045"/>
      <c r="AAC127" s="1045"/>
      <c r="AAD127" s="1045"/>
      <c r="AAE127" s="1045"/>
      <c r="AAF127" s="1045"/>
      <c r="AAG127" s="1045"/>
      <c r="AAH127" s="1045"/>
      <c r="AAI127" s="1045"/>
      <c r="AAJ127" s="1045"/>
      <c r="AAK127" s="1045"/>
      <c r="AAL127" s="1045"/>
      <c r="AAM127" s="1045"/>
      <c r="AAN127" s="1045"/>
      <c r="AAO127" s="1045"/>
      <c r="AAP127" s="1045"/>
      <c r="AAQ127" s="1045"/>
      <c r="AAR127" s="1045"/>
      <c r="AAS127" s="1045"/>
      <c r="AAT127" s="1045"/>
      <c r="AAU127" s="1045"/>
      <c r="AAV127" s="1045"/>
      <c r="AAW127" s="1045"/>
      <c r="AAX127" s="1045"/>
      <c r="AAY127" s="1045"/>
      <c r="AAZ127" s="1045"/>
      <c r="ABA127" s="1045"/>
      <c r="ABB127" s="1045"/>
      <c r="ABC127" s="1045"/>
      <c r="ABD127" s="1045"/>
      <c r="ABE127" s="1045"/>
      <c r="ABF127" s="1045"/>
      <c r="ABG127" s="1045"/>
      <c r="ABH127" s="1045"/>
      <c r="ABI127" s="1045"/>
      <c r="ABJ127" s="1045"/>
      <c r="ABK127" s="1045"/>
      <c r="ABL127" s="1045"/>
      <c r="ABM127" s="1045"/>
      <c r="ABN127" s="1045"/>
      <c r="ABO127" s="1045"/>
      <c r="ABP127" s="1045"/>
      <c r="ABQ127" s="1045"/>
      <c r="ABR127" s="1045"/>
      <c r="ABS127" s="1045"/>
      <c r="ABT127" s="1045"/>
      <c r="ABU127" s="1045"/>
      <c r="ABV127" s="1045"/>
      <c r="ABW127" s="1045"/>
      <c r="ABX127" s="1045"/>
      <c r="ABY127" s="1045"/>
      <c r="ABZ127" s="1045"/>
      <c r="ACA127" s="1045"/>
      <c r="ACB127" s="1045"/>
      <c r="ACC127" s="1045"/>
      <c r="ACD127" s="1045"/>
      <c r="ACE127" s="1045"/>
      <c r="ACF127" s="1045"/>
      <c r="ACG127" s="1045"/>
      <c r="ACH127" s="1045"/>
      <c r="ACI127" s="1045"/>
      <c r="ACJ127" s="1045"/>
      <c r="ACK127" s="1045"/>
      <c r="ACL127" s="1045"/>
      <c r="ACM127" s="1045"/>
      <c r="ACN127" s="1045"/>
      <c r="ACO127" s="1045"/>
      <c r="ACP127" s="1045"/>
      <c r="ACQ127" s="1045"/>
      <c r="ACR127" s="1045"/>
      <c r="ACS127" s="1045"/>
      <c r="ACT127" s="1045"/>
      <c r="ACU127" s="1045"/>
      <c r="ACV127" s="1045"/>
      <c r="ACW127" s="1045"/>
      <c r="ACX127" s="1045"/>
      <c r="ACY127" s="1045"/>
      <c r="ACZ127" s="1045"/>
      <c r="ADA127" s="1045"/>
      <c r="ADB127" s="1045"/>
      <c r="ADC127" s="1045"/>
      <c r="ADD127" s="1045"/>
      <c r="ADE127" s="1045"/>
      <c r="ADF127" s="1045"/>
      <c r="ADG127" s="1045"/>
      <c r="ADH127" s="1045"/>
      <c r="ADI127" s="1045"/>
      <c r="ADJ127" s="1045"/>
      <c r="ADK127" s="1045"/>
      <c r="ADL127" s="1045"/>
      <c r="ADM127" s="1045"/>
      <c r="ADN127" s="1045"/>
      <c r="ADO127" s="1045"/>
      <c r="ADP127" s="1045"/>
      <c r="ADQ127" s="1045"/>
      <c r="ADR127" s="1045"/>
      <c r="ADS127" s="1045"/>
      <c r="ADT127" s="1045"/>
      <c r="ADU127" s="1045"/>
      <c r="ADV127" s="1045"/>
      <c r="ADW127" s="1045"/>
      <c r="ADX127" s="1045"/>
      <c r="ADY127" s="1045"/>
      <c r="ADZ127" s="1045"/>
      <c r="AEA127" s="1045"/>
      <c r="AEB127" s="1045"/>
      <c r="AEC127" s="1045"/>
      <c r="AED127" s="1045"/>
      <c r="AEE127" s="1045"/>
      <c r="AEF127" s="1045"/>
      <c r="AEG127" s="1045"/>
      <c r="AEH127" s="1045"/>
      <c r="AEI127" s="1045"/>
      <c r="AEJ127" s="1045"/>
      <c r="AEK127" s="1045"/>
      <c r="AEL127" s="1045"/>
      <c r="AEM127" s="1045"/>
      <c r="AEN127" s="1045"/>
      <c r="AEO127" s="1045"/>
      <c r="AEP127" s="1045"/>
      <c r="AEQ127" s="1045"/>
      <c r="AER127" s="1045"/>
      <c r="AES127" s="1045"/>
      <c r="AET127" s="1045"/>
      <c r="AEU127" s="1045"/>
      <c r="AEV127" s="1045"/>
      <c r="AEW127" s="1045"/>
      <c r="AEX127" s="1045"/>
      <c r="AEY127" s="1045"/>
      <c r="AEZ127" s="1045"/>
      <c r="AFA127" s="1045"/>
      <c r="AFB127" s="1045"/>
      <c r="AFC127" s="1045"/>
      <c r="AFD127" s="1045"/>
      <c r="AFE127" s="1045"/>
      <c r="AFF127" s="1045"/>
      <c r="AFG127" s="1045"/>
      <c r="AFH127" s="1045"/>
      <c r="AFI127" s="1045"/>
      <c r="AFJ127" s="1045"/>
      <c r="AFK127" s="1045"/>
      <c r="AFL127" s="1045"/>
      <c r="AFM127" s="1045"/>
      <c r="AFN127" s="1045"/>
      <c r="AFO127" s="1045"/>
      <c r="AFP127" s="1045"/>
      <c r="AFQ127" s="1045"/>
      <c r="AFR127" s="1045"/>
      <c r="AFS127" s="1045"/>
      <c r="AFT127" s="1045"/>
      <c r="AFU127" s="1045"/>
      <c r="AFV127" s="1045"/>
      <c r="AFW127" s="1045"/>
      <c r="AFX127" s="1045"/>
      <c r="AFY127" s="1045"/>
      <c r="AFZ127" s="1045"/>
      <c r="AGA127" s="1045"/>
      <c r="AGB127" s="1045"/>
      <c r="AGC127" s="1045"/>
      <c r="AGD127" s="1045"/>
      <c r="AGE127" s="1045"/>
      <c r="AGF127" s="1045"/>
      <c r="AGG127" s="1045"/>
      <c r="AGH127" s="1045"/>
      <c r="AGI127" s="1045"/>
      <c r="AGJ127" s="1045"/>
      <c r="AGK127" s="1045"/>
      <c r="AGL127" s="1045"/>
      <c r="AGM127" s="1045"/>
      <c r="AGN127" s="1045"/>
      <c r="AGO127" s="1045"/>
      <c r="AGP127" s="1045"/>
      <c r="AGQ127" s="1045"/>
      <c r="AGR127" s="1045"/>
      <c r="AGS127" s="1045"/>
      <c r="AGT127" s="1045"/>
      <c r="AGU127" s="1045"/>
      <c r="AGV127" s="1045"/>
      <c r="AGW127" s="1045"/>
      <c r="AGX127" s="1045"/>
      <c r="AGY127" s="1045"/>
      <c r="AGZ127" s="1045"/>
      <c r="AHA127" s="1045"/>
      <c r="AHB127" s="1045"/>
      <c r="AHC127" s="1045"/>
      <c r="AHD127" s="1045"/>
      <c r="AHE127" s="1045"/>
      <c r="AHF127" s="1045"/>
      <c r="AHG127" s="1045"/>
      <c r="AHH127" s="1045"/>
      <c r="AHI127" s="1045"/>
      <c r="AHJ127" s="1045"/>
      <c r="AHK127" s="1045"/>
      <c r="AHL127" s="1045"/>
      <c r="AHM127" s="1045"/>
      <c r="AHN127" s="1045"/>
      <c r="AHO127" s="1045"/>
      <c r="AHP127" s="1045"/>
      <c r="AHQ127" s="1045"/>
      <c r="AHR127" s="1045"/>
      <c r="AHS127" s="1045"/>
      <c r="AHT127" s="1045"/>
      <c r="AHU127" s="1045"/>
      <c r="AHV127" s="1045"/>
      <c r="AHW127" s="1045"/>
      <c r="AHX127" s="1045"/>
      <c r="AHY127" s="1045"/>
      <c r="AHZ127" s="1045"/>
      <c r="AIA127" s="1045"/>
      <c r="AIB127" s="1045"/>
      <c r="AIC127" s="1045"/>
      <c r="AID127" s="1045"/>
      <c r="AIE127" s="1045"/>
      <c r="AIF127" s="1045"/>
      <c r="AIG127" s="1045"/>
      <c r="AIH127" s="1045"/>
      <c r="AII127" s="1045"/>
      <c r="AIJ127" s="1045"/>
      <c r="AIK127" s="1045"/>
      <c r="AIL127" s="1045"/>
      <c r="AIM127" s="1045"/>
      <c r="AIN127" s="1045"/>
      <c r="AIO127" s="1045"/>
      <c r="AIP127" s="1045"/>
      <c r="AIQ127" s="1045"/>
      <c r="AIR127" s="1045"/>
      <c r="AIS127" s="1045"/>
      <c r="AIT127" s="1045"/>
      <c r="AIU127" s="1045"/>
      <c r="AIV127" s="1045"/>
      <c r="AIW127" s="1045"/>
      <c r="AIX127" s="1045"/>
      <c r="AIY127" s="1045"/>
      <c r="AIZ127" s="1045"/>
      <c r="AJA127" s="1045"/>
      <c r="AJB127" s="1045"/>
      <c r="AJC127" s="1045"/>
      <c r="AJD127" s="1045"/>
      <c r="AJE127" s="1045"/>
      <c r="AJF127" s="1045"/>
      <c r="AJG127" s="1045"/>
      <c r="AJH127" s="1045"/>
      <c r="AJI127" s="1045"/>
      <c r="AJJ127" s="1045"/>
      <c r="AJK127" s="1045"/>
      <c r="AJL127" s="1045"/>
      <c r="AJM127" s="1045"/>
      <c r="AJN127" s="1045"/>
      <c r="AJO127" s="1045"/>
      <c r="AJP127" s="1045"/>
      <c r="AJQ127" s="1045"/>
      <c r="AJR127" s="1045"/>
      <c r="AJS127" s="1045"/>
      <c r="AJT127" s="1045"/>
      <c r="AJU127" s="1045"/>
      <c r="AJV127" s="1045"/>
      <c r="AJW127" s="1045"/>
      <c r="AJX127" s="1045"/>
      <c r="AJY127" s="1045"/>
      <c r="AJZ127" s="1045"/>
      <c r="AKA127" s="1045"/>
      <c r="AKB127" s="1045"/>
      <c r="AKC127" s="1045"/>
      <c r="AKD127" s="1045"/>
      <c r="AKE127" s="1045"/>
      <c r="AKF127" s="1045"/>
      <c r="AKG127" s="1045"/>
      <c r="AKH127" s="1045"/>
      <c r="AKI127" s="1045"/>
      <c r="AKJ127" s="1045"/>
      <c r="AKK127" s="1045"/>
      <c r="AKL127" s="1045"/>
      <c r="AKM127" s="1045"/>
      <c r="AKN127" s="1045"/>
      <c r="AKO127" s="1045"/>
      <c r="AKP127" s="1045"/>
      <c r="AKQ127" s="1045"/>
      <c r="AKR127" s="1045"/>
      <c r="AKS127" s="1045"/>
      <c r="AKT127" s="1045"/>
      <c r="AKU127" s="1045"/>
      <c r="AKV127" s="1045"/>
      <c r="AKW127" s="1045"/>
      <c r="AKX127" s="1045"/>
      <c r="AKY127" s="1045"/>
      <c r="AKZ127" s="1045"/>
      <c r="ALA127" s="1045"/>
      <c r="ALB127" s="1045"/>
      <c r="ALC127" s="1045"/>
      <c r="ALD127" s="1045"/>
      <c r="ALE127" s="1045"/>
      <c r="ALF127" s="1045"/>
      <c r="ALG127" s="1045"/>
      <c r="ALH127" s="1045"/>
      <c r="ALI127" s="1045"/>
      <c r="ALJ127" s="1045"/>
      <c r="ALK127" s="1045"/>
      <c r="ALL127" s="1045"/>
      <c r="ALM127" s="1045"/>
      <c r="ALN127" s="1045"/>
      <c r="ALO127" s="1045"/>
      <c r="ALP127" s="1045"/>
      <c r="ALQ127" s="1045"/>
      <c r="ALR127" s="1045"/>
      <c r="ALS127" s="1045"/>
      <c r="ALT127" s="1045"/>
      <c r="ALU127" s="1045"/>
      <c r="ALV127" s="1045"/>
      <c r="ALW127" s="1045"/>
      <c r="ALX127" s="1045"/>
      <c r="ALY127" s="1045"/>
      <c r="ALZ127" s="1045"/>
      <c r="AMA127" s="1045"/>
      <c r="AMB127" s="1045"/>
      <c r="AMC127" s="1045"/>
      <c r="AMD127" s="1045"/>
      <c r="AME127" s="1045"/>
      <c r="AMF127" s="1045"/>
      <c r="AMG127" s="1045"/>
      <c r="AMH127" s="1045"/>
      <c r="AMI127" s="1045"/>
      <c r="AMJ127" s="1045"/>
      <c r="AMK127" s="1045"/>
      <c r="AML127" s="1045"/>
      <c r="AMM127" s="1045"/>
      <c r="AMN127" s="1045"/>
      <c r="AMO127" s="1045"/>
      <c r="AMP127" s="1045"/>
      <c r="AMQ127" s="1045"/>
      <c r="AMR127" s="1045"/>
      <c r="AMS127" s="1045"/>
      <c r="AMT127" s="1045"/>
      <c r="AMU127" s="1045"/>
      <c r="AMV127" s="1045"/>
      <c r="AMW127" s="1045"/>
      <c r="AMX127" s="1045"/>
      <c r="AMY127" s="1045"/>
      <c r="AMZ127" s="1045"/>
      <c r="ANA127" s="1045"/>
      <c r="ANB127" s="1045"/>
      <c r="ANC127" s="1045"/>
      <c r="AND127" s="1045"/>
      <c r="ANE127" s="1045"/>
      <c r="ANF127" s="1045"/>
      <c r="ANG127" s="1045"/>
      <c r="ANH127" s="1045"/>
      <c r="ANI127" s="1045"/>
      <c r="ANJ127" s="1045"/>
      <c r="ANK127" s="1045"/>
      <c r="ANL127" s="1045"/>
      <c r="ANM127" s="1045"/>
      <c r="ANN127" s="1045"/>
      <c r="ANO127" s="1045"/>
      <c r="ANP127" s="1045"/>
      <c r="ANQ127" s="1045"/>
      <c r="ANR127" s="1045"/>
      <c r="ANS127" s="1045"/>
      <c r="ANT127" s="1045"/>
      <c r="ANU127" s="1045"/>
      <c r="ANV127" s="1045"/>
      <c r="ANW127" s="1045"/>
      <c r="ANX127" s="1045"/>
      <c r="ANY127" s="1045"/>
      <c r="ANZ127" s="1045"/>
      <c r="AOA127" s="1045"/>
      <c r="AOB127" s="1045"/>
      <c r="AOC127" s="1045"/>
      <c r="AOD127" s="1045"/>
      <c r="AOE127" s="1045"/>
      <c r="AOF127" s="1045"/>
      <c r="AOG127" s="1045"/>
      <c r="AOH127" s="1045"/>
      <c r="AOI127" s="1045"/>
      <c r="AOJ127" s="1045"/>
      <c r="AOK127" s="1045"/>
      <c r="AOL127" s="1045"/>
      <c r="AOM127" s="1045"/>
      <c r="AON127" s="1045"/>
      <c r="AOO127" s="1045"/>
      <c r="AOP127" s="1045"/>
      <c r="AOQ127" s="1045"/>
      <c r="AOR127" s="1045"/>
      <c r="AOS127" s="1045"/>
      <c r="AOT127" s="1045"/>
      <c r="AOU127" s="1045"/>
      <c r="AOV127" s="1045"/>
      <c r="AOW127" s="1045"/>
      <c r="AOX127" s="1045"/>
      <c r="AOY127" s="1045"/>
      <c r="AOZ127" s="1045"/>
      <c r="APA127" s="1045"/>
      <c r="APB127" s="1045"/>
      <c r="APC127" s="1045"/>
      <c r="APD127" s="1045"/>
      <c r="APE127" s="1045"/>
      <c r="APF127" s="1045"/>
      <c r="APG127" s="1045"/>
      <c r="APH127" s="1045"/>
      <c r="API127" s="1045"/>
      <c r="APJ127" s="1045"/>
      <c r="APK127" s="1045"/>
      <c r="APL127" s="1045"/>
      <c r="APM127" s="1045"/>
      <c r="APN127" s="1045"/>
      <c r="APO127" s="1045"/>
      <c r="APP127" s="1045"/>
      <c r="APQ127" s="1045"/>
      <c r="APR127" s="1045"/>
      <c r="APS127" s="1045"/>
      <c r="APT127" s="1045"/>
      <c r="APU127" s="1045"/>
      <c r="APV127" s="1045"/>
      <c r="APW127" s="1045"/>
      <c r="APX127" s="1045"/>
      <c r="APY127" s="1045"/>
      <c r="APZ127" s="1045"/>
      <c r="AQA127" s="1045"/>
      <c r="AQB127" s="1045"/>
      <c r="AQC127" s="1045"/>
      <c r="AQD127" s="1045"/>
      <c r="AQE127" s="1045"/>
      <c r="AQF127" s="1045"/>
      <c r="AQG127" s="1045"/>
      <c r="AQH127" s="1045"/>
      <c r="AQI127" s="1045"/>
      <c r="AQJ127" s="1045"/>
      <c r="AQK127" s="1045"/>
      <c r="AQL127" s="1045"/>
      <c r="AQM127" s="1045"/>
      <c r="AQN127" s="1045"/>
      <c r="AQO127" s="1045"/>
      <c r="AQP127" s="1045"/>
      <c r="AQQ127" s="1045"/>
      <c r="AQR127" s="1045"/>
      <c r="AQS127" s="1045"/>
      <c r="AQT127" s="1045"/>
      <c r="AQU127" s="1045"/>
      <c r="AQV127" s="1045"/>
      <c r="AQW127" s="1045"/>
      <c r="AQX127" s="1045"/>
      <c r="AQY127" s="1045"/>
      <c r="AQZ127" s="1045"/>
      <c r="ARA127" s="1045"/>
      <c r="ARB127" s="1045"/>
      <c r="ARC127" s="1045"/>
      <c r="ARD127" s="1045"/>
      <c r="ARE127" s="1045"/>
      <c r="ARF127" s="1045"/>
      <c r="ARG127" s="1045"/>
      <c r="ARH127" s="1045"/>
      <c r="ARI127" s="1045"/>
      <c r="ARJ127" s="1045"/>
      <c r="ARK127" s="1045"/>
      <c r="ARL127" s="1045"/>
      <c r="ARM127" s="1045"/>
      <c r="ARN127" s="1045"/>
      <c r="ARO127" s="1045"/>
      <c r="ARP127" s="1045"/>
      <c r="ARQ127" s="1045"/>
      <c r="ARR127" s="1045"/>
      <c r="ARS127" s="1045"/>
      <c r="ART127" s="1045"/>
      <c r="ARU127" s="1045"/>
      <c r="ARV127" s="1045"/>
      <c r="ARW127" s="1045"/>
      <c r="ARX127" s="1045"/>
      <c r="ARY127" s="1045"/>
      <c r="ARZ127" s="1045"/>
      <c r="ASA127" s="1045"/>
      <c r="ASB127" s="1045"/>
      <c r="ASC127" s="1045"/>
      <c r="ASD127" s="1045"/>
      <c r="ASE127" s="1045"/>
      <c r="ASF127" s="1045"/>
      <c r="ASG127" s="1045"/>
      <c r="ASH127" s="1045"/>
      <c r="ASI127" s="1045"/>
      <c r="ASJ127" s="1045"/>
      <c r="ASK127" s="1045"/>
      <c r="ASL127" s="1045"/>
      <c r="ASM127" s="1045"/>
      <c r="ASN127" s="1045"/>
      <c r="ASO127" s="1045"/>
      <c r="ASP127" s="1045"/>
      <c r="ASQ127" s="1045"/>
      <c r="ASR127" s="1045"/>
      <c r="ASS127" s="1045"/>
      <c r="AST127" s="1045"/>
      <c r="ASU127" s="1045"/>
      <c r="ASV127" s="1045"/>
      <c r="ASW127" s="1045"/>
      <c r="ASX127" s="1045"/>
      <c r="ASY127" s="1045"/>
      <c r="ASZ127" s="1045"/>
      <c r="ATA127" s="1045"/>
      <c r="ATB127" s="1045"/>
      <c r="ATC127" s="1045"/>
      <c r="ATD127" s="1045"/>
      <c r="ATE127" s="1045"/>
      <c r="ATF127" s="1045"/>
      <c r="ATG127" s="1045"/>
      <c r="ATH127" s="1045"/>
      <c r="ATI127" s="1045"/>
      <c r="ATJ127" s="1045"/>
      <c r="ATK127" s="1045"/>
      <c r="ATL127" s="1045"/>
      <c r="ATM127" s="1045"/>
      <c r="ATN127" s="1045"/>
      <c r="ATO127" s="1045"/>
      <c r="ATP127" s="1045"/>
      <c r="ATQ127" s="1045"/>
      <c r="ATR127" s="1045"/>
      <c r="ATS127" s="1045"/>
      <c r="ATT127" s="1045"/>
      <c r="ATU127" s="1045"/>
      <c r="ATV127" s="1045"/>
      <c r="ATW127" s="1045"/>
      <c r="ATX127" s="1045"/>
      <c r="ATY127" s="1045"/>
      <c r="ATZ127" s="1045"/>
      <c r="AUA127" s="1045"/>
      <c r="AUB127" s="1045"/>
      <c r="AUC127" s="1045"/>
      <c r="AUD127" s="1045"/>
      <c r="AUE127" s="1045"/>
      <c r="AUF127" s="1045"/>
      <c r="AUG127" s="1045"/>
      <c r="AUH127" s="1045"/>
      <c r="AUI127" s="1045"/>
      <c r="AUJ127" s="1045"/>
      <c r="AUK127" s="1045"/>
      <c r="AUL127" s="1045"/>
      <c r="AUM127" s="1045"/>
      <c r="AUN127" s="1045"/>
      <c r="AUO127" s="1045"/>
      <c r="AUP127" s="1045"/>
      <c r="AUQ127" s="1045"/>
      <c r="AUR127" s="1045"/>
      <c r="AUS127" s="1045"/>
      <c r="AUT127" s="1045"/>
      <c r="AUU127" s="1045"/>
      <c r="AUV127" s="1045"/>
      <c r="AUW127" s="1045"/>
      <c r="AUX127" s="1045"/>
      <c r="AUY127" s="1045"/>
      <c r="AUZ127" s="1045"/>
      <c r="AVA127" s="1045"/>
      <c r="AVB127" s="1045"/>
      <c r="AVC127" s="1045"/>
      <c r="AVD127" s="1045"/>
      <c r="AVE127" s="1045"/>
      <c r="AVF127" s="1045"/>
      <c r="AVG127" s="1045"/>
      <c r="AVH127" s="1045"/>
      <c r="AVI127" s="1045"/>
      <c r="AVJ127" s="1045"/>
      <c r="AVK127" s="1045"/>
      <c r="AVL127" s="1045"/>
      <c r="AVM127" s="1045"/>
      <c r="AVN127" s="1045"/>
      <c r="AVO127" s="1045"/>
      <c r="AVP127" s="1045"/>
      <c r="AVQ127" s="1045"/>
      <c r="AVR127" s="1045"/>
      <c r="AVS127" s="1045"/>
      <c r="AVT127" s="1045"/>
      <c r="AVU127" s="1045"/>
      <c r="AVV127" s="1045"/>
      <c r="AVW127" s="1045"/>
      <c r="AVX127" s="1045"/>
      <c r="AVY127" s="1045"/>
      <c r="AVZ127" s="1045"/>
      <c r="AWA127" s="1045"/>
      <c r="AWB127" s="1045"/>
      <c r="AWC127" s="1045"/>
      <c r="AWD127" s="1045"/>
      <c r="AWE127" s="1045"/>
      <c r="AWF127" s="1045"/>
      <c r="AWG127" s="1045"/>
      <c r="AWH127" s="1045"/>
      <c r="AWI127" s="1045"/>
      <c r="AWJ127" s="1045"/>
      <c r="AWK127" s="1045"/>
      <c r="AWL127" s="1045"/>
      <c r="AWM127" s="1045"/>
      <c r="AWN127" s="1045"/>
      <c r="AWO127" s="1045"/>
      <c r="AWP127" s="1045"/>
      <c r="AWQ127" s="1045"/>
      <c r="AWR127" s="1045"/>
      <c r="AWS127" s="1045"/>
      <c r="AWT127" s="1045"/>
      <c r="AWU127" s="1045"/>
      <c r="AWV127" s="1045"/>
      <c r="AWW127" s="1045"/>
      <c r="AWX127" s="1045"/>
      <c r="AWY127" s="1045"/>
      <c r="AWZ127" s="1045"/>
      <c r="AXA127" s="1045"/>
      <c r="AXB127" s="1045"/>
      <c r="AXC127" s="1045"/>
      <c r="AXD127" s="1045"/>
      <c r="AXE127" s="1045"/>
      <c r="AXF127" s="1045"/>
      <c r="AXG127" s="1045"/>
      <c r="AXH127" s="1045"/>
      <c r="AXI127" s="1045"/>
      <c r="AXJ127" s="1045"/>
      <c r="AXK127" s="1045"/>
      <c r="AXL127" s="1045"/>
      <c r="AXM127" s="1045"/>
      <c r="AXN127" s="1045"/>
      <c r="AXO127" s="1045"/>
      <c r="AXP127" s="1045"/>
      <c r="AXQ127" s="1045"/>
      <c r="AXR127" s="1045"/>
      <c r="AXS127" s="1045"/>
      <c r="AXT127" s="1045"/>
      <c r="AXU127" s="1045"/>
      <c r="AXV127" s="1045"/>
      <c r="AXW127" s="1045"/>
      <c r="AXX127" s="1045"/>
      <c r="AXY127" s="1045"/>
      <c r="AXZ127" s="1045"/>
      <c r="AYA127" s="1045"/>
      <c r="AYB127" s="1045"/>
      <c r="AYC127" s="1045"/>
      <c r="AYD127" s="1045"/>
      <c r="AYE127" s="1045"/>
      <c r="AYF127" s="1045"/>
      <c r="AYG127" s="1045"/>
      <c r="AYH127" s="1045"/>
      <c r="AYI127" s="1045"/>
      <c r="AYJ127" s="1045"/>
      <c r="AYK127" s="1045"/>
      <c r="AYL127" s="1045"/>
      <c r="AYM127" s="1045"/>
      <c r="AYN127" s="1045"/>
      <c r="AYO127" s="1045"/>
      <c r="AYP127" s="1045"/>
      <c r="AYQ127" s="1045"/>
      <c r="AYR127" s="1045"/>
      <c r="AYS127" s="1045"/>
      <c r="AYT127" s="1045"/>
      <c r="AYU127" s="1045"/>
      <c r="AYV127" s="1045"/>
      <c r="AYW127" s="1045"/>
      <c r="AYX127" s="1045"/>
      <c r="AYY127" s="1045"/>
      <c r="AYZ127" s="1045"/>
      <c r="AZA127" s="1045"/>
      <c r="AZB127" s="1045"/>
      <c r="AZC127" s="1045"/>
      <c r="AZD127" s="1045"/>
      <c r="AZE127" s="1045"/>
      <c r="AZF127" s="1045"/>
      <c r="AZG127" s="1045"/>
      <c r="AZH127" s="1045"/>
      <c r="AZI127" s="1045"/>
      <c r="AZJ127" s="1045"/>
      <c r="AZK127" s="1045"/>
      <c r="AZL127" s="1045"/>
      <c r="AZM127" s="1045"/>
      <c r="AZN127" s="1045"/>
      <c r="AZO127" s="1045"/>
      <c r="AZP127" s="1045"/>
      <c r="AZQ127" s="1045"/>
      <c r="AZR127" s="1045"/>
      <c r="AZS127" s="1045"/>
      <c r="AZT127" s="1045"/>
      <c r="AZU127" s="1045"/>
      <c r="AZV127" s="1045"/>
      <c r="AZW127" s="1045"/>
      <c r="AZX127" s="1045"/>
      <c r="AZY127" s="1045"/>
      <c r="AZZ127" s="1045"/>
      <c r="BAA127" s="1045"/>
      <c r="BAB127" s="1045"/>
      <c r="BAC127" s="1045"/>
      <c r="BAD127" s="1045"/>
      <c r="BAE127" s="1045"/>
      <c r="BAF127" s="1045"/>
      <c r="BAG127" s="1045"/>
      <c r="BAH127" s="1045"/>
      <c r="BAI127" s="1045"/>
      <c r="BAJ127" s="1045"/>
      <c r="BAK127" s="1045"/>
      <c r="BAL127" s="1045"/>
      <c r="BAM127" s="1045"/>
      <c r="BAN127" s="1045"/>
      <c r="BAO127" s="1045"/>
      <c r="BAP127" s="1045"/>
      <c r="BAQ127" s="1045"/>
      <c r="BAR127" s="1045"/>
      <c r="BAS127" s="1045"/>
      <c r="BAT127" s="1045"/>
      <c r="BAU127" s="1045"/>
      <c r="BAV127" s="1045"/>
      <c r="BAW127" s="1045"/>
      <c r="BAX127" s="1045"/>
      <c r="BAY127" s="1045"/>
      <c r="BAZ127" s="1045"/>
      <c r="BBA127" s="1045"/>
      <c r="BBB127" s="1045"/>
      <c r="BBC127" s="1045"/>
      <c r="BBD127" s="1045"/>
      <c r="BBE127" s="1045"/>
      <c r="BBF127" s="1045"/>
      <c r="BBG127" s="1045"/>
      <c r="BBH127" s="1045"/>
      <c r="BBI127" s="1045"/>
      <c r="BBJ127" s="1045"/>
      <c r="BBK127" s="1045"/>
      <c r="BBL127" s="1045"/>
      <c r="BBM127" s="1045"/>
      <c r="BBN127" s="1045"/>
      <c r="BBO127" s="1045"/>
      <c r="BBP127" s="1045"/>
      <c r="BBQ127" s="1045"/>
      <c r="BBR127" s="1045"/>
      <c r="BBS127" s="1045"/>
      <c r="BBT127" s="1045"/>
      <c r="BBU127" s="1045"/>
      <c r="BBV127" s="1045"/>
      <c r="BBW127" s="1045"/>
      <c r="BBX127" s="1045"/>
      <c r="BBY127" s="1045"/>
      <c r="BBZ127" s="1045"/>
      <c r="BCA127" s="1045"/>
      <c r="BCB127" s="1045"/>
      <c r="BCC127" s="1045"/>
      <c r="BCD127" s="1045"/>
      <c r="BCE127" s="1045"/>
      <c r="BCF127" s="1045"/>
      <c r="BCG127" s="1045"/>
      <c r="BCH127" s="1045"/>
      <c r="BCI127" s="1045"/>
      <c r="BCJ127" s="1045"/>
      <c r="BCK127" s="1045"/>
      <c r="BCL127" s="1045"/>
      <c r="BCM127" s="1045"/>
      <c r="BCN127" s="1045"/>
      <c r="BCO127" s="1045"/>
      <c r="BCP127" s="1045"/>
      <c r="BCQ127" s="1045"/>
      <c r="BCR127" s="1045"/>
      <c r="BCS127" s="1045"/>
      <c r="BCT127" s="1045"/>
      <c r="BCU127" s="1045"/>
      <c r="BCV127" s="1045"/>
      <c r="BCW127" s="1045"/>
      <c r="BCX127" s="1045"/>
      <c r="BCY127" s="1045"/>
      <c r="BCZ127" s="1045"/>
      <c r="BDA127" s="1045"/>
      <c r="BDB127" s="1045"/>
      <c r="BDC127" s="1045"/>
      <c r="BDD127" s="1045"/>
      <c r="BDE127" s="1045"/>
      <c r="BDF127" s="1045"/>
      <c r="BDG127" s="1045"/>
      <c r="BDH127" s="1045"/>
      <c r="BDI127" s="1045"/>
      <c r="BDJ127" s="1045"/>
      <c r="BDK127" s="1045"/>
      <c r="BDL127" s="1045"/>
      <c r="BDM127" s="1045"/>
      <c r="BDN127" s="1045"/>
      <c r="BDO127" s="1045"/>
      <c r="BDP127" s="1045"/>
      <c r="BDQ127" s="1045"/>
      <c r="BDR127" s="1045"/>
      <c r="BDS127" s="1045"/>
      <c r="BDT127" s="1045"/>
      <c r="BDU127" s="1045"/>
      <c r="BDV127" s="1045"/>
      <c r="BDW127" s="1045"/>
      <c r="BDX127" s="1045"/>
      <c r="BDY127" s="1045"/>
      <c r="BDZ127" s="1045"/>
      <c r="BEA127" s="1045"/>
      <c r="BEB127" s="1045"/>
      <c r="BEC127" s="1045"/>
      <c r="BED127" s="1045"/>
      <c r="BEE127" s="1045"/>
      <c r="BEF127" s="1045"/>
      <c r="BEG127" s="1045"/>
      <c r="BEH127" s="1045"/>
      <c r="BEI127" s="1045"/>
      <c r="BEJ127" s="1045"/>
      <c r="BEK127" s="1045"/>
      <c r="BEL127" s="1045"/>
      <c r="BEM127" s="1045"/>
      <c r="BEN127" s="1045"/>
      <c r="BEO127" s="1045"/>
      <c r="BEP127" s="1045"/>
      <c r="BEQ127" s="1045"/>
      <c r="BER127" s="1045"/>
      <c r="BES127" s="1045"/>
      <c r="BET127" s="1045"/>
      <c r="BEU127" s="1045"/>
      <c r="BEV127" s="1045"/>
      <c r="BEW127" s="1045"/>
      <c r="BEX127" s="1045"/>
      <c r="BEY127" s="1045"/>
      <c r="BEZ127" s="1045"/>
      <c r="BFA127" s="1045"/>
      <c r="BFB127" s="1045"/>
      <c r="BFC127" s="1045"/>
      <c r="BFD127" s="1045"/>
      <c r="BFE127" s="1045"/>
      <c r="BFF127" s="1045"/>
      <c r="BFG127" s="1045"/>
      <c r="BFH127" s="1045"/>
      <c r="BFI127" s="1045"/>
      <c r="BFJ127" s="1045"/>
      <c r="BFK127" s="1045"/>
      <c r="BFL127" s="1045"/>
      <c r="BFM127" s="1045"/>
      <c r="BFN127" s="1045"/>
      <c r="BFO127" s="1045"/>
      <c r="BFP127" s="1045"/>
      <c r="BFQ127" s="1045"/>
      <c r="BFR127" s="1045"/>
      <c r="BFS127" s="1045"/>
      <c r="BFT127" s="1045"/>
      <c r="BFU127" s="1045"/>
      <c r="BFV127" s="1045"/>
      <c r="BFW127" s="1045"/>
      <c r="BFX127" s="1045"/>
      <c r="BFY127" s="1045"/>
      <c r="BFZ127" s="1045"/>
      <c r="BGA127" s="1045"/>
      <c r="BGB127" s="1045"/>
      <c r="BGC127" s="1045"/>
      <c r="BGD127" s="1045"/>
      <c r="BGE127" s="1045"/>
      <c r="BGF127" s="1045"/>
      <c r="BGG127" s="1045"/>
      <c r="BGH127" s="1045"/>
      <c r="BGI127" s="1045"/>
      <c r="BGJ127" s="1045"/>
      <c r="BGK127" s="1045"/>
      <c r="BGL127" s="1045"/>
      <c r="BGM127" s="1045"/>
      <c r="BGN127" s="1045"/>
      <c r="BGO127" s="1045"/>
      <c r="BGP127" s="1045"/>
      <c r="BGQ127" s="1045"/>
      <c r="BGR127" s="1045"/>
      <c r="BGS127" s="1045"/>
      <c r="BGT127" s="1045"/>
      <c r="BGU127" s="1045"/>
      <c r="BGV127" s="1045"/>
      <c r="BGW127" s="1045"/>
      <c r="BGX127" s="1045"/>
      <c r="BGY127" s="1045"/>
      <c r="BGZ127" s="1045"/>
      <c r="BHA127" s="1045"/>
      <c r="BHB127" s="1045"/>
      <c r="BHC127" s="1045"/>
      <c r="BHD127" s="1045"/>
      <c r="BHE127" s="1045"/>
      <c r="BHF127" s="1045"/>
      <c r="BHG127" s="1045"/>
      <c r="BHH127" s="1045"/>
      <c r="BHI127" s="1045"/>
      <c r="BHJ127" s="1045"/>
      <c r="BHK127" s="1045"/>
      <c r="BHL127" s="1045"/>
      <c r="BHM127" s="1045"/>
      <c r="BHN127" s="1045"/>
      <c r="BHO127" s="1045"/>
      <c r="BHP127" s="1045"/>
      <c r="BHQ127" s="1045"/>
      <c r="BHR127" s="1045"/>
      <c r="BHS127" s="1045"/>
      <c r="BHT127" s="1045"/>
      <c r="BHU127" s="1045"/>
      <c r="BHV127" s="1045"/>
      <c r="BHW127" s="1045"/>
      <c r="BHX127" s="1045"/>
      <c r="BHY127" s="1045"/>
      <c r="BHZ127" s="1045"/>
      <c r="BIA127" s="1045"/>
      <c r="BIB127" s="1045"/>
      <c r="BIC127" s="1045"/>
      <c r="BID127" s="1045"/>
      <c r="BIE127" s="1045"/>
      <c r="BIF127" s="1045"/>
      <c r="BIG127" s="1045"/>
      <c r="BIH127" s="1045"/>
      <c r="BII127" s="1045"/>
      <c r="BIJ127" s="1045"/>
      <c r="BIK127" s="1045"/>
      <c r="BIL127" s="1045"/>
      <c r="BIM127" s="1045"/>
      <c r="BIN127" s="1045"/>
      <c r="BIO127" s="1045"/>
      <c r="BIP127" s="1045"/>
      <c r="BIQ127" s="1045"/>
      <c r="BIR127" s="1045"/>
      <c r="BIS127" s="1045"/>
      <c r="BIT127" s="1045"/>
      <c r="BIU127" s="1045"/>
      <c r="BIV127" s="1045"/>
      <c r="BIW127" s="1045"/>
      <c r="BIX127" s="1045"/>
      <c r="BIY127" s="1045"/>
      <c r="BIZ127" s="1045"/>
      <c r="BJA127" s="1045"/>
      <c r="BJB127" s="1045"/>
      <c r="BJC127" s="1045"/>
      <c r="BJD127" s="1045"/>
      <c r="BJE127" s="1045"/>
      <c r="BJF127" s="1045"/>
      <c r="BJG127" s="1045"/>
      <c r="BJH127" s="1045"/>
      <c r="BJI127" s="1045"/>
      <c r="BJJ127" s="1045"/>
      <c r="BJK127" s="1045"/>
      <c r="BJL127" s="1045"/>
      <c r="BJM127" s="1045"/>
      <c r="BJN127" s="1045"/>
      <c r="BJO127" s="1045"/>
      <c r="BJP127" s="1045"/>
      <c r="BJQ127" s="1045"/>
      <c r="BJR127" s="1045"/>
      <c r="BJS127" s="1045"/>
      <c r="BJT127" s="1045"/>
      <c r="BJU127" s="1045"/>
      <c r="BJV127" s="1045"/>
      <c r="BJW127" s="1045"/>
      <c r="BJX127" s="1045"/>
      <c r="BJY127" s="1045"/>
      <c r="BJZ127" s="1045"/>
      <c r="BKA127" s="1045"/>
      <c r="BKB127" s="1045"/>
      <c r="BKC127" s="1045"/>
      <c r="BKD127" s="1045"/>
      <c r="BKE127" s="1045"/>
      <c r="BKF127" s="1045"/>
      <c r="BKG127" s="1045"/>
      <c r="BKH127" s="1045"/>
      <c r="BKI127" s="1045"/>
      <c r="BKJ127" s="1045"/>
      <c r="BKK127" s="1045"/>
      <c r="BKL127" s="1045"/>
      <c r="BKM127" s="1045"/>
      <c r="BKN127" s="1045"/>
      <c r="BKO127" s="1045"/>
      <c r="BKP127" s="1045"/>
      <c r="BKQ127" s="1045"/>
      <c r="BKR127" s="1045"/>
      <c r="BKS127" s="1045"/>
      <c r="BKT127" s="1045"/>
      <c r="BKU127" s="1045"/>
      <c r="BKV127" s="1045"/>
      <c r="BKW127" s="1045"/>
      <c r="BKX127" s="1045"/>
      <c r="BKY127" s="1045"/>
      <c r="BKZ127" s="1045"/>
      <c r="BLA127" s="1045"/>
      <c r="BLB127" s="1045"/>
      <c r="BLC127" s="1045"/>
      <c r="BLD127" s="1045"/>
      <c r="BLE127" s="1045"/>
      <c r="BLF127" s="1045"/>
      <c r="BLG127" s="1045"/>
      <c r="BLH127" s="1045"/>
      <c r="BLI127" s="1045"/>
      <c r="BLJ127" s="1045"/>
      <c r="BLK127" s="1045"/>
      <c r="BLL127" s="1045"/>
      <c r="BLM127" s="1045"/>
      <c r="BLN127" s="1045"/>
      <c r="BLO127" s="1045"/>
      <c r="BLP127" s="1045"/>
      <c r="BLQ127" s="1045"/>
      <c r="BLR127" s="1045"/>
      <c r="BLS127" s="1045"/>
      <c r="BLT127" s="1045"/>
      <c r="BLU127" s="1045"/>
      <c r="BLV127" s="1045"/>
      <c r="BLW127" s="1045"/>
      <c r="BLX127" s="1045"/>
      <c r="BLY127" s="1045"/>
      <c r="BLZ127" s="1045"/>
      <c r="BMA127" s="1045"/>
      <c r="BMB127" s="1045"/>
      <c r="BMC127" s="1045"/>
      <c r="BMD127" s="1045"/>
      <c r="BME127" s="1045"/>
      <c r="BMF127" s="1045"/>
      <c r="BMG127" s="1045"/>
      <c r="BMH127" s="1045"/>
      <c r="BMI127" s="1045"/>
      <c r="BMJ127" s="1045"/>
      <c r="BMK127" s="1045"/>
      <c r="BML127" s="1045"/>
      <c r="BMM127" s="1045"/>
      <c r="BMN127" s="1045"/>
      <c r="BMO127" s="1045"/>
      <c r="BMP127" s="1045"/>
      <c r="BMQ127" s="1045"/>
      <c r="BMR127" s="1045"/>
      <c r="BMS127" s="1045"/>
      <c r="BMT127" s="1045"/>
      <c r="BMU127" s="1045"/>
      <c r="BMV127" s="1045"/>
      <c r="BMW127" s="1045"/>
      <c r="BMX127" s="1045"/>
      <c r="BMY127" s="1045"/>
      <c r="BMZ127" s="1045"/>
      <c r="BNA127" s="1045"/>
      <c r="BNB127" s="1045"/>
      <c r="BNC127" s="1045"/>
      <c r="BND127" s="1045"/>
      <c r="BNE127" s="1045"/>
      <c r="BNF127" s="1045"/>
      <c r="BNG127" s="1045"/>
      <c r="BNH127" s="1045"/>
      <c r="BNI127" s="1045"/>
      <c r="BNJ127" s="1045"/>
      <c r="BNK127" s="1045"/>
      <c r="BNL127" s="1045"/>
      <c r="BNM127" s="1045"/>
      <c r="BNN127" s="1045"/>
      <c r="BNO127" s="1045"/>
      <c r="BNP127" s="1045"/>
      <c r="BNQ127" s="1045"/>
      <c r="BNR127" s="1045"/>
      <c r="BNS127" s="1045"/>
      <c r="BNT127" s="1045"/>
      <c r="BNU127" s="1045"/>
      <c r="BNV127" s="1045"/>
      <c r="BNW127" s="1045"/>
      <c r="BNX127" s="1045"/>
      <c r="BNY127" s="1045"/>
      <c r="BNZ127" s="1045"/>
      <c r="BOA127" s="1045"/>
      <c r="BOB127" s="1045"/>
      <c r="BOC127" s="1045"/>
      <c r="BOD127" s="1045"/>
      <c r="BOE127" s="1045"/>
      <c r="BOF127" s="1045"/>
      <c r="BOG127" s="1045"/>
      <c r="BOH127" s="1045"/>
      <c r="BOI127" s="1045"/>
      <c r="BOJ127" s="1045"/>
      <c r="BOK127" s="1045"/>
      <c r="BOL127" s="1045"/>
      <c r="BOM127" s="1045"/>
      <c r="BON127" s="1045"/>
      <c r="BOO127" s="1045"/>
      <c r="BOP127" s="1045"/>
      <c r="BOQ127" s="1045"/>
      <c r="BOR127" s="1045"/>
      <c r="BOS127" s="1045"/>
      <c r="BOT127" s="1045"/>
      <c r="BOU127" s="1045"/>
      <c r="BOV127" s="1045"/>
      <c r="BOW127" s="1045"/>
      <c r="BOX127" s="1045"/>
      <c r="BOY127" s="1045"/>
      <c r="BOZ127" s="1045"/>
      <c r="BPA127" s="1045"/>
      <c r="BPB127" s="1045"/>
      <c r="BPC127" s="1045"/>
      <c r="BPD127" s="1045"/>
      <c r="BPE127" s="1045"/>
      <c r="BPF127" s="1045"/>
      <c r="BPG127" s="1045"/>
      <c r="BPH127" s="1045"/>
      <c r="BPI127" s="1045"/>
      <c r="BPJ127" s="1045"/>
      <c r="BPK127" s="1045"/>
      <c r="BPL127" s="1045"/>
      <c r="BPM127" s="1045"/>
      <c r="BPN127" s="1045"/>
      <c r="BPO127" s="1045"/>
      <c r="BPP127" s="1045"/>
      <c r="BPQ127" s="1045"/>
      <c r="BPR127" s="1045"/>
      <c r="BPS127" s="1045"/>
      <c r="BPT127" s="1045"/>
      <c r="BPU127" s="1045"/>
      <c r="BPV127" s="1045"/>
      <c r="BPW127" s="1045"/>
      <c r="BPX127" s="1045"/>
      <c r="BPY127" s="1045"/>
      <c r="BPZ127" s="1045"/>
      <c r="BQA127" s="1045"/>
      <c r="BQB127" s="1045"/>
      <c r="BQC127" s="1045"/>
      <c r="BQD127" s="1045"/>
      <c r="BQE127" s="1045"/>
      <c r="BQF127" s="1045"/>
      <c r="BQG127" s="1045"/>
      <c r="BQH127" s="1045"/>
      <c r="BQI127" s="1045"/>
      <c r="BQJ127" s="1045"/>
      <c r="BQK127" s="1045"/>
      <c r="BQL127" s="1045"/>
      <c r="BQM127" s="1045"/>
      <c r="BQN127" s="1045"/>
      <c r="BQO127" s="1045"/>
      <c r="BQP127" s="1045"/>
      <c r="BQQ127" s="1045"/>
      <c r="BQR127" s="1045"/>
      <c r="BQS127" s="1045"/>
      <c r="BQT127" s="1045"/>
      <c r="BQU127" s="1045"/>
      <c r="BQV127" s="1045"/>
      <c r="BQW127" s="1045"/>
      <c r="BQX127" s="1045"/>
      <c r="BQY127" s="1045"/>
      <c r="BQZ127" s="1045"/>
      <c r="BRA127" s="1045"/>
      <c r="BRB127" s="1045"/>
      <c r="BRC127" s="1045"/>
      <c r="BRD127" s="1045"/>
      <c r="BRE127" s="1045"/>
      <c r="BRF127" s="1045"/>
      <c r="BRG127" s="1045"/>
      <c r="BRH127" s="1045"/>
      <c r="BRI127" s="1045"/>
      <c r="BRJ127" s="1045"/>
      <c r="BRK127" s="1045"/>
      <c r="BRL127" s="1045"/>
      <c r="BRM127" s="1045"/>
      <c r="BRN127" s="1045"/>
      <c r="BRO127" s="1045"/>
      <c r="BRP127" s="1045"/>
      <c r="BRQ127" s="1045"/>
      <c r="BRR127" s="1045"/>
      <c r="BRS127" s="1045"/>
      <c r="BRT127" s="1045"/>
      <c r="BRU127" s="1045"/>
      <c r="BRV127" s="1045"/>
      <c r="BRW127" s="1045"/>
      <c r="BRX127" s="1045"/>
      <c r="BRY127" s="1045"/>
      <c r="BRZ127" s="1045"/>
      <c r="BSA127" s="1045"/>
      <c r="BSB127" s="1045"/>
      <c r="BSC127" s="1045"/>
      <c r="BSD127" s="1045"/>
      <c r="BSE127" s="1045"/>
      <c r="BSF127" s="1045"/>
      <c r="BSG127" s="1045"/>
      <c r="BSH127" s="1045"/>
      <c r="BSI127" s="1045"/>
      <c r="BSJ127" s="1045"/>
      <c r="BSK127" s="1045"/>
      <c r="BSL127" s="1045"/>
      <c r="BSM127" s="1045"/>
      <c r="BSN127" s="1045"/>
      <c r="BSO127" s="1045"/>
      <c r="BSP127" s="1045"/>
      <c r="BSQ127" s="1045"/>
      <c r="BSR127" s="1045"/>
      <c r="BSS127" s="1045"/>
      <c r="BST127" s="1045"/>
      <c r="BSU127" s="1045"/>
      <c r="BSV127" s="1045"/>
      <c r="BSW127" s="1045"/>
      <c r="BSX127" s="1045"/>
      <c r="BSY127" s="1045"/>
      <c r="BSZ127" s="1045"/>
      <c r="BTA127" s="1045"/>
      <c r="BTB127" s="1045"/>
      <c r="BTC127" s="1045"/>
      <c r="BTD127" s="1045"/>
      <c r="BTE127" s="1045"/>
      <c r="BTF127" s="1045"/>
      <c r="BTG127" s="1045"/>
      <c r="BTH127" s="1045"/>
      <c r="BTI127" s="1045"/>
      <c r="BTJ127" s="1045"/>
      <c r="BTK127" s="1045"/>
      <c r="BTL127" s="1045"/>
      <c r="BTM127" s="1045"/>
      <c r="BTN127" s="1045"/>
      <c r="BTO127" s="1045"/>
      <c r="BTP127" s="1045"/>
      <c r="BTQ127" s="1045"/>
      <c r="BTR127" s="1045"/>
      <c r="BTS127" s="1045"/>
      <c r="BTT127" s="1045"/>
      <c r="BTU127" s="1045"/>
      <c r="BTV127" s="1045"/>
      <c r="BTW127" s="1045"/>
      <c r="BTX127" s="1045"/>
      <c r="BTY127" s="1045"/>
      <c r="BTZ127" s="1045"/>
      <c r="BUA127" s="1045"/>
      <c r="BUB127" s="1045"/>
      <c r="BUC127" s="1045"/>
      <c r="BUD127" s="1045"/>
      <c r="BUE127" s="1045"/>
      <c r="BUF127" s="1045"/>
      <c r="BUG127" s="1045"/>
      <c r="BUH127" s="1045"/>
      <c r="BUI127" s="1045"/>
      <c r="BUJ127" s="1045"/>
      <c r="BUK127" s="1045"/>
      <c r="BUL127" s="1045"/>
      <c r="BUM127" s="1045"/>
      <c r="BUN127" s="1045"/>
      <c r="BUO127" s="1045"/>
      <c r="BUP127" s="1045"/>
      <c r="BUQ127" s="1045"/>
      <c r="BUR127" s="1045"/>
      <c r="BUS127" s="1045"/>
      <c r="BUT127" s="1045"/>
      <c r="BUU127" s="1045"/>
      <c r="BUV127" s="1045"/>
      <c r="BUW127" s="1045"/>
      <c r="BUX127" s="1045"/>
      <c r="BUY127" s="1045"/>
      <c r="BUZ127" s="1045"/>
      <c r="BVA127" s="1045"/>
      <c r="BVB127" s="1045"/>
      <c r="BVC127" s="1045"/>
      <c r="BVD127" s="1045"/>
      <c r="BVE127" s="1045"/>
      <c r="BVF127" s="1045"/>
      <c r="BVG127" s="1045"/>
      <c r="BVH127" s="1045"/>
      <c r="BVI127" s="1045"/>
      <c r="BVJ127" s="1045"/>
      <c r="BVK127" s="1045"/>
      <c r="BVL127" s="1045"/>
      <c r="BVM127" s="1045"/>
      <c r="BVN127" s="1045"/>
      <c r="BVO127" s="1045"/>
      <c r="BVP127" s="1045"/>
      <c r="BVQ127" s="1045"/>
      <c r="BVR127" s="1045"/>
      <c r="BVS127" s="1045"/>
      <c r="BVT127" s="1045"/>
      <c r="BVU127" s="1045"/>
      <c r="BVV127" s="1045"/>
      <c r="BVW127" s="1045"/>
      <c r="BVX127" s="1045"/>
      <c r="BVY127" s="1045"/>
      <c r="BVZ127" s="1045"/>
      <c r="BWA127" s="1045"/>
      <c r="BWB127" s="1045"/>
      <c r="BWC127" s="1045"/>
      <c r="BWD127" s="1045"/>
      <c r="BWE127" s="1045"/>
      <c r="BWF127" s="1045"/>
      <c r="BWG127" s="1045"/>
      <c r="BWH127" s="1045"/>
      <c r="BWI127" s="1045"/>
      <c r="BWJ127" s="1045"/>
      <c r="BWK127" s="1045"/>
      <c r="BWL127" s="1045"/>
      <c r="BWM127" s="1045"/>
      <c r="BWN127" s="1045"/>
      <c r="BWO127" s="1045"/>
      <c r="BWP127" s="1045"/>
      <c r="BWQ127" s="1045"/>
      <c r="BWR127" s="1045"/>
      <c r="BWS127" s="1045"/>
      <c r="BWT127" s="1045"/>
      <c r="BWU127" s="1045"/>
      <c r="BWV127" s="1045"/>
      <c r="BWW127" s="1045"/>
      <c r="BWX127" s="1045"/>
      <c r="BWY127" s="1045"/>
      <c r="BWZ127" s="1045"/>
      <c r="BXA127" s="1045"/>
      <c r="BXB127" s="1045"/>
      <c r="BXC127" s="1045"/>
      <c r="BXD127" s="1045"/>
      <c r="BXE127" s="1045"/>
      <c r="BXF127" s="1045"/>
      <c r="BXG127" s="1045"/>
      <c r="BXH127" s="1045"/>
      <c r="BXI127" s="1045"/>
      <c r="BXJ127" s="1045"/>
      <c r="BXK127" s="1045"/>
      <c r="BXL127" s="1045"/>
      <c r="BXM127" s="1045"/>
      <c r="BXN127" s="1045"/>
      <c r="BXO127" s="1045"/>
      <c r="BXP127" s="1045"/>
      <c r="BXQ127" s="1045"/>
      <c r="BXR127" s="1045"/>
      <c r="BXS127" s="1045"/>
      <c r="BXT127" s="1045"/>
      <c r="BXU127" s="1045"/>
      <c r="BXV127" s="1045"/>
      <c r="BXW127" s="1045"/>
      <c r="BXX127" s="1045"/>
      <c r="BXY127" s="1045"/>
      <c r="BXZ127" s="1045"/>
      <c r="BYA127" s="1045"/>
      <c r="BYB127" s="1045"/>
      <c r="BYC127" s="1045"/>
      <c r="BYD127" s="1045"/>
      <c r="BYE127" s="1045"/>
      <c r="BYF127" s="1045"/>
      <c r="BYG127" s="1045"/>
      <c r="BYH127" s="1045"/>
      <c r="BYI127" s="1045"/>
      <c r="BYJ127" s="1045"/>
      <c r="BYK127" s="1045"/>
      <c r="BYL127" s="1045"/>
      <c r="BYM127" s="1045"/>
      <c r="BYN127" s="1045"/>
      <c r="BYO127" s="1045"/>
      <c r="BYP127" s="1045"/>
      <c r="BYQ127" s="1045"/>
      <c r="BYR127" s="1045"/>
      <c r="BYS127" s="1045"/>
      <c r="BYT127" s="1045"/>
      <c r="BYU127" s="1045"/>
      <c r="BYV127" s="1045"/>
      <c r="BYW127" s="1045"/>
      <c r="BYX127" s="1045"/>
      <c r="BYY127" s="1045"/>
      <c r="BYZ127" s="1045"/>
      <c r="BZA127" s="1045"/>
      <c r="BZB127" s="1045"/>
      <c r="BZC127" s="1045"/>
      <c r="BZD127" s="1045"/>
      <c r="BZE127" s="1045"/>
      <c r="BZF127" s="1045"/>
      <c r="BZG127" s="1045"/>
      <c r="BZH127" s="1045"/>
      <c r="BZI127" s="1045"/>
      <c r="BZJ127" s="1045"/>
      <c r="BZK127" s="1045"/>
      <c r="BZL127" s="1045"/>
      <c r="BZM127" s="1045"/>
      <c r="BZN127" s="1045"/>
      <c r="BZO127" s="1045"/>
      <c r="BZP127" s="1045"/>
      <c r="BZQ127" s="1045"/>
      <c r="BZR127" s="1045"/>
      <c r="BZS127" s="1045"/>
      <c r="BZT127" s="1045"/>
      <c r="BZU127" s="1045"/>
      <c r="BZV127" s="1045"/>
      <c r="BZW127" s="1045"/>
      <c r="BZX127" s="1045"/>
      <c r="BZY127" s="1045"/>
      <c r="BZZ127" s="1045"/>
      <c r="CAA127" s="1045"/>
      <c r="CAB127" s="1045"/>
      <c r="CAC127" s="1045"/>
      <c r="CAD127" s="1045"/>
      <c r="CAE127" s="1045"/>
      <c r="CAF127" s="1045"/>
      <c r="CAG127" s="1045"/>
      <c r="CAH127" s="1045"/>
      <c r="CAI127" s="1045"/>
      <c r="CAJ127" s="1045"/>
      <c r="CAK127" s="1045"/>
      <c r="CAL127" s="1045"/>
      <c r="CAM127" s="1045"/>
      <c r="CAN127" s="1045"/>
      <c r="CAO127" s="1045"/>
      <c r="CAP127" s="1045"/>
      <c r="CAQ127" s="1045"/>
      <c r="CAR127" s="1045"/>
      <c r="CAS127" s="1045"/>
      <c r="CAT127" s="1045"/>
      <c r="CAU127" s="1045"/>
      <c r="CAV127" s="1045"/>
      <c r="CAW127" s="1045"/>
      <c r="CAX127" s="1045"/>
      <c r="CAY127" s="1045"/>
      <c r="CAZ127" s="1045"/>
      <c r="CBA127" s="1045"/>
      <c r="CBB127" s="1045"/>
      <c r="CBC127" s="1045"/>
      <c r="CBD127" s="1045"/>
      <c r="CBE127" s="1045"/>
      <c r="CBF127" s="1045"/>
      <c r="CBG127" s="1045"/>
      <c r="CBH127" s="1045"/>
      <c r="CBI127" s="1045"/>
      <c r="CBJ127" s="1045"/>
      <c r="CBK127" s="1045"/>
      <c r="CBL127" s="1045"/>
      <c r="CBM127" s="1045"/>
      <c r="CBN127" s="1045"/>
      <c r="CBO127" s="1045"/>
      <c r="CBP127" s="1045"/>
      <c r="CBQ127" s="1045"/>
      <c r="CBR127" s="1045"/>
      <c r="CBS127" s="1045"/>
      <c r="CBT127" s="1045"/>
      <c r="CBU127" s="1045"/>
      <c r="CBV127" s="1045"/>
      <c r="CBW127" s="1045"/>
      <c r="CBX127" s="1045"/>
      <c r="CBY127" s="1045"/>
      <c r="CBZ127" s="1045"/>
      <c r="CCA127" s="1045"/>
      <c r="CCB127" s="1045"/>
      <c r="CCC127" s="1045"/>
      <c r="CCD127" s="1045"/>
      <c r="CCE127" s="1045"/>
      <c r="CCF127" s="1045"/>
      <c r="CCG127" s="1045"/>
      <c r="CCH127" s="1045"/>
      <c r="CCI127" s="1045"/>
      <c r="CCJ127" s="1045"/>
      <c r="CCK127" s="1045"/>
      <c r="CCL127" s="1045"/>
      <c r="CCM127" s="1045"/>
      <c r="CCN127" s="1045"/>
      <c r="CCO127" s="1045"/>
      <c r="CCP127" s="1045"/>
      <c r="CCQ127" s="1045"/>
      <c r="CCR127" s="1045"/>
      <c r="CCS127" s="1045"/>
      <c r="CCT127" s="1045"/>
      <c r="CCU127" s="1045"/>
      <c r="CCV127" s="1045"/>
      <c r="CCW127" s="1045"/>
      <c r="CCX127" s="1045"/>
      <c r="CCY127" s="1045"/>
      <c r="CCZ127" s="1045"/>
      <c r="CDA127" s="1045"/>
      <c r="CDB127" s="1045"/>
      <c r="CDC127" s="1045"/>
      <c r="CDD127" s="1045"/>
      <c r="CDE127" s="1045"/>
      <c r="CDF127" s="1045"/>
      <c r="CDG127" s="1045"/>
      <c r="CDH127" s="1045"/>
      <c r="CDI127" s="1045"/>
      <c r="CDJ127" s="1045"/>
      <c r="CDK127" s="1045"/>
      <c r="CDL127" s="1045"/>
      <c r="CDM127" s="1045"/>
      <c r="CDN127" s="1045"/>
      <c r="CDO127" s="1045"/>
      <c r="CDP127" s="1045"/>
      <c r="CDQ127" s="1045"/>
      <c r="CDR127" s="1045"/>
      <c r="CDS127" s="1045"/>
      <c r="CDT127" s="1045"/>
      <c r="CDU127" s="1045"/>
      <c r="CDV127" s="1045"/>
      <c r="CDW127" s="1045"/>
      <c r="CDX127" s="1045"/>
      <c r="CDY127" s="1045"/>
      <c r="CDZ127" s="1045"/>
      <c r="CEA127" s="1045"/>
      <c r="CEB127" s="1045"/>
      <c r="CEC127" s="1045"/>
      <c r="CED127" s="1045"/>
      <c r="CEE127" s="1045"/>
      <c r="CEF127" s="1045"/>
      <c r="CEG127" s="1045"/>
      <c r="CEH127" s="1045"/>
      <c r="CEI127" s="1045"/>
      <c r="CEJ127" s="1045"/>
      <c r="CEK127" s="1045"/>
      <c r="CEL127" s="1045"/>
      <c r="CEM127" s="1045"/>
      <c r="CEN127" s="1045"/>
      <c r="CEO127" s="1045"/>
      <c r="CEP127" s="1045"/>
      <c r="CEQ127" s="1045"/>
      <c r="CER127" s="1045"/>
      <c r="CES127" s="1045"/>
      <c r="CET127" s="1045"/>
      <c r="CEU127" s="1045"/>
      <c r="CEV127" s="1045"/>
      <c r="CEW127" s="1045"/>
      <c r="CEX127" s="1045"/>
      <c r="CEY127" s="1045"/>
      <c r="CEZ127" s="1045"/>
      <c r="CFA127" s="1045"/>
      <c r="CFB127" s="1045"/>
      <c r="CFC127" s="1045"/>
      <c r="CFD127" s="1045"/>
      <c r="CFE127" s="1045"/>
      <c r="CFF127" s="1045"/>
      <c r="CFG127" s="1045"/>
      <c r="CFH127" s="1045"/>
      <c r="CFI127" s="1045"/>
      <c r="CFJ127" s="1045"/>
      <c r="CFK127" s="1045"/>
      <c r="CFL127" s="1045"/>
      <c r="CFM127" s="1045"/>
      <c r="CFN127" s="1045"/>
      <c r="CFO127" s="1045"/>
      <c r="CFP127" s="1045"/>
      <c r="CFQ127" s="1045"/>
      <c r="CFR127" s="1045"/>
      <c r="CFS127" s="1045"/>
      <c r="CFT127" s="1045"/>
      <c r="CFU127" s="1045"/>
      <c r="CFV127" s="1045"/>
      <c r="CFW127" s="1045"/>
      <c r="CFX127" s="1045"/>
      <c r="CFY127" s="1045"/>
      <c r="CFZ127" s="1045"/>
      <c r="CGA127" s="1045"/>
      <c r="CGB127" s="1045"/>
      <c r="CGC127" s="1045"/>
      <c r="CGD127" s="1045"/>
      <c r="CGE127" s="1045"/>
      <c r="CGF127" s="1045"/>
      <c r="CGG127" s="1045"/>
      <c r="CGH127" s="1045"/>
      <c r="CGI127" s="1045"/>
      <c r="CGJ127" s="1045"/>
      <c r="CGK127" s="1045"/>
      <c r="CGL127" s="1045"/>
      <c r="CGM127" s="1045"/>
      <c r="CGN127" s="1045"/>
      <c r="CGO127" s="1045"/>
      <c r="CGP127" s="1045"/>
      <c r="CGQ127" s="1045"/>
      <c r="CGR127" s="1045"/>
      <c r="CGS127" s="1045"/>
      <c r="CGT127" s="1045"/>
      <c r="CGU127" s="1045"/>
      <c r="CGV127" s="1045"/>
      <c r="CGW127" s="1045"/>
      <c r="CGX127" s="1045"/>
      <c r="CGY127" s="1045"/>
      <c r="CGZ127" s="1045"/>
      <c r="CHA127" s="1045"/>
      <c r="CHB127" s="1045"/>
      <c r="CHC127" s="1045"/>
      <c r="CHD127" s="1045"/>
      <c r="CHE127" s="1045"/>
      <c r="CHF127" s="1045"/>
      <c r="CHG127" s="1045"/>
      <c r="CHH127" s="1045"/>
      <c r="CHI127" s="1045"/>
      <c r="CHJ127" s="1045"/>
      <c r="CHK127" s="1045"/>
      <c r="CHL127" s="1045"/>
      <c r="CHM127" s="1045"/>
      <c r="CHN127" s="1045"/>
      <c r="CHO127" s="1045"/>
      <c r="CHP127" s="1045"/>
      <c r="CHQ127" s="1045"/>
      <c r="CHR127" s="1045"/>
      <c r="CHS127" s="1045"/>
      <c r="CHT127" s="1045"/>
      <c r="CHU127" s="1045"/>
      <c r="CHV127" s="1045"/>
      <c r="CHW127" s="1045"/>
      <c r="CHX127" s="1045"/>
      <c r="CHY127" s="1045"/>
      <c r="CHZ127" s="1045"/>
      <c r="CIA127" s="1045"/>
      <c r="CIB127" s="1045"/>
      <c r="CIC127" s="1045"/>
      <c r="CID127" s="1045"/>
      <c r="CIE127" s="1045"/>
      <c r="CIF127" s="1045"/>
      <c r="CIG127" s="1045"/>
      <c r="CIH127" s="1045"/>
      <c r="CII127" s="1045"/>
      <c r="CIJ127" s="1045"/>
      <c r="CIK127" s="1045"/>
      <c r="CIL127" s="1045"/>
      <c r="CIM127" s="1045"/>
      <c r="CIN127" s="1045"/>
      <c r="CIO127" s="1045"/>
      <c r="CIP127" s="1045"/>
      <c r="CIQ127" s="1045"/>
      <c r="CIR127" s="1045"/>
      <c r="CIS127" s="1045"/>
      <c r="CIT127" s="1045"/>
      <c r="CIU127" s="1045"/>
      <c r="CIV127" s="1045"/>
      <c r="CIW127" s="1045"/>
      <c r="CIX127" s="1045"/>
      <c r="CIY127" s="1045"/>
      <c r="CIZ127" s="1045"/>
      <c r="CJA127" s="1045"/>
      <c r="CJB127" s="1045"/>
      <c r="CJC127" s="1045"/>
      <c r="CJD127" s="1045"/>
      <c r="CJE127" s="1045"/>
      <c r="CJF127" s="1045"/>
      <c r="CJG127" s="1045"/>
      <c r="CJH127" s="1045"/>
      <c r="CJI127" s="1045"/>
      <c r="CJJ127" s="1045"/>
      <c r="CJK127" s="1045"/>
      <c r="CJL127" s="1045"/>
      <c r="CJM127" s="1045"/>
      <c r="CJN127" s="1045"/>
      <c r="CJO127" s="1045"/>
      <c r="CJP127" s="1045"/>
      <c r="CJQ127" s="1045"/>
      <c r="CJR127" s="1045"/>
      <c r="CJS127" s="1045"/>
      <c r="CJT127" s="1045"/>
      <c r="CJU127" s="1045"/>
      <c r="CJV127" s="1045"/>
      <c r="CJW127" s="1045"/>
      <c r="CJX127" s="1045"/>
      <c r="CJY127" s="1045"/>
      <c r="CJZ127" s="1045"/>
      <c r="CKA127" s="1045"/>
      <c r="CKB127" s="1045"/>
      <c r="CKC127" s="1045"/>
      <c r="CKD127" s="1045"/>
      <c r="CKE127" s="1045"/>
      <c r="CKF127" s="1045"/>
      <c r="CKG127" s="1045"/>
      <c r="CKH127" s="1045"/>
      <c r="CKI127" s="1045"/>
      <c r="CKJ127" s="1045"/>
      <c r="CKK127" s="1045"/>
      <c r="CKL127" s="1045"/>
      <c r="CKM127" s="1045"/>
      <c r="CKN127" s="1045"/>
      <c r="CKO127" s="1045"/>
      <c r="CKP127" s="1045"/>
      <c r="CKQ127" s="1045"/>
      <c r="CKR127" s="1045"/>
      <c r="CKS127" s="1045"/>
      <c r="CKT127" s="1045"/>
      <c r="CKU127" s="1045"/>
      <c r="CKV127" s="1045"/>
      <c r="CKW127" s="1045"/>
      <c r="CKX127" s="1045"/>
      <c r="CKY127" s="1045"/>
      <c r="CKZ127" s="1045"/>
      <c r="CLA127" s="1045"/>
      <c r="CLB127" s="1045"/>
      <c r="CLC127" s="1045"/>
      <c r="CLD127" s="1045"/>
      <c r="CLE127" s="1045"/>
      <c r="CLF127" s="1045"/>
      <c r="CLG127" s="1045"/>
      <c r="CLH127" s="1045"/>
      <c r="CLI127" s="1045"/>
      <c r="CLJ127" s="1045"/>
      <c r="CLK127" s="1045"/>
      <c r="CLL127" s="1045"/>
      <c r="CLM127" s="1045"/>
      <c r="CLN127" s="1045"/>
      <c r="CLO127" s="1045"/>
      <c r="CLP127" s="1045"/>
      <c r="CLQ127" s="1045"/>
      <c r="CLR127" s="1045"/>
      <c r="CLS127" s="1045"/>
      <c r="CLT127" s="1045"/>
      <c r="CLU127" s="1045"/>
      <c r="CLV127" s="1045"/>
      <c r="CLW127" s="1045"/>
      <c r="CLX127" s="1045"/>
      <c r="CLY127" s="1045"/>
      <c r="CLZ127" s="1045"/>
      <c r="CMA127" s="1045"/>
      <c r="CMB127" s="1045"/>
      <c r="CMC127" s="1045"/>
      <c r="CMD127" s="1045"/>
      <c r="CME127" s="1045"/>
      <c r="CMF127" s="1045"/>
      <c r="CMG127" s="1045"/>
      <c r="CMH127" s="1045"/>
      <c r="CMI127" s="1045"/>
      <c r="CMJ127" s="1045"/>
      <c r="CMK127" s="1045"/>
      <c r="CML127" s="1045"/>
      <c r="CMM127" s="1045"/>
      <c r="CMN127" s="1045"/>
      <c r="CMO127" s="1045"/>
      <c r="CMP127" s="1045"/>
      <c r="CMQ127" s="1045"/>
      <c r="CMR127" s="1045"/>
      <c r="CMS127" s="1045"/>
      <c r="CMT127" s="1045"/>
      <c r="CMU127" s="1045"/>
      <c r="CMV127" s="1045"/>
      <c r="CMW127" s="1045"/>
      <c r="CMX127" s="1045"/>
      <c r="CMY127" s="1045"/>
      <c r="CMZ127" s="1045"/>
      <c r="CNA127" s="1045"/>
      <c r="CNB127" s="1045"/>
      <c r="CNC127" s="1045"/>
      <c r="CND127" s="1045"/>
      <c r="CNE127" s="1045"/>
      <c r="CNF127" s="1045"/>
      <c r="CNG127" s="1045"/>
      <c r="CNH127" s="1045"/>
      <c r="CNI127" s="1045"/>
      <c r="CNJ127" s="1045"/>
      <c r="CNK127" s="1045"/>
      <c r="CNL127" s="1045"/>
      <c r="CNM127" s="1045"/>
      <c r="CNN127" s="1045"/>
      <c r="CNO127" s="1045"/>
      <c r="CNP127" s="1045"/>
      <c r="CNQ127" s="1045"/>
      <c r="CNR127" s="1045"/>
      <c r="CNS127" s="1045"/>
      <c r="CNT127" s="1045"/>
      <c r="CNU127" s="1045"/>
      <c r="CNV127" s="1045"/>
      <c r="CNW127" s="1045"/>
      <c r="CNX127" s="1045"/>
      <c r="CNY127" s="1045"/>
      <c r="CNZ127" s="1045"/>
      <c r="COA127" s="1045"/>
      <c r="COB127" s="1045"/>
      <c r="COC127" s="1045"/>
      <c r="COD127" s="1045"/>
      <c r="COE127" s="1045"/>
      <c r="COF127" s="1045"/>
      <c r="COG127" s="1045"/>
      <c r="COH127" s="1045"/>
      <c r="COI127" s="1045"/>
      <c r="COJ127" s="1045"/>
      <c r="COK127" s="1045"/>
      <c r="COL127" s="1045"/>
      <c r="COM127" s="1045"/>
      <c r="CON127" s="1045"/>
      <c r="COO127" s="1045"/>
      <c r="COP127" s="1045"/>
      <c r="COQ127" s="1045"/>
      <c r="COR127" s="1045"/>
      <c r="COS127" s="1045"/>
      <c r="COT127" s="1045"/>
      <c r="COU127" s="1045"/>
      <c r="COV127" s="1045"/>
      <c r="COW127" s="1045"/>
      <c r="COX127" s="1045"/>
      <c r="COY127" s="1045"/>
      <c r="COZ127" s="1045"/>
      <c r="CPA127" s="1045"/>
      <c r="CPB127" s="1045"/>
      <c r="CPC127" s="1045"/>
      <c r="CPD127" s="1045"/>
      <c r="CPE127" s="1045"/>
      <c r="CPF127" s="1045"/>
      <c r="CPG127" s="1045"/>
      <c r="CPH127" s="1045"/>
      <c r="CPI127" s="1045"/>
      <c r="CPJ127" s="1045"/>
      <c r="CPK127" s="1045"/>
      <c r="CPL127" s="1045"/>
      <c r="CPM127" s="1045"/>
      <c r="CPN127" s="1045"/>
      <c r="CPO127" s="1045"/>
      <c r="CPP127" s="1045"/>
      <c r="CPQ127" s="1045"/>
      <c r="CPR127" s="1045"/>
      <c r="CPS127" s="1045"/>
      <c r="CPT127" s="1045"/>
      <c r="CPU127" s="1045"/>
      <c r="CPV127" s="1045"/>
      <c r="CPW127" s="1045"/>
      <c r="CPX127" s="1045"/>
      <c r="CPY127" s="1045"/>
      <c r="CPZ127" s="1045"/>
      <c r="CQA127" s="1045"/>
      <c r="CQB127" s="1045"/>
      <c r="CQC127" s="1045"/>
      <c r="CQD127" s="1045"/>
      <c r="CQE127" s="1045"/>
      <c r="CQF127" s="1045"/>
      <c r="CQG127" s="1045"/>
      <c r="CQH127" s="1045"/>
      <c r="CQI127" s="1045"/>
      <c r="CQJ127" s="1045"/>
      <c r="CQK127" s="1045"/>
      <c r="CQL127" s="1045"/>
      <c r="CQM127" s="1045"/>
      <c r="CQN127" s="1045"/>
      <c r="CQO127" s="1045"/>
      <c r="CQP127" s="1045"/>
      <c r="CQQ127" s="1045"/>
      <c r="CQR127" s="1045"/>
      <c r="CQS127" s="1045"/>
      <c r="CQT127" s="1045"/>
      <c r="CQU127" s="1045"/>
      <c r="CQV127" s="1045"/>
      <c r="CQW127" s="1045"/>
      <c r="CQX127" s="1045"/>
      <c r="CQY127" s="1045"/>
      <c r="CQZ127" s="1045"/>
      <c r="CRA127" s="1045"/>
      <c r="CRB127" s="1045"/>
      <c r="CRC127" s="1045"/>
      <c r="CRD127" s="1045"/>
      <c r="CRE127" s="1045"/>
      <c r="CRF127" s="1045"/>
      <c r="CRG127" s="1045"/>
      <c r="CRH127" s="1045"/>
      <c r="CRI127" s="1045"/>
      <c r="CRJ127" s="1045"/>
      <c r="CRK127" s="1045"/>
      <c r="CRL127" s="1045"/>
      <c r="CRM127" s="1045"/>
      <c r="CRN127" s="1045"/>
      <c r="CRO127" s="1045"/>
      <c r="CRP127" s="1045"/>
      <c r="CRQ127" s="1045"/>
      <c r="CRR127" s="1045"/>
      <c r="CRS127" s="1045"/>
      <c r="CRT127" s="1045"/>
      <c r="CRU127" s="1045"/>
      <c r="CRV127" s="1045"/>
      <c r="CRW127" s="1045"/>
      <c r="CRX127" s="1045"/>
      <c r="CRY127" s="1045"/>
      <c r="CRZ127" s="1045"/>
      <c r="CSA127" s="1045"/>
      <c r="CSB127" s="1045"/>
      <c r="CSC127" s="1045"/>
      <c r="CSD127" s="1045"/>
      <c r="CSE127" s="1045"/>
      <c r="CSF127" s="1045"/>
      <c r="CSG127" s="1045"/>
      <c r="CSH127" s="1045"/>
      <c r="CSI127" s="1045"/>
      <c r="CSJ127" s="1045"/>
      <c r="CSK127" s="1045"/>
      <c r="CSL127" s="1045"/>
      <c r="CSM127" s="1045"/>
      <c r="CSN127" s="1045"/>
      <c r="CSO127" s="1045"/>
      <c r="CSP127" s="1045"/>
      <c r="CSQ127" s="1045"/>
      <c r="CSR127" s="1045"/>
      <c r="CSS127" s="1045"/>
      <c r="CST127" s="1045"/>
      <c r="CSU127" s="1045"/>
      <c r="CSV127" s="1045"/>
      <c r="CSW127" s="1045"/>
      <c r="CSX127" s="1045"/>
      <c r="CSY127" s="1045"/>
      <c r="CSZ127" s="1045"/>
      <c r="CTA127" s="1045"/>
      <c r="CTB127" s="1045"/>
      <c r="CTC127" s="1045"/>
      <c r="CTD127" s="1045"/>
      <c r="CTE127" s="1045"/>
      <c r="CTF127" s="1045"/>
      <c r="CTG127" s="1045"/>
      <c r="CTH127" s="1045"/>
      <c r="CTI127" s="1045"/>
      <c r="CTJ127" s="1045"/>
      <c r="CTK127" s="1045"/>
      <c r="CTL127" s="1045"/>
      <c r="CTM127" s="1045"/>
      <c r="CTN127" s="1045"/>
      <c r="CTO127" s="1045"/>
      <c r="CTP127" s="1045"/>
      <c r="CTQ127" s="1045"/>
      <c r="CTR127" s="1045"/>
      <c r="CTS127" s="1045"/>
      <c r="CTT127" s="1045"/>
      <c r="CTU127" s="1045"/>
      <c r="CTV127" s="1045"/>
      <c r="CTW127" s="1045"/>
      <c r="CTX127" s="1045"/>
      <c r="CTY127" s="1045"/>
      <c r="CTZ127" s="1045"/>
      <c r="CUA127" s="1045"/>
      <c r="CUB127" s="1045"/>
      <c r="CUC127" s="1045"/>
      <c r="CUD127" s="1045"/>
      <c r="CUE127" s="1045"/>
      <c r="CUF127" s="1045"/>
      <c r="CUG127" s="1045"/>
      <c r="CUH127" s="1045"/>
      <c r="CUI127" s="1045"/>
      <c r="CUJ127" s="1045"/>
      <c r="CUK127" s="1045"/>
      <c r="CUL127" s="1045"/>
      <c r="CUM127" s="1045"/>
      <c r="CUN127" s="1045"/>
      <c r="CUO127" s="1045"/>
      <c r="CUP127" s="1045"/>
      <c r="CUQ127" s="1045"/>
      <c r="CUR127" s="1045"/>
      <c r="CUS127" s="1045"/>
      <c r="CUT127" s="1045"/>
      <c r="CUU127" s="1045"/>
      <c r="CUV127" s="1045"/>
      <c r="CUW127" s="1045"/>
      <c r="CUX127" s="1045"/>
      <c r="CUY127" s="1045"/>
      <c r="CUZ127" s="1045"/>
      <c r="CVA127" s="1045"/>
      <c r="CVB127" s="1045"/>
      <c r="CVC127" s="1045"/>
      <c r="CVD127" s="1045"/>
      <c r="CVE127" s="1045"/>
      <c r="CVF127" s="1045"/>
      <c r="CVG127" s="1045"/>
      <c r="CVH127" s="1045"/>
      <c r="CVI127" s="1045"/>
      <c r="CVJ127" s="1045"/>
      <c r="CVK127" s="1045"/>
      <c r="CVL127" s="1045"/>
      <c r="CVM127" s="1045"/>
      <c r="CVN127" s="1045"/>
      <c r="CVO127" s="1045"/>
      <c r="CVP127" s="1045"/>
      <c r="CVQ127" s="1045"/>
      <c r="CVR127" s="1045"/>
      <c r="CVS127" s="1045"/>
      <c r="CVT127" s="1045"/>
      <c r="CVU127" s="1045"/>
      <c r="CVV127" s="1045"/>
      <c r="CVW127" s="1045"/>
      <c r="CVX127" s="1045"/>
      <c r="CVY127" s="1045"/>
      <c r="CVZ127" s="1045"/>
      <c r="CWA127" s="1045"/>
      <c r="CWB127" s="1045"/>
      <c r="CWC127" s="1045"/>
      <c r="CWD127" s="1045"/>
      <c r="CWE127" s="1045"/>
      <c r="CWF127" s="1045"/>
      <c r="CWG127" s="1045"/>
      <c r="CWH127" s="1045"/>
      <c r="CWI127" s="1045"/>
      <c r="CWJ127" s="1045"/>
      <c r="CWK127" s="1045"/>
      <c r="CWL127" s="1045"/>
      <c r="CWM127" s="1045"/>
      <c r="CWN127" s="1045"/>
      <c r="CWO127" s="1045"/>
      <c r="CWP127" s="1045"/>
      <c r="CWQ127" s="1045"/>
      <c r="CWR127" s="1045"/>
      <c r="CWS127" s="1045"/>
      <c r="CWT127" s="1045"/>
      <c r="CWU127" s="1045"/>
      <c r="CWV127" s="1045"/>
      <c r="CWW127" s="1045"/>
      <c r="CWX127" s="1045"/>
      <c r="CWY127" s="1045"/>
      <c r="CWZ127" s="1045"/>
      <c r="CXA127" s="1045"/>
      <c r="CXB127" s="1045"/>
      <c r="CXC127" s="1045"/>
      <c r="CXD127" s="1045"/>
      <c r="CXE127" s="1045"/>
      <c r="CXF127" s="1045"/>
      <c r="CXG127" s="1045"/>
      <c r="CXH127" s="1045"/>
      <c r="CXI127" s="1045"/>
      <c r="CXJ127" s="1045"/>
      <c r="CXK127" s="1045"/>
      <c r="CXL127" s="1045"/>
      <c r="CXM127" s="1045"/>
      <c r="CXN127" s="1045"/>
      <c r="CXO127" s="1045"/>
      <c r="CXP127" s="1045"/>
      <c r="CXQ127" s="1045"/>
      <c r="CXR127" s="1045"/>
      <c r="CXS127" s="1045"/>
      <c r="CXT127" s="1045"/>
      <c r="CXU127" s="1045"/>
      <c r="CXV127" s="1045"/>
      <c r="CXW127" s="1045"/>
      <c r="CXX127" s="1045"/>
      <c r="CXY127" s="1045"/>
      <c r="CXZ127" s="1045"/>
      <c r="CYA127" s="1045"/>
      <c r="CYB127" s="1045"/>
      <c r="CYC127" s="1045"/>
      <c r="CYD127" s="1045"/>
      <c r="CYE127" s="1045"/>
      <c r="CYF127" s="1045"/>
      <c r="CYG127" s="1045"/>
      <c r="CYH127" s="1045"/>
      <c r="CYI127" s="1045"/>
      <c r="CYJ127" s="1045"/>
      <c r="CYK127" s="1045"/>
      <c r="CYL127" s="1045"/>
      <c r="CYM127" s="1045"/>
      <c r="CYN127" s="1045"/>
      <c r="CYO127" s="1045"/>
      <c r="CYP127" s="1045"/>
      <c r="CYQ127" s="1045"/>
      <c r="CYR127" s="1045"/>
      <c r="CYS127" s="1045"/>
      <c r="CYT127" s="1045"/>
      <c r="CYU127" s="1045"/>
      <c r="CYV127" s="1045"/>
      <c r="CYW127" s="1045"/>
      <c r="CYX127" s="1045"/>
      <c r="CYY127" s="1045"/>
      <c r="CYZ127" s="1045"/>
      <c r="CZA127" s="1045"/>
      <c r="CZB127" s="1045"/>
      <c r="CZC127" s="1045"/>
      <c r="CZD127" s="1045"/>
      <c r="CZE127" s="1045"/>
      <c r="CZF127" s="1045"/>
      <c r="CZG127" s="1045"/>
      <c r="CZH127" s="1045"/>
      <c r="CZI127" s="1045"/>
      <c r="CZJ127" s="1045"/>
      <c r="CZK127" s="1045"/>
      <c r="CZL127" s="1045"/>
      <c r="CZM127" s="1045"/>
      <c r="CZN127" s="1045"/>
      <c r="CZO127" s="1045"/>
      <c r="CZP127" s="1045"/>
      <c r="CZQ127" s="1045"/>
      <c r="CZR127" s="1045"/>
      <c r="CZS127" s="1045"/>
      <c r="CZT127" s="1045"/>
      <c r="CZU127" s="1045"/>
      <c r="CZV127" s="1045"/>
      <c r="CZW127" s="1045"/>
      <c r="CZX127" s="1045"/>
      <c r="CZY127" s="1045"/>
      <c r="CZZ127" s="1045"/>
      <c r="DAA127" s="1045"/>
      <c r="DAB127" s="1045"/>
      <c r="DAC127" s="1045"/>
      <c r="DAD127" s="1045"/>
      <c r="DAE127" s="1045"/>
      <c r="DAF127" s="1045"/>
      <c r="DAG127" s="1045"/>
      <c r="DAH127" s="1045"/>
      <c r="DAI127" s="1045"/>
      <c r="DAJ127" s="1045"/>
      <c r="DAK127" s="1045"/>
      <c r="DAL127" s="1045"/>
      <c r="DAM127" s="1045"/>
      <c r="DAN127" s="1045"/>
      <c r="DAO127" s="1045"/>
      <c r="DAP127" s="1045"/>
      <c r="DAQ127" s="1045"/>
      <c r="DAR127" s="1045"/>
      <c r="DAS127" s="1045"/>
      <c r="DAT127" s="1045"/>
      <c r="DAU127" s="1045"/>
      <c r="DAV127" s="1045"/>
      <c r="DAW127" s="1045"/>
      <c r="DAX127" s="1045"/>
      <c r="DAY127" s="1045"/>
      <c r="DAZ127" s="1045"/>
      <c r="DBA127" s="1045"/>
      <c r="DBB127" s="1045"/>
      <c r="DBC127" s="1045"/>
      <c r="DBD127" s="1045"/>
      <c r="DBE127" s="1045"/>
      <c r="DBF127" s="1045"/>
      <c r="DBG127" s="1045"/>
      <c r="DBH127" s="1045"/>
      <c r="DBI127" s="1045"/>
      <c r="DBJ127" s="1045"/>
      <c r="DBK127" s="1045"/>
      <c r="DBL127" s="1045"/>
      <c r="DBM127" s="1045"/>
      <c r="DBN127" s="1045"/>
      <c r="DBO127" s="1045"/>
      <c r="DBP127" s="1045"/>
      <c r="DBQ127" s="1045"/>
      <c r="DBR127" s="1045"/>
      <c r="DBS127" s="1045"/>
      <c r="DBT127" s="1045"/>
      <c r="DBU127" s="1045"/>
      <c r="DBV127" s="1045"/>
      <c r="DBW127" s="1045"/>
      <c r="DBX127" s="1045"/>
      <c r="DBY127" s="1045"/>
      <c r="DBZ127" s="1045"/>
      <c r="DCA127" s="1045"/>
      <c r="DCB127" s="1045"/>
      <c r="DCC127" s="1045"/>
      <c r="DCD127" s="1045"/>
      <c r="DCE127" s="1045"/>
      <c r="DCF127" s="1045"/>
      <c r="DCG127" s="1045"/>
      <c r="DCH127" s="1045"/>
      <c r="DCI127" s="1045"/>
      <c r="DCJ127" s="1045"/>
      <c r="DCK127" s="1045"/>
      <c r="DCL127" s="1045"/>
      <c r="DCM127" s="1045"/>
      <c r="DCN127" s="1045"/>
      <c r="DCO127" s="1045"/>
      <c r="DCP127" s="1045"/>
      <c r="DCQ127" s="1045"/>
      <c r="DCR127" s="1045"/>
      <c r="DCS127" s="1045"/>
      <c r="DCT127" s="1045"/>
      <c r="DCU127" s="1045"/>
      <c r="DCV127" s="1045"/>
      <c r="DCW127" s="1045"/>
      <c r="DCX127" s="1045"/>
      <c r="DCY127" s="1045"/>
      <c r="DCZ127" s="1045"/>
      <c r="DDA127" s="1045"/>
      <c r="DDB127" s="1045"/>
      <c r="DDC127" s="1045"/>
      <c r="DDD127" s="1045"/>
      <c r="DDE127" s="1045"/>
      <c r="DDF127" s="1045"/>
      <c r="DDG127" s="1045"/>
      <c r="DDH127" s="1045"/>
      <c r="DDI127" s="1045"/>
      <c r="DDJ127" s="1045"/>
      <c r="DDK127" s="1045"/>
      <c r="DDL127" s="1045"/>
      <c r="DDM127" s="1045"/>
      <c r="DDN127" s="1045"/>
      <c r="DDO127" s="1045"/>
      <c r="DDP127" s="1045"/>
      <c r="DDQ127" s="1045"/>
      <c r="DDR127" s="1045"/>
      <c r="DDS127" s="1045"/>
      <c r="DDT127" s="1045"/>
      <c r="DDU127" s="1045"/>
      <c r="DDV127" s="1045"/>
      <c r="DDW127" s="1045"/>
      <c r="DDX127" s="1045"/>
      <c r="DDY127" s="1045"/>
      <c r="DDZ127" s="1045"/>
      <c r="DEA127" s="1045"/>
      <c r="DEB127" s="1045"/>
      <c r="DEC127" s="1045"/>
      <c r="DED127" s="1045"/>
      <c r="DEE127" s="1045"/>
      <c r="DEF127" s="1045"/>
      <c r="DEG127" s="1045"/>
      <c r="DEH127" s="1045"/>
      <c r="DEI127" s="1045"/>
      <c r="DEJ127" s="1045"/>
      <c r="DEK127" s="1045"/>
      <c r="DEL127" s="1045"/>
      <c r="DEM127" s="1045"/>
      <c r="DEN127" s="1045"/>
      <c r="DEO127" s="1045"/>
      <c r="DEP127" s="1045"/>
      <c r="DEQ127" s="1045"/>
      <c r="DER127" s="1045"/>
      <c r="DES127" s="1045"/>
      <c r="DET127" s="1045"/>
      <c r="DEU127" s="1045"/>
      <c r="DEV127" s="1045"/>
      <c r="DEW127" s="1045"/>
      <c r="DEX127" s="1045"/>
      <c r="DEY127" s="1045"/>
      <c r="DEZ127" s="1045"/>
      <c r="DFA127" s="1045"/>
      <c r="DFB127" s="1045"/>
      <c r="DFC127" s="1045"/>
      <c r="DFD127" s="1045"/>
      <c r="DFE127" s="1045"/>
      <c r="DFF127" s="1045"/>
      <c r="DFG127" s="1045"/>
      <c r="DFH127" s="1045"/>
      <c r="DFI127" s="1045"/>
      <c r="DFJ127" s="1045"/>
      <c r="DFK127" s="1045"/>
      <c r="DFL127" s="1045"/>
      <c r="DFM127" s="1045"/>
      <c r="DFN127" s="1045"/>
      <c r="DFO127" s="1045"/>
      <c r="DFP127" s="1045"/>
      <c r="DFQ127" s="1045"/>
      <c r="DFR127" s="1045"/>
      <c r="DFS127" s="1045"/>
      <c r="DFT127" s="1045"/>
      <c r="DFU127" s="1045"/>
      <c r="DFV127" s="1045"/>
      <c r="DFW127" s="1045"/>
      <c r="DFX127" s="1045"/>
      <c r="DFY127" s="1045"/>
      <c r="DFZ127" s="1045"/>
      <c r="DGA127" s="1045"/>
      <c r="DGB127" s="1045"/>
      <c r="DGC127" s="1045"/>
      <c r="DGD127" s="1045"/>
      <c r="DGE127" s="1045"/>
      <c r="DGF127" s="1045"/>
      <c r="DGG127" s="1045"/>
      <c r="DGH127" s="1045"/>
      <c r="DGI127" s="1045"/>
      <c r="DGJ127" s="1045"/>
      <c r="DGK127" s="1045"/>
      <c r="DGL127" s="1045"/>
      <c r="DGM127" s="1045"/>
      <c r="DGN127" s="1045"/>
      <c r="DGO127" s="1045"/>
      <c r="DGP127" s="1045"/>
      <c r="DGQ127" s="1045"/>
      <c r="DGR127" s="1045"/>
      <c r="DGS127" s="1045"/>
      <c r="DGT127" s="1045"/>
      <c r="DGU127" s="1045"/>
      <c r="DGV127" s="1045"/>
      <c r="DGW127" s="1045"/>
      <c r="DGX127" s="1045"/>
      <c r="DGY127" s="1045"/>
      <c r="DGZ127" s="1045"/>
      <c r="DHA127" s="1045"/>
      <c r="DHB127" s="1045"/>
      <c r="DHC127" s="1045"/>
      <c r="DHD127" s="1045"/>
      <c r="DHE127" s="1045"/>
      <c r="DHF127" s="1045"/>
      <c r="DHG127" s="1045"/>
      <c r="DHH127" s="1045"/>
      <c r="DHI127" s="1045"/>
      <c r="DHJ127" s="1045"/>
      <c r="DHK127" s="1045"/>
      <c r="DHL127" s="1045"/>
      <c r="DHM127" s="1045"/>
      <c r="DHN127" s="1045"/>
      <c r="DHO127" s="1045"/>
      <c r="DHP127" s="1045"/>
      <c r="DHQ127" s="1045"/>
      <c r="DHR127" s="1045"/>
      <c r="DHS127" s="1045"/>
      <c r="DHT127" s="1045"/>
      <c r="DHU127" s="1045"/>
      <c r="DHV127" s="1045"/>
      <c r="DHW127" s="1045"/>
      <c r="DHX127" s="1045"/>
      <c r="DHY127" s="1045"/>
      <c r="DHZ127" s="1045"/>
      <c r="DIA127" s="1045"/>
      <c r="DIB127" s="1045"/>
      <c r="DIC127" s="1045"/>
      <c r="DID127" s="1045"/>
      <c r="DIE127" s="1045"/>
      <c r="DIF127" s="1045"/>
      <c r="DIG127" s="1045"/>
      <c r="DIH127" s="1045"/>
      <c r="DII127" s="1045"/>
      <c r="DIJ127" s="1045"/>
      <c r="DIK127" s="1045"/>
      <c r="DIL127" s="1045"/>
      <c r="DIM127" s="1045"/>
      <c r="DIN127" s="1045"/>
      <c r="DIO127" s="1045"/>
      <c r="DIP127" s="1045"/>
      <c r="DIQ127" s="1045"/>
      <c r="DIR127" s="1045"/>
      <c r="DIS127" s="1045"/>
      <c r="DIT127" s="1045"/>
      <c r="DIU127" s="1045"/>
      <c r="DIV127" s="1045"/>
      <c r="DIW127" s="1045"/>
      <c r="DIX127" s="1045"/>
      <c r="DIY127" s="1045"/>
      <c r="DIZ127" s="1045"/>
      <c r="DJA127" s="1045"/>
      <c r="DJB127" s="1045"/>
      <c r="DJC127" s="1045"/>
      <c r="DJD127" s="1045"/>
      <c r="DJE127" s="1045"/>
      <c r="DJF127" s="1045"/>
      <c r="DJG127" s="1045"/>
      <c r="DJH127" s="1045"/>
      <c r="DJI127" s="1045"/>
      <c r="DJJ127" s="1045"/>
      <c r="DJK127" s="1045"/>
      <c r="DJL127" s="1045"/>
      <c r="DJM127" s="1045"/>
      <c r="DJN127" s="1045"/>
      <c r="DJO127" s="1045"/>
      <c r="DJP127" s="1045"/>
      <c r="DJQ127" s="1045"/>
      <c r="DJR127" s="1045"/>
      <c r="DJS127" s="1045"/>
      <c r="DJT127" s="1045"/>
      <c r="DJU127" s="1045"/>
      <c r="DJV127" s="1045"/>
      <c r="DJW127" s="1045"/>
      <c r="DJX127" s="1045"/>
      <c r="DJY127" s="1045"/>
      <c r="DJZ127" s="1045"/>
      <c r="DKA127" s="1045"/>
      <c r="DKB127" s="1045"/>
      <c r="DKC127" s="1045"/>
      <c r="DKD127" s="1045"/>
      <c r="DKE127" s="1045"/>
      <c r="DKF127" s="1045"/>
      <c r="DKG127" s="1045"/>
      <c r="DKH127" s="1045"/>
      <c r="DKI127" s="1045"/>
      <c r="DKJ127" s="1045"/>
      <c r="DKK127" s="1045"/>
      <c r="DKL127" s="1045"/>
      <c r="DKM127" s="1045"/>
      <c r="DKN127" s="1045"/>
      <c r="DKO127" s="1045"/>
      <c r="DKP127" s="1045"/>
      <c r="DKQ127" s="1045"/>
      <c r="DKR127" s="1045"/>
      <c r="DKS127" s="1045"/>
      <c r="DKT127" s="1045"/>
      <c r="DKU127" s="1045"/>
      <c r="DKV127" s="1045"/>
      <c r="DKW127" s="1045"/>
      <c r="DKX127" s="1045"/>
      <c r="DKY127" s="1045"/>
      <c r="DKZ127" s="1045"/>
      <c r="DLA127" s="1045"/>
      <c r="DLB127" s="1045"/>
      <c r="DLC127" s="1045"/>
      <c r="DLD127" s="1045"/>
      <c r="DLE127" s="1045"/>
      <c r="DLF127" s="1045"/>
      <c r="DLG127" s="1045"/>
      <c r="DLH127" s="1045"/>
      <c r="DLI127" s="1045"/>
      <c r="DLJ127" s="1045"/>
      <c r="DLK127" s="1045"/>
      <c r="DLL127" s="1045"/>
      <c r="DLM127" s="1045"/>
      <c r="DLN127" s="1045"/>
      <c r="DLO127" s="1045"/>
      <c r="DLP127" s="1045"/>
      <c r="DLQ127" s="1045"/>
      <c r="DLR127" s="1045"/>
      <c r="DLS127" s="1045"/>
      <c r="DLT127" s="1045"/>
      <c r="DLU127" s="1045"/>
      <c r="DLV127" s="1045"/>
      <c r="DLW127" s="1045"/>
      <c r="DLX127" s="1045"/>
      <c r="DLY127" s="1045"/>
      <c r="DLZ127" s="1045"/>
      <c r="DMA127" s="1045"/>
      <c r="DMB127" s="1045"/>
      <c r="DMC127" s="1045"/>
      <c r="DMD127" s="1045"/>
      <c r="DME127" s="1045"/>
      <c r="DMF127" s="1045"/>
      <c r="DMG127" s="1045"/>
      <c r="DMH127" s="1045"/>
      <c r="DMI127" s="1045"/>
      <c r="DMJ127" s="1045"/>
      <c r="DMK127" s="1045"/>
      <c r="DML127" s="1045"/>
      <c r="DMM127" s="1045"/>
      <c r="DMN127" s="1045"/>
      <c r="DMO127" s="1045"/>
      <c r="DMP127" s="1045"/>
      <c r="DMQ127" s="1045"/>
      <c r="DMR127" s="1045"/>
      <c r="DMS127" s="1045"/>
      <c r="DMT127" s="1045"/>
      <c r="DMU127" s="1045"/>
      <c r="DMV127" s="1045"/>
      <c r="DMW127" s="1045"/>
      <c r="DMX127" s="1045"/>
      <c r="DMY127" s="1045"/>
      <c r="DMZ127" s="1045"/>
      <c r="DNA127" s="1045"/>
      <c r="DNB127" s="1045"/>
      <c r="DNC127" s="1045"/>
      <c r="DND127" s="1045"/>
      <c r="DNE127" s="1045"/>
      <c r="DNF127" s="1045"/>
      <c r="DNG127" s="1045"/>
      <c r="DNH127" s="1045"/>
      <c r="DNI127" s="1045"/>
      <c r="DNJ127" s="1045"/>
      <c r="DNK127" s="1045"/>
      <c r="DNL127" s="1045"/>
      <c r="DNM127" s="1045"/>
      <c r="DNN127" s="1045"/>
      <c r="DNO127" s="1045"/>
      <c r="DNP127" s="1045"/>
      <c r="DNQ127" s="1045"/>
      <c r="DNR127" s="1045"/>
      <c r="DNS127" s="1045"/>
      <c r="DNT127" s="1045"/>
      <c r="DNU127" s="1045"/>
      <c r="DNV127" s="1045"/>
      <c r="DNW127" s="1045"/>
      <c r="DNX127" s="1045"/>
      <c r="DNY127" s="1045"/>
      <c r="DNZ127" s="1045"/>
      <c r="DOA127" s="1045"/>
      <c r="DOB127" s="1045"/>
      <c r="DOC127" s="1045"/>
      <c r="DOD127" s="1045"/>
      <c r="DOE127" s="1045"/>
      <c r="DOF127" s="1045"/>
      <c r="DOG127" s="1045"/>
      <c r="DOH127" s="1045"/>
      <c r="DOI127" s="1045"/>
      <c r="DOJ127" s="1045"/>
      <c r="DOK127" s="1045"/>
      <c r="DOL127" s="1045"/>
      <c r="DOM127" s="1045"/>
      <c r="DON127" s="1045"/>
      <c r="DOO127" s="1045"/>
      <c r="DOP127" s="1045"/>
      <c r="DOQ127" s="1045"/>
      <c r="DOR127" s="1045"/>
      <c r="DOS127" s="1045"/>
      <c r="DOT127" s="1045"/>
      <c r="DOU127" s="1045"/>
      <c r="DOV127" s="1045"/>
      <c r="DOW127" s="1045"/>
      <c r="DOX127" s="1045"/>
      <c r="DOY127" s="1045"/>
      <c r="DOZ127" s="1045"/>
      <c r="DPA127" s="1045"/>
      <c r="DPB127" s="1045"/>
      <c r="DPC127" s="1045"/>
      <c r="DPD127" s="1045"/>
      <c r="DPE127" s="1045"/>
      <c r="DPF127" s="1045"/>
      <c r="DPG127" s="1045"/>
      <c r="DPH127" s="1045"/>
      <c r="DPI127" s="1045"/>
      <c r="DPJ127" s="1045"/>
      <c r="DPK127" s="1045"/>
      <c r="DPL127" s="1045"/>
      <c r="DPM127" s="1045"/>
      <c r="DPN127" s="1045"/>
      <c r="DPO127" s="1045"/>
      <c r="DPP127" s="1045"/>
      <c r="DPQ127" s="1045"/>
      <c r="DPR127" s="1045"/>
      <c r="DPS127" s="1045"/>
      <c r="DPT127" s="1045"/>
      <c r="DPU127" s="1045"/>
      <c r="DPV127" s="1045"/>
      <c r="DPW127" s="1045"/>
      <c r="DPX127" s="1045"/>
      <c r="DPY127" s="1045"/>
      <c r="DPZ127" s="1045"/>
      <c r="DQA127" s="1045"/>
      <c r="DQB127" s="1045"/>
      <c r="DQC127" s="1045"/>
      <c r="DQD127" s="1045"/>
      <c r="DQE127" s="1045"/>
      <c r="DQF127" s="1045"/>
      <c r="DQG127" s="1045"/>
      <c r="DQH127" s="1045"/>
      <c r="DQI127" s="1045"/>
      <c r="DQJ127" s="1045"/>
      <c r="DQK127" s="1045"/>
      <c r="DQL127" s="1045"/>
      <c r="DQM127" s="1045"/>
      <c r="DQN127" s="1045"/>
      <c r="DQO127" s="1045"/>
      <c r="DQP127" s="1045"/>
      <c r="DQQ127" s="1045"/>
      <c r="DQR127" s="1045"/>
      <c r="DQS127" s="1045"/>
      <c r="DQT127" s="1045"/>
      <c r="DQU127" s="1045"/>
      <c r="DQV127" s="1045"/>
      <c r="DQW127" s="1045"/>
      <c r="DQX127" s="1045"/>
      <c r="DQY127" s="1045"/>
      <c r="DQZ127" s="1045"/>
      <c r="DRA127" s="1045"/>
      <c r="DRB127" s="1045"/>
      <c r="DRC127" s="1045"/>
      <c r="DRD127" s="1045"/>
      <c r="DRE127" s="1045"/>
      <c r="DRF127" s="1045"/>
      <c r="DRG127" s="1045"/>
      <c r="DRH127" s="1045"/>
      <c r="DRI127" s="1045"/>
      <c r="DRJ127" s="1045"/>
      <c r="DRK127" s="1045"/>
      <c r="DRL127" s="1045"/>
      <c r="DRM127" s="1045"/>
      <c r="DRN127" s="1045"/>
      <c r="DRO127" s="1045"/>
      <c r="DRP127" s="1045"/>
      <c r="DRQ127" s="1045"/>
      <c r="DRR127" s="1045"/>
      <c r="DRS127" s="1045"/>
      <c r="DRT127" s="1045"/>
      <c r="DRU127" s="1045"/>
      <c r="DRV127" s="1045"/>
      <c r="DRW127" s="1045"/>
      <c r="DRX127" s="1045"/>
      <c r="DRY127" s="1045"/>
      <c r="DRZ127" s="1045"/>
      <c r="DSA127" s="1045"/>
      <c r="DSB127" s="1045"/>
      <c r="DSC127" s="1045"/>
      <c r="DSD127" s="1045"/>
      <c r="DSE127" s="1045"/>
      <c r="DSF127" s="1045"/>
      <c r="DSG127" s="1045"/>
      <c r="DSH127" s="1045"/>
      <c r="DSI127" s="1045"/>
      <c r="DSJ127" s="1045"/>
      <c r="DSK127" s="1045"/>
      <c r="DSL127" s="1045"/>
      <c r="DSM127" s="1045"/>
      <c r="DSN127" s="1045"/>
      <c r="DSO127" s="1045"/>
      <c r="DSP127" s="1045"/>
      <c r="DSQ127" s="1045"/>
      <c r="DSR127" s="1045"/>
      <c r="DSS127" s="1045"/>
      <c r="DST127" s="1045"/>
      <c r="DSU127" s="1045"/>
      <c r="DSV127" s="1045"/>
      <c r="DSW127" s="1045"/>
      <c r="DSX127" s="1045"/>
      <c r="DSY127" s="1045"/>
      <c r="DSZ127" s="1045"/>
      <c r="DTA127" s="1045"/>
      <c r="DTB127" s="1045"/>
      <c r="DTC127" s="1045"/>
      <c r="DTD127" s="1045"/>
      <c r="DTE127" s="1045"/>
      <c r="DTF127" s="1045"/>
      <c r="DTG127" s="1045"/>
      <c r="DTH127" s="1045"/>
      <c r="DTI127" s="1045"/>
      <c r="DTJ127" s="1045"/>
      <c r="DTK127" s="1045"/>
      <c r="DTL127" s="1045"/>
      <c r="DTM127" s="1045"/>
      <c r="DTN127" s="1045"/>
      <c r="DTO127" s="1045"/>
      <c r="DTP127" s="1045"/>
      <c r="DTQ127" s="1045"/>
      <c r="DTR127" s="1045"/>
      <c r="DTS127" s="1045"/>
      <c r="DTT127" s="1045"/>
      <c r="DTU127" s="1045"/>
      <c r="DTV127" s="1045"/>
      <c r="DTW127" s="1045"/>
      <c r="DTX127" s="1045"/>
      <c r="DTY127" s="1045"/>
      <c r="DTZ127" s="1045"/>
      <c r="DUA127" s="1045"/>
      <c r="DUB127" s="1045"/>
      <c r="DUC127" s="1045"/>
      <c r="DUD127" s="1045"/>
      <c r="DUE127" s="1045"/>
      <c r="DUF127" s="1045"/>
      <c r="DUG127" s="1045"/>
      <c r="DUH127" s="1045"/>
      <c r="DUI127" s="1045"/>
      <c r="DUJ127" s="1045"/>
      <c r="DUK127" s="1045"/>
      <c r="DUL127" s="1045"/>
      <c r="DUM127" s="1045"/>
      <c r="DUN127" s="1045"/>
      <c r="DUO127" s="1045"/>
      <c r="DUP127" s="1045"/>
      <c r="DUQ127" s="1045"/>
      <c r="DUR127" s="1045"/>
      <c r="DUS127" s="1045"/>
      <c r="DUT127" s="1045"/>
      <c r="DUU127" s="1045"/>
      <c r="DUV127" s="1045"/>
      <c r="DUW127" s="1045"/>
      <c r="DUX127" s="1045"/>
      <c r="DUY127" s="1045"/>
      <c r="DUZ127" s="1045"/>
      <c r="DVA127" s="1045"/>
      <c r="DVB127" s="1045"/>
      <c r="DVC127" s="1045"/>
      <c r="DVD127" s="1045"/>
      <c r="DVE127" s="1045"/>
      <c r="DVF127" s="1045"/>
      <c r="DVG127" s="1045"/>
      <c r="DVH127" s="1045"/>
      <c r="DVI127" s="1045"/>
      <c r="DVJ127" s="1045"/>
      <c r="DVK127" s="1045"/>
      <c r="DVL127" s="1045"/>
      <c r="DVM127" s="1045"/>
      <c r="DVN127" s="1045"/>
      <c r="DVO127" s="1045"/>
      <c r="DVP127" s="1045"/>
      <c r="DVQ127" s="1045"/>
      <c r="DVR127" s="1045"/>
      <c r="DVS127" s="1045"/>
      <c r="DVT127" s="1045"/>
      <c r="DVU127" s="1045"/>
      <c r="DVV127" s="1045"/>
      <c r="DVW127" s="1045"/>
      <c r="DVX127" s="1045"/>
      <c r="DVY127" s="1045"/>
      <c r="DVZ127" s="1045"/>
      <c r="DWA127" s="1045"/>
      <c r="DWB127" s="1045"/>
      <c r="DWC127" s="1045"/>
      <c r="DWD127" s="1045"/>
      <c r="DWE127" s="1045"/>
      <c r="DWF127" s="1045"/>
      <c r="DWG127" s="1045"/>
      <c r="DWH127" s="1045"/>
      <c r="DWI127" s="1045"/>
      <c r="DWJ127" s="1045"/>
      <c r="DWK127" s="1045"/>
      <c r="DWL127" s="1045"/>
      <c r="DWM127" s="1045"/>
      <c r="DWN127" s="1045"/>
      <c r="DWO127" s="1045"/>
      <c r="DWP127" s="1045"/>
      <c r="DWQ127" s="1045"/>
      <c r="DWR127" s="1045"/>
      <c r="DWS127" s="1045"/>
      <c r="DWT127" s="1045"/>
      <c r="DWU127" s="1045"/>
      <c r="DWV127" s="1045"/>
      <c r="DWW127" s="1045"/>
      <c r="DWX127" s="1045"/>
      <c r="DWY127" s="1045"/>
      <c r="DWZ127" s="1045"/>
      <c r="DXA127" s="1045"/>
      <c r="DXB127" s="1045"/>
      <c r="DXC127" s="1045"/>
      <c r="DXD127" s="1045"/>
      <c r="DXE127" s="1045"/>
      <c r="DXF127" s="1045"/>
      <c r="DXG127" s="1045"/>
      <c r="DXH127" s="1045"/>
      <c r="DXI127" s="1045"/>
      <c r="DXJ127" s="1045"/>
      <c r="DXK127" s="1045"/>
      <c r="DXL127" s="1045"/>
      <c r="DXM127" s="1045"/>
      <c r="DXN127" s="1045"/>
      <c r="DXO127" s="1045"/>
      <c r="DXP127" s="1045"/>
      <c r="DXQ127" s="1045"/>
      <c r="DXR127" s="1045"/>
      <c r="DXS127" s="1045"/>
      <c r="DXT127" s="1045"/>
      <c r="DXU127" s="1045"/>
      <c r="DXV127" s="1045"/>
      <c r="DXW127" s="1045"/>
      <c r="DXX127" s="1045"/>
      <c r="DXY127" s="1045"/>
      <c r="DXZ127" s="1045"/>
      <c r="DYA127" s="1045"/>
      <c r="DYB127" s="1045"/>
      <c r="DYC127" s="1045"/>
      <c r="DYD127" s="1045"/>
      <c r="DYE127" s="1045"/>
      <c r="DYF127" s="1045"/>
      <c r="DYG127" s="1045"/>
      <c r="DYH127" s="1045"/>
      <c r="DYI127" s="1045"/>
      <c r="DYJ127" s="1045"/>
      <c r="DYK127" s="1045"/>
      <c r="DYL127" s="1045"/>
      <c r="DYM127" s="1045"/>
      <c r="DYN127" s="1045"/>
      <c r="DYO127" s="1045"/>
      <c r="DYP127" s="1045"/>
      <c r="DYQ127" s="1045"/>
      <c r="DYR127" s="1045"/>
      <c r="DYS127" s="1045"/>
      <c r="DYT127" s="1045"/>
      <c r="DYU127" s="1045"/>
      <c r="DYV127" s="1045"/>
      <c r="DYW127" s="1045"/>
      <c r="DYX127" s="1045"/>
      <c r="DYY127" s="1045"/>
      <c r="DYZ127" s="1045"/>
      <c r="DZA127" s="1045"/>
      <c r="DZB127" s="1045"/>
      <c r="DZC127" s="1045"/>
      <c r="DZD127" s="1045"/>
      <c r="DZE127" s="1045"/>
      <c r="DZF127" s="1045"/>
      <c r="DZG127" s="1045"/>
      <c r="DZH127" s="1045"/>
      <c r="DZI127" s="1045"/>
      <c r="DZJ127" s="1045"/>
      <c r="DZK127" s="1045"/>
      <c r="DZL127" s="1045"/>
      <c r="DZM127" s="1045"/>
      <c r="DZN127" s="1045"/>
      <c r="DZO127" s="1045"/>
      <c r="DZP127" s="1045"/>
      <c r="DZQ127" s="1045"/>
      <c r="DZR127" s="1045"/>
      <c r="DZS127" s="1045"/>
      <c r="DZT127" s="1045"/>
      <c r="DZU127" s="1045"/>
      <c r="DZV127" s="1045"/>
      <c r="DZW127" s="1045"/>
      <c r="DZX127" s="1045"/>
      <c r="DZY127" s="1045"/>
      <c r="DZZ127" s="1045"/>
      <c r="EAA127" s="1045"/>
      <c r="EAB127" s="1045"/>
      <c r="EAC127" s="1045"/>
      <c r="EAD127" s="1045"/>
      <c r="EAE127" s="1045"/>
      <c r="EAF127" s="1045"/>
      <c r="EAG127" s="1045"/>
      <c r="EAH127" s="1045"/>
      <c r="EAI127" s="1045"/>
      <c r="EAJ127" s="1045"/>
      <c r="EAK127" s="1045"/>
      <c r="EAL127" s="1045"/>
      <c r="EAM127" s="1045"/>
      <c r="EAN127" s="1045"/>
      <c r="EAO127" s="1045"/>
      <c r="EAP127" s="1045"/>
      <c r="EAQ127" s="1045"/>
      <c r="EAR127" s="1045"/>
      <c r="EAS127" s="1045"/>
      <c r="EAT127" s="1045"/>
      <c r="EAU127" s="1045"/>
      <c r="EAV127" s="1045"/>
      <c r="EAW127" s="1045"/>
      <c r="EAX127" s="1045"/>
      <c r="EAY127" s="1045"/>
      <c r="EAZ127" s="1045"/>
      <c r="EBA127" s="1045"/>
      <c r="EBB127" s="1045"/>
      <c r="EBC127" s="1045"/>
      <c r="EBD127" s="1045"/>
      <c r="EBE127" s="1045"/>
      <c r="EBF127" s="1045"/>
      <c r="EBG127" s="1045"/>
      <c r="EBH127" s="1045"/>
      <c r="EBI127" s="1045"/>
      <c r="EBJ127" s="1045"/>
      <c r="EBK127" s="1045"/>
      <c r="EBL127" s="1045"/>
      <c r="EBM127" s="1045"/>
      <c r="EBN127" s="1045"/>
      <c r="EBO127" s="1045"/>
      <c r="EBP127" s="1045"/>
      <c r="EBQ127" s="1045"/>
      <c r="EBR127" s="1045"/>
      <c r="EBS127" s="1045"/>
      <c r="EBT127" s="1045"/>
      <c r="EBU127" s="1045"/>
      <c r="EBV127" s="1045"/>
      <c r="EBW127" s="1045"/>
      <c r="EBX127" s="1045"/>
      <c r="EBY127" s="1045"/>
      <c r="EBZ127" s="1045"/>
      <c r="ECA127" s="1045"/>
      <c r="ECB127" s="1045"/>
      <c r="ECC127" s="1045"/>
      <c r="ECD127" s="1045"/>
      <c r="ECE127" s="1045"/>
      <c r="ECF127" s="1045"/>
      <c r="ECG127" s="1045"/>
      <c r="ECH127" s="1045"/>
      <c r="ECI127" s="1045"/>
      <c r="ECJ127" s="1045"/>
      <c r="ECK127" s="1045"/>
      <c r="ECL127" s="1045"/>
      <c r="ECM127" s="1045"/>
      <c r="ECN127" s="1045"/>
      <c r="ECO127" s="1045"/>
      <c r="ECP127" s="1045"/>
      <c r="ECQ127" s="1045"/>
      <c r="ECR127" s="1045"/>
      <c r="ECS127" s="1045"/>
      <c r="ECT127" s="1045"/>
      <c r="ECU127" s="1045"/>
      <c r="ECV127" s="1045"/>
      <c r="ECW127" s="1045"/>
      <c r="ECX127" s="1045"/>
      <c r="ECY127" s="1045"/>
      <c r="ECZ127" s="1045"/>
      <c r="EDA127" s="1045"/>
      <c r="EDB127" s="1045"/>
      <c r="EDC127" s="1045"/>
      <c r="EDD127" s="1045"/>
      <c r="EDE127" s="1045"/>
      <c r="EDF127" s="1045"/>
      <c r="EDG127" s="1045"/>
      <c r="EDH127" s="1045"/>
      <c r="EDI127" s="1045"/>
      <c r="EDJ127" s="1045"/>
      <c r="EDK127" s="1045"/>
      <c r="EDL127" s="1045"/>
      <c r="EDM127" s="1045"/>
      <c r="EDN127" s="1045"/>
      <c r="EDO127" s="1045"/>
      <c r="EDP127" s="1045"/>
      <c r="EDQ127" s="1045"/>
      <c r="EDR127" s="1045"/>
      <c r="EDS127" s="1045"/>
      <c r="EDT127" s="1045"/>
      <c r="EDU127" s="1045"/>
      <c r="EDV127" s="1045"/>
      <c r="EDW127" s="1045"/>
      <c r="EDX127" s="1045"/>
      <c r="EDY127" s="1045"/>
      <c r="EDZ127" s="1045"/>
      <c r="EEA127" s="1045"/>
      <c r="EEB127" s="1045"/>
      <c r="EEC127" s="1045"/>
      <c r="EED127" s="1045"/>
      <c r="EEE127" s="1045"/>
      <c r="EEF127" s="1045"/>
      <c r="EEG127" s="1045"/>
      <c r="EEH127" s="1045"/>
      <c r="EEI127" s="1045"/>
      <c r="EEJ127" s="1045"/>
      <c r="EEK127" s="1045"/>
      <c r="EEL127" s="1045"/>
      <c r="EEM127" s="1045"/>
      <c r="EEN127" s="1045"/>
      <c r="EEO127" s="1045"/>
      <c r="EEP127" s="1045"/>
      <c r="EEQ127" s="1045"/>
      <c r="EER127" s="1045"/>
      <c r="EES127" s="1045"/>
      <c r="EET127" s="1045"/>
      <c r="EEU127" s="1045"/>
      <c r="EEV127" s="1045"/>
      <c r="EEW127" s="1045"/>
      <c r="EEX127" s="1045"/>
      <c r="EEY127" s="1045"/>
      <c r="EEZ127" s="1045"/>
      <c r="EFA127" s="1045"/>
      <c r="EFB127" s="1045"/>
      <c r="EFC127" s="1045"/>
      <c r="EFD127" s="1045"/>
      <c r="EFE127" s="1045"/>
      <c r="EFF127" s="1045"/>
      <c r="EFG127" s="1045"/>
      <c r="EFH127" s="1045"/>
      <c r="EFI127" s="1045"/>
      <c r="EFJ127" s="1045"/>
      <c r="EFK127" s="1045"/>
      <c r="EFL127" s="1045"/>
      <c r="EFM127" s="1045"/>
      <c r="EFN127" s="1045"/>
      <c r="EFO127" s="1045"/>
      <c r="EFP127" s="1045"/>
      <c r="EFQ127" s="1045"/>
      <c r="EFR127" s="1045"/>
      <c r="EFS127" s="1045"/>
      <c r="EFT127" s="1045"/>
      <c r="EFU127" s="1045"/>
      <c r="EFV127" s="1045"/>
      <c r="EFW127" s="1045"/>
      <c r="EFX127" s="1045"/>
      <c r="EFY127" s="1045"/>
      <c r="EFZ127" s="1045"/>
      <c r="EGA127" s="1045"/>
      <c r="EGB127" s="1045"/>
      <c r="EGC127" s="1045"/>
      <c r="EGD127" s="1045"/>
      <c r="EGE127" s="1045"/>
      <c r="EGF127" s="1045"/>
      <c r="EGG127" s="1045"/>
      <c r="EGH127" s="1045"/>
      <c r="EGI127" s="1045"/>
      <c r="EGJ127" s="1045"/>
      <c r="EGK127" s="1045"/>
      <c r="EGL127" s="1045"/>
      <c r="EGM127" s="1045"/>
      <c r="EGN127" s="1045"/>
      <c r="EGO127" s="1045"/>
      <c r="EGP127" s="1045"/>
      <c r="EGQ127" s="1045"/>
      <c r="EGR127" s="1045"/>
      <c r="EGS127" s="1045"/>
      <c r="EGT127" s="1045"/>
      <c r="EGU127" s="1045"/>
      <c r="EGV127" s="1045"/>
      <c r="EGW127" s="1045"/>
      <c r="EGX127" s="1045"/>
      <c r="EGY127" s="1045"/>
      <c r="EGZ127" s="1045"/>
      <c r="EHA127" s="1045"/>
      <c r="EHB127" s="1045"/>
      <c r="EHC127" s="1045"/>
      <c r="EHD127" s="1045"/>
      <c r="EHE127" s="1045"/>
      <c r="EHF127" s="1045"/>
      <c r="EHG127" s="1045"/>
      <c r="EHH127" s="1045"/>
      <c r="EHI127" s="1045"/>
      <c r="EHJ127" s="1045"/>
      <c r="EHK127" s="1045"/>
      <c r="EHL127" s="1045"/>
      <c r="EHM127" s="1045"/>
      <c r="EHN127" s="1045"/>
      <c r="EHO127" s="1045"/>
      <c r="EHP127" s="1045"/>
      <c r="EHQ127" s="1045"/>
      <c r="EHR127" s="1045"/>
      <c r="EHS127" s="1045"/>
      <c r="EHT127" s="1045"/>
      <c r="EHU127" s="1045"/>
      <c r="EHV127" s="1045"/>
      <c r="EHW127" s="1045"/>
      <c r="EHX127" s="1045"/>
      <c r="EHY127" s="1045"/>
      <c r="EHZ127" s="1045"/>
      <c r="EIA127" s="1045"/>
      <c r="EIB127" s="1045"/>
      <c r="EIC127" s="1045"/>
      <c r="EID127" s="1045"/>
      <c r="EIE127" s="1045"/>
      <c r="EIF127" s="1045"/>
      <c r="EIG127" s="1045"/>
      <c r="EIH127" s="1045"/>
      <c r="EII127" s="1045"/>
      <c r="EIJ127" s="1045"/>
      <c r="EIK127" s="1045"/>
      <c r="EIL127" s="1045"/>
      <c r="EIM127" s="1045"/>
      <c r="EIN127" s="1045"/>
      <c r="EIO127" s="1045"/>
      <c r="EIP127" s="1045"/>
      <c r="EIQ127" s="1045"/>
      <c r="EIR127" s="1045"/>
      <c r="EIS127" s="1045"/>
      <c r="EIT127" s="1045"/>
      <c r="EIU127" s="1045"/>
      <c r="EIV127" s="1045"/>
      <c r="EIW127" s="1045"/>
      <c r="EIX127" s="1045"/>
      <c r="EIY127" s="1045"/>
      <c r="EIZ127" s="1045"/>
      <c r="EJA127" s="1045"/>
      <c r="EJB127" s="1045"/>
      <c r="EJC127" s="1045"/>
      <c r="EJD127" s="1045"/>
      <c r="EJE127" s="1045"/>
      <c r="EJF127" s="1045"/>
      <c r="EJG127" s="1045"/>
      <c r="EJH127" s="1045"/>
      <c r="EJI127" s="1045"/>
      <c r="EJJ127" s="1045"/>
      <c r="EJK127" s="1045"/>
      <c r="EJL127" s="1045"/>
      <c r="EJM127" s="1045"/>
      <c r="EJN127" s="1045"/>
      <c r="EJO127" s="1045"/>
      <c r="EJP127" s="1045"/>
      <c r="EJQ127" s="1045"/>
      <c r="EJR127" s="1045"/>
      <c r="EJS127" s="1045"/>
      <c r="EJT127" s="1045"/>
      <c r="EJU127" s="1045"/>
      <c r="EJV127" s="1045"/>
      <c r="EJW127" s="1045"/>
      <c r="EJX127" s="1045"/>
      <c r="EJY127" s="1045"/>
      <c r="EJZ127" s="1045"/>
      <c r="EKA127" s="1045"/>
      <c r="EKB127" s="1045"/>
      <c r="EKC127" s="1045"/>
      <c r="EKD127" s="1045"/>
      <c r="EKE127" s="1045"/>
      <c r="EKF127" s="1045"/>
      <c r="EKG127" s="1045"/>
      <c r="EKH127" s="1045"/>
      <c r="EKI127" s="1045"/>
      <c r="EKJ127" s="1045"/>
      <c r="EKK127" s="1045"/>
      <c r="EKL127" s="1045"/>
      <c r="EKM127" s="1045"/>
      <c r="EKN127" s="1045"/>
      <c r="EKO127" s="1045"/>
      <c r="EKP127" s="1045"/>
      <c r="EKQ127" s="1045"/>
      <c r="EKR127" s="1045"/>
      <c r="EKS127" s="1045"/>
      <c r="EKT127" s="1045"/>
      <c r="EKU127" s="1045"/>
      <c r="EKV127" s="1045"/>
      <c r="EKW127" s="1045"/>
      <c r="EKX127" s="1045"/>
      <c r="EKY127" s="1045"/>
      <c r="EKZ127" s="1045"/>
      <c r="ELA127" s="1045"/>
      <c r="ELB127" s="1045"/>
      <c r="ELC127" s="1045"/>
      <c r="ELD127" s="1045"/>
      <c r="ELE127" s="1045"/>
      <c r="ELF127" s="1045"/>
      <c r="ELG127" s="1045"/>
      <c r="ELH127" s="1045"/>
      <c r="ELI127" s="1045"/>
      <c r="ELJ127" s="1045"/>
      <c r="ELK127" s="1045"/>
      <c r="ELL127" s="1045"/>
      <c r="ELM127" s="1045"/>
      <c r="ELN127" s="1045"/>
      <c r="ELO127" s="1045"/>
      <c r="ELP127" s="1045"/>
      <c r="ELQ127" s="1045"/>
      <c r="ELR127" s="1045"/>
      <c r="ELS127" s="1045"/>
      <c r="ELT127" s="1045"/>
      <c r="ELU127" s="1045"/>
      <c r="ELV127" s="1045"/>
      <c r="ELW127" s="1045"/>
      <c r="ELX127" s="1045"/>
      <c r="ELY127" s="1045"/>
      <c r="ELZ127" s="1045"/>
      <c r="EMA127" s="1045"/>
      <c r="EMB127" s="1045"/>
      <c r="EMC127" s="1045"/>
      <c r="EMD127" s="1045"/>
      <c r="EME127" s="1045"/>
      <c r="EMF127" s="1045"/>
      <c r="EMG127" s="1045"/>
      <c r="EMH127" s="1045"/>
      <c r="EMI127" s="1045"/>
      <c r="EMJ127" s="1045"/>
      <c r="EMK127" s="1045"/>
      <c r="EML127" s="1045"/>
      <c r="EMM127" s="1045"/>
      <c r="EMN127" s="1045"/>
      <c r="EMO127" s="1045"/>
      <c r="EMP127" s="1045"/>
      <c r="EMQ127" s="1045"/>
      <c r="EMR127" s="1045"/>
      <c r="EMS127" s="1045"/>
      <c r="EMT127" s="1045"/>
      <c r="EMU127" s="1045"/>
      <c r="EMV127" s="1045"/>
      <c r="EMW127" s="1045"/>
      <c r="EMX127" s="1045"/>
      <c r="EMY127" s="1045"/>
      <c r="EMZ127" s="1045"/>
      <c r="ENA127" s="1045"/>
      <c r="ENB127" s="1045"/>
      <c r="ENC127" s="1045"/>
      <c r="END127" s="1045"/>
      <c r="ENE127" s="1045"/>
      <c r="ENF127" s="1045"/>
      <c r="ENG127" s="1045"/>
      <c r="ENH127" s="1045"/>
      <c r="ENI127" s="1045"/>
      <c r="ENJ127" s="1045"/>
      <c r="ENK127" s="1045"/>
      <c r="ENL127" s="1045"/>
      <c r="ENM127" s="1045"/>
      <c r="ENN127" s="1045"/>
      <c r="ENO127" s="1045"/>
      <c r="ENP127" s="1045"/>
      <c r="ENQ127" s="1045"/>
      <c r="ENR127" s="1045"/>
      <c r="ENS127" s="1045"/>
      <c r="ENT127" s="1045"/>
      <c r="ENU127" s="1045"/>
      <c r="ENV127" s="1045"/>
      <c r="ENW127" s="1045"/>
      <c r="ENX127" s="1045"/>
      <c r="ENY127" s="1045"/>
      <c r="ENZ127" s="1045"/>
      <c r="EOA127" s="1045"/>
      <c r="EOB127" s="1045"/>
      <c r="EOC127" s="1045"/>
      <c r="EOD127" s="1045"/>
      <c r="EOE127" s="1045"/>
      <c r="EOF127" s="1045"/>
      <c r="EOG127" s="1045"/>
      <c r="EOH127" s="1045"/>
      <c r="EOI127" s="1045"/>
      <c r="EOJ127" s="1045"/>
      <c r="EOK127" s="1045"/>
      <c r="EOL127" s="1045"/>
      <c r="EOM127" s="1045"/>
      <c r="EON127" s="1045"/>
      <c r="EOO127" s="1045"/>
      <c r="EOP127" s="1045"/>
      <c r="EOQ127" s="1045"/>
      <c r="EOR127" s="1045"/>
      <c r="EOS127" s="1045"/>
      <c r="EOT127" s="1045"/>
      <c r="EOU127" s="1045"/>
      <c r="EOV127" s="1045"/>
      <c r="EOW127" s="1045"/>
      <c r="EOX127" s="1045"/>
      <c r="EOY127" s="1045"/>
      <c r="EOZ127" s="1045"/>
      <c r="EPA127" s="1045"/>
      <c r="EPB127" s="1045"/>
      <c r="EPC127" s="1045"/>
      <c r="EPD127" s="1045"/>
      <c r="EPE127" s="1045"/>
      <c r="EPF127" s="1045"/>
      <c r="EPG127" s="1045"/>
      <c r="EPH127" s="1045"/>
      <c r="EPI127" s="1045"/>
      <c r="EPJ127" s="1045"/>
      <c r="EPK127" s="1045"/>
      <c r="EPL127" s="1045"/>
      <c r="EPM127" s="1045"/>
      <c r="EPN127" s="1045"/>
      <c r="EPO127" s="1045"/>
      <c r="EPP127" s="1045"/>
      <c r="EPQ127" s="1045"/>
      <c r="EPR127" s="1045"/>
      <c r="EPS127" s="1045"/>
      <c r="EPT127" s="1045"/>
      <c r="EPU127" s="1045"/>
      <c r="EPV127" s="1045"/>
      <c r="EPW127" s="1045"/>
      <c r="EPX127" s="1045"/>
      <c r="EPY127" s="1045"/>
      <c r="EPZ127" s="1045"/>
      <c r="EQA127" s="1045"/>
      <c r="EQB127" s="1045"/>
      <c r="EQC127" s="1045"/>
      <c r="EQD127" s="1045"/>
      <c r="EQE127" s="1045"/>
      <c r="EQF127" s="1045"/>
      <c r="EQG127" s="1045"/>
      <c r="EQH127" s="1045"/>
      <c r="EQI127" s="1045"/>
      <c r="EQJ127" s="1045"/>
      <c r="EQK127" s="1045"/>
      <c r="EQL127" s="1045"/>
      <c r="EQM127" s="1045"/>
      <c r="EQN127" s="1045"/>
      <c r="EQO127" s="1045"/>
      <c r="EQP127" s="1045"/>
      <c r="EQQ127" s="1045"/>
      <c r="EQR127" s="1045"/>
      <c r="EQS127" s="1045"/>
      <c r="EQT127" s="1045"/>
      <c r="EQU127" s="1045"/>
      <c r="EQV127" s="1045"/>
      <c r="EQW127" s="1045"/>
      <c r="EQX127" s="1045"/>
      <c r="EQY127" s="1045"/>
      <c r="EQZ127" s="1045"/>
      <c r="ERA127" s="1045"/>
      <c r="ERB127" s="1045"/>
      <c r="ERC127" s="1045"/>
      <c r="ERD127" s="1045"/>
      <c r="ERE127" s="1045"/>
      <c r="ERF127" s="1045"/>
      <c r="ERG127" s="1045"/>
      <c r="ERH127" s="1045"/>
      <c r="ERI127" s="1045"/>
      <c r="ERJ127" s="1045"/>
      <c r="ERK127" s="1045"/>
      <c r="ERL127" s="1045"/>
      <c r="ERM127" s="1045"/>
      <c r="ERN127" s="1045"/>
      <c r="ERO127" s="1045"/>
      <c r="ERP127" s="1045"/>
      <c r="ERQ127" s="1045"/>
      <c r="ERR127" s="1045"/>
      <c r="ERS127" s="1045"/>
      <c r="ERT127" s="1045"/>
      <c r="ERU127" s="1045"/>
      <c r="ERV127" s="1045"/>
      <c r="ERW127" s="1045"/>
      <c r="ERX127" s="1045"/>
      <c r="ERY127" s="1045"/>
      <c r="ERZ127" s="1045"/>
      <c r="ESA127" s="1045"/>
      <c r="ESB127" s="1045"/>
      <c r="ESC127" s="1045"/>
      <c r="ESD127" s="1045"/>
      <c r="ESE127" s="1045"/>
      <c r="ESF127" s="1045"/>
      <c r="ESG127" s="1045"/>
      <c r="ESH127" s="1045"/>
      <c r="ESI127" s="1045"/>
      <c r="ESJ127" s="1045"/>
      <c r="ESK127" s="1045"/>
      <c r="ESL127" s="1045"/>
      <c r="ESM127" s="1045"/>
      <c r="ESN127" s="1045"/>
      <c r="ESO127" s="1045"/>
      <c r="ESP127" s="1045"/>
      <c r="ESQ127" s="1045"/>
      <c r="ESR127" s="1045"/>
      <c r="ESS127" s="1045"/>
      <c r="EST127" s="1045"/>
      <c r="ESU127" s="1045"/>
      <c r="ESV127" s="1045"/>
      <c r="ESW127" s="1045"/>
      <c r="ESX127" s="1045"/>
      <c r="ESY127" s="1045"/>
      <c r="ESZ127" s="1045"/>
      <c r="ETA127" s="1045"/>
      <c r="ETB127" s="1045"/>
      <c r="ETC127" s="1045"/>
      <c r="ETD127" s="1045"/>
      <c r="ETE127" s="1045"/>
      <c r="ETF127" s="1045"/>
      <c r="ETG127" s="1045"/>
      <c r="ETH127" s="1045"/>
      <c r="ETI127" s="1045"/>
      <c r="ETJ127" s="1045"/>
      <c r="ETK127" s="1045"/>
      <c r="ETL127" s="1045"/>
      <c r="ETM127" s="1045"/>
      <c r="ETN127" s="1045"/>
      <c r="ETO127" s="1045"/>
      <c r="ETP127" s="1045"/>
      <c r="ETQ127" s="1045"/>
      <c r="ETR127" s="1045"/>
      <c r="ETS127" s="1045"/>
      <c r="ETT127" s="1045"/>
      <c r="ETU127" s="1045"/>
      <c r="ETV127" s="1045"/>
      <c r="ETW127" s="1045"/>
      <c r="ETX127" s="1045"/>
      <c r="ETY127" s="1045"/>
      <c r="ETZ127" s="1045"/>
      <c r="EUA127" s="1045"/>
      <c r="EUB127" s="1045"/>
      <c r="EUC127" s="1045"/>
      <c r="EUD127" s="1045"/>
      <c r="EUE127" s="1045"/>
      <c r="EUF127" s="1045"/>
      <c r="EUG127" s="1045"/>
      <c r="EUH127" s="1045"/>
      <c r="EUI127" s="1045"/>
      <c r="EUJ127" s="1045"/>
      <c r="EUK127" s="1045"/>
      <c r="EUL127" s="1045"/>
      <c r="EUM127" s="1045"/>
      <c r="EUN127" s="1045"/>
      <c r="EUO127" s="1045"/>
      <c r="EUP127" s="1045"/>
      <c r="EUQ127" s="1045"/>
      <c r="EUR127" s="1045"/>
      <c r="EUS127" s="1045"/>
      <c r="EUT127" s="1045"/>
      <c r="EUU127" s="1045"/>
      <c r="EUV127" s="1045"/>
      <c r="EUW127" s="1045"/>
      <c r="EUX127" s="1045"/>
      <c r="EUY127" s="1045"/>
      <c r="EUZ127" s="1045"/>
      <c r="EVA127" s="1045"/>
      <c r="EVB127" s="1045"/>
      <c r="EVC127" s="1045"/>
      <c r="EVD127" s="1045"/>
      <c r="EVE127" s="1045"/>
      <c r="EVF127" s="1045"/>
      <c r="EVG127" s="1045"/>
      <c r="EVH127" s="1045"/>
      <c r="EVI127" s="1045"/>
      <c r="EVJ127" s="1045"/>
      <c r="EVK127" s="1045"/>
      <c r="EVL127" s="1045"/>
      <c r="EVM127" s="1045"/>
      <c r="EVN127" s="1045"/>
      <c r="EVO127" s="1045"/>
      <c r="EVP127" s="1045"/>
      <c r="EVQ127" s="1045"/>
      <c r="EVR127" s="1045"/>
      <c r="EVS127" s="1045"/>
      <c r="EVT127" s="1045"/>
      <c r="EVU127" s="1045"/>
      <c r="EVV127" s="1045"/>
      <c r="EVW127" s="1045"/>
      <c r="EVX127" s="1045"/>
      <c r="EVY127" s="1045"/>
      <c r="EVZ127" s="1045"/>
      <c r="EWA127" s="1045"/>
      <c r="EWB127" s="1045"/>
      <c r="EWC127" s="1045"/>
      <c r="EWD127" s="1045"/>
      <c r="EWE127" s="1045"/>
      <c r="EWF127" s="1045"/>
      <c r="EWG127" s="1045"/>
      <c r="EWH127" s="1045"/>
      <c r="EWI127" s="1045"/>
      <c r="EWJ127" s="1045"/>
      <c r="EWK127" s="1045"/>
      <c r="EWL127" s="1045"/>
      <c r="EWM127" s="1045"/>
      <c r="EWN127" s="1045"/>
      <c r="EWO127" s="1045"/>
      <c r="EWP127" s="1045"/>
      <c r="EWQ127" s="1045"/>
      <c r="EWR127" s="1045"/>
      <c r="EWS127" s="1045"/>
      <c r="EWT127" s="1045"/>
      <c r="EWU127" s="1045"/>
      <c r="EWV127" s="1045"/>
      <c r="EWW127" s="1045"/>
      <c r="EWX127" s="1045"/>
      <c r="EWY127" s="1045"/>
      <c r="EWZ127" s="1045"/>
      <c r="EXA127" s="1045"/>
      <c r="EXB127" s="1045"/>
      <c r="EXC127" s="1045"/>
      <c r="EXD127" s="1045"/>
      <c r="EXE127" s="1045"/>
      <c r="EXF127" s="1045"/>
      <c r="EXG127" s="1045"/>
      <c r="EXH127" s="1045"/>
      <c r="EXI127" s="1045"/>
      <c r="EXJ127" s="1045"/>
      <c r="EXK127" s="1045"/>
      <c r="EXL127" s="1045"/>
      <c r="EXM127" s="1045"/>
      <c r="EXN127" s="1045"/>
      <c r="EXO127" s="1045"/>
      <c r="EXP127" s="1045"/>
      <c r="EXQ127" s="1045"/>
      <c r="EXR127" s="1045"/>
      <c r="EXS127" s="1045"/>
      <c r="EXT127" s="1045"/>
      <c r="EXU127" s="1045"/>
      <c r="EXV127" s="1045"/>
      <c r="EXW127" s="1045"/>
      <c r="EXX127" s="1045"/>
      <c r="EXY127" s="1045"/>
      <c r="EXZ127" s="1045"/>
      <c r="EYA127" s="1045"/>
      <c r="EYB127" s="1045"/>
      <c r="EYC127" s="1045"/>
      <c r="EYD127" s="1045"/>
      <c r="EYE127" s="1045"/>
      <c r="EYF127" s="1045"/>
      <c r="EYG127" s="1045"/>
      <c r="EYH127" s="1045"/>
      <c r="EYI127" s="1045"/>
      <c r="EYJ127" s="1045"/>
      <c r="EYK127" s="1045"/>
      <c r="EYL127" s="1045"/>
      <c r="EYM127" s="1045"/>
      <c r="EYN127" s="1045"/>
      <c r="EYO127" s="1045"/>
      <c r="EYP127" s="1045"/>
      <c r="EYQ127" s="1045"/>
      <c r="EYR127" s="1045"/>
      <c r="EYS127" s="1045"/>
      <c r="EYT127" s="1045"/>
      <c r="EYU127" s="1045"/>
      <c r="EYV127" s="1045"/>
      <c r="EYW127" s="1045"/>
      <c r="EYX127" s="1045"/>
      <c r="EYY127" s="1045"/>
      <c r="EYZ127" s="1045"/>
      <c r="EZA127" s="1045"/>
      <c r="EZB127" s="1045"/>
      <c r="EZC127" s="1045"/>
      <c r="EZD127" s="1045"/>
      <c r="EZE127" s="1045"/>
      <c r="EZF127" s="1045"/>
      <c r="EZG127" s="1045"/>
      <c r="EZH127" s="1045"/>
      <c r="EZI127" s="1045"/>
      <c r="EZJ127" s="1045"/>
      <c r="EZK127" s="1045"/>
      <c r="EZL127" s="1045"/>
      <c r="EZM127" s="1045"/>
      <c r="EZN127" s="1045"/>
      <c r="EZO127" s="1045"/>
      <c r="EZP127" s="1045"/>
      <c r="EZQ127" s="1045"/>
      <c r="EZR127" s="1045"/>
      <c r="EZS127" s="1045"/>
      <c r="EZT127" s="1045"/>
      <c r="EZU127" s="1045"/>
      <c r="EZV127" s="1045"/>
      <c r="EZW127" s="1045"/>
      <c r="EZX127" s="1045"/>
      <c r="EZY127" s="1045"/>
      <c r="EZZ127" s="1045"/>
      <c r="FAA127" s="1045"/>
      <c r="FAB127" s="1045"/>
      <c r="FAC127" s="1045"/>
      <c r="FAD127" s="1045"/>
      <c r="FAE127" s="1045"/>
      <c r="FAF127" s="1045"/>
      <c r="FAG127" s="1045"/>
      <c r="FAH127" s="1045"/>
      <c r="FAI127" s="1045"/>
      <c r="FAJ127" s="1045"/>
      <c r="FAK127" s="1045"/>
      <c r="FAL127" s="1045"/>
      <c r="FAM127" s="1045"/>
      <c r="FAN127" s="1045"/>
      <c r="FAO127" s="1045"/>
      <c r="FAP127" s="1045"/>
      <c r="FAQ127" s="1045"/>
      <c r="FAR127" s="1045"/>
      <c r="FAS127" s="1045"/>
      <c r="FAT127" s="1045"/>
      <c r="FAU127" s="1045"/>
      <c r="FAV127" s="1045"/>
      <c r="FAW127" s="1045"/>
      <c r="FAX127" s="1045"/>
      <c r="FAY127" s="1045"/>
      <c r="FAZ127" s="1045"/>
      <c r="FBA127" s="1045"/>
      <c r="FBB127" s="1045"/>
      <c r="FBC127" s="1045"/>
      <c r="FBD127" s="1045"/>
      <c r="FBE127" s="1045"/>
      <c r="FBF127" s="1045"/>
      <c r="FBG127" s="1045"/>
      <c r="FBH127" s="1045"/>
      <c r="FBI127" s="1045"/>
      <c r="FBJ127" s="1045"/>
      <c r="FBK127" s="1045"/>
      <c r="FBL127" s="1045"/>
      <c r="FBM127" s="1045"/>
      <c r="FBN127" s="1045"/>
      <c r="FBO127" s="1045"/>
      <c r="FBP127" s="1045"/>
      <c r="FBQ127" s="1045"/>
      <c r="FBR127" s="1045"/>
      <c r="FBS127" s="1045"/>
      <c r="FBT127" s="1045"/>
      <c r="FBU127" s="1045"/>
      <c r="FBV127" s="1045"/>
      <c r="FBW127" s="1045"/>
      <c r="FBX127" s="1045"/>
      <c r="FBY127" s="1045"/>
      <c r="FBZ127" s="1045"/>
      <c r="FCA127" s="1045"/>
      <c r="FCB127" s="1045"/>
      <c r="FCC127" s="1045"/>
      <c r="FCD127" s="1045"/>
      <c r="FCE127" s="1045"/>
      <c r="FCF127" s="1045"/>
      <c r="FCG127" s="1045"/>
      <c r="FCH127" s="1045"/>
      <c r="FCI127" s="1045"/>
      <c r="FCJ127" s="1045"/>
      <c r="FCK127" s="1045"/>
      <c r="FCL127" s="1045"/>
      <c r="FCM127" s="1045"/>
      <c r="FCN127" s="1045"/>
      <c r="FCO127" s="1045"/>
      <c r="FCP127" s="1045"/>
      <c r="FCQ127" s="1045"/>
      <c r="FCR127" s="1045"/>
      <c r="FCS127" s="1045"/>
      <c r="FCT127" s="1045"/>
      <c r="FCU127" s="1045"/>
      <c r="FCV127" s="1045"/>
      <c r="FCW127" s="1045"/>
      <c r="FCX127" s="1045"/>
      <c r="FCY127" s="1045"/>
      <c r="FCZ127" s="1045"/>
      <c r="FDA127" s="1045"/>
      <c r="FDB127" s="1045"/>
      <c r="FDC127" s="1045"/>
      <c r="FDD127" s="1045"/>
      <c r="FDE127" s="1045"/>
      <c r="FDF127" s="1045"/>
      <c r="FDG127" s="1045"/>
      <c r="FDH127" s="1045"/>
      <c r="FDI127" s="1045"/>
      <c r="FDJ127" s="1045"/>
      <c r="FDK127" s="1045"/>
      <c r="FDL127" s="1045"/>
      <c r="FDM127" s="1045"/>
      <c r="FDN127" s="1045"/>
      <c r="FDO127" s="1045"/>
      <c r="FDP127" s="1045"/>
      <c r="FDQ127" s="1045"/>
      <c r="FDR127" s="1045"/>
      <c r="FDS127" s="1045"/>
      <c r="FDT127" s="1045"/>
      <c r="FDU127" s="1045"/>
      <c r="FDV127" s="1045"/>
      <c r="FDW127" s="1045"/>
      <c r="FDX127" s="1045"/>
      <c r="FDY127" s="1045"/>
      <c r="FDZ127" s="1045"/>
      <c r="FEA127" s="1045"/>
      <c r="FEB127" s="1045"/>
      <c r="FEC127" s="1045"/>
      <c r="FED127" s="1045"/>
      <c r="FEE127" s="1045"/>
      <c r="FEF127" s="1045"/>
      <c r="FEG127" s="1045"/>
      <c r="FEH127" s="1045"/>
      <c r="FEI127" s="1045"/>
      <c r="FEJ127" s="1045"/>
      <c r="FEK127" s="1045"/>
      <c r="FEL127" s="1045"/>
      <c r="FEM127" s="1045"/>
      <c r="FEN127" s="1045"/>
      <c r="FEO127" s="1045"/>
      <c r="FEP127" s="1045"/>
      <c r="FEQ127" s="1045"/>
      <c r="FER127" s="1045"/>
      <c r="FES127" s="1045"/>
      <c r="FET127" s="1045"/>
      <c r="FEU127" s="1045"/>
      <c r="FEV127" s="1045"/>
      <c r="FEW127" s="1045"/>
      <c r="FEX127" s="1045"/>
      <c r="FEY127" s="1045"/>
      <c r="FEZ127" s="1045"/>
      <c r="FFA127" s="1045"/>
      <c r="FFB127" s="1045"/>
      <c r="FFC127" s="1045"/>
      <c r="FFD127" s="1045"/>
      <c r="FFE127" s="1045"/>
      <c r="FFF127" s="1045"/>
      <c r="FFG127" s="1045"/>
      <c r="FFH127" s="1045"/>
      <c r="FFI127" s="1045"/>
      <c r="FFJ127" s="1045"/>
      <c r="FFK127" s="1045"/>
      <c r="FFL127" s="1045"/>
      <c r="FFM127" s="1045"/>
      <c r="FFN127" s="1045"/>
      <c r="FFO127" s="1045"/>
      <c r="FFP127" s="1045"/>
      <c r="FFQ127" s="1045"/>
      <c r="FFR127" s="1045"/>
      <c r="FFS127" s="1045"/>
      <c r="FFT127" s="1045"/>
      <c r="FFU127" s="1045"/>
      <c r="FFV127" s="1045"/>
      <c r="FFW127" s="1045"/>
      <c r="FFX127" s="1045"/>
      <c r="FFY127" s="1045"/>
      <c r="FFZ127" s="1045"/>
      <c r="FGA127" s="1045"/>
      <c r="FGB127" s="1045"/>
      <c r="FGC127" s="1045"/>
      <c r="FGD127" s="1045"/>
      <c r="FGE127" s="1045"/>
      <c r="FGF127" s="1045"/>
      <c r="FGG127" s="1045"/>
      <c r="FGH127" s="1045"/>
      <c r="FGI127" s="1045"/>
      <c r="FGJ127" s="1045"/>
      <c r="FGK127" s="1045"/>
      <c r="FGL127" s="1045"/>
      <c r="FGM127" s="1045"/>
      <c r="FGN127" s="1045"/>
      <c r="FGO127" s="1045"/>
      <c r="FGP127" s="1045"/>
      <c r="FGQ127" s="1045"/>
      <c r="FGR127" s="1045"/>
      <c r="FGS127" s="1045"/>
      <c r="FGT127" s="1045"/>
      <c r="FGU127" s="1045"/>
      <c r="FGV127" s="1045"/>
      <c r="FGW127" s="1045"/>
      <c r="FGX127" s="1045"/>
      <c r="FGY127" s="1045"/>
      <c r="FGZ127" s="1045"/>
      <c r="FHA127" s="1045"/>
      <c r="FHB127" s="1045"/>
      <c r="FHC127" s="1045"/>
      <c r="FHD127" s="1045"/>
      <c r="FHE127" s="1045"/>
      <c r="FHF127" s="1045"/>
      <c r="FHG127" s="1045"/>
      <c r="FHH127" s="1045"/>
      <c r="FHI127" s="1045"/>
      <c r="FHJ127" s="1045"/>
      <c r="FHK127" s="1045"/>
      <c r="FHL127" s="1045"/>
      <c r="FHM127" s="1045"/>
      <c r="FHN127" s="1045"/>
      <c r="FHO127" s="1045"/>
      <c r="FHP127" s="1045"/>
      <c r="FHQ127" s="1045"/>
      <c r="FHR127" s="1045"/>
      <c r="FHS127" s="1045"/>
      <c r="FHT127" s="1045"/>
      <c r="FHU127" s="1045"/>
      <c r="FHV127" s="1045"/>
      <c r="FHW127" s="1045"/>
      <c r="FHX127" s="1045"/>
      <c r="FHY127" s="1045"/>
      <c r="FHZ127" s="1045"/>
      <c r="FIA127" s="1045"/>
      <c r="FIB127" s="1045"/>
      <c r="FIC127" s="1045"/>
      <c r="FID127" s="1045"/>
      <c r="FIE127" s="1045"/>
      <c r="FIF127" s="1045"/>
      <c r="FIG127" s="1045"/>
      <c r="FIH127" s="1045"/>
      <c r="FII127" s="1045"/>
      <c r="FIJ127" s="1045"/>
      <c r="FIK127" s="1045"/>
      <c r="FIL127" s="1045"/>
      <c r="FIM127" s="1045"/>
      <c r="FIN127" s="1045"/>
      <c r="FIO127" s="1045"/>
      <c r="FIP127" s="1045"/>
      <c r="FIQ127" s="1045"/>
      <c r="FIR127" s="1045"/>
      <c r="FIS127" s="1045"/>
      <c r="FIT127" s="1045"/>
      <c r="FIU127" s="1045"/>
      <c r="FIV127" s="1045"/>
      <c r="FIW127" s="1045"/>
      <c r="FIX127" s="1045"/>
      <c r="FIY127" s="1045"/>
      <c r="FIZ127" s="1045"/>
      <c r="FJA127" s="1045"/>
      <c r="FJB127" s="1045"/>
      <c r="FJC127" s="1045"/>
      <c r="FJD127" s="1045"/>
      <c r="FJE127" s="1045"/>
      <c r="FJF127" s="1045"/>
      <c r="FJG127" s="1045"/>
      <c r="FJH127" s="1045"/>
      <c r="FJI127" s="1045"/>
      <c r="FJJ127" s="1045"/>
      <c r="FJK127" s="1045"/>
      <c r="FJL127" s="1045"/>
      <c r="FJM127" s="1045"/>
      <c r="FJN127" s="1045"/>
      <c r="FJO127" s="1045"/>
      <c r="FJP127" s="1045"/>
      <c r="FJQ127" s="1045"/>
      <c r="FJR127" s="1045"/>
      <c r="FJS127" s="1045"/>
      <c r="FJT127" s="1045"/>
      <c r="FJU127" s="1045"/>
      <c r="FJV127" s="1045"/>
      <c r="FJW127" s="1045"/>
      <c r="FJX127" s="1045"/>
      <c r="FJY127" s="1045"/>
      <c r="FJZ127" s="1045"/>
      <c r="FKA127" s="1045"/>
      <c r="FKB127" s="1045"/>
      <c r="FKC127" s="1045"/>
      <c r="FKD127" s="1045"/>
      <c r="FKE127" s="1045"/>
      <c r="FKF127" s="1045"/>
      <c r="FKG127" s="1045"/>
      <c r="FKH127" s="1045"/>
      <c r="FKI127" s="1045"/>
      <c r="FKJ127" s="1045"/>
      <c r="FKK127" s="1045"/>
      <c r="FKL127" s="1045"/>
      <c r="FKM127" s="1045"/>
      <c r="FKN127" s="1045"/>
      <c r="FKO127" s="1045"/>
      <c r="FKP127" s="1045"/>
      <c r="FKQ127" s="1045"/>
      <c r="FKR127" s="1045"/>
      <c r="FKS127" s="1045"/>
      <c r="FKT127" s="1045"/>
      <c r="FKU127" s="1045"/>
      <c r="FKV127" s="1045"/>
      <c r="FKW127" s="1045"/>
      <c r="FKX127" s="1045"/>
      <c r="FKY127" s="1045"/>
      <c r="FKZ127" s="1045"/>
      <c r="FLA127" s="1045"/>
      <c r="FLB127" s="1045"/>
      <c r="FLC127" s="1045"/>
      <c r="FLD127" s="1045"/>
      <c r="FLE127" s="1045"/>
      <c r="FLF127" s="1045"/>
      <c r="FLG127" s="1045"/>
      <c r="FLH127" s="1045"/>
      <c r="FLI127" s="1045"/>
      <c r="FLJ127" s="1045"/>
      <c r="FLK127" s="1045"/>
      <c r="FLL127" s="1045"/>
      <c r="FLM127" s="1045"/>
      <c r="FLN127" s="1045"/>
      <c r="FLO127" s="1045"/>
      <c r="FLP127" s="1045"/>
      <c r="FLQ127" s="1045"/>
      <c r="FLR127" s="1045"/>
      <c r="FLS127" s="1045"/>
      <c r="FLT127" s="1045"/>
      <c r="FLU127" s="1045"/>
      <c r="FLV127" s="1045"/>
      <c r="FLW127" s="1045"/>
      <c r="FLX127" s="1045"/>
      <c r="FLY127" s="1045"/>
      <c r="FLZ127" s="1045"/>
      <c r="FMA127" s="1045"/>
      <c r="FMB127" s="1045"/>
      <c r="FMC127" s="1045"/>
      <c r="FMD127" s="1045"/>
      <c r="FME127" s="1045"/>
      <c r="FMF127" s="1045"/>
      <c r="FMG127" s="1045"/>
      <c r="FMH127" s="1045"/>
      <c r="FMI127" s="1045"/>
      <c r="FMJ127" s="1045"/>
      <c r="FMK127" s="1045"/>
      <c r="FML127" s="1045"/>
      <c r="FMM127" s="1045"/>
      <c r="FMN127" s="1045"/>
      <c r="FMO127" s="1045"/>
      <c r="FMP127" s="1045"/>
      <c r="FMQ127" s="1045"/>
      <c r="FMR127" s="1045"/>
      <c r="FMS127" s="1045"/>
      <c r="FMT127" s="1045"/>
      <c r="FMU127" s="1045"/>
      <c r="FMV127" s="1045"/>
      <c r="FMW127" s="1045"/>
      <c r="FMX127" s="1045"/>
      <c r="FMY127" s="1045"/>
      <c r="FMZ127" s="1045"/>
      <c r="FNA127" s="1045"/>
      <c r="FNB127" s="1045"/>
      <c r="FNC127" s="1045"/>
      <c r="FND127" s="1045"/>
      <c r="FNE127" s="1045"/>
      <c r="FNF127" s="1045"/>
      <c r="FNG127" s="1045"/>
      <c r="FNH127" s="1045"/>
      <c r="FNI127" s="1045"/>
      <c r="FNJ127" s="1045"/>
      <c r="FNK127" s="1045"/>
      <c r="FNL127" s="1045"/>
      <c r="FNM127" s="1045"/>
      <c r="FNN127" s="1045"/>
      <c r="FNO127" s="1045"/>
      <c r="FNP127" s="1045"/>
      <c r="FNQ127" s="1045"/>
      <c r="FNR127" s="1045"/>
      <c r="FNS127" s="1045"/>
      <c r="FNT127" s="1045"/>
      <c r="FNU127" s="1045"/>
      <c r="FNV127" s="1045"/>
      <c r="FNW127" s="1045"/>
      <c r="FNX127" s="1045"/>
      <c r="FNY127" s="1045"/>
      <c r="FNZ127" s="1045"/>
      <c r="FOA127" s="1045"/>
      <c r="FOB127" s="1045"/>
      <c r="FOC127" s="1045"/>
      <c r="FOD127" s="1045"/>
      <c r="FOE127" s="1045"/>
      <c r="FOF127" s="1045"/>
      <c r="FOG127" s="1045"/>
      <c r="FOH127" s="1045"/>
      <c r="FOI127" s="1045"/>
      <c r="FOJ127" s="1045"/>
      <c r="FOK127" s="1045"/>
      <c r="FOL127" s="1045"/>
      <c r="FOM127" s="1045"/>
      <c r="FON127" s="1045"/>
      <c r="FOO127" s="1045"/>
      <c r="FOP127" s="1045"/>
      <c r="FOQ127" s="1045"/>
      <c r="FOR127" s="1045"/>
      <c r="FOS127" s="1045"/>
      <c r="FOT127" s="1045"/>
      <c r="FOU127" s="1045"/>
      <c r="FOV127" s="1045"/>
      <c r="FOW127" s="1045"/>
      <c r="FOX127" s="1045"/>
      <c r="FOY127" s="1045"/>
      <c r="FOZ127" s="1045"/>
      <c r="FPA127" s="1045"/>
      <c r="FPB127" s="1045"/>
      <c r="FPC127" s="1045"/>
      <c r="FPD127" s="1045"/>
      <c r="FPE127" s="1045"/>
      <c r="FPF127" s="1045"/>
      <c r="FPG127" s="1045"/>
      <c r="FPH127" s="1045"/>
      <c r="FPI127" s="1045"/>
      <c r="FPJ127" s="1045"/>
      <c r="FPK127" s="1045"/>
      <c r="FPL127" s="1045"/>
      <c r="FPM127" s="1045"/>
      <c r="FPN127" s="1045"/>
      <c r="FPO127" s="1045"/>
      <c r="FPP127" s="1045"/>
      <c r="FPQ127" s="1045"/>
      <c r="FPR127" s="1045"/>
      <c r="FPS127" s="1045"/>
      <c r="FPT127" s="1045"/>
      <c r="FPU127" s="1045"/>
      <c r="FPV127" s="1045"/>
      <c r="FPW127" s="1045"/>
      <c r="FPX127" s="1045"/>
      <c r="FPY127" s="1045"/>
      <c r="FPZ127" s="1045"/>
      <c r="FQA127" s="1045"/>
      <c r="FQB127" s="1045"/>
      <c r="FQC127" s="1045"/>
      <c r="FQD127" s="1045"/>
      <c r="FQE127" s="1045"/>
      <c r="FQF127" s="1045"/>
      <c r="FQG127" s="1045"/>
      <c r="FQH127" s="1045"/>
      <c r="FQI127" s="1045"/>
      <c r="FQJ127" s="1045"/>
      <c r="FQK127" s="1045"/>
      <c r="FQL127" s="1045"/>
      <c r="FQM127" s="1045"/>
      <c r="FQN127" s="1045"/>
      <c r="FQO127" s="1045"/>
      <c r="FQP127" s="1045"/>
      <c r="FQQ127" s="1045"/>
      <c r="FQR127" s="1045"/>
      <c r="FQS127" s="1045"/>
      <c r="FQT127" s="1045"/>
      <c r="FQU127" s="1045"/>
      <c r="FQV127" s="1045"/>
      <c r="FQW127" s="1045"/>
      <c r="FQX127" s="1045"/>
      <c r="FQY127" s="1045"/>
      <c r="FQZ127" s="1045"/>
      <c r="FRA127" s="1045"/>
      <c r="FRB127" s="1045"/>
      <c r="FRC127" s="1045"/>
      <c r="FRD127" s="1045"/>
      <c r="FRE127" s="1045"/>
      <c r="FRF127" s="1045"/>
      <c r="FRG127" s="1045"/>
      <c r="FRH127" s="1045"/>
      <c r="FRI127" s="1045"/>
      <c r="FRJ127" s="1045"/>
      <c r="FRK127" s="1045"/>
      <c r="FRL127" s="1045"/>
      <c r="FRM127" s="1045"/>
      <c r="FRN127" s="1045"/>
      <c r="FRO127" s="1045"/>
      <c r="FRP127" s="1045"/>
      <c r="FRQ127" s="1045"/>
      <c r="FRR127" s="1045"/>
      <c r="FRS127" s="1045"/>
      <c r="FRT127" s="1045"/>
      <c r="FRU127" s="1045"/>
      <c r="FRV127" s="1045"/>
      <c r="FRW127" s="1045"/>
      <c r="FRX127" s="1045"/>
      <c r="FRY127" s="1045"/>
      <c r="FRZ127" s="1045"/>
      <c r="FSA127" s="1045"/>
      <c r="FSB127" s="1045"/>
      <c r="FSC127" s="1045"/>
      <c r="FSD127" s="1045"/>
      <c r="FSE127" s="1045"/>
      <c r="FSF127" s="1045"/>
      <c r="FSG127" s="1045"/>
      <c r="FSH127" s="1045"/>
      <c r="FSI127" s="1045"/>
      <c r="FSJ127" s="1045"/>
      <c r="FSK127" s="1045"/>
      <c r="FSL127" s="1045"/>
      <c r="FSM127" s="1045"/>
      <c r="FSN127" s="1045"/>
      <c r="FSO127" s="1045"/>
      <c r="FSP127" s="1045"/>
      <c r="FSQ127" s="1045"/>
      <c r="FSR127" s="1045"/>
      <c r="FSS127" s="1045"/>
      <c r="FST127" s="1045"/>
      <c r="FSU127" s="1045"/>
      <c r="FSV127" s="1045"/>
      <c r="FSW127" s="1045"/>
      <c r="FSX127" s="1045"/>
      <c r="FSY127" s="1045"/>
      <c r="FSZ127" s="1045"/>
      <c r="FTA127" s="1045"/>
      <c r="FTB127" s="1045"/>
      <c r="FTC127" s="1045"/>
      <c r="FTD127" s="1045"/>
      <c r="FTE127" s="1045"/>
      <c r="FTF127" s="1045"/>
      <c r="FTG127" s="1045"/>
      <c r="FTH127" s="1045"/>
      <c r="FTI127" s="1045"/>
      <c r="FTJ127" s="1045"/>
      <c r="FTK127" s="1045"/>
      <c r="FTL127" s="1045"/>
      <c r="FTM127" s="1045"/>
      <c r="FTN127" s="1045"/>
      <c r="FTO127" s="1045"/>
      <c r="FTP127" s="1045"/>
      <c r="FTQ127" s="1045"/>
      <c r="FTR127" s="1045"/>
      <c r="FTS127" s="1045"/>
      <c r="FTT127" s="1045"/>
      <c r="FTU127" s="1045"/>
      <c r="FTV127" s="1045"/>
      <c r="FTW127" s="1045"/>
      <c r="FTX127" s="1045"/>
      <c r="FTY127" s="1045"/>
      <c r="FTZ127" s="1045"/>
      <c r="FUA127" s="1045"/>
      <c r="FUB127" s="1045"/>
      <c r="FUC127" s="1045"/>
      <c r="FUD127" s="1045"/>
      <c r="FUE127" s="1045"/>
      <c r="FUF127" s="1045"/>
      <c r="FUG127" s="1045"/>
      <c r="FUH127" s="1045"/>
      <c r="FUI127" s="1045"/>
      <c r="FUJ127" s="1045"/>
      <c r="FUK127" s="1045"/>
      <c r="FUL127" s="1045"/>
      <c r="FUM127" s="1045"/>
      <c r="FUN127" s="1045"/>
      <c r="FUO127" s="1045"/>
      <c r="FUP127" s="1045"/>
      <c r="FUQ127" s="1045"/>
      <c r="FUR127" s="1045"/>
      <c r="FUS127" s="1045"/>
      <c r="FUT127" s="1045"/>
      <c r="FUU127" s="1045"/>
      <c r="FUV127" s="1045"/>
      <c r="FUW127" s="1045"/>
      <c r="FUX127" s="1045"/>
      <c r="FUY127" s="1045"/>
      <c r="FUZ127" s="1045"/>
      <c r="FVA127" s="1045"/>
      <c r="FVB127" s="1045"/>
      <c r="FVC127" s="1045"/>
      <c r="FVD127" s="1045"/>
      <c r="FVE127" s="1045"/>
      <c r="FVF127" s="1045"/>
      <c r="FVG127" s="1045"/>
      <c r="FVH127" s="1045"/>
      <c r="FVI127" s="1045"/>
      <c r="FVJ127" s="1045"/>
      <c r="FVK127" s="1045"/>
      <c r="FVL127" s="1045"/>
      <c r="FVM127" s="1045"/>
      <c r="FVN127" s="1045"/>
      <c r="FVO127" s="1045"/>
      <c r="FVP127" s="1045"/>
      <c r="FVQ127" s="1045"/>
      <c r="FVR127" s="1045"/>
      <c r="FVS127" s="1045"/>
      <c r="FVT127" s="1045"/>
      <c r="FVU127" s="1045"/>
      <c r="FVV127" s="1045"/>
      <c r="FVW127" s="1045"/>
      <c r="FVX127" s="1045"/>
      <c r="FVY127" s="1045"/>
      <c r="FVZ127" s="1045"/>
      <c r="FWA127" s="1045"/>
      <c r="FWB127" s="1045"/>
      <c r="FWC127" s="1045"/>
      <c r="FWD127" s="1045"/>
      <c r="FWE127" s="1045"/>
      <c r="FWF127" s="1045"/>
      <c r="FWG127" s="1045"/>
      <c r="FWH127" s="1045"/>
      <c r="FWI127" s="1045"/>
      <c r="FWJ127" s="1045"/>
      <c r="FWK127" s="1045"/>
      <c r="FWL127" s="1045"/>
      <c r="FWM127" s="1045"/>
      <c r="FWN127" s="1045"/>
      <c r="FWO127" s="1045"/>
      <c r="FWP127" s="1045"/>
      <c r="FWQ127" s="1045"/>
      <c r="FWR127" s="1045"/>
      <c r="FWS127" s="1045"/>
      <c r="FWT127" s="1045"/>
      <c r="FWU127" s="1045"/>
      <c r="FWV127" s="1045"/>
      <c r="FWW127" s="1045"/>
      <c r="FWX127" s="1045"/>
      <c r="FWY127" s="1045"/>
      <c r="FWZ127" s="1045"/>
      <c r="FXA127" s="1045"/>
      <c r="FXB127" s="1045"/>
      <c r="FXC127" s="1045"/>
      <c r="FXD127" s="1045"/>
      <c r="FXE127" s="1045"/>
      <c r="FXF127" s="1045"/>
      <c r="FXG127" s="1045"/>
      <c r="FXH127" s="1045"/>
      <c r="FXI127" s="1045"/>
      <c r="FXJ127" s="1045"/>
      <c r="FXK127" s="1045"/>
      <c r="FXL127" s="1045"/>
      <c r="FXM127" s="1045"/>
      <c r="FXN127" s="1045"/>
      <c r="FXO127" s="1045"/>
      <c r="FXP127" s="1045"/>
      <c r="FXQ127" s="1045"/>
      <c r="FXR127" s="1045"/>
      <c r="FXS127" s="1045"/>
      <c r="FXT127" s="1045"/>
      <c r="FXU127" s="1045"/>
      <c r="FXV127" s="1045"/>
      <c r="FXW127" s="1045"/>
      <c r="FXX127" s="1045"/>
      <c r="FXY127" s="1045"/>
      <c r="FXZ127" s="1045"/>
      <c r="FYA127" s="1045"/>
      <c r="FYB127" s="1045"/>
      <c r="FYC127" s="1045"/>
      <c r="FYD127" s="1045"/>
      <c r="FYE127" s="1045"/>
      <c r="FYF127" s="1045"/>
      <c r="FYG127" s="1045"/>
      <c r="FYH127" s="1045"/>
      <c r="FYI127" s="1045"/>
      <c r="FYJ127" s="1045"/>
      <c r="FYK127" s="1045"/>
      <c r="FYL127" s="1045"/>
      <c r="FYM127" s="1045"/>
      <c r="FYN127" s="1045"/>
      <c r="FYO127" s="1045"/>
      <c r="FYP127" s="1045"/>
      <c r="FYQ127" s="1045"/>
      <c r="FYR127" s="1045"/>
      <c r="FYS127" s="1045"/>
      <c r="FYT127" s="1045"/>
      <c r="FYU127" s="1045"/>
      <c r="FYV127" s="1045"/>
      <c r="FYW127" s="1045"/>
      <c r="FYX127" s="1045"/>
      <c r="FYY127" s="1045"/>
      <c r="FYZ127" s="1045"/>
      <c r="FZA127" s="1045"/>
      <c r="FZB127" s="1045"/>
      <c r="FZC127" s="1045"/>
      <c r="FZD127" s="1045"/>
      <c r="FZE127" s="1045"/>
      <c r="FZF127" s="1045"/>
      <c r="FZG127" s="1045"/>
      <c r="FZH127" s="1045"/>
      <c r="FZI127" s="1045"/>
      <c r="FZJ127" s="1045"/>
      <c r="FZK127" s="1045"/>
      <c r="FZL127" s="1045"/>
      <c r="FZM127" s="1045"/>
      <c r="FZN127" s="1045"/>
      <c r="FZO127" s="1045"/>
      <c r="FZP127" s="1045"/>
      <c r="FZQ127" s="1045"/>
      <c r="FZR127" s="1045"/>
      <c r="FZS127" s="1045"/>
      <c r="FZT127" s="1045"/>
      <c r="FZU127" s="1045"/>
      <c r="FZV127" s="1045"/>
      <c r="FZW127" s="1045"/>
      <c r="FZX127" s="1045"/>
      <c r="FZY127" s="1045"/>
      <c r="FZZ127" s="1045"/>
      <c r="GAA127" s="1045"/>
      <c r="GAB127" s="1045"/>
      <c r="GAC127" s="1045"/>
      <c r="GAD127" s="1045"/>
      <c r="GAE127" s="1045"/>
      <c r="GAF127" s="1045"/>
      <c r="GAG127" s="1045"/>
      <c r="GAH127" s="1045"/>
      <c r="GAI127" s="1045"/>
      <c r="GAJ127" s="1045"/>
      <c r="GAK127" s="1045"/>
      <c r="GAL127" s="1045"/>
      <c r="GAM127" s="1045"/>
      <c r="GAN127" s="1045"/>
      <c r="GAO127" s="1045"/>
      <c r="GAP127" s="1045"/>
      <c r="GAQ127" s="1045"/>
      <c r="GAR127" s="1045"/>
      <c r="GAS127" s="1045"/>
      <c r="GAT127" s="1045"/>
      <c r="GAU127" s="1045"/>
      <c r="GAV127" s="1045"/>
      <c r="GAW127" s="1045"/>
      <c r="GAX127" s="1045"/>
      <c r="GAY127" s="1045"/>
      <c r="GAZ127" s="1045"/>
      <c r="GBA127" s="1045"/>
      <c r="GBB127" s="1045"/>
      <c r="GBC127" s="1045"/>
      <c r="GBD127" s="1045"/>
      <c r="GBE127" s="1045"/>
      <c r="GBF127" s="1045"/>
      <c r="GBG127" s="1045"/>
      <c r="GBH127" s="1045"/>
      <c r="GBI127" s="1045"/>
      <c r="GBJ127" s="1045"/>
      <c r="GBK127" s="1045"/>
      <c r="GBL127" s="1045"/>
      <c r="GBM127" s="1045"/>
      <c r="GBN127" s="1045"/>
      <c r="GBO127" s="1045"/>
      <c r="GBP127" s="1045"/>
      <c r="GBQ127" s="1045"/>
      <c r="GBR127" s="1045"/>
      <c r="GBS127" s="1045"/>
      <c r="GBT127" s="1045"/>
      <c r="GBU127" s="1045"/>
      <c r="GBV127" s="1045"/>
      <c r="GBW127" s="1045"/>
      <c r="GBX127" s="1045"/>
      <c r="GBY127" s="1045"/>
      <c r="GBZ127" s="1045"/>
      <c r="GCA127" s="1045"/>
      <c r="GCB127" s="1045"/>
      <c r="GCC127" s="1045"/>
      <c r="GCD127" s="1045"/>
      <c r="GCE127" s="1045"/>
      <c r="GCF127" s="1045"/>
      <c r="GCG127" s="1045"/>
      <c r="GCH127" s="1045"/>
      <c r="GCI127" s="1045"/>
      <c r="GCJ127" s="1045"/>
      <c r="GCK127" s="1045"/>
      <c r="GCL127" s="1045"/>
      <c r="GCM127" s="1045"/>
      <c r="GCN127" s="1045"/>
      <c r="GCO127" s="1045"/>
      <c r="GCP127" s="1045"/>
      <c r="GCQ127" s="1045"/>
      <c r="GCR127" s="1045"/>
      <c r="GCS127" s="1045"/>
      <c r="GCT127" s="1045"/>
      <c r="GCU127" s="1045"/>
      <c r="GCV127" s="1045"/>
      <c r="GCW127" s="1045"/>
      <c r="GCX127" s="1045"/>
      <c r="GCY127" s="1045"/>
      <c r="GCZ127" s="1045"/>
      <c r="GDA127" s="1045"/>
      <c r="GDB127" s="1045"/>
      <c r="GDC127" s="1045"/>
      <c r="GDD127" s="1045"/>
      <c r="GDE127" s="1045"/>
      <c r="GDF127" s="1045"/>
      <c r="GDG127" s="1045"/>
      <c r="GDH127" s="1045"/>
      <c r="GDI127" s="1045"/>
      <c r="GDJ127" s="1045"/>
      <c r="GDK127" s="1045"/>
      <c r="GDL127" s="1045"/>
      <c r="GDM127" s="1045"/>
      <c r="GDN127" s="1045"/>
      <c r="GDO127" s="1045"/>
      <c r="GDP127" s="1045"/>
      <c r="GDQ127" s="1045"/>
      <c r="GDR127" s="1045"/>
      <c r="GDS127" s="1045"/>
      <c r="GDT127" s="1045"/>
      <c r="GDU127" s="1045"/>
      <c r="GDV127" s="1045"/>
      <c r="GDW127" s="1045"/>
      <c r="GDX127" s="1045"/>
      <c r="GDY127" s="1045"/>
      <c r="GDZ127" s="1045"/>
      <c r="GEA127" s="1045"/>
      <c r="GEB127" s="1045"/>
      <c r="GEC127" s="1045"/>
      <c r="GED127" s="1045"/>
      <c r="GEE127" s="1045"/>
      <c r="GEF127" s="1045"/>
      <c r="GEG127" s="1045"/>
      <c r="GEH127" s="1045"/>
      <c r="GEI127" s="1045"/>
      <c r="GEJ127" s="1045"/>
      <c r="GEK127" s="1045"/>
      <c r="GEL127" s="1045"/>
      <c r="GEM127" s="1045"/>
      <c r="GEN127" s="1045"/>
      <c r="GEO127" s="1045"/>
      <c r="GEP127" s="1045"/>
      <c r="GEQ127" s="1045"/>
      <c r="GER127" s="1045"/>
      <c r="GES127" s="1045"/>
      <c r="GET127" s="1045"/>
      <c r="GEU127" s="1045"/>
      <c r="GEV127" s="1045"/>
      <c r="GEW127" s="1045"/>
      <c r="GEX127" s="1045"/>
      <c r="GEY127" s="1045"/>
      <c r="GEZ127" s="1045"/>
      <c r="GFA127" s="1045"/>
      <c r="GFB127" s="1045"/>
      <c r="GFC127" s="1045"/>
      <c r="GFD127" s="1045"/>
      <c r="GFE127" s="1045"/>
      <c r="GFF127" s="1045"/>
      <c r="GFG127" s="1045"/>
      <c r="GFH127" s="1045"/>
      <c r="GFI127" s="1045"/>
      <c r="GFJ127" s="1045"/>
      <c r="GFK127" s="1045"/>
      <c r="GFL127" s="1045"/>
      <c r="GFM127" s="1045"/>
      <c r="GFN127" s="1045"/>
      <c r="GFO127" s="1045"/>
      <c r="GFP127" s="1045"/>
      <c r="GFQ127" s="1045"/>
      <c r="GFR127" s="1045"/>
      <c r="GFS127" s="1045"/>
      <c r="GFT127" s="1045"/>
      <c r="GFU127" s="1045"/>
      <c r="GFV127" s="1045"/>
      <c r="GFW127" s="1045"/>
      <c r="GFX127" s="1045"/>
      <c r="GFY127" s="1045"/>
      <c r="GFZ127" s="1045"/>
      <c r="GGA127" s="1045"/>
      <c r="GGB127" s="1045"/>
      <c r="GGC127" s="1045"/>
      <c r="GGD127" s="1045"/>
      <c r="GGE127" s="1045"/>
      <c r="GGF127" s="1045"/>
      <c r="GGG127" s="1045"/>
      <c r="GGH127" s="1045"/>
      <c r="GGI127" s="1045"/>
      <c r="GGJ127" s="1045"/>
      <c r="GGK127" s="1045"/>
      <c r="GGL127" s="1045"/>
      <c r="GGM127" s="1045"/>
      <c r="GGN127" s="1045"/>
      <c r="GGO127" s="1045"/>
      <c r="GGP127" s="1045"/>
      <c r="GGQ127" s="1045"/>
      <c r="GGR127" s="1045"/>
      <c r="GGS127" s="1045"/>
      <c r="GGT127" s="1045"/>
      <c r="GGU127" s="1045"/>
      <c r="GGV127" s="1045"/>
      <c r="GGW127" s="1045"/>
      <c r="GGX127" s="1045"/>
      <c r="GGY127" s="1045"/>
      <c r="GGZ127" s="1045"/>
      <c r="GHA127" s="1045"/>
      <c r="GHB127" s="1045"/>
      <c r="GHC127" s="1045"/>
      <c r="GHD127" s="1045"/>
      <c r="GHE127" s="1045"/>
      <c r="GHF127" s="1045"/>
      <c r="GHG127" s="1045"/>
      <c r="GHH127" s="1045"/>
      <c r="GHI127" s="1045"/>
      <c r="GHJ127" s="1045"/>
      <c r="GHK127" s="1045"/>
      <c r="GHL127" s="1045"/>
      <c r="GHM127" s="1045"/>
      <c r="GHN127" s="1045"/>
      <c r="GHO127" s="1045"/>
      <c r="GHP127" s="1045"/>
      <c r="GHQ127" s="1045"/>
      <c r="GHR127" s="1045"/>
      <c r="GHS127" s="1045"/>
      <c r="GHT127" s="1045"/>
      <c r="GHU127" s="1045"/>
      <c r="GHV127" s="1045"/>
      <c r="GHW127" s="1045"/>
      <c r="GHX127" s="1045"/>
      <c r="GHY127" s="1045"/>
      <c r="GHZ127" s="1045"/>
      <c r="GIA127" s="1045"/>
      <c r="GIB127" s="1045"/>
      <c r="GIC127" s="1045"/>
      <c r="GID127" s="1045"/>
      <c r="GIE127" s="1045"/>
      <c r="GIF127" s="1045"/>
      <c r="GIG127" s="1045"/>
      <c r="GIH127" s="1045"/>
      <c r="GII127" s="1045"/>
      <c r="GIJ127" s="1045"/>
      <c r="GIK127" s="1045"/>
      <c r="GIL127" s="1045"/>
      <c r="GIM127" s="1045"/>
      <c r="GIN127" s="1045"/>
      <c r="GIO127" s="1045"/>
      <c r="GIP127" s="1045"/>
      <c r="GIQ127" s="1045"/>
      <c r="GIR127" s="1045"/>
      <c r="GIS127" s="1045"/>
      <c r="GIT127" s="1045"/>
      <c r="GIU127" s="1045"/>
      <c r="GIV127" s="1045"/>
      <c r="GIW127" s="1045"/>
      <c r="GIX127" s="1045"/>
      <c r="GIY127" s="1045"/>
      <c r="GIZ127" s="1045"/>
      <c r="GJA127" s="1045"/>
      <c r="GJB127" s="1045"/>
      <c r="GJC127" s="1045"/>
      <c r="GJD127" s="1045"/>
      <c r="GJE127" s="1045"/>
      <c r="GJF127" s="1045"/>
      <c r="GJG127" s="1045"/>
      <c r="GJH127" s="1045"/>
      <c r="GJI127" s="1045"/>
      <c r="GJJ127" s="1045"/>
      <c r="GJK127" s="1045"/>
      <c r="GJL127" s="1045"/>
      <c r="GJM127" s="1045"/>
      <c r="GJN127" s="1045"/>
      <c r="GJO127" s="1045"/>
      <c r="GJP127" s="1045"/>
      <c r="GJQ127" s="1045"/>
      <c r="GJR127" s="1045"/>
      <c r="GJS127" s="1045"/>
      <c r="GJT127" s="1045"/>
      <c r="GJU127" s="1045"/>
      <c r="GJV127" s="1045"/>
      <c r="GJW127" s="1045"/>
      <c r="GJX127" s="1045"/>
      <c r="GJY127" s="1045"/>
      <c r="GJZ127" s="1045"/>
      <c r="GKA127" s="1045"/>
      <c r="GKB127" s="1045"/>
      <c r="GKC127" s="1045"/>
      <c r="GKD127" s="1045"/>
      <c r="GKE127" s="1045"/>
      <c r="GKF127" s="1045"/>
      <c r="GKG127" s="1045"/>
      <c r="GKH127" s="1045"/>
      <c r="GKI127" s="1045"/>
      <c r="GKJ127" s="1045"/>
      <c r="GKK127" s="1045"/>
      <c r="GKL127" s="1045"/>
      <c r="GKM127" s="1045"/>
      <c r="GKN127" s="1045"/>
      <c r="GKO127" s="1045"/>
      <c r="GKP127" s="1045"/>
      <c r="GKQ127" s="1045"/>
      <c r="GKR127" s="1045"/>
      <c r="GKS127" s="1045"/>
      <c r="GKT127" s="1045"/>
      <c r="GKU127" s="1045"/>
      <c r="GKV127" s="1045"/>
      <c r="GKW127" s="1045"/>
      <c r="GKX127" s="1045"/>
      <c r="GKY127" s="1045"/>
      <c r="GKZ127" s="1045"/>
      <c r="GLA127" s="1045"/>
      <c r="GLB127" s="1045"/>
      <c r="GLC127" s="1045"/>
      <c r="GLD127" s="1045"/>
      <c r="GLE127" s="1045"/>
      <c r="GLF127" s="1045"/>
      <c r="GLG127" s="1045"/>
      <c r="GLH127" s="1045"/>
      <c r="GLI127" s="1045"/>
      <c r="GLJ127" s="1045"/>
      <c r="GLK127" s="1045"/>
      <c r="GLL127" s="1045"/>
      <c r="GLM127" s="1045"/>
      <c r="GLN127" s="1045"/>
      <c r="GLO127" s="1045"/>
      <c r="GLP127" s="1045"/>
      <c r="GLQ127" s="1045"/>
      <c r="GLR127" s="1045"/>
      <c r="GLS127" s="1045"/>
      <c r="GLT127" s="1045"/>
      <c r="GLU127" s="1045"/>
      <c r="GLV127" s="1045"/>
      <c r="GLW127" s="1045"/>
      <c r="GLX127" s="1045"/>
      <c r="GLY127" s="1045"/>
      <c r="GLZ127" s="1045"/>
      <c r="GMA127" s="1045"/>
      <c r="GMB127" s="1045"/>
      <c r="GMC127" s="1045"/>
      <c r="GMD127" s="1045"/>
      <c r="GME127" s="1045"/>
      <c r="GMF127" s="1045"/>
      <c r="GMG127" s="1045"/>
      <c r="GMH127" s="1045"/>
      <c r="GMI127" s="1045"/>
      <c r="GMJ127" s="1045"/>
      <c r="GMK127" s="1045"/>
      <c r="GML127" s="1045"/>
      <c r="GMM127" s="1045"/>
      <c r="GMN127" s="1045"/>
      <c r="GMO127" s="1045"/>
      <c r="GMP127" s="1045"/>
      <c r="GMQ127" s="1045"/>
      <c r="GMR127" s="1045"/>
      <c r="GMS127" s="1045"/>
      <c r="GMT127" s="1045"/>
      <c r="GMU127" s="1045"/>
      <c r="GMV127" s="1045"/>
      <c r="GMW127" s="1045"/>
      <c r="GMX127" s="1045"/>
      <c r="GMY127" s="1045"/>
      <c r="GMZ127" s="1045"/>
      <c r="GNA127" s="1045"/>
      <c r="GNB127" s="1045"/>
      <c r="GNC127" s="1045"/>
      <c r="GND127" s="1045"/>
      <c r="GNE127" s="1045"/>
      <c r="GNF127" s="1045"/>
      <c r="GNG127" s="1045"/>
      <c r="GNH127" s="1045"/>
      <c r="GNI127" s="1045"/>
      <c r="GNJ127" s="1045"/>
      <c r="GNK127" s="1045"/>
      <c r="GNL127" s="1045"/>
      <c r="GNM127" s="1045"/>
      <c r="GNN127" s="1045"/>
      <c r="GNO127" s="1045"/>
      <c r="GNP127" s="1045"/>
      <c r="GNQ127" s="1045"/>
      <c r="GNR127" s="1045"/>
      <c r="GNS127" s="1045"/>
      <c r="GNT127" s="1045"/>
      <c r="GNU127" s="1045"/>
      <c r="GNV127" s="1045"/>
      <c r="GNW127" s="1045"/>
      <c r="GNX127" s="1045"/>
      <c r="GNY127" s="1045"/>
      <c r="GNZ127" s="1045"/>
      <c r="GOA127" s="1045"/>
      <c r="GOB127" s="1045"/>
      <c r="GOC127" s="1045"/>
      <c r="GOD127" s="1045"/>
      <c r="GOE127" s="1045"/>
      <c r="GOF127" s="1045"/>
      <c r="GOG127" s="1045"/>
      <c r="GOH127" s="1045"/>
      <c r="GOI127" s="1045"/>
      <c r="GOJ127" s="1045"/>
      <c r="GOK127" s="1045"/>
      <c r="GOL127" s="1045"/>
      <c r="GOM127" s="1045"/>
      <c r="GON127" s="1045"/>
      <c r="GOO127" s="1045"/>
      <c r="GOP127" s="1045"/>
      <c r="GOQ127" s="1045"/>
      <c r="GOR127" s="1045"/>
      <c r="GOS127" s="1045"/>
      <c r="GOT127" s="1045"/>
      <c r="GOU127" s="1045"/>
      <c r="GOV127" s="1045"/>
      <c r="GOW127" s="1045"/>
      <c r="GOX127" s="1045"/>
      <c r="GOY127" s="1045"/>
      <c r="GOZ127" s="1045"/>
      <c r="GPA127" s="1045"/>
      <c r="GPB127" s="1045"/>
      <c r="GPC127" s="1045"/>
      <c r="GPD127" s="1045"/>
      <c r="GPE127" s="1045"/>
      <c r="GPF127" s="1045"/>
      <c r="GPG127" s="1045"/>
      <c r="GPH127" s="1045"/>
      <c r="GPI127" s="1045"/>
      <c r="GPJ127" s="1045"/>
      <c r="GPK127" s="1045"/>
      <c r="GPL127" s="1045"/>
      <c r="GPM127" s="1045"/>
      <c r="GPN127" s="1045"/>
      <c r="GPO127" s="1045"/>
      <c r="GPP127" s="1045"/>
      <c r="GPQ127" s="1045"/>
      <c r="GPR127" s="1045"/>
      <c r="GPS127" s="1045"/>
      <c r="GPT127" s="1045"/>
      <c r="GPU127" s="1045"/>
      <c r="GPV127" s="1045"/>
      <c r="GPW127" s="1045"/>
      <c r="GPX127" s="1045"/>
      <c r="GPY127" s="1045"/>
      <c r="GPZ127" s="1045"/>
      <c r="GQA127" s="1045"/>
      <c r="GQB127" s="1045"/>
      <c r="GQC127" s="1045"/>
      <c r="GQD127" s="1045"/>
      <c r="GQE127" s="1045"/>
      <c r="GQF127" s="1045"/>
      <c r="GQG127" s="1045"/>
      <c r="GQH127" s="1045"/>
      <c r="GQI127" s="1045"/>
      <c r="GQJ127" s="1045"/>
      <c r="GQK127" s="1045"/>
      <c r="GQL127" s="1045"/>
      <c r="GQM127" s="1045"/>
      <c r="GQN127" s="1045"/>
      <c r="GQO127" s="1045"/>
      <c r="GQP127" s="1045"/>
      <c r="GQQ127" s="1045"/>
      <c r="GQR127" s="1045"/>
      <c r="GQS127" s="1045"/>
      <c r="GQT127" s="1045"/>
      <c r="GQU127" s="1045"/>
      <c r="GQV127" s="1045"/>
      <c r="GQW127" s="1045"/>
      <c r="GQX127" s="1045"/>
      <c r="GQY127" s="1045"/>
      <c r="GQZ127" s="1045"/>
      <c r="GRA127" s="1045"/>
      <c r="GRB127" s="1045"/>
      <c r="GRC127" s="1045"/>
      <c r="GRD127" s="1045"/>
      <c r="GRE127" s="1045"/>
      <c r="GRF127" s="1045"/>
      <c r="GRG127" s="1045"/>
      <c r="GRH127" s="1045"/>
      <c r="GRI127" s="1045"/>
      <c r="GRJ127" s="1045"/>
      <c r="GRK127" s="1045"/>
      <c r="GRL127" s="1045"/>
      <c r="GRM127" s="1045"/>
      <c r="GRN127" s="1045"/>
      <c r="GRO127" s="1045"/>
      <c r="GRP127" s="1045"/>
      <c r="GRQ127" s="1045"/>
      <c r="GRR127" s="1045"/>
      <c r="GRS127" s="1045"/>
      <c r="GRT127" s="1045"/>
      <c r="GRU127" s="1045"/>
      <c r="GRV127" s="1045"/>
      <c r="GRW127" s="1045"/>
      <c r="GRX127" s="1045"/>
      <c r="GRY127" s="1045"/>
      <c r="GRZ127" s="1045"/>
      <c r="GSA127" s="1045"/>
      <c r="GSB127" s="1045"/>
      <c r="GSC127" s="1045"/>
      <c r="GSD127" s="1045"/>
      <c r="GSE127" s="1045"/>
      <c r="GSF127" s="1045"/>
      <c r="GSG127" s="1045"/>
      <c r="GSH127" s="1045"/>
      <c r="GSI127" s="1045"/>
      <c r="GSJ127" s="1045"/>
      <c r="GSK127" s="1045"/>
      <c r="GSL127" s="1045"/>
      <c r="GSM127" s="1045"/>
      <c r="GSN127" s="1045"/>
      <c r="GSO127" s="1045"/>
      <c r="GSP127" s="1045"/>
      <c r="GSQ127" s="1045"/>
      <c r="GSR127" s="1045"/>
      <c r="GSS127" s="1045"/>
      <c r="GST127" s="1045"/>
      <c r="GSU127" s="1045"/>
      <c r="GSV127" s="1045"/>
      <c r="GSW127" s="1045"/>
      <c r="GSX127" s="1045"/>
      <c r="GSY127" s="1045"/>
      <c r="GSZ127" s="1045"/>
      <c r="GTA127" s="1045"/>
      <c r="GTB127" s="1045"/>
      <c r="GTC127" s="1045"/>
      <c r="GTD127" s="1045"/>
      <c r="GTE127" s="1045"/>
      <c r="GTF127" s="1045"/>
      <c r="GTG127" s="1045"/>
      <c r="GTH127" s="1045"/>
      <c r="GTI127" s="1045"/>
      <c r="GTJ127" s="1045"/>
      <c r="GTK127" s="1045"/>
      <c r="GTL127" s="1045"/>
      <c r="GTM127" s="1045"/>
      <c r="GTN127" s="1045"/>
      <c r="GTO127" s="1045"/>
      <c r="GTP127" s="1045"/>
      <c r="GTQ127" s="1045"/>
      <c r="GTR127" s="1045"/>
      <c r="GTS127" s="1045"/>
      <c r="GTT127" s="1045"/>
      <c r="GTU127" s="1045"/>
      <c r="GTV127" s="1045"/>
      <c r="GTW127" s="1045"/>
      <c r="GTX127" s="1045"/>
      <c r="GTY127" s="1045"/>
      <c r="GTZ127" s="1045"/>
      <c r="GUA127" s="1045"/>
      <c r="GUB127" s="1045"/>
      <c r="GUC127" s="1045"/>
      <c r="GUD127" s="1045"/>
      <c r="GUE127" s="1045"/>
      <c r="GUF127" s="1045"/>
      <c r="GUG127" s="1045"/>
      <c r="GUH127" s="1045"/>
      <c r="GUI127" s="1045"/>
      <c r="GUJ127" s="1045"/>
      <c r="GUK127" s="1045"/>
      <c r="GUL127" s="1045"/>
      <c r="GUM127" s="1045"/>
      <c r="GUN127" s="1045"/>
      <c r="GUO127" s="1045"/>
      <c r="GUP127" s="1045"/>
      <c r="GUQ127" s="1045"/>
      <c r="GUR127" s="1045"/>
      <c r="GUS127" s="1045"/>
      <c r="GUT127" s="1045"/>
      <c r="GUU127" s="1045"/>
      <c r="GUV127" s="1045"/>
      <c r="GUW127" s="1045"/>
      <c r="GUX127" s="1045"/>
      <c r="GUY127" s="1045"/>
      <c r="GUZ127" s="1045"/>
      <c r="GVA127" s="1045"/>
      <c r="GVB127" s="1045"/>
      <c r="GVC127" s="1045"/>
      <c r="GVD127" s="1045"/>
      <c r="GVE127" s="1045"/>
      <c r="GVF127" s="1045"/>
      <c r="GVG127" s="1045"/>
      <c r="GVH127" s="1045"/>
      <c r="GVI127" s="1045"/>
      <c r="GVJ127" s="1045"/>
      <c r="GVK127" s="1045"/>
      <c r="GVL127" s="1045"/>
      <c r="GVM127" s="1045"/>
      <c r="GVN127" s="1045"/>
      <c r="GVO127" s="1045"/>
      <c r="GVP127" s="1045"/>
      <c r="GVQ127" s="1045"/>
      <c r="GVR127" s="1045"/>
      <c r="GVS127" s="1045"/>
      <c r="GVT127" s="1045"/>
      <c r="GVU127" s="1045"/>
      <c r="GVV127" s="1045"/>
      <c r="GVW127" s="1045"/>
      <c r="GVX127" s="1045"/>
      <c r="GVY127" s="1045"/>
      <c r="GVZ127" s="1045"/>
      <c r="GWA127" s="1045"/>
      <c r="GWB127" s="1045"/>
      <c r="GWC127" s="1045"/>
      <c r="GWD127" s="1045"/>
      <c r="GWE127" s="1045"/>
      <c r="GWF127" s="1045"/>
      <c r="GWG127" s="1045"/>
      <c r="GWH127" s="1045"/>
      <c r="GWI127" s="1045"/>
      <c r="GWJ127" s="1045"/>
      <c r="GWK127" s="1045"/>
      <c r="GWL127" s="1045"/>
      <c r="GWM127" s="1045"/>
      <c r="GWN127" s="1045"/>
      <c r="GWO127" s="1045"/>
      <c r="GWP127" s="1045"/>
      <c r="GWQ127" s="1045"/>
      <c r="GWR127" s="1045"/>
      <c r="GWS127" s="1045"/>
      <c r="GWT127" s="1045"/>
      <c r="GWU127" s="1045"/>
      <c r="GWV127" s="1045"/>
      <c r="GWW127" s="1045"/>
      <c r="GWX127" s="1045"/>
      <c r="GWY127" s="1045"/>
      <c r="GWZ127" s="1045"/>
      <c r="GXA127" s="1045"/>
      <c r="GXB127" s="1045"/>
      <c r="GXC127" s="1045"/>
      <c r="GXD127" s="1045"/>
      <c r="GXE127" s="1045"/>
      <c r="GXF127" s="1045"/>
      <c r="GXG127" s="1045"/>
      <c r="GXH127" s="1045"/>
      <c r="GXI127" s="1045"/>
      <c r="GXJ127" s="1045"/>
      <c r="GXK127" s="1045"/>
      <c r="GXL127" s="1045"/>
      <c r="GXM127" s="1045"/>
      <c r="GXN127" s="1045"/>
      <c r="GXO127" s="1045"/>
      <c r="GXP127" s="1045"/>
      <c r="GXQ127" s="1045"/>
      <c r="GXR127" s="1045"/>
      <c r="GXS127" s="1045"/>
      <c r="GXT127" s="1045"/>
      <c r="GXU127" s="1045"/>
      <c r="GXV127" s="1045"/>
      <c r="GXW127" s="1045"/>
      <c r="GXX127" s="1045"/>
      <c r="GXY127" s="1045"/>
      <c r="GXZ127" s="1045"/>
      <c r="GYA127" s="1045"/>
      <c r="GYB127" s="1045"/>
      <c r="GYC127" s="1045"/>
      <c r="GYD127" s="1045"/>
      <c r="GYE127" s="1045"/>
      <c r="GYF127" s="1045"/>
      <c r="GYG127" s="1045"/>
      <c r="GYH127" s="1045"/>
      <c r="GYI127" s="1045"/>
      <c r="GYJ127" s="1045"/>
      <c r="GYK127" s="1045"/>
      <c r="GYL127" s="1045"/>
      <c r="GYM127" s="1045"/>
      <c r="GYN127" s="1045"/>
      <c r="GYO127" s="1045"/>
      <c r="GYP127" s="1045"/>
      <c r="GYQ127" s="1045"/>
      <c r="GYR127" s="1045"/>
      <c r="GYS127" s="1045"/>
      <c r="GYT127" s="1045"/>
      <c r="GYU127" s="1045"/>
      <c r="GYV127" s="1045"/>
      <c r="GYW127" s="1045"/>
      <c r="GYX127" s="1045"/>
      <c r="GYY127" s="1045"/>
      <c r="GYZ127" s="1045"/>
      <c r="GZA127" s="1045"/>
      <c r="GZB127" s="1045"/>
      <c r="GZC127" s="1045"/>
      <c r="GZD127" s="1045"/>
      <c r="GZE127" s="1045"/>
      <c r="GZF127" s="1045"/>
      <c r="GZG127" s="1045"/>
      <c r="GZH127" s="1045"/>
      <c r="GZI127" s="1045"/>
      <c r="GZJ127" s="1045"/>
      <c r="GZK127" s="1045"/>
      <c r="GZL127" s="1045"/>
      <c r="GZM127" s="1045"/>
      <c r="GZN127" s="1045"/>
      <c r="GZO127" s="1045"/>
      <c r="GZP127" s="1045"/>
      <c r="GZQ127" s="1045"/>
      <c r="GZR127" s="1045"/>
      <c r="GZS127" s="1045"/>
      <c r="GZT127" s="1045"/>
      <c r="GZU127" s="1045"/>
      <c r="GZV127" s="1045"/>
      <c r="GZW127" s="1045"/>
      <c r="GZX127" s="1045"/>
      <c r="GZY127" s="1045"/>
      <c r="GZZ127" s="1045"/>
      <c r="HAA127" s="1045"/>
      <c r="HAB127" s="1045"/>
      <c r="HAC127" s="1045"/>
      <c r="HAD127" s="1045"/>
      <c r="HAE127" s="1045"/>
      <c r="HAF127" s="1045"/>
      <c r="HAG127" s="1045"/>
      <c r="HAH127" s="1045"/>
      <c r="HAI127" s="1045"/>
      <c r="HAJ127" s="1045"/>
      <c r="HAK127" s="1045"/>
      <c r="HAL127" s="1045"/>
      <c r="HAM127" s="1045"/>
      <c r="HAN127" s="1045"/>
      <c r="HAO127" s="1045"/>
      <c r="HAP127" s="1045"/>
      <c r="HAQ127" s="1045"/>
      <c r="HAR127" s="1045"/>
      <c r="HAS127" s="1045"/>
      <c r="HAT127" s="1045"/>
      <c r="HAU127" s="1045"/>
      <c r="HAV127" s="1045"/>
      <c r="HAW127" s="1045"/>
      <c r="HAX127" s="1045"/>
      <c r="HAY127" s="1045"/>
      <c r="HAZ127" s="1045"/>
      <c r="HBA127" s="1045"/>
      <c r="HBB127" s="1045"/>
      <c r="HBC127" s="1045"/>
      <c r="HBD127" s="1045"/>
    </row>
    <row r="128" spans="1:5464" x14ac:dyDescent="0.2">
      <c r="A128" s="1593"/>
      <c r="B128" s="876" t="s">
        <v>78</v>
      </c>
      <c r="C128" s="1056">
        <f>SUM(D128+E128)</f>
        <v>0</v>
      </c>
      <c r="D128" s="1006">
        <f t="shared" si="20"/>
        <v>0</v>
      </c>
      <c r="E128" s="1057">
        <f t="shared" si="20"/>
        <v>0</v>
      </c>
      <c r="F128" s="1020"/>
      <c r="G128" s="1019"/>
      <c r="H128" s="825"/>
      <c r="I128" s="1019"/>
      <c r="J128" s="825"/>
      <c r="K128" s="1019"/>
      <c r="L128" s="1020"/>
      <c r="M128" s="1019"/>
      <c r="N128" s="825"/>
      <c r="O128" s="1027"/>
      <c r="P128" s="942"/>
      <c r="Q128" s="823"/>
      <c r="R128" s="823"/>
      <c r="S128" s="823"/>
      <c r="T128" s="823"/>
      <c r="U128" s="823"/>
      <c r="V128" s="823"/>
      <c r="W128" s="823"/>
      <c r="X128" s="823"/>
      <c r="Y128" s="823"/>
      <c r="Z128" s="823"/>
      <c r="AA128" s="823"/>
      <c r="AB128" s="823"/>
      <c r="AC128" s="823"/>
      <c r="AD128" s="823"/>
      <c r="AE128" s="823"/>
      <c r="AF128" s="815"/>
      <c r="AG128" s="815"/>
      <c r="AH128" s="815"/>
      <c r="AI128" s="1044"/>
      <c r="AJ128" s="795"/>
      <c r="AK128" s="795"/>
      <c r="AL128" s="795"/>
      <c r="AM128" s="795"/>
      <c r="AN128" s="795"/>
      <c r="AO128" s="795"/>
      <c r="AP128" s="795"/>
      <c r="AQ128" s="795"/>
      <c r="AR128" s="795"/>
      <c r="AS128" s="795"/>
      <c r="AT128" s="795"/>
      <c r="AU128" s="795"/>
      <c r="CG128" s="807"/>
      <c r="CH128" s="807"/>
      <c r="CI128" s="807"/>
      <c r="CJ128" s="807"/>
      <c r="CK128" s="807"/>
      <c r="CL128" s="807"/>
      <c r="CM128" s="807"/>
      <c r="CN128" s="807"/>
    </row>
    <row r="129" spans="1:92" x14ac:dyDescent="0.2">
      <c r="A129" s="1593"/>
      <c r="B129" s="873" t="s">
        <v>79</v>
      </c>
      <c r="C129" s="994">
        <f>SUM(D129+E129)</f>
        <v>0</v>
      </c>
      <c r="D129" s="994">
        <f t="shared" si="20"/>
        <v>0</v>
      </c>
      <c r="E129" s="1058">
        <f t="shared" si="20"/>
        <v>0</v>
      </c>
      <c r="F129" s="825"/>
      <c r="G129" s="908"/>
      <c r="H129" s="825"/>
      <c r="I129" s="908"/>
      <c r="J129" s="825"/>
      <c r="K129" s="908"/>
      <c r="L129" s="825"/>
      <c r="M129" s="908"/>
      <c r="N129" s="1059"/>
      <c r="O129" s="827"/>
      <c r="P129" s="942"/>
      <c r="Q129" s="804"/>
      <c r="R129" s="804"/>
      <c r="S129" s="804"/>
      <c r="T129" s="804"/>
      <c r="U129" s="804"/>
      <c r="V129" s="804"/>
      <c r="W129" s="804"/>
      <c r="X129" s="804"/>
      <c r="Y129" s="823"/>
      <c r="Z129" s="823"/>
      <c r="AA129" s="823"/>
      <c r="AB129" s="823"/>
      <c r="AC129" s="823"/>
      <c r="AD129" s="823"/>
      <c r="AE129" s="823"/>
      <c r="AF129" s="823"/>
      <c r="AG129" s="823"/>
      <c r="AH129" s="823"/>
      <c r="AI129" s="823"/>
      <c r="AJ129" s="823"/>
      <c r="AK129" s="823"/>
      <c r="AL129" s="823"/>
      <c r="AM129" s="823"/>
      <c r="AN129" s="815"/>
      <c r="AO129" s="1028"/>
      <c r="AP129" s="815"/>
      <c r="AQ129" s="815"/>
      <c r="AR129" s="845"/>
      <c r="AS129" s="795"/>
      <c r="AT129" s="795"/>
      <c r="AU129" s="795"/>
      <c r="AV129" s="795"/>
      <c r="AW129" s="795"/>
      <c r="AX129" s="795"/>
      <c r="AY129" s="795"/>
      <c r="AZ129" s="795"/>
      <c r="BA129" s="795"/>
      <c r="BB129" s="795"/>
      <c r="BC129" s="795"/>
      <c r="CG129" s="807"/>
      <c r="CH129" s="807"/>
      <c r="CI129" s="807"/>
      <c r="CJ129" s="807"/>
      <c r="CK129" s="807"/>
      <c r="CL129" s="807"/>
      <c r="CM129" s="807"/>
      <c r="CN129" s="807"/>
    </row>
    <row r="130" spans="1:92" x14ac:dyDescent="0.2">
      <c r="A130" s="1519"/>
      <c r="B130" s="868" t="s">
        <v>246</v>
      </c>
      <c r="C130" s="1060">
        <f>SUM(D130+E130)</f>
        <v>0</v>
      </c>
      <c r="D130" s="1060">
        <f t="shared" si="20"/>
        <v>0</v>
      </c>
      <c r="E130" s="1061">
        <f t="shared" si="20"/>
        <v>0</v>
      </c>
      <c r="F130" s="916"/>
      <c r="G130" s="917"/>
      <c r="H130" s="916"/>
      <c r="I130" s="917"/>
      <c r="J130" s="916"/>
      <c r="K130" s="917"/>
      <c r="L130" s="916"/>
      <c r="M130" s="917"/>
      <c r="N130" s="1034"/>
      <c r="O130" s="1035"/>
      <c r="P130" s="942"/>
      <c r="Q130" s="804"/>
      <c r="R130" s="804"/>
      <c r="S130" s="804"/>
      <c r="T130" s="804"/>
      <c r="U130" s="804"/>
      <c r="V130" s="804"/>
      <c r="W130" s="804"/>
      <c r="X130" s="804"/>
      <c r="Y130" s="950"/>
      <c r="Z130" s="946"/>
      <c r="AA130" s="894"/>
      <c r="AB130" s="1062"/>
      <c r="AC130" s="946"/>
      <c r="AD130" s="894"/>
      <c r="AE130" s="1062"/>
      <c r="AF130" s="1062"/>
      <c r="AG130" s="1062"/>
      <c r="AH130" s="823"/>
      <c r="AI130" s="894"/>
      <c r="AJ130" s="976"/>
      <c r="AK130" s="976"/>
      <c r="AL130" s="976"/>
      <c r="AM130" s="823"/>
      <c r="AN130" s="1063"/>
      <c r="AO130" s="1028"/>
      <c r="AP130" s="815"/>
      <c r="AQ130" s="815"/>
      <c r="CG130" s="807"/>
      <c r="CH130" s="807"/>
      <c r="CI130" s="807"/>
      <c r="CJ130" s="807"/>
      <c r="CK130" s="807"/>
      <c r="CL130" s="807"/>
      <c r="CM130" s="807"/>
      <c r="CN130" s="807"/>
    </row>
    <row r="131" spans="1:92" x14ac:dyDescent="0.2">
      <c r="A131" s="804" t="s">
        <v>247</v>
      </c>
      <c r="B131" s="804"/>
      <c r="C131" s="804"/>
      <c r="D131" s="804"/>
      <c r="E131" s="804"/>
      <c r="F131" s="804"/>
      <c r="G131" s="804"/>
      <c r="H131" s="804"/>
      <c r="I131" s="804"/>
      <c r="CG131" s="807"/>
      <c r="CH131" s="807"/>
      <c r="CI131" s="807"/>
      <c r="CJ131" s="807"/>
      <c r="CK131" s="807"/>
      <c r="CL131" s="807"/>
      <c r="CM131" s="807"/>
      <c r="CN131" s="807"/>
    </row>
    <row r="132" spans="1:92" x14ac:dyDescent="0.2">
      <c r="A132" s="804" t="s">
        <v>248</v>
      </c>
      <c r="B132" s="804"/>
      <c r="C132" s="804"/>
      <c r="D132" s="804"/>
      <c r="E132" s="804"/>
      <c r="F132" s="804"/>
      <c r="G132" s="804"/>
      <c r="H132" s="805"/>
      <c r="I132" s="804"/>
      <c r="CG132" s="807"/>
      <c r="CH132" s="807"/>
      <c r="CI132" s="807"/>
      <c r="CJ132" s="807"/>
      <c r="CK132" s="807"/>
      <c r="CL132" s="807"/>
      <c r="CM132" s="807"/>
      <c r="CN132" s="807"/>
    </row>
    <row r="133" spans="1:92" x14ac:dyDescent="0.2">
      <c r="A133" s="889" t="s">
        <v>97</v>
      </c>
      <c r="B133" s="889"/>
      <c r="C133" s="889"/>
      <c r="D133" s="889"/>
      <c r="E133" s="889"/>
      <c r="F133" s="882"/>
      <c r="G133" s="882"/>
      <c r="H133" s="1064"/>
      <c r="I133" s="849"/>
      <c r="J133" s="849"/>
      <c r="K133" s="1065"/>
      <c r="L133" s="1066"/>
      <c r="M133" s="1065"/>
      <c r="N133" s="1065"/>
      <c r="O133" s="1067"/>
      <c r="P133" s="1067"/>
      <c r="Q133" s="849"/>
      <c r="R133" s="849"/>
      <c r="S133" s="849"/>
      <c r="T133" s="849"/>
      <c r="U133" s="849"/>
      <c r="V133" s="1068"/>
      <c r="W133" s="849"/>
      <c r="X133" s="798"/>
      <c r="Y133" s="798"/>
      <c r="Z133" s="798"/>
      <c r="AA133" s="798"/>
      <c r="AB133" s="798"/>
      <c r="AC133" s="798"/>
      <c r="AD133" s="798"/>
      <c r="AE133" s="798"/>
      <c r="AF133" s="798"/>
      <c r="AG133" s="798"/>
      <c r="AH133" s="798"/>
      <c r="AI133" s="798"/>
      <c r="AJ133" s="798"/>
      <c r="AK133" s="798"/>
      <c r="AL133" s="1069"/>
      <c r="AM133" s="1070"/>
      <c r="AN133" s="1070"/>
      <c r="AO133" s="1071"/>
      <c r="AP133" s="1070"/>
      <c r="AQ133" s="1071"/>
      <c r="AR133" s="1071"/>
      <c r="AS133" s="1072"/>
      <c r="AT133" s="966"/>
      <c r="AU133" s="815"/>
      <c r="CG133" s="807"/>
      <c r="CH133" s="807"/>
      <c r="CI133" s="807"/>
      <c r="CJ133" s="807"/>
      <c r="CK133" s="807"/>
      <c r="CL133" s="807"/>
      <c r="CM133" s="807"/>
      <c r="CN133" s="807"/>
    </row>
    <row r="134" spans="1:92" ht="14.25" customHeight="1" x14ac:dyDescent="0.2">
      <c r="A134" s="1524" t="s">
        <v>98</v>
      </c>
      <c r="B134" s="1524"/>
      <c r="C134" s="1524"/>
      <c r="D134" s="1524" t="s">
        <v>33</v>
      </c>
      <c r="E134" s="1524"/>
      <c r="F134" s="1524"/>
      <c r="G134" s="1524" t="s">
        <v>99</v>
      </c>
      <c r="H134" s="1524"/>
      <c r="I134" s="1524" t="s">
        <v>100</v>
      </c>
      <c r="J134" s="1524"/>
      <c r="K134" s="1524" t="s">
        <v>101</v>
      </c>
      <c r="L134" s="1524"/>
      <c r="M134" s="1524" t="s">
        <v>57</v>
      </c>
      <c r="N134" s="1524"/>
      <c r="O134" s="1520" t="s">
        <v>8</v>
      </c>
      <c r="P134" s="1595"/>
      <c r="Q134" s="1655" t="s">
        <v>59</v>
      </c>
      <c r="R134" s="1655"/>
      <c r="S134" s="1655" t="s">
        <v>60</v>
      </c>
      <c r="T134" s="1655"/>
      <c r="U134" s="1655" t="s">
        <v>61</v>
      </c>
      <c r="V134" s="1655"/>
      <c r="W134" s="1655" t="s">
        <v>62</v>
      </c>
      <c r="X134" s="1655"/>
      <c r="Y134" s="1655" t="s">
        <v>63</v>
      </c>
      <c r="Z134" s="1655"/>
      <c r="AA134" s="1655" t="s">
        <v>64</v>
      </c>
      <c r="AB134" s="1655"/>
      <c r="AC134" s="1655" t="s">
        <v>65</v>
      </c>
      <c r="AD134" s="1655"/>
      <c r="AE134" s="1655" t="s">
        <v>66</v>
      </c>
      <c r="AF134" s="1655"/>
      <c r="AG134" s="1655" t="s">
        <v>67</v>
      </c>
      <c r="AH134" s="1655"/>
      <c r="AI134" s="1655" t="s">
        <v>68</v>
      </c>
      <c r="AJ134" s="1655"/>
      <c r="AK134" s="1655" t="s">
        <v>69</v>
      </c>
      <c r="AL134" s="1655"/>
      <c r="AM134" s="1655" t="s">
        <v>70</v>
      </c>
      <c r="AN134" s="1562"/>
      <c r="AO134" s="1660" t="s">
        <v>249</v>
      </c>
      <c r="AP134" s="1662" t="s">
        <v>250</v>
      </c>
      <c r="AQ134" s="1664" t="s">
        <v>251</v>
      </c>
      <c r="AR134" s="1665"/>
      <c r="AS134" s="823"/>
      <c r="AT134" s="823"/>
      <c r="CG134" s="807"/>
      <c r="CH134" s="807"/>
      <c r="CI134" s="807"/>
      <c r="CJ134" s="807"/>
      <c r="CK134" s="807"/>
      <c r="CL134" s="807"/>
      <c r="CM134" s="807"/>
      <c r="CN134" s="807"/>
    </row>
    <row r="135" spans="1:92" ht="21" customHeight="1" x14ac:dyDescent="0.2">
      <c r="A135" s="1524"/>
      <c r="B135" s="1524"/>
      <c r="C135" s="1524"/>
      <c r="D135" s="1135" t="s">
        <v>149</v>
      </c>
      <c r="E135" s="1135" t="s">
        <v>30</v>
      </c>
      <c r="F135" s="1135" t="s">
        <v>48</v>
      </c>
      <c r="G135" s="1135" t="s">
        <v>30</v>
      </c>
      <c r="H135" s="1135" t="s">
        <v>48</v>
      </c>
      <c r="I135" s="1135" t="s">
        <v>30</v>
      </c>
      <c r="J135" s="1135" t="s">
        <v>48</v>
      </c>
      <c r="K135" s="1135" t="s">
        <v>30</v>
      </c>
      <c r="L135" s="1135" t="s">
        <v>48</v>
      </c>
      <c r="M135" s="1135" t="s">
        <v>30</v>
      </c>
      <c r="N135" s="1135" t="s">
        <v>48</v>
      </c>
      <c r="O135" s="1135" t="s">
        <v>30</v>
      </c>
      <c r="P135" s="1135" t="s">
        <v>48</v>
      </c>
      <c r="Q135" s="1135" t="s">
        <v>30</v>
      </c>
      <c r="R135" s="1135" t="s">
        <v>48</v>
      </c>
      <c r="S135" s="1135" t="s">
        <v>30</v>
      </c>
      <c r="T135" s="1135" t="s">
        <v>48</v>
      </c>
      <c r="U135" s="1135" t="s">
        <v>30</v>
      </c>
      <c r="V135" s="1135" t="s">
        <v>48</v>
      </c>
      <c r="W135" s="1135" t="s">
        <v>30</v>
      </c>
      <c r="X135" s="1135" t="s">
        <v>48</v>
      </c>
      <c r="Y135" s="1135" t="s">
        <v>30</v>
      </c>
      <c r="Z135" s="1135" t="s">
        <v>48</v>
      </c>
      <c r="AA135" s="1135" t="s">
        <v>30</v>
      </c>
      <c r="AB135" s="1135" t="s">
        <v>48</v>
      </c>
      <c r="AC135" s="1135" t="s">
        <v>30</v>
      </c>
      <c r="AD135" s="1135" t="s">
        <v>48</v>
      </c>
      <c r="AE135" s="1135" t="s">
        <v>30</v>
      </c>
      <c r="AF135" s="1135" t="s">
        <v>48</v>
      </c>
      <c r="AG135" s="1135" t="s">
        <v>30</v>
      </c>
      <c r="AH135" s="1135" t="s">
        <v>48</v>
      </c>
      <c r="AI135" s="1135" t="s">
        <v>30</v>
      </c>
      <c r="AJ135" s="1135" t="s">
        <v>48</v>
      </c>
      <c r="AK135" s="1135" t="s">
        <v>30</v>
      </c>
      <c r="AL135" s="1135" t="s">
        <v>48</v>
      </c>
      <c r="AM135" s="1135" t="s">
        <v>30</v>
      </c>
      <c r="AN135" s="1074" t="s">
        <v>48</v>
      </c>
      <c r="AO135" s="1661"/>
      <c r="AP135" s="1663"/>
      <c r="AQ135" s="1075" t="s">
        <v>30</v>
      </c>
      <c r="AR135" s="1075" t="s">
        <v>48</v>
      </c>
      <c r="AS135" s="823"/>
      <c r="AT135" s="823"/>
      <c r="CG135" s="807"/>
      <c r="CH135" s="807"/>
      <c r="CI135" s="807"/>
      <c r="CJ135" s="807"/>
      <c r="CK135" s="807"/>
      <c r="CL135" s="807"/>
      <c r="CM135" s="807"/>
      <c r="CN135" s="807"/>
    </row>
    <row r="136" spans="1:92" x14ac:dyDescent="0.2">
      <c r="A136" s="1076" t="s">
        <v>102</v>
      </c>
      <c r="B136" s="1077"/>
      <c r="C136" s="1078"/>
      <c r="D136" s="1079">
        <f>SUM(E136+F136)</f>
        <v>34</v>
      </c>
      <c r="E136" s="1079">
        <f>SUM(G136+I136+K136+M136+O136+Q136+S136+U136+W136+Y136+AA136+AC136+AE136+AG136+AI136+AK136+AM136)</f>
        <v>17</v>
      </c>
      <c r="F136" s="1079">
        <f>SUM(H136+J136+L136+N136+P136+R136+T136+V136+X136+Z136+AB136+AD136+AF136+AH136+AJ136+AL136+AN136)</f>
        <v>17</v>
      </c>
      <c r="G136" s="914">
        <v>1</v>
      </c>
      <c r="H136" s="914">
        <v>1</v>
      </c>
      <c r="I136" s="914">
        <v>10</v>
      </c>
      <c r="J136" s="914">
        <v>1</v>
      </c>
      <c r="K136" s="914">
        <v>4</v>
      </c>
      <c r="L136" s="914">
        <v>4</v>
      </c>
      <c r="M136" s="914">
        <v>1</v>
      </c>
      <c r="N136" s="914">
        <v>1</v>
      </c>
      <c r="O136" s="914"/>
      <c r="P136" s="914"/>
      <c r="Q136" s="914"/>
      <c r="R136" s="914">
        <v>1</v>
      </c>
      <c r="S136" s="914">
        <v>1</v>
      </c>
      <c r="T136" s="914">
        <v>1</v>
      </c>
      <c r="U136" s="914"/>
      <c r="V136" s="914">
        <v>1</v>
      </c>
      <c r="W136" s="914"/>
      <c r="X136" s="914">
        <v>3</v>
      </c>
      <c r="Y136" s="914"/>
      <c r="Z136" s="914"/>
      <c r="AA136" s="914"/>
      <c r="AB136" s="914">
        <v>1</v>
      </c>
      <c r="AC136" s="914"/>
      <c r="AD136" s="914"/>
      <c r="AE136" s="914"/>
      <c r="AF136" s="914">
        <v>3</v>
      </c>
      <c r="AG136" s="914"/>
      <c r="AH136" s="914"/>
      <c r="AI136" s="914"/>
      <c r="AJ136" s="914"/>
      <c r="AK136" s="914"/>
      <c r="AL136" s="914"/>
      <c r="AM136" s="914"/>
      <c r="AN136" s="913"/>
      <c r="AO136" s="1080"/>
      <c r="AP136" s="914"/>
      <c r="AQ136" s="914"/>
      <c r="AR136" s="914"/>
      <c r="AS136" s="969" t="s">
        <v>194</v>
      </c>
      <c r="AT136" s="823"/>
      <c r="AU136" s="823"/>
      <c r="CG136" s="807">
        <v>0</v>
      </c>
      <c r="CH136" s="807">
        <v>0</v>
      </c>
      <c r="CI136" s="807">
        <v>0</v>
      </c>
      <c r="CJ136" s="807"/>
      <c r="CK136" s="807"/>
      <c r="CL136" s="807"/>
      <c r="CM136" s="807"/>
      <c r="CN136" s="807"/>
    </row>
    <row r="137" spans="1:92" x14ac:dyDescent="0.2">
      <c r="A137" s="1666" t="s">
        <v>103</v>
      </c>
      <c r="B137" s="1667"/>
      <c r="C137" s="1668"/>
      <c r="D137" s="1669"/>
      <c r="E137" s="1670"/>
      <c r="F137" s="1670"/>
      <c r="G137" s="1670"/>
      <c r="H137" s="1670"/>
      <c r="I137" s="1670"/>
      <c r="J137" s="1670"/>
      <c r="K137" s="1670"/>
      <c r="L137" s="1670"/>
      <c r="M137" s="1670"/>
      <c r="N137" s="1670"/>
      <c r="O137" s="1670"/>
      <c r="P137" s="1670"/>
      <c r="Q137" s="1670"/>
      <c r="R137" s="1670"/>
      <c r="S137" s="1670"/>
      <c r="T137" s="1670"/>
      <c r="U137" s="1670"/>
      <c r="V137" s="1670"/>
      <c r="W137" s="1670"/>
      <c r="X137" s="1670"/>
      <c r="Y137" s="1670"/>
      <c r="Z137" s="1670"/>
      <c r="AA137" s="1670"/>
      <c r="AB137" s="1670"/>
      <c r="AC137" s="1670"/>
      <c r="AD137" s="1670"/>
      <c r="AE137" s="1670"/>
      <c r="AF137" s="1670"/>
      <c r="AG137" s="1670"/>
      <c r="AH137" s="1670"/>
      <c r="AI137" s="1670"/>
      <c r="AJ137" s="1670"/>
      <c r="AK137" s="1670"/>
      <c r="AL137" s="1670"/>
      <c r="AM137" s="1670"/>
      <c r="AN137" s="1670"/>
      <c r="AO137" s="1670"/>
      <c r="AP137" s="1670"/>
      <c r="AQ137" s="1670"/>
      <c r="AR137" s="1671"/>
      <c r="AS137" s="969"/>
      <c r="AT137" s="823"/>
      <c r="AU137" s="823"/>
      <c r="CG137" s="807"/>
      <c r="CH137" s="807"/>
      <c r="CI137" s="807"/>
      <c r="CJ137" s="807"/>
      <c r="CK137" s="807"/>
      <c r="CL137" s="807"/>
      <c r="CM137" s="807"/>
      <c r="CN137" s="807"/>
    </row>
    <row r="138" spans="1:92" x14ac:dyDescent="0.2">
      <c r="A138" s="1672" t="s">
        <v>181</v>
      </c>
      <c r="B138" s="1544" t="s">
        <v>104</v>
      </c>
      <c r="C138" s="1545"/>
      <c r="D138" s="1081">
        <f t="shared" ref="D138:D144" si="21">SUM(E138+F138)</f>
        <v>0</v>
      </c>
      <c r="E138" s="1081">
        <f t="shared" ref="E138:F144" si="22">SUM(G138+I138+K138+M138+O138+Q138+S138+U138+W138+Y138+AA138+AC138+AE138+AG138+AI138+AK138+AM138)</f>
        <v>0</v>
      </c>
      <c r="F138" s="1081">
        <f t="shared" si="22"/>
        <v>0</v>
      </c>
      <c r="G138" s="865"/>
      <c r="H138" s="865"/>
      <c r="I138" s="865"/>
      <c r="J138" s="865"/>
      <c r="K138" s="865"/>
      <c r="L138" s="865"/>
      <c r="M138" s="865"/>
      <c r="N138" s="865"/>
      <c r="O138" s="865"/>
      <c r="P138" s="865"/>
      <c r="Q138" s="865"/>
      <c r="R138" s="865"/>
      <c r="S138" s="865"/>
      <c r="T138" s="865"/>
      <c r="U138" s="865"/>
      <c r="V138" s="865"/>
      <c r="W138" s="865"/>
      <c r="X138" s="865"/>
      <c r="Y138" s="865"/>
      <c r="Z138" s="865"/>
      <c r="AA138" s="865"/>
      <c r="AB138" s="865"/>
      <c r="AC138" s="865"/>
      <c r="AD138" s="865"/>
      <c r="AE138" s="865"/>
      <c r="AF138" s="865"/>
      <c r="AG138" s="865"/>
      <c r="AH138" s="865"/>
      <c r="AI138" s="865"/>
      <c r="AJ138" s="865"/>
      <c r="AK138" s="865"/>
      <c r="AL138" s="865"/>
      <c r="AM138" s="865"/>
      <c r="AN138" s="906"/>
      <c r="AO138" s="991"/>
      <c r="AP138" s="865"/>
      <c r="AQ138" s="865"/>
      <c r="AR138" s="865"/>
      <c r="AS138" s="969" t="s">
        <v>194</v>
      </c>
      <c r="AT138" s="823"/>
      <c r="AU138" s="823"/>
      <c r="CG138" s="807">
        <v>0</v>
      </c>
      <c r="CH138" s="807">
        <v>0</v>
      </c>
      <c r="CI138" s="807">
        <v>0</v>
      </c>
      <c r="CJ138" s="807"/>
      <c r="CK138" s="807"/>
      <c r="CL138" s="807"/>
      <c r="CM138" s="807"/>
      <c r="CN138" s="807"/>
    </row>
    <row r="139" spans="1:92" x14ac:dyDescent="0.2">
      <c r="A139" s="1551"/>
      <c r="B139" s="1640" t="s">
        <v>252</v>
      </c>
      <c r="C139" s="1540"/>
      <c r="D139" s="1082">
        <f t="shared" si="21"/>
        <v>0</v>
      </c>
      <c r="E139" s="1082">
        <f t="shared" si="22"/>
        <v>0</v>
      </c>
      <c r="F139" s="1082">
        <f t="shared" si="22"/>
        <v>0</v>
      </c>
      <c r="G139" s="968"/>
      <c r="H139" s="968"/>
      <c r="I139" s="968"/>
      <c r="J139" s="968"/>
      <c r="K139" s="968"/>
      <c r="L139" s="968"/>
      <c r="M139" s="968"/>
      <c r="N139" s="968"/>
      <c r="O139" s="968"/>
      <c r="P139" s="968"/>
      <c r="Q139" s="968"/>
      <c r="R139" s="968"/>
      <c r="S139" s="968"/>
      <c r="T139" s="968"/>
      <c r="U139" s="968"/>
      <c r="V139" s="968"/>
      <c r="W139" s="968"/>
      <c r="X139" s="968"/>
      <c r="Y139" s="968"/>
      <c r="Z139" s="968"/>
      <c r="AA139" s="968"/>
      <c r="AB139" s="968"/>
      <c r="AC139" s="968"/>
      <c r="AD139" s="968"/>
      <c r="AE139" s="968"/>
      <c r="AF139" s="968"/>
      <c r="AG139" s="968"/>
      <c r="AH139" s="968"/>
      <c r="AI139" s="968"/>
      <c r="AJ139" s="968"/>
      <c r="AK139" s="968"/>
      <c r="AL139" s="968"/>
      <c r="AM139" s="968"/>
      <c r="AN139" s="1083"/>
      <c r="AO139" s="1084"/>
      <c r="AP139" s="968"/>
      <c r="AQ139" s="968"/>
      <c r="AR139" s="968"/>
      <c r="AS139" s="969" t="s">
        <v>194</v>
      </c>
      <c r="AT139" s="823"/>
      <c r="AU139" s="823"/>
      <c r="CG139" s="807">
        <v>0</v>
      </c>
      <c r="CH139" s="807">
        <v>0</v>
      </c>
      <c r="CI139" s="807">
        <v>0</v>
      </c>
      <c r="CJ139" s="807"/>
      <c r="CK139" s="807"/>
      <c r="CL139" s="807"/>
      <c r="CM139" s="807"/>
      <c r="CN139" s="807"/>
    </row>
    <row r="140" spans="1:92" x14ac:dyDescent="0.2">
      <c r="A140" s="1673" t="s">
        <v>105</v>
      </c>
      <c r="B140" s="1673"/>
      <c r="C140" s="1547"/>
      <c r="D140" s="1085">
        <f t="shared" si="21"/>
        <v>0</v>
      </c>
      <c r="E140" s="1085">
        <f t="shared" si="22"/>
        <v>0</v>
      </c>
      <c r="F140" s="1085">
        <f t="shared" si="22"/>
        <v>0</v>
      </c>
      <c r="G140" s="879"/>
      <c r="H140" s="879"/>
      <c r="I140" s="879"/>
      <c r="J140" s="879"/>
      <c r="K140" s="879"/>
      <c r="L140" s="879"/>
      <c r="M140" s="918"/>
      <c r="N140" s="843"/>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879"/>
      <c r="AL140" s="879"/>
      <c r="AM140" s="879"/>
      <c r="AN140" s="912"/>
      <c r="AO140" s="1084"/>
      <c r="AP140" s="968"/>
      <c r="AQ140" s="838"/>
      <c r="AR140" s="838"/>
      <c r="AS140" s="969" t="s">
        <v>194</v>
      </c>
      <c r="AT140" s="823"/>
      <c r="AU140" s="823"/>
      <c r="CG140" s="807">
        <v>0</v>
      </c>
      <c r="CH140" s="807">
        <v>0</v>
      </c>
      <c r="CI140" s="807">
        <v>0</v>
      </c>
      <c r="CJ140" s="807"/>
      <c r="CK140" s="807"/>
      <c r="CL140" s="807"/>
      <c r="CM140" s="807"/>
      <c r="CN140" s="807"/>
    </row>
    <row r="141" spans="1:92" x14ac:dyDescent="0.2">
      <c r="A141" s="1674" t="s">
        <v>182</v>
      </c>
      <c r="B141" s="1675"/>
      <c r="C141" s="1676"/>
      <c r="D141" s="858">
        <f t="shared" si="21"/>
        <v>34</v>
      </c>
      <c r="E141" s="858">
        <f t="shared" si="22"/>
        <v>17</v>
      </c>
      <c r="F141" s="858">
        <f t="shared" si="22"/>
        <v>17</v>
      </c>
      <c r="G141" s="838">
        <v>1</v>
      </c>
      <c r="H141" s="838">
        <v>1</v>
      </c>
      <c r="I141" s="838">
        <v>10</v>
      </c>
      <c r="J141" s="838">
        <v>1</v>
      </c>
      <c r="K141" s="838">
        <v>4</v>
      </c>
      <c r="L141" s="838">
        <v>4</v>
      </c>
      <c r="M141" s="838">
        <v>1</v>
      </c>
      <c r="N141" s="838">
        <v>1</v>
      </c>
      <c r="O141" s="838"/>
      <c r="P141" s="838"/>
      <c r="Q141" s="838"/>
      <c r="R141" s="838">
        <v>1</v>
      </c>
      <c r="S141" s="838">
        <v>1</v>
      </c>
      <c r="T141" s="838">
        <v>1</v>
      </c>
      <c r="U141" s="838"/>
      <c r="V141" s="838">
        <v>1</v>
      </c>
      <c r="W141" s="838"/>
      <c r="X141" s="838">
        <v>3</v>
      </c>
      <c r="Y141" s="838"/>
      <c r="Z141" s="838"/>
      <c r="AA141" s="838"/>
      <c r="AB141" s="838">
        <v>1</v>
      </c>
      <c r="AC141" s="838"/>
      <c r="AD141" s="838"/>
      <c r="AE141" s="838"/>
      <c r="AF141" s="838">
        <v>3</v>
      </c>
      <c r="AG141" s="838"/>
      <c r="AH141" s="838"/>
      <c r="AI141" s="838"/>
      <c r="AJ141" s="838"/>
      <c r="AK141" s="838"/>
      <c r="AL141" s="838"/>
      <c r="AM141" s="838"/>
      <c r="AN141" s="1086"/>
      <c r="AO141" s="1080"/>
      <c r="AP141" s="838"/>
      <c r="AQ141" s="968"/>
      <c r="AR141" s="838"/>
      <c r="AS141" s="969" t="s">
        <v>194</v>
      </c>
      <c r="AT141" s="823"/>
      <c r="AU141" s="823"/>
      <c r="CG141" s="807">
        <v>0</v>
      </c>
      <c r="CH141" s="807">
        <v>0</v>
      </c>
      <c r="CI141" s="807">
        <v>0</v>
      </c>
      <c r="CJ141" s="807"/>
      <c r="CK141" s="807"/>
      <c r="CL141" s="807"/>
      <c r="CM141" s="807"/>
      <c r="CN141" s="807"/>
    </row>
    <row r="142" spans="1:92" ht="14.25" customHeight="1" x14ac:dyDescent="0.2">
      <c r="A142" s="1541" t="s">
        <v>106</v>
      </c>
      <c r="B142" s="1641" t="s">
        <v>107</v>
      </c>
      <c r="C142" s="1642"/>
      <c r="D142" s="1088">
        <f t="shared" si="21"/>
        <v>0</v>
      </c>
      <c r="E142" s="1088">
        <f t="shared" si="22"/>
        <v>0</v>
      </c>
      <c r="F142" s="1088">
        <f t="shared" si="22"/>
        <v>0</v>
      </c>
      <c r="G142" s="841"/>
      <c r="H142" s="841"/>
      <c r="I142" s="841"/>
      <c r="J142" s="841"/>
      <c r="K142" s="841"/>
      <c r="L142" s="841"/>
      <c r="M142" s="841"/>
      <c r="N142" s="841"/>
      <c r="O142" s="841"/>
      <c r="P142" s="841"/>
      <c r="Q142" s="841"/>
      <c r="R142" s="841"/>
      <c r="S142" s="841"/>
      <c r="T142" s="841"/>
      <c r="U142" s="841"/>
      <c r="V142" s="841"/>
      <c r="W142" s="841"/>
      <c r="X142" s="841"/>
      <c r="Y142" s="841"/>
      <c r="Z142" s="841"/>
      <c r="AA142" s="841"/>
      <c r="AB142" s="841"/>
      <c r="AC142" s="841"/>
      <c r="AD142" s="841"/>
      <c r="AE142" s="841"/>
      <c r="AF142" s="841"/>
      <c r="AG142" s="841"/>
      <c r="AH142" s="841"/>
      <c r="AI142" s="841"/>
      <c r="AJ142" s="841"/>
      <c r="AK142" s="841"/>
      <c r="AL142" s="841"/>
      <c r="AM142" s="841"/>
      <c r="AN142" s="1007"/>
      <c r="AO142" s="1008"/>
      <c r="AP142" s="841"/>
      <c r="AQ142" s="841"/>
      <c r="AR142" s="914"/>
      <c r="AS142" s="969" t="s">
        <v>194</v>
      </c>
      <c r="AT142" s="823"/>
      <c r="AU142" s="823"/>
      <c r="CG142" s="807">
        <v>0</v>
      </c>
      <c r="CH142" s="807">
        <v>0</v>
      </c>
      <c r="CI142" s="807">
        <v>0</v>
      </c>
      <c r="CJ142" s="807"/>
      <c r="CK142" s="807"/>
      <c r="CL142" s="807"/>
      <c r="CM142" s="807"/>
      <c r="CN142" s="807"/>
    </row>
    <row r="143" spans="1:92" x14ac:dyDescent="0.2">
      <c r="A143" s="1542"/>
      <c r="B143" s="1537" t="s">
        <v>108</v>
      </c>
      <c r="C143" s="1538"/>
      <c r="D143" s="1089">
        <f t="shared" si="21"/>
        <v>0</v>
      </c>
      <c r="E143" s="1089">
        <f t="shared" si="22"/>
        <v>0</v>
      </c>
      <c r="F143" s="1089">
        <f t="shared" si="22"/>
        <v>0</v>
      </c>
      <c r="G143" s="842"/>
      <c r="H143" s="842"/>
      <c r="I143" s="842"/>
      <c r="J143" s="842"/>
      <c r="K143" s="842"/>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2"/>
      <c r="AN143" s="909"/>
      <c r="AO143" s="995"/>
      <c r="AP143" s="842"/>
      <c r="AQ143" s="842"/>
      <c r="AR143" s="879"/>
      <c r="AS143" s="969" t="s">
        <v>194</v>
      </c>
      <c r="AT143" s="823"/>
      <c r="AU143" s="823"/>
      <c r="CG143" s="807">
        <v>0</v>
      </c>
      <c r="CH143" s="807">
        <v>0</v>
      </c>
      <c r="CI143" s="807">
        <v>0</v>
      </c>
      <c r="CJ143" s="807"/>
      <c r="CK143" s="807"/>
      <c r="CL143" s="807"/>
      <c r="CM143" s="807"/>
      <c r="CN143" s="807"/>
    </row>
    <row r="144" spans="1:92" x14ac:dyDescent="0.2">
      <c r="A144" s="1542"/>
      <c r="B144" s="1537" t="s">
        <v>109</v>
      </c>
      <c r="C144" s="1538"/>
      <c r="D144" s="1089">
        <f t="shared" si="21"/>
        <v>2</v>
      </c>
      <c r="E144" s="1085">
        <f t="shared" si="22"/>
        <v>0</v>
      </c>
      <c r="F144" s="1089">
        <f t="shared" si="22"/>
        <v>2</v>
      </c>
      <c r="G144" s="842"/>
      <c r="H144" s="842"/>
      <c r="I144" s="842"/>
      <c r="J144" s="842"/>
      <c r="K144" s="842"/>
      <c r="L144" s="842"/>
      <c r="M144" s="842"/>
      <c r="N144" s="842"/>
      <c r="O144" s="842"/>
      <c r="P144" s="842"/>
      <c r="Q144" s="842"/>
      <c r="R144" s="842"/>
      <c r="S144" s="842"/>
      <c r="T144" s="842"/>
      <c r="U144" s="842"/>
      <c r="V144" s="842">
        <v>1</v>
      </c>
      <c r="W144" s="842"/>
      <c r="X144" s="842">
        <v>1</v>
      </c>
      <c r="Y144" s="842"/>
      <c r="Z144" s="842"/>
      <c r="AA144" s="842"/>
      <c r="AB144" s="842"/>
      <c r="AC144" s="842"/>
      <c r="AD144" s="842"/>
      <c r="AE144" s="842"/>
      <c r="AF144" s="842"/>
      <c r="AG144" s="842"/>
      <c r="AH144" s="842"/>
      <c r="AI144" s="842"/>
      <c r="AJ144" s="842"/>
      <c r="AK144" s="842"/>
      <c r="AL144" s="842"/>
      <c r="AM144" s="842"/>
      <c r="AN144" s="909"/>
      <c r="AO144" s="995"/>
      <c r="AP144" s="842"/>
      <c r="AQ144" s="842"/>
      <c r="AR144" s="842"/>
      <c r="AS144" s="969" t="s">
        <v>194</v>
      </c>
      <c r="AT144" s="823"/>
      <c r="AU144" s="823"/>
      <c r="CG144" s="807">
        <v>0</v>
      </c>
      <c r="CH144" s="807">
        <v>0</v>
      </c>
      <c r="CI144" s="807">
        <v>0</v>
      </c>
      <c r="CJ144" s="807"/>
      <c r="CK144" s="807"/>
      <c r="CL144" s="807"/>
      <c r="CM144" s="807"/>
      <c r="CN144" s="807"/>
    </row>
    <row r="145" spans="1:92" ht="15" customHeight="1" x14ac:dyDescent="0.2">
      <c r="A145" s="1542"/>
      <c r="B145" s="1529" t="s">
        <v>110</v>
      </c>
      <c r="C145" s="1530"/>
      <c r="D145" s="1090"/>
      <c r="E145" s="1091"/>
      <c r="F145" s="1089">
        <f>SUM(L145+N145+P145+R145+T145+V145+X145+Z145+AB145+AD145+AF145+AH145+AJ145+AL145+AN145)</f>
        <v>0</v>
      </c>
      <c r="G145" s="919"/>
      <c r="H145" s="919"/>
      <c r="I145" s="919"/>
      <c r="J145" s="919"/>
      <c r="K145" s="919"/>
      <c r="L145" s="842"/>
      <c r="M145" s="919"/>
      <c r="N145" s="842"/>
      <c r="O145" s="919"/>
      <c r="P145" s="842"/>
      <c r="Q145" s="919"/>
      <c r="R145" s="842"/>
      <c r="S145" s="919"/>
      <c r="T145" s="842"/>
      <c r="U145" s="919"/>
      <c r="V145" s="842"/>
      <c r="W145" s="919"/>
      <c r="X145" s="842"/>
      <c r="Y145" s="919"/>
      <c r="Z145" s="842"/>
      <c r="AA145" s="919"/>
      <c r="AB145" s="842"/>
      <c r="AC145" s="919"/>
      <c r="AD145" s="842"/>
      <c r="AE145" s="919"/>
      <c r="AF145" s="842"/>
      <c r="AG145" s="919"/>
      <c r="AH145" s="842"/>
      <c r="AI145" s="919"/>
      <c r="AJ145" s="842"/>
      <c r="AK145" s="919"/>
      <c r="AL145" s="842"/>
      <c r="AM145" s="919"/>
      <c r="AN145" s="909"/>
      <c r="AO145" s="995"/>
      <c r="AP145" s="842"/>
      <c r="AQ145" s="919"/>
      <c r="AR145" s="842"/>
      <c r="AS145" s="969" t="s">
        <v>194</v>
      </c>
      <c r="AT145" s="823"/>
      <c r="AU145" s="823"/>
      <c r="CG145" s="807">
        <v>0</v>
      </c>
      <c r="CH145" s="807">
        <v>0</v>
      </c>
      <c r="CI145" s="807">
        <v>0</v>
      </c>
      <c r="CJ145" s="807"/>
      <c r="CK145" s="807"/>
      <c r="CL145" s="807"/>
      <c r="CM145" s="807"/>
      <c r="CN145" s="807"/>
    </row>
    <row r="146" spans="1:92" x14ac:dyDescent="0.2">
      <c r="A146" s="1542"/>
      <c r="B146" s="1537" t="s">
        <v>111</v>
      </c>
      <c r="C146" s="1538"/>
      <c r="D146" s="1089">
        <f t="shared" ref="D146:D166" si="23">SUM(E146+F146)</f>
        <v>1</v>
      </c>
      <c r="E146" s="1088">
        <f t="shared" ref="E146:F152" si="24">SUM(G146+I146+K146+M146+O146+Q146+S146+U146+W146+Y146+AA146+AC146+AE146+AG146+AI146+AK146+AM146)</f>
        <v>0</v>
      </c>
      <c r="F146" s="1089">
        <f t="shared" si="24"/>
        <v>1</v>
      </c>
      <c r="G146" s="842"/>
      <c r="H146" s="842"/>
      <c r="I146" s="842"/>
      <c r="J146" s="842"/>
      <c r="K146" s="842"/>
      <c r="L146" s="842"/>
      <c r="M146" s="842"/>
      <c r="N146" s="842"/>
      <c r="O146" s="842"/>
      <c r="P146" s="842"/>
      <c r="Q146" s="842"/>
      <c r="R146" s="842">
        <v>1</v>
      </c>
      <c r="S146" s="842"/>
      <c r="T146" s="842"/>
      <c r="U146" s="842"/>
      <c r="V146" s="842"/>
      <c r="W146" s="842"/>
      <c r="X146" s="842"/>
      <c r="Y146" s="842"/>
      <c r="Z146" s="842"/>
      <c r="AA146" s="842"/>
      <c r="AB146" s="842"/>
      <c r="AC146" s="842"/>
      <c r="AD146" s="842"/>
      <c r="AE146" s="842"/>
      <c r="AF146" s="842"/>
      <c r="AG146" s="842"/>
      <c r="AH146" s="842"/>
      <c r="AI146" s="842"/>
      <c r="AJ146" s="842"/>
      <c r="AK146" s="842"/>
      <c r="AL146" s="842"/>
      <c r="AM146" s="842"/>
      <c r="AN146" s="909"/>
      <c r="AO146" s="995"/>
      <c r="AP146" s="842"/>
      <c r="AQ146" s="842"/>
      <c r="AR146" s="842"/>
      <c r="AS146" s="969" t="s">
        <v>194</v>
      </c>
      <c r="AT146" s="823"/>
      <c r="AU146" s="823"/>
      <c r="CG146" s="807">
        <v>0</v>
      </c>
      <c r="CH146" s="807">
        <v>0</v>
      </c>
      <c r="CI146" s="807">
        <v>0</v>
      </c>
      <c r="CJ146" s="807"/>
      <c r="CK146" s="807"/>
      <c r="CL146" s="807"/>
      <c r="CM146" s="807"/>
      <c r="CN146" s="807"/>
    </row>
    <row r="147" spans="1:92" x14ac:dyDescent="0.2">
      <c r="A147" s="1542"/>
      <c r="B147" s="1645" t="s">
        <v>112</v>
      </c>
      <c r="C147" s="1646"/>
      <c r="D147" s="1089">
        <f t="shared" si="23"/>
        <v>1</v>
      </c>
      <c r="E147" s="1089">
        <f t="shared" si="24"/>
        <v>0</v>
      </c>
      <c r="F147" s="1089">
        <f t="shared" si="24"/>
        <v>1</v>
      </c>
      <c r="G147" s="842"/>
      <c r="H147" s="842"/>
      <c r="I147" s="842"/>
      <c r="J147" s="842"/>
      <c r="K147" s="842"/>
      <c r="L147" s="842"/>
      <c r="M147" s="842"/>
      <c r="N147" s="842">
        <v>1</v>
      </c>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842"/>
      <c r="AK147" s="842"/>
      <c r="AL147" s="842"/>
      <c r="AM147" s="842"/>
      <c r="AN147" s="909"/>
      <c r="AO147" s="995"/>
      <c r="AP147" s="842"/>
      <c r="AQ147" s="842"/>
      <c r="AR147" s="914"/>
      <c r="AS147" s="969" t="s">
        <v>194</v>
      </c>
      <c r="AT147" s="823"/>
      <c r="AU147" s="823"/>
      <c r="CG147" s="807">
        <v>0</v>
      </c>
      <c r="CH147" s="807">
        <v>0</v>
      </c>
      <c r="CI147" s="807">
        <v>0</v>
      </c>
      <c r="CJ147" s="807"/>
      <c r="CK147" s="807"/>
      <c r="CL147" s="807"/>
      <c r="CM147" s="807"/>
      <c r="CN147" s="807"/>
    </row>
    <row r="148" spans="1:92" x14ac:dyDescent="0.2">
      <c r="A148" s="1542"/>
      <c r="B148" s="1647" t="s">
        <v>113</v>
      </c>
      <c r="C148" s="1648"/>
      <c r="D148" s="1089">
        <f t="shared" si="23"/>
        <v>0</v>
      </c>
      <c r="E148" s="1089">
        <f t="shared" si="24"/>
        <v>0</v>
      </c>
      <c r="F148" s="1089">
        <f t="shared" si="24"/>
        <v>0</v>
      </c>
      <c r="G148" s="842"/>
      <c r="H148" s="842"/>
      <c r="I148" s="842"/>
      <c r="J148" s="842"/>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2"/>
      <c r="AL148" s="842"/>
      <c r="AM148" s="842"/>
      <c r="AN148" s="909"/>
      <c r="AO148" s="995"/>
      <c r="AP148" s="842"/>
      <c r="AQ148" s="842"/>
      <c r="AR148" s="879"/>
      <c r="AS148" s="969" t="s">
        <v>194</v>
      </c>
      <c r="AT148" s="823"/>
      <c r="AU148" s="823"/>
      <c r="CG148" s="807">
        <v>0</v>
      </c>
      <c r="CH148" s="807">
        <v>0</v>
      </c>
      <c r="CI148" s="807">
        <v>0</v>
      </c>
      <c r="CJ148" s="807"/>
      <c r="CK148" s="807"/>
      <c r="CL148" s="807"/>
      <c r="CM148" s="807"/>
      <c r="CN148" s="807"/>
    </row>
    <row r="149" spans="1:92" x14ac:dyDescent="0.2">
      <c r="A149" s="1543"/>
      <c r="B149" s="1677" t="s">
        <v>114</v>
      </c>
      <c r="C149" s="1678"/>
      <c r="D149" s="1085">
        <f t="shared" si="23"/>
        <v>2</v>
      </c>
      <c r="E149" s="1085">
        <f t="shared" si="24"/>
        <v>2</v>
      </c>
      <c r="F149" s="1085">
        <f t="shared" si="24"/>
        <v>0</v>
      </c>
      <c r="G149" s="879"/>
      <c r="H149" s="879"/>
      <c r="I149" s="879"/>
      <c r="J149" s="879"/>
      <c r="K149" s="879">
        <v>1</v>
      </c>
      <c r="L149" s="879"/>
      <c r="M149" s="879">
        <v>1</v>
      </c>
      <c r="N149" s="879"/>
      <c r="O149" s="879"/>
      <c r="P149" s="879"/>
      <c r="Q149" s="879"/>
      <c r="R149" s="879"/>
      <c r="S149" s="879"/>
      <c r="T149" s="879"/>
      <c r="U149" s="879"/>
      <c r="V149" s="879"/>
      <c r="W149" s="879"/>
      <c r="X149" s="879"/>
      <c r="Y149" s="879"/>
      <c r="Z149" s="879"/>
      <c r="AA149" s="879"/>
      <c r="AB149" s="879"/>
      <c r="AC149" s="879"/>
      <c r="AD149" s="879"/>
      <c r="AE149" s="879"/>
      <c r="AF149" s="879"/>
      <c r="AG149" s="879"/>
      <c r="AH149" s="879"/>
      <c r="AI149" s="879"/>
      <c r="AJ149" s="879"/>
      <c r="AK149" s="879"/>
      <c r="AL149" s="879"/>
      <c r="AM149" s="879"/>
      <c r="AN149" s="912"/>
      <c r="AO149" s="1000"/>
      <c r="AP149" s="879"/>
      <c r="AQ149" s="879"/>
      <c r="AR149" s="843"/>
      <c r="AS149" s="969" t="s">
        <v>194</v>
      </c>
      <c r="AT149" s="823"/>
      <c r="AU149" s="823"/>
      <c r="CG149" s="807">
        <v>0</v>
      </c>
      <c r="CH149" s="807">
        <v>0</v>
      </c>
      <c r="CI149" s="807">
        <v>0</v>
      </c>
      <c r="CJ149" s="807"/>
      <c r="CK149" s="807"/>
      <c r="CL149" s="807"/>
      <c r="CM149" s="807"/>
      <c r="CN149" s="807"/>
    </row>
    <row r="150" spans="1:92" ht="17.25" customHeight="1" x14ac:dyDescent="0.2">
      <c r="A150" s="1541" t="s">
        <v>115</v>
      </c>
      <c r="B150" s="1535" t="s">
        <v>116</v>
      </c>
      <c r="C150" s="1536"/>
      <c r="D150" s="1081">
        <f t="shared" si="23"/>
        <v>0</v>
      </c>
      <c r="E150" s="1081">
        <f t="shared" si="24"/>
        <v>0</v>
      </c>
      <c r="F150" s="1081">
        <f t="shared" si="24"/>
        <v>0</v>
      </c>
      <c r="G150" s="865"/>
      <c r="H150" s="865"/>
      <c r="I150" s="865"/>
      <c r="J150" s="865"/>
      <c r="K150" s="865"/>
      <c r="L150" s="865"/>
      <c r="M150" s="865"/>
      <c r="N150" s="865"/>
      <c r="O150" s="865"/>
      <c r="P150" s="865"/>
      <c r="Q150" s="865"/>
      <c r="R150" s="865"/>
      <c r="S150" s="865"/>
      <c r="T150" s="865"/>
      <c r="U150" s="865"/>
      <c r="V150" s="865"/>
      <c r="W150" s="865"/>
      <c r="X150" s="865"/>
      <c r="Y150" s="865"/>
      <c r="Z150" s="865"/>
      <c r="AA150" s="865"/>
      <c r="AB150" s="865"/>
      <c r="AC150" s="865"/>
      <c r="AD150" s="865"/>
      <c r="AE150" s="865"/>
      <c r="AF150" s="865"/>
      <c r="AG150" s="865"/>
      <c r="AH150" s="865"/>
      <c r="AI150" s="865"/>
      <c r="AJ150" s="865"/>
      <c r="AK150" s="865"/>
      <c r="AL150" s="865"/>
      <c r="AM150" s="865"/>
      <c r="AN150" s="906"/>
      <c r="AO150" s="991"/>
      <c r="AP150" s="865"/>
      <c r="AQ150" s="865"/>
      <c r="AR150" s="1092"/>
      <c r="AS150" s="969" t="s">
        <v>194</v>
      </c>
      <c r="AT150" s="823"/>
      <c r="AU150" s="823"/>
      <c r="CG150" s="807">
        <v>0</v>
      </c>
      <c r="CH150" s="807">
        <v>0</v>
      </c>
      <c r="CI150" s="807">
        <v>0</v>
      </c>
      <c r="CJ150" s="807"/>
      <c r="CK150" s="807"/>
      <c r="CL150" s="807"/>
      <c r="CM150" s="807"/>
      <c r="CN150" s="807"/>
    </row>
    <row r="151" spans="1:92" ht="24" customHeight="1" x14ac:dyDescent="0.2">
      <c r="A151" s="1542"/>
      <c r="B151" s="1537" t="s">
        <v>117</v>
      </c>
      <c r="C151" s="1538"/>
      <c r="D151" s="1089">
        <f t="shared" si="23"/>
        <v>0</v>
      </c>
      <c r="E151" s="1089">
        <f t="shared" si="24"/>
        <v>0</v>
      </c>
      <c r="F151" s="1089">
        <f t="shared" si="24"/>
        <v>0</v>
      </c>
      <c r="G151" s="842"/>
      <c r="H151" s="842"/>
      <c r="I151" s="842"/>
      <c r="J151" s="842"/>
      <c r="K151" s="842"/>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842"/>
      <c r="AK151" s="842"/>
      <c r="AL151" s="842"/>
      <c r="AM151" s="842"/>
      <c r="AN151" s="909"/>
      <c r="AO151" s="995"/>
      <c r="AP151" s="842"/>
      <c r="AQ151" s="842"/>
      <c r="AR151" s="879"/>
      <c r="AS151" s="969" t="s">
        <v>194</v>
      </c>
      <c r="AT151" s="823"/>
      <c r="AU151" s="823"/>
      <c r="CG151" s="807">
        <v>0</v>
      </c>
      <c r="CH151" s="807">
        <v>0</v>
      </c>
      <c r="CI151" s="807">
        <v>0</v>
      </c>
      <c r="CJ151" s="807"/>
      <c r="CK151" s="807"/>
      <c r="CL151" s="807"/>
      <c r="CM151" s="807"/>
      <c r="CN151" s="807"/>
    </row>
    <row r="152" spans="1:92" ht="15" customHeight="1" x14ac:dyDescent="0.2">
      <c r="A152" s="1543"/>
      <c r="B152" s="1640" t="s">
        <v>118</v>
      </c>
      <c r="C152" s="1540"/>
      <c r="D152" s="1093">
        <f t="shared" si="23"/>
        <v>0</v>
      </c>
      <c r="E152" s="1093">
        <f t="shared" si="24"/>
        <v>0</v>
      </c>
      <c r="F152" s="1093">
        <f t="shared" si="24"/>
        <v>0</v>
      </c>
      <c r="G152" s="843"/>
      <c r="H152" s="843"/>
      <c r="I152" s="843"/>
      <c r="J152" s="843"/>
      <c r="K152" s="843"/>
      <c r="L152" s="843"/>
      <c r="M152" s="843"/>
      <c r="N152" s="843"/>
      <c r="O152" s="843"/>
      <c r="P152" s="843"/>
      <c r="Q152" s="843"/>
      <c r="R152" s="843"/>
      <c r="S152" s="843"/>
      <c r="T152" s="843"/>
      <c r="U152" s="843"/>
      <c r="V152" s="843"/>
      <c r="W152" s="843"/>
      <c r="X152" s="843"/>
      <c r="Y152" s="843"/>
      <c r="Z152" s="843"/>
      <c r="AA152" s="843"/>
      <c r="AB152" s="843"/>
      <c r="AC152" s="843"/>
      <c r="AD152" s="843"/>
      <c r="AE152" s="843"/>
      <c r="AF152" s="843"/>
      <c r="AG152" s="843"/>
      <c r="AH152" s="843"/>
      <c r="AI152" s="843"/>
      <c r="AJ152" s="843"/>
      <c r="AK152" s="843"/>
      <c r="AL152" s="843"/>
      <c r="AM152" s="843"/>
      <c r="AN152" s="918"/>
      <c r="AO152" s="1094"/>
      <c r="AP152" s="843"/>
      <c r="AQ152" s="843"/>
      <c r="AR152" s="843"/>
      <c r="AS152" s="969" t="s">
        <v>194</v>
      </c>
      <c r="AT152" s="823"/>
      <c r="AU152" s="823"/>
      <c r="CG152" s="807">
        <v>0</v>
      </c>
      <c r="CH152" s="807">
        <v>0</v>
      </c>
      <c r="CI152" s="807">
        <v>0</v>
      </c>
      <c r="CJ152" s="807"/>
      <c r="CK152" s="807"/>
      <c r="CL152" s="807"/>
      <c r="CM152" s="807"/>
      <c r="CN152" s="807"/>
    </row>
    <row r="153" spans="1:92" x14ac:dyDescent="0.2">
      <c r="A153" s="1541" t="s">
        <v>119</v>
      </c>
      <c r="B153" s="1544" t="s">
        <v>120</v>
      </c>
      <c r="C153" s="1545"/>
      <c r="D153" s="1081">
        <f t="shared" si="23"/>
        <v>7</v>
      </c>
      <c r="E153" s="1081">
        <f t="shared" ref="E153:F156" si="25">SUM(G153+I153+K153+M153+O153)</f>
        <v>7</v>
      </c>
      <c r="F153" s="1081">
        <f t="shared" si="25"/>
        <v>0</v>
      </c>
      <c r="G153" s="865"/>
      <c r="H153" s="865"/>
      <c r="I153" s="865">
        <v>5</v>
      </c>
      <c r="J153" s="865"/>
      <c r="K153" s="865">
        <v>2</v>
      </c>
      <c r="L153" s="865"/>
      <c r="M153" s="865"/>
      <c r="N153" s="865"/>
      <c r="O153" s="865"/>
      <c r="P153" s="865"/>
      <c r="Q153" s="1095"/>
      <c r="R153" s="1095"/>
      <c r="S153" s="1095"/>
      <c r="T153" s="1095"/>
      <c r="U153" s="1095"/>
      <c r="V153" s="1095"/>
      <c r="W153" s="1095"/>
      <c r="X153" s="1095"/>
      <c r="Y153" s="1095"/>
      <c r="Z153" s="1095"/>
      <c r="AA153" s="1095"/>
      <c r="AB153" s="1095"/>
      <c r="AC153" s="1095"/>
      <c r="AD153" s="1095"/>
      <c r="AE153" s="1095"/>
      <c r="AF153" s="1095"/>
      <c r="AG153" s="1095"/>
      <c r="AH153" s="1095"/>
      <c r="AI153" s="1095"/>
      <c r="AJ153" s="1095"/>
      <c r="AK153" s="1095"/>
      <c r="AL153" s="1095"/>
      <c r="AM153" s="1095"/>
      <c r="AN153" s="1096"/>
      <c r="AO153" s="991"/>
      <c r="AP153" s="1095"/>
      <c r="AQ153" s="865"/>
      <c r="AR153" s="1092"/>
      <c r="AS153" s="969" t="s">
        <v>194</v>
      </c>
      <c r="AT153" s="823"/>
      <c r="AU153" s="823"/>
      <c r="CG153" s="807">
        <v>0</v>
      </c>
      <c r="CH153" s="807"/>
      <c r="CI153" s="807">
        <v>0</v>
      </c>
      <c r="CJ153" s="807"/>
      <c r="CK153" s="807"/>
      <c r="CL153" s="807"/>
      <c r="CM153" s="807"/>
      <c r="CN153" s="807"/>
    </row>
    <row r="154" spans="1:92" ht="17.25" customHeight="1" x14ac:dyDescent="0.2">
      <c r="A154" s="1542"/>
      <c r="B154" s="1537" t="s">
        <v>121</v>
      </c>
      <c r="C154" s="1538"/>
      <c r="D154" s="1089">
        <f t="shared" si="23"/>
        <v>0</v>
      </c>
      <c r="E154" s="1089">
        <f t="shared" si="25"/>
        <v>0</v>
      </c>
      <c r="F154" s="1089">
        <f t="shared" si="25"/>
        <v>0</v>
      </c>
      <c r="G154" s="842"/>
      <c r="H154" s="842"/>
      <c r="I154" s="842"/>
      <c r="J154" s="842"/>
      <c r="K154" s="842"/>
      <c r="L154" s="842"/>
      <c r="M154" s="842"/>
      <c r="N154" s="842"/>
      <c r="O154" s="842"/>
      <c r="P154" s="842"/>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7"/>
      <c r="AL154" s="1097"/>
      <c r="AM154" s="1097"/>
      <c r="AN154" s="1098"/>
      <c r="AO154" s="995"/>
      <c r="AP154" s="1091"/>
      <c r="AQ154" s="842"/>
      <c r="AR154" s="879"/>
      <c r="AS154" s="969" t="s">
        <v>194</v>
      </c>
      <c r="AT154" s="823"/>
      <c r="AU154" s="823"/>
      <c r="CG154" s="807">
        <v>0</v>
      </c>
      <c r="CH154" s="807"/>
      <c r="CI154" s="807">
        <v>0</v>
      </c>
      <c r="CJ154" s="807"/>
      <c r="CK154" s="807"/>
      <c r="CL154" s="807"/>
      <c r="CM154" s="807"/>
      <c r="CN154" s="807"/>
    </row>
    <row r="155" spans="1:92" ht="19.5" customHeight="1" x14ac:dyDescent="0.2">
      <c r="A155" s="1542"/>
      <c r="B155" s="1537" t="s">
        <v>122</v>
      </c>
      <c r="C155" s="1538"/>
      <c r="D155" s="1089">
        <f t="shared" si="23"/>
        <v>0</v>
      </c>
      <c r="E155" s="1089">
        <f t="shared" si="25"/>
        <v>0</v>
      </c>
      <c r="F155" s="1089">
        <f t="shared" si="25"/>
        <v>0</v>
      </c>
      <c r="G155" s="842"/>
      <c r="H155" s="842"/>
      <c r="I155" s="842"/>
      <c r="J155" s="842"/>
      <c r="K155" s="842"/>
      <c r="L155" s="842"/>
      <c r="M155" s="842"/>
      <c r="N155" s="842"/>
      <c r="O155" s="842"/>
      <c r="P155" s="842"/>
      <c r="Q155" s="1097"/>
      <c r="R155" s="1097"/>
      <c r="S155" s="1097"/>
      <c r="T155" s="1097"/>
      <c r="U155" s="109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8"/>
      <c r="AO155" s="995"/>
      <c r="AP155" s="1099"/>
      <c r="AQ155" s="842"/>
      <c r="AR155" s="879"/>
      <c r="AS155" s="969" t="s">
        <v>194</v>
      </c>
      <c r="AT155" s="823"/>
      <c r="AU155" s="823"/>
      <c r="CG155" s="807">
        <v>0</v>
      </c>
      <c r="CH155" s="807"/>
      <c r="CI155" s="807">
        <v>0</v>
      </c>
      <c r="CJ155" s="807"/>
      <c r="CK155" s="807"/>
      <c r="CL155" s="807"/>
      <c r="CM155" s="807"/>
      <c r="CN155" s="807"/>
    </row>
    <row r="156" spans="1:92" ht="32.25" customHeight="1" x14ac:dyDescent="0.2">
      <c r="A156" s="1543"/>
      <c r="B156" s="1546" t="s">
        <v>123</v>
      </c>
      <c r="C156" s="1547"/>
      <c r="D156" s="1085">
        <f t="shared" si="23"/>
        <v>9</v>
      </c>
      <c r="E156" s="1085">
        <f t="shared" si="25"/>
        <v>4</v>
      </c>
      <c r="F156" s="1085">
        <f t="shared" si="25"/>
        <v>5</v>
      </c>
      <c r="G156" s="879"/>
      <c r="H156" s="879">
        <v>1</v>
      </c>
      <c r="I156" s="879">
        <v>3</v>
      </c>
      <c r="J156" s="879">
        <v>1</v>
      </c>
      <c r="K156" s="879">
        <v>1</v>
      </c>
      <c r="L156" s="879">
        <v>3</v>
      </c>
      <c r="M156" s="879"/>
      <c r="N156" s="879"/>
      <c r="O156" s="879"/>
      <c r="P156" s="879"/>
      <c r="Q156" s="1100"/>
      <c r="R156" s="1100"/>
      <c r="S156" s="1100"/>
      <c r="T156" s="1100"/>
      <c r="U156" s="1100"/>
      <c r="V156" s="1100"/>
      <c r="W156" s="1100"/>
      <c r="X156" s="1100"/>
      <c r="Y156" s="1100"/>
      <c r="Z156" s="1100"/>
      <c r="AA156" s="1100"/>
      <c r="AB156" s="1100"/>
      <c r="AC156" s="1100"/>
      <c r="AD156" s="1100"/>
      <c r="AE156" s="1100"/>
      <c r="AF156" s="1100"/>
      <c r="AG156" s="1100"/>
      <c r="AH156" s="1100"/>
      <c r="AI156" s="1100"/>
      <c r="AJ156" s="1100"/>
      <c r="AK156" s="1100"/>
      <c r="AL156" s="1100"/>
      <c r="AM156" s="1100"/>
      <c r="AN156" s="1100"/>
      <c r="AO156" s="1000"/>
      <c r="AP156" s="1101"/>
      <c r="AQ156" s="879"/>
      <c r="AR156" s="843"/>
      <c r="AS156" s="969" t="s">
        <v>194</v>
      </c>
      <c r="AT156" s="823"/>
      <c r="AU156" s="823"/>
      <c r="CG156" s="807">
        <v>0</v>
      </c>
      <c r="CH156" s="807"/>
      <c r="CI156" s="807">
        <v>0</v>
      </c>
      <c r="CJ156" s="807"/>
      <c r="CK156" s="807"/>
      <c r="CL156" s="807"/>
      <c r="CM156" s="807"/>
      <c r="CN156" s="807"/>
    </row>
    <row r="157" spans="1:92" x14ac:dyDescent="0.2">
      <c r="A157" s="1643" t="s">
        <v>124</v>
      </c>
      <c r="B157" s="1643"/>
      <c r="C157" s="1644"/>
      <c r="D157" s="1102">
        <f t="shared" si="23"/>
        <v>5</v>
      </c>
      <c r="E157" s="1102">
        <f t="shared" ref="E157:E166" si="26">SUM(G157+I157+K157+M157+O157+Q157+S157+U157+W157+Y157+AA157+AC157+AE157+AG157+AI157+AK157+AM157)</f>
        <v>1</v>
      </c>
      <c r="F157" s="1102">
        <f t="shared" ref="F157:F166" si="27">SUM(H157+J157+L157+N157+P157+R157+T157+V157+X157+Z157+AB157+AD157+AF157+AH157+AJ157+AL157+AN157)</f>
        <v>4</v>
      </c>
      <c r="G157" s="1092"/>
      <c r="H157" s="1092"/>
      <c r="I157" s="1092"/>
      <c r="J157" s="1092"/>
      <c r="K157" s="1092"/>
      <c r="L157" s="1092"/>
      <c r="M157" s="1092"/>
      <c r="N157" s="1092"/>
      <c r="O157" s="1092"/>
      <c r="P157" s="1092"/>
      <c r="Q157" s="1092"/>
      <c r="R157" s="1092"/>
      <c r="S157" s="1092">
        <v>1</v>
      </c>
      <c r="T157" s="1092">
        <v>1</v>
      </c>
      <c r="U157" s="1092"/>
      <c r="V157" s="1092"/>
      <c r="W157" s="1092"/>
      <c r="X157" s="1092">
        <v>2</v>
      </c>
      <c r="Y157" s="1092"/>
      <c r="Z157" s="1092"/>
      <c r="AA157" s="1092"/>
      <c r="AB157" s="1092"/>
      <c r="AC157" s="1092"/>
      <c r="AD157" s="1092"/>
      <c r="AE157" s="1092"/>
      <c r="AF157" s="1092">
        <v>1</v>
      </c>
      <c r="AG157" s="1092"/>
      <c r="AH157" s="1092"/>
      <c r="AI157" s="1092"/>
      <c r="AJ157" s="1092"/>
      <c r="AK157" s="1092"/>
      <c r="AL157" s="1092"/>
      <c r="AM157" s="1092"/>
      <c r="AN157" s="1103"/>
      <c r="AO157" s="1104"/>
      <c r="AP157" s="1092"/>
      <c r="AQ157" s="1092"/>
      <c r="AR157" s="865"/>
      <c r="AS157" s="969" t="s">
        <v>194</v>
      </c>
      <c r="AT157" s="823"/>
      <c r="AU157" s="823"/>
      <c r="CG157" s="807">
        <v>0</v>
      </c>
      <c r="CH157" s="807">
        <v>0</v>
      </c>
      <c r="CI157" s="807">
        <v>0</v>
      </c>
      <c r="CJ157" s="807"/>
      <c r="CK157" s="807"/>
      <c r="CL157" s="807"/>
      <c r="CM157" s="807"/>
      <c r="CN157" s="807"/>
    </row>
    <row r="158" spans="1:92" ht="15" customHeight="1" x14ac:dyDescent="0.2">
      <c r="A158" s="1541" t="s">
        <v>253</v>
      </c>
      <c r="B158" s="1535" t="s">
        <v>254</v>
      </c>
      <c r="C158" s="1536"/>
      <c r="D158" s="1081">
        <f t="shared" si="23"/>
        <v>1</v>
      </c>
      <c r="E158" s="1081">
        <f t="shared" si="26"/>
        <v>0</v>
      </c>
      <c r="F158" s="1081">
        <f t="shared" si="27"/>
        <v>1</v>
      </c>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v>1</v>
      </c>
      <c r="AG158" s="865"/>
      <c r="AH158" s="865"/>
      <c r="AI158" s="865"/>
      <c r="AJ158" s="865"/>
      <c r="AK158" s="865"/>
      <c r="AL158" s="865"/>
      <c r="AM158" s="865"/>
      <c r="AN158" s="906"/>
      <c r="AO158" s="1105"/>
      <c r="AP158" s="1095"/>
      <c r="AQ158" s="865"/>
      <c r="AR158" s="1092"/>
      <c r="AS158" s="969" t="s">
        <v>194</v>
      </c>
      <c r="AT158" s="823"/>
      <c r="AU158" s="823"/>
      <c r="CG158" s="807"/>
      <c r="CH158" s="807"/>
      <c r="CI158" s="807">
        <v>0</v>
      </c>
      <c r="CJ158" s="807"/>
      <c r="CK158" s="807"/>
      <c r="CL158" s="807"/>
      <c r="CM158" s="807"/>
      <c r="CN158" s="807"/>
    </row>
    <row r="159" spans="1:92" ht="15" customHeight="1" x14ac:dyDescent="0.2">
      <c r="A159" s="1542"/>
      <c r="B159" s="1529" t="s">
        <v>255</v>
      </c>
      <c r="C159" s="1530"/>
      <c r="D159" s="1089">
        <f t="shared" si="23"/>
        <v>0</v>
      </c>
      <c r="E159" s="1089">
        <f t="shared" si="26"/>
        <v>0</v>
      </c>
      <c r="F159" s="1089">
        <f t="shared" si="27"/>
        <v>0</v>
      </c>
      <c r="G159" s="842"/>
      <c r="H159" s="842"/>
      <c r="I159" s="842"/>
      <c r="J159" s="842"/>
      <c r="K159" s="842"/>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c r="AM159" s="842"/>
      <c r="AN159" s="909"/>
      <c r="AO159" s="1099"/>
      <c r="AP159" s="1091"/>
      <c r="AQ159" s="842"/>
      <c r="AR159" s="879"/>
      <c r="AS159" s="969" t="s">
        <v>194</v>
      </c>
      <c r="AT159" s="823"/>
      <c r="AU159" s="823"/>
      <c r="CG159" s="807"/>
      <c r="CH159" s="807"/>
      <c r="CI159" s="807">
        <v>0</v>
      </c>
      <c r="CJ159" s="807"/>
      <c r="CK159" s="807"/>
      <c r="CL159" s="807"/>
      <c r="CM159" s="807"/>
      <c r="CN159" s="807"/>
    </row>
    <row r="160" spans="1:92" ht="15" customHeight="1" x14ac:dyDescent="0.2">
      <c r="A160" s="1543"/>
      <c r="B160" s="1555" t="s">
        <v>256</v>
      </c>
      <c r="C160" s="1553"/>
      <c r="D160" s="1093">
        <f t="shared" si="23"/>
        <v>0</v>
      </c>
      <c r="E160" s="1093">
        <f t="shared" si="26"/>
        <v>0</v>
      </c>
      <c r="F160" s="1093">
        <f t="shared" si="27"/>
        <v>0</v>
      </c>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843"/>
      <c r="AL160" s="843"/>
      <c r="AM160" s="843"/>
      <c r="AN160" s="918"/>
      <c r="AO160" s="1101"/>
      <c r="AP160" s="1101"/>
      <c r="AQ160" s="843"/>
      <c r="AR160" s="843"/>
      <c r="AS160" s="969" t="s">
        <v>194</v>
      </c>
      <c r="AT160" s="823"/>
      <c r="AU160" s="823"/>
      <c r="CG160" s="807"/>
      <c r="CH160" s="807"/>
      <c r="CI160" s="807">
        <v>0</v>
      </c>
      <c r="CJ160" s="807"/>
      <c r="CK160" s="807"/>
      <c r="CL160" s="807"/>
      <c r="CM160" s="807"/>
      <c r="CN160" s="807"/>
    </row>
    <row r="161" spans="1:92" x14ac:dyDescent="0.2">
      <c r="A161" s="1635" t="s">
        <v>125</v>
      </c>
      <c r="B161" s="1636"/>
      <c r="C161" s="1637"/>
      <c r="D161" s="1088">
        <f t="shared" si="23"/>
        <v>1</v>
      </c>
      <c r="E161" s="1088">
        <f t="shared" si="26"/>
        <v>0</v>
      </c>
      <c r="F161" s="1088">
        <f t="shared" si="27"/>
        <v>1</v>
      </c>
      <c r="G161" s="841"/>
      <c r="H161" s="841"/>
      <c r="I161" s="841"/>
      <c r="J161" s="841"/>
      <c r="K161" s="841"/>
      <c r="L161" s="841"/>
      <c r="M161" s="841"/>
      <c r="N161" s="841"/>
      <c r="O161" s="841"/>
      <c r="P161" s="841"/>
      <c r="Q161" s="841"/>
      <c r="R161" s="841"/>
      <c r="S161" s="841"/>
      <c r="T161" s="841"/>
      <c r="U161" s="841"/>
      <c r="V161" s="841"/>
      <c r="W161" s="841"/>
      <c r="X161" s="841"/>
      <c r="Y161" s="841"/>
      <c r="Z161" s="841"/>
      <c r="AA161" s="841"/>
      <c r="AB161" s="841">
        <v>1</v>
      </c>
      <c r="AC161" s="841"/>
      <c r="AD161" s="841"/>
      <c r="AE161" s="841"/>
      <c r="AF161" s="841"/>
      <c r="AG161" s="841"/>
      <c r="AH161" s="841"/>
      <c r="AI161" s="841"/>
      <c r="AJ161" s="841"/>
      <c r="AK161" s="841"/>
      <c r="AL161" s="841"/>
      <c r="AM161" s="841"/>
      <c r="AN161" s="1007"/>
      <c r="AO161" s="1008"/>
      <c r="AP161" s="841"/>
      <c r="AQ161" s="841"/>
      <c r="AR161" s="841"/>
      <c r="AS161" s="969" t="s">
        <v>194</v>
      </c>
      <c r="AT161" s="823"/>
      <c r="AU161" s="823"/>
      <c r="CG161" s="807">
        <v>0</v>
      </c>
      <c r="CH161" s="807">
        <v>0</v>
      </c>
      <c r="CI161" s="807">
        <v>0</v>
      </c>
      <c r="CJ161" s="807"/>
      <c r="CK161" s="807"/>
      <c r="CL161" s="807"/>
      <c r="CM161" s="807"/>
      <c r="CN161" s="807"/>
    </row>
    <row r="162" spans="1:92" x14ac:dyDescent="0.2">
      <c r="A162" s="1556" t="s">
        <v>126</v>
      </c>
      <c r="B162" s="1557"/>
      <c r="C162" s="1558"/>
      <c r="D162" s="1089">
        <f t="shared" si="23"/>
        <v>1</v>
      </c>
      <c r="E162" s="1089">
        <f t="shared" si="26"/>
        <v>0</v>
      </c>
      <c r="F162" s="1089">
        <f t="shared" si="27"/>
        <v>1</v>
      </c>
      <c r="G162" s="842"/>
      <c r="H162" s="842"/>
      <c r="I162" s="842"/>
      <c r="J162" s="842"/>
      <c r="K162" s="842"/>
      <c r="L162" s="842">
        <v>1</v>
      </c>
      <c r="M162" s="842"/>
      <c r="N162" s="842"/>
      <c r="O162" s="842"/>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909"/>
      <c r="AO162" s="995"/>
      <c r="AP162" s="842"/>
      <c r="AQ162" s="842"/>
      <c r="AR162" s="914"/>
      <c r="AS162" s="969" t="s">
        <v>194</v>
      </c>
      <c r="AT162" s="823"/>
      <c r="AU162" s="823"/>
      <c r="CG162" s="807">
        <v>0</v>
      </c>
      <c r="CH162" s="807">
        <v>0</v>
      </c>
      <c r="CI162" s="807">
        <v>0</v>
      </c>
      <c r="CJ162" s="807"/>
      <c r="CK162" s="807"/>
      <c r="CL162" s="807"/>
      <c r="CM162" s="807"/>
      <c r="CN162" s="807"/>
    </row>
    <row r="163" spans="1:92" x14ac:dyDescent="0.2">
      <c r="A163" s="1556" t="s">
        <v>127</v>
      </c>
      <c r="B163" s="1557"/>
      <c r="C163" s="1558"/>
      <c r="D163" s="1089">
        <f t="shared" si="23"/>
        <v>2</v>
      </c>
      <c r="E163" s="1089">
        <f t="shared" si="26"/>
        <v>2</v>
      </c>
      <c r="F163" s="1089">
        <f t="shared" si="27"/>
        <v>0</v>
      </c>
      <c r="G163" s="842">
        <v>1</v>
      </c>
      <c r="H163" s="842"/>
      <c r="I163" s="842">
        <v>1</v>
      </c>
      <c r="J163" s="842"/>
      <c r="K163" s="842"/>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c r="AN163" s="909"/>
      <c r="AO163" s="995"/>
      <c r="AP163" s="842"/>
      <c r="AQ163" s="842"/>
      <c r="AR163" s="879"/>
      <c r="AS163" s="969" t="s">
        <v>194</v>
      </c>
      <c r="AT163" s="823"/>
      <c r="AU163" s="823"/>
      <c r="CG163" s="807">
        <v>0</v>
      </c>
      <c r="CH163" s="807">
        <v>0</v>
      </c>
      <c r="CI163" s="807">
        <v>0</v>
      </c>
      <c r="CJ163" s="807"/>
      <c r="CK163" s="807"/>
      <c r="CL163" s="807"/>
      <c r="CM163" s="807"/>
      <c r="CN163" s="807"/>
    </row>
    <row r="164" spans="1:92" x14ac:dyDescent="0.2">
      <c r="A164" s="1556" t="s">
        <v>128</v>
      </c>
      <c r="B164" s="1557"/>
      <c r="C164" s="1558"/>
      <c r="D164" s="1089">
        <f t="shared" si="23"/>
        <v>1</v>
      </c>
      <c r="E164" s="1089">
        <f t="shared" si="26"/>
        <v>0</v>
      </c>
      <c r="F164" s="1089">
        <f t="shared" si="27"/>
        <v>1</v>
      </c>
      <c r="G164" s="842"/>
      <c r="H164" s="842"/>
      <c r="I164" s="842"/>
      <c r="J164" s="842"/>
      <c r="K164" s="842"/>
      <c r="L164" s="842"/>
      <c r="M164" s="842"/>
      <c r="N164" s="842"/>
      <c r="O164" s="842"/>
      <c r="P164" s="842"/>
      <c r="Q164" s="842"/>
      <c r="R164" s="842"/>
      <c r="S164" s="842"/>
      <c r="T164" s="842"/>
      <c r="U164" s="842"/>
      <c r="V164" s="842"/>
      <c r="W164" s="842"/>
      <c r="X164" s="842"/>
      <c r="Y164" s="842"/>
      <c r="Z164" s="842"/>
      <c r="AA164" s="842"/>
      <c r="AB164" s="842"/>
      <c r="AC164" s="842"/>
      <c r="AD164" s="842"/>
      <c r="AE164" s="842"/>
      <c r="AF164" s="842">
        <v>1</v>
      </c>
      <c r="AG164" s="842"/>
      <c r="AH164" s="842"/>
      <c r="AI164" s="842"/>
      <c r="AJ164" s="842"/>
      <c r="AK164" s="842"/>
      <c r="AL164" s="842"/>
      <c r="AM164" s="842"/>
      <c r="AN164" s="909"/>
      <c r="AO164" s="995"/>
      <c r="AP164" s="842"/>
      <c r="AQ164" s="842"/>
      <c r="AR164" s="879"/>
      <c r="AS164" s="969" t="s">
        <v>194</v>
      </c>
      <c r="AT164" s="823"/>
      <c r="AU164" s="823"/>
      <c r="CG164" s="807">
        <v>0</v>
      </c>
      <c r="CH164" s="807">
        <v>0</v>
      </c>
      <c r="CI164" s="807">
        <v>0</v>
      </c>
      <c r="CJ164" s="807"/>
      <c r="CK164" s="807"/>
      <c r="CL164" s="807"/>
      <c r="CM164" s="807"/>
      <c r="CN164" s="807"/>
    </row>
    <row r="165" spans="1:92" x14ac:dyDescent="0.2">
      <c r="A165" s="1548" t="s">
        <v>129</v>
      </c>
      <c r="B165" s="1549"/>
      <c r="C165" s="1550"/>
      <c r="D165" s="1085">
        <f t="shared" si="23"/>
        <v>1</v>
      </c>
      <c r="E165" s="1085">
        <f t="shared" si="26"/>
        <v>1</v>
      </c>
      <c r="F165" s="1085">
        <f t="shared" si="27"/>
        <v>0</v>
      </c>
      <c r="G165" s="879"/>
      <c r="H165" s="879"/>
      <c r="I165" s="879">
        <v>1</v>
      </c>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c r="AH165" s="879"/>
      <c r="AI165" s="879"/>
      <c r="AJ165" s="879"/>
      <c r="AK165" s="879"/>
      <c r="AL165" s="879"/>
      <c r="AM165" s="879"/>
      <c r="AN165" s="912"/>
      <c r="AO165" s="1000"/>
      <c r="AP165" s="879"/>
      <c r="AQ165" s="879"/>
      <c r="AR165" s="879"/>
      <c r="AS165" s="969" t="s">
        <v>194</v>
      </c>
      <c r="AT165" s="823"/>
      <c r="AU165" s="823"/>
      <c r="CG165" s="807">
        <v>0</v>
      </c>
      <c r="CH165" s="807">
        <v>0</v>
      </c>
      <c r="CI165" s="807">
        <v>0</v>
      </c>
      <c r="CJ165" s="807"/>
      <c r="CK165" s="807"/>
      <c r="CL165" s="807"/>
      <c r="CM165" s="807"/>
      <c r="CN165" s="807"/>
    </row>
    <row r="166" spans="1:92" x14ac:dyDescent="0.2">
      <c r="A166" s="1551" t="s">
        <v>183</v>
      </c>
      <c r="B166" s="1552"/>
      <c r="C166" s="1553"/>
      <c r="D166" s="1106">
        <f t="shared" si="23"/>
        <v>0</v>
      </c>
      <c r="E166" s="1106">
        <f t="shared" si="26"/>
        <v>0</v>
      </c>
      <c r="F166" s="1106">
        <f t="shared" si="27"/>
        <v>0</v>
      </c>
      <c r="G166" s="843"/>
      <c r="H166" s="843"/>
      <c r="I166" s="843"/>
      <c r="J166" s="843"/>
      <c r="K166" s="843"/>
      <c r="L166" s="843"/>
      <c r="M166" s="843"/>
      <c r="N166" s="843"/>
      <c r="O166" s="843"/>
      <c r="P166" s="843"/>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918"/>
      <c r="AO166" s="1107"/>
      <c r="AP166" s="1108"/>
      <c r="AQ166" s="843"/>
      <c r="AR166" s="843"/>
      <c r="AS166" s="969" t="s">
        <v>194</v>
      </c>
      <c r="AT166" s="823"/>
      <c r="AU166" s="823"/>
      <c r="CG166" s="807"/>
      <c r="CH166" s="807"/>
      <c r="CI166" s="807">
        <v>0</v>
      </c>
      <c r="CJ166" s="807"/>
      <c r="CK166" s="807"/>
      <c r="CL166" s="807"/>
      <c r="CM166" s="807"/>
      <c r="CN166" s="807"/>
    </row>
    <row r="167" spans="1:92" x14ac:dyDescent="0.2">
      <c r="A167" s="889" t="s">
        <v>130</v>
      </c>
      <c r="B167" s="889"/>
      <c r="C167" s="889"/>
      <c r="D167" s="889"/>
      <c r="E167" s="889"/>
      <c r="F167" s="882"/>
      <c r="G167" s="882"/>
      <c r="H167" s="931"/>
      <c r="I167" s="849"/>
      <c r="J167" s="849"/>
      <c r="K167" s="849"/>
      <c r="L167" s="849"/>
      <c r="M167" s="849"/>
      <c r="N167" s="849"/>
      <c r="O167" s="803"/>
      <c r="P167" s="803"/>
      <c r="Q167" s="849"/>
      <c r="R167" s="849"/>
      <c r="S167" s="803"/>
      <c r="T167" s="803"/>
      <c r="U167" s="849"/>
      <c r="V167" s="849"/>
      <c r="W167" s="849"/>
      <c r="X167" s="798"/>
      <c r="Y167" s="798"/>
      <c r="Z167" s="798"/>
      <c r="AA167" s="798"/>
      <c r="AB167" s="798"/>
      <c r="AC167" s="798"/>
      <c r="AD167" s="798"/>
      <c r="AE167" s="798"/>
      <c r="AF167" s="798"/>
      <c r="AG167" s="798"/>
      <c r="AH167" s="798"/>
      <c r="AI167" s="798"/>
      <c r="AJ167" s="798"/>
      <c r="AK167" s="798"/>
      <c r="AL167" s="798"/>
      <c r="AM167" s="798"/>
      <c r="AN167" s="798"/>
      <c r="AO167" s="798"/>
      <c r="AP167" s="798"/>
      <c r="AQ167" s="798"/>
      <c r="AR167" s="798"/>
      <c r="AS167" s="798"/>
      <c r="AT167" s="798"/>
      <c r="AU167" s="798"/>
      <c r="AV167" s="955"/>
      <c r="CG167" s="807"/>
      <c r="CH167" s="807"/>
      <c r="CI167" s="807"/>
      <c r="CJ167" s="807"/>
      <c r="CK167" s="807"/>
      <c r="CL167" s="807"/>
      <c r="CM167" s="807"/>
      <c r="CN167" s="807"/>
    </row>
    <row r="168" spans="1:92" ht="14.25" customHeight="1" x14ac:dyDescent="0.2">
      <c r="A168" s="1559" t="s">
        <v>131</v>
      </c>
      <c r="B168" s="1559"/>
      <c r="C168" s="1559"/>
      <c r="D168" s="1524" t="s">
        <v>33</v>
      </c>
      <c r="E168" s="1524"/>
      <c r="F168" s="1524"/>
      <c r="G168" s="1524" t="s">
        <v>99</v>
      </c>
      <c r="H168" s="1524"/>
      <c r="I168" s="1524" t="s">
        <v>100</v>
      </c>
      <c r="J168" s="1524"/>
      <c r="K168" s="1524" t="s">
        <v>101</v>
      </c>
      <c r="L168" s="1524"/>
      <c r="M168" s="1524" t="s">
        <v>57</v>
      </c>
      <c r="N168" s="1524"/>
      <c r="O168" s="1520" t="s">
        <v>8</v>
      </c>
      <c r="P168" s="1595"/>
      <c r="Q168" s="1655" t="s">
        <v>59</v>
      </c>
      <c r="R168" s="1655"/>
      <c r="S168" s="1655" t="s">
        <v>60</v>
      </c>
      <c r="T168" s="1655"/>
      <c r="U168" s="1655" t="s">
        <v>61</v>
      </c>
      <c r="V168" s="1655"/>
      <c r="W168" s="1655" t="s">
        <v>62</v>
      </c>
      <c r="X168" s="1655"/>
      <c r="Y168" s="1655" t="s">
        <v>63</v>
      </c>
      <c r="Z168" s="1655"/>
      <c r="AA168" s="1655" t="s">
        <v>64</v>
      </c>
      <c r="AB168" s="1655"/>
      <c r="AC168" s="1655" t="s">
        <v>65</v>
      </c>
      <c r="AD168" s="1655"/>
      <c r="AE168" s="1655" t="s">
        <v>66</v>
      </c>
      <c r="AF168" s="1655"/>
      <c r="AG168" s="1655" t="s">
        <v>67</v>
      </c>
      <c r="AH168" s="1655"/>
      <c r="AI168" s="1655" t="s">
        <v>68</v>
      </c>
      <c r="AJ168" s="1655"/>
      <c r="AK168" s="1655" t="s">
        <v>69</v>
      </c>
      <c r="AL168" s="1655"/>
      <c r="AM168" s="1655" t="s">
        <v>70</v>
      </c>
      <c r="AN168" s="1562"/>
      <c r="AO168" s="1684" t="s">
        <v>77</v>
      </c>
      <c r="AP168" s="1685"/>
      <c r="AQ168" s="1686"/>
      <c r="AR168" s="1687" t="s">
        <v>249</v>
      </c>
      <c r="AS168" s="1662" t="s">
        <v>257</v>
      </c>
      <c r="AT168" s="1679" t="s">
        <v>251</v>
      </c>
      <c r="AU168" s="1679"/>
      <c r="AV168" s="1109"/>
      <c r="CG168" s="807"/>
      <c r="CH168" s="807"/>
      <c r="CI168" s="807"/>
      <c r="CJ168" s="807"/>
      <c r="CK168" s="807"/>
      <c r="CL168" s="807"/>
      <c r="CM168" s="807"/>
      <c r="CN168" s="807"/>
    </row>
    <row r="169" spans="1:92" ht="20.25" customHeight="1" x14ac:dyDescent="0.2">
      <c r="A169" s="1560"/>
      <c r="B169" s="1560"/>
      <c r="C169" s="1560"/>
      <c r="D169" s="956" t="s">
        <v>149</v>
      </c>
      <c r="E169" s="1135" t="s">
        <v>30</v>
      </c>
      <c r="F169" s="1135" t="s">
        <v>48</v>
      </c>
      <c r="G169" s="1135" t="s">
        <v>30</v>
      </c>
      <c r="H169" s="1135" t="s">
        <v>48</v>
      </c>
      <c r="I169" s="1135" t="s">
        <v>30</v>
      </c>
      <c r="J169" s="1135" t="s">
        <v>48</v>
      </c>
      <c r="K169" s="1135" t="s">
        <v>30</v>
      </c>
      <c r="L169" s="1135" t="s">
        <v>48</v>
      </c>
      <c r="M169" s="1135" t="s">
        <v>30</v>
      </c>
      <c r="N169" s="1135" t="s">
        <v>48</v>
      </c>
      <c r="O169" s="1135" t="s">
        <v>30</v>
      </c>
      <c r="P169" s="1135" t="s">
        <v>48</v>
      </c>
      <c r="Q169" s="1135" t="s">
        <v>30</v>
      </c>
      <c r="R169" s="1135" t="s">
        <v>48</v>
      </c>
      <c r="S169" s="1135" t="s">
        <v>30</v>
      </c>
      <c r="T169" s="1135" t="s">
        <v>48</v>
      </c>
      <c r="U169" s="1135" t="s">
        <v>30</v>
      </c>
      <c r="V169" s="1135" t="s">
        <v>48</v>
      </c>
      <c r="W169" s="1135" t="s">
        <v>30</v>
      </c>
      <c r="X169" s="1135" t="s">
        <v>48</v>
      </c>
      <c r="Y169" s="1135" t="s">
        <v>30</v>
      </c>
      <c r="Z169" s="1135" t="s">
        <v>48</v>
      </c>
      <c r="AA169" s="1135" t="s">
        <v>30</v>
      </c>
      <c r="AB169" s="1135" t="s">
        <v>48</v>
      </c>
      <c r="AC169" s="1135" t="s">
        <v>30</v>
      </c>
      <c r="AD169" s="1135" t="s">
        <v>48</v>
      </c>
      <c r="AE169" s="1135" t="s">
        <v>30</v>
      </c>
      <c r="AF169" s="1135" t="s">
        <v>48</v>
      </c>
      <c r="AG169" s="1135" t="s">
        <v>30</v>
      </c>
      <c r="AH169" s="1135" t="s">
        <v>48</v>
      </c>
      <c r="AI169" s="1135" t="s">
        <v>30</v>
      </c>
      <c r="AJ169" s="1135" t="s">
        <v>48</v>
      </c>
      <c r="AK169" s="1135" t="s">
        <v>30</v>
      </c>
      <c r="AL169" s="1135" t="s">
        <v>48</v>
      </c>
      <c r="AM169" s="1135" t="s">
        <v>30</v>
      </c>
      <c r="AN169" s="1074" t="s">
        <v>48</v>
      </c>
      <c r="AO169" s="1110" t="s">
        <v>231</v>
      </c>
      <c r="AP169" s="1111" t="s">
        <v>233</v>
      </c>
      <c r="AQ169" s="1112" t="s">
        <v>232</v>
      </c>
      <c r="AR169" s="1688"/>
      <c r="AS169" s="1663"/>
      <c r="AT169" s="1075" t="s">
        <v>30</v>
      </c>
      <c r="AU169" s="1075" t="s">
        <v>48</v>
      </c>
      <c r="AV169" s="794"/>
      <c r="CG169" s="807"/>
      <c r="CH169" s="807"/>
      <c r="CI169" s="807"/>
      <c r="CJ169" s="807"/>
      <c r="CK169" s="807"/>
      <c r="CL169" s="807"/>
      <c r="CM169" s="807"/>
      <c r="CN169" s="807"/>
    </row>
    <row r="170" spans="1:92" x14ac:dyDescent="0.2">
      <c r="A170" s="1680" t="s">
        <v>132</v>
      </c>
      <c r="B170" s="1680"/>
      <c r="C170" s="1680"/>
      <c r="D170" s="1079">
        <f>SUM(E170+F170)</f>
        <v>29</v>
      </c>
      <c r="E170" s="1079">
        <f>SUM(G170+I170+K170+M170+O170+Q170+S170+U170+W170+Y170+AA170+AC170+AE170+AG170+AI170+AK170+AM170)</f>
        <v>21</v>
      </c>
      <c r="F170" s="1079">
        <f>SUM(H170+J170+L170+N170+P170+R170+T170+V170+X170+Z170+AB170+AD170+AF170+AH170+AJ170+AL170+AN170)</f>
        <v>8</v>
      </c>
      <c r="G170" s="838">
        <v>4</v>
      </c>
      <c r="H170" s="838"/>
      <c r="I170" s="838">
        <v>14</v>
      </c>
      <c r="J170" s="838">
        <v>4</v>
      </c>
      <c r="K170" s="838">
        <v>2</v>
      </c>
      <c r="L170" s="838">
        <v>2</v>
      </c>
      <c r="M170" s="838"/>
      <c r="N170" s="838">
        <v>1</v>
      </c>
      <c r="O170" s="838"/>
      <c r="P170" s="838"/>
      <c r="Q170" s="838"/>
      <c r="R170" s="838"/>
      <c r="S170" s="838"/>
      <c r="T170" s="838"/>
      <c r="U170" s="838"/>
      <c r="V170" s="838"/>
      <c r="W170" s="838"/>
      <c r="X170" s="838"/>
      <c r="Y170" s="838">
        <v>1</v>
      </c>
      <c r="Z170" s="838"/>
      <c r="AA170" s="838"/>
      <c r="AB170" s="838">
        <v>1</v>
      </c>
      <c r="AC170" s="838"/>
      <c r="AD170" s="838"/>
      <c r="AE170" s="838"/>
      <c r="AF170" s="838"/>
      <c r="AG170" s="838"/>
      <c r="AH170" s="838"/>
      <c r="AI170" s="838"/>
      <c r="AJ170" s="838"/>
      <c r="AK170" s="838"/>
      <c r="AL170" s="838"/>
      <c r="AM170" s="838"/>
      <c r="AN170" s="1086"/>
      <c r="AO170" s="1084">
        <v>18</v>
      </c>
      <c r="AP170" s="968"/>
      <c r="AQ170" s="1113"/>
      <c r="AR170" s="929"/>
      <c r="AS170" s="838"/>
      <c r="AT170" s="838"/>
      <c r="AU170" s="838"/>
      <c r="AV170" s="969" t="s">
        <v>194</v>
      </c>
      <c r="CG170" s="807">
        <v>0</v>
      </c>
      <c r="CH170" s="807">
        <v>0</v>
      </c>
      <c r="CI170" s="807">
        <v>0</v>
      </c>
      <c r="CJ170" s="807"/>
      <c r="CK170" s="807"/>
      <c r="CL170" s="807"/>
      <c r="CM170" s="807"/>
      <c r="CN170" s="807"/>
    </row>
    <row r="171" spans="1:92" x14ac:dyDescent="0.2">
      <c r="A171" s="1681" t="s">
        <v>103</v>
      </c>
      <c r="B171" s="1682"/>
      <c r="C171" s="1682"/>
      <c r="D171" s="1114"/>
      <c r="E171" s="1115"/>
      <c r="F171" s="1115"/>
      <c r="G171" s="1115"/>
      <c r="H171" s="1115"/>
      <c r="I171" s="1115"/>
      <c r="J171" s="1115"/>
      <c r="K171" s="1115"/>
      <c r="L171" s="1115"/>
      <c r="M171" s="1115"/>
      <c r="N171" s="1115"/>
      <c r="O171" s="1115"/>
      <c r="P171" s="1115"/>
      <c r="Q171" s="1115"/>
      <c r="R171" s="1115"/>
      <c r="S171" s="1115"/>
      <c r="T171" s="1115"/>
      <c r="U171" s="1115"/>
      <c r="V171" s="1115"/>
      <c r="W171" s="1115"/>
      <c r="X171" s="1115"/>
      <c r="Y171" s="1115"/>
      <c r="Z171" s="1115"/>
      <c r="AA171" s="1115"/>
      <c r="AB171" s="1115"/>
      <c r="AC171" s="1115"/>
      <c r="AD171" s="1115"/>
      <c r="AE171" s="1115"/>
      <c r="AF171" s="1115"/>
      <c r="AG171" s="1115"/>
      <c r="AH171" s="1115"/>
      <c r="AI171" s="1115"/>
      <c r="AJ171" s="1115"/>
      <c r="AK171" s="1115"/>
      <c r="AL171" s="1115"/>
      <c r="AM171" s="1115"/>
      <c r="AN171" s="1115"/>
      <c r="AO171" s="1116"/>
      <c r="AP171" s="1117"/>
      <c r="AQ171" s="1118"/>
      <c r="AR171" s="1115"/>
      <c r="AS171" s="1115"/>
      <c r="AT171" s="1115"/>
      <c r="AU171" s="1119"/>
      <c r="AV171" s="969"/>
      <c r="CG171" s="807"/>
      <c r="CH171" s="807"/>
      <c r="CI171" s="807"/>
      <c r="CJ171" s="807"/>
      <c r="CK171" s="807"/>
      <c r="CL171" s="807"/>
      <c r="CM171" s="807"/>
      <c r="CN171" s="807"/>
    </row>
    <row r="172" spans="1:92" x14ac:dyDescent="0.2">
      <c r="A172" s="1608" t="s">
        <v>184</v>
      </c>
      <c r="B172" s="1554" t="s">
        <v>258</v>
      </c>
      <c r="C172" s="1545"/>
      <c r="D172" s="1081">
        <f t="shared" ref="D172:D178" si="28">SUM(E172+F172)</f>
        <v>0</v>
      </c>
      <c r="E172" s="1081">
        <f t="shared" ref="E172:F178" si="29">SUM(G172+I172+K172+M172+O172+Q172+S172+U172+W172+Y172+AA172+AC172+AE172+AG172+AI172+AK172+AM172)</f>
        <v>0</v>
      </c>
      <c r="F172" s="1081">
        <f t="shared" si="29"/>
        <v>0</v>
      </c>
      <c r="G172" s="865"/>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865"/>
      <c r="AL172" s="865"/>
      <c r="AM172" s="865"/>
      <c r="AN172" s="906"/>
      <c r="AO172" s="991"/>
      <c r="AP172" s="865"/>
      <c r="AQ172" s="1120"/>
      <c r="AR172" s="991"/>
      <c r="AS172" s="865"/>
      <c r="AT172" s="865"/>
      <c r="AU172" s="865"/>
      <c r="AV172" s="969" t="s">
        <v>194</v>
      </c>
      <c r="CG172" s="807">
        <v>0</v>
      </c>
      <c r="CH172" s="807">
        <v>0</v>
      </c>
      <c r="CI172" s="807">
        <v>0</v>
      </c>
      <c r="CJ172" s="807"/>
      <c r="CK172" s="807"/>
      <c r="CL172" s="807"/>
      <c r="CM172" s="807"/>
      <c r="CN172" s="807"/>
    </row>
    <row r="173" spans="1:92" x14ac:dyDescent="0.2">
      <c r="A173" s="1609"/>
      <c r="B173" s="1539" t="s">
        <v>252</v>
      </c>
      <c r="C173" s="1540"/>
      <c r="D173" s="1093">
        <f t="shared" si="28"/>
        <v>0</v>
      </c>
      <c r="E173" s="1093">
        <f t="shared" si="29"/>
        <v>0</v>
      </c>
      <c r="F173" s="1093">
        <f t="shared" si="29"/>
        <v>0</v>
      </c>
      <c r="G173" s="843"/>
      <c r="H173" s="843"/>
      <c r="I173" s="843"/>
      <c r="J173" s="843"/>
      <c r="K173" s="843"/>
      <c r="L173" s="843"/>
      <c r="M173" s="843"/>
      <c r="N173" s="843"/>
      <c r="O173" s="843"/>
      <c r="P173" s="843"/>
      <c r="Q173" s="843"/>
      <c r="R173" s="843"/>
      <c r="S173" s="843"/>
      <c r="T173" s="843"/>
      <c r="U173" s="843"/>
      <c r="V173" s="843"/>
      <c r="W173" s="843"/>
      <c r="X173" s="843"/>
      <c r="Y173" s="843"/>
      <c r="Z173" s="843"/>
      <c r="AA173" s="843"/>
      <c r="AB173" s="843"/>
      <c r="AC173" s="843"/>
      <c r="AD173" s="843"/>
      <c r="AE173" s="843"/>
      <c r="AF173" s="843"/>
      <c r="AG173" s="843"/>
      <c r="AH173" s="843"/>
      <c r="AI173" s="843"/>
      <c r="AJ173" s="843"/>
      <c r="AK173" s="879"/>
      <c r="AL173" s="879"/>
      <c r="AM173" s="843"/>
      <c r="AN173" s="918"/>
      <c r="AO173" s="1094"/>
      <c r="AP173" s="843"/>
      <c r="AQ173" s="1113"/>
      <c r="AR173" s="1094"/>
      <c r="AS173" s="843"/>
      <c r="AT173" s="843"/>
      <c r="AU173" s="843"/>
      <c r="AV173" s="969" t="s">
        <v>194</v>
      </c>
      <c r="CG173" s="807">
        <v>0</v>
      </c>
      <c r="CH173" s="807">
        <v>0</v>
      </c>
      <c r="CI173" s="807">
        <v>0</v>
      </c>
      <c r="CJ173" s="807"/>
      <c r="CK173" s="807"/>
      <c r="CL173" s="807"/>
      <c r="CM173" s="807"/>
      <c r="CN173" s="807"/>
    </row>
    <row r="174" spans="1:92" x14ac:dyDescent="0.2">
      <c r="A174" s="1673" t="s">
        <v>105</v>
      </c>
      <c r="B174" s="1673"/>
      <c r="C174" s="1547"/>
      <c r="D174" s="1085">
        <f t="shared" si="28"/>
        <v>0</v>
      </c>
      <c r="E174" s="1085">
        <f t="shared" si="29"/>
        <v>0</v>
      </c>
      <c r="F174" s="1085">
        <f t="shared" si="29"/>
        <v>0</v>
      </c>
      <c r="G174" s="879"/>
      <c r="H174" s="879"/>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c r="AH174" s="879"/>
      <c r="AI174" s="879"/>
      <c r="AJ174" s="879"/>
      <c r="AK174" s="838"/>
      <c r="AL174" s="838"/>
      <c r="AM174" s="879"/>
      <c r="AN174" s="912"/>
      <c r="AO174" s="1000"/>
      <c r="AP174" s="879"/>
      <c r="AQ174" s="1113"/>
      <c r="AR174" s="911"/>
      <c r="AS174" s="879"/>
      <c r="AT174" s="879"/>
      <c r="AU174" s="879"/>
      <c r="AV174" s="969" t="s">
        <v>194</v>
      </c>
      <c r="CG174" s="807">
        <v>0</v>
      </c>
      <c r="CH174" s="807">
        <v>0</v>
      </c>
      <c r="CI174" s="807">
        <v>0</v>
      </c>
      <c r="CJ174" s="807"/>
      <c r="CK174" s="807"/>
      <c r="CL174" s="807"/>
      <c r="CM174" s="807"/>
      <c r="CN174" s="807"/>
    </row>
    <row r="175" spans="1:92" x14ac:dyDescent="0.2">
      <c r="A175" s="1674" t="s">
        <v>182</v>
      </c>
      <c r="B175" s="1675"/>
      <c r="C175" s="1676"/>
      <c r="D175" s="858">
        <f t="shared" si="28"/>
        <v>29</v>
      </c>
      <c r="E175" s="858">
        <f t="shared" si="29"/>
        <v>21</v>
      </c>
      <c r="F175" s="858">
        <f t="shared" si="29"/>
        <v>8</v>
      </c>
      <c r="G175" s="838">
        <v>4</v>
      </c>
      <c r="H175" s="838"/>
      <c r="I175" s="838">
        <v>14</v>
      </c>
      <c r="J175" s="838">
        <v>4</v>
      </c>
      <c r="K175" s="838">
        <v>2</v>
      </c>
      <c r="L175" s="838">
        <v>2</v>
      </c>
      <c r="M175" s="838"/>
      <c r="N175" s="838">
        <v>1</v>
      </c>
      <c r="O175" s="838"/>
      <c r="P175" s="838"/>
      <c r="Q175" s="838"/>
      <c r="R175" s="838"/>
      <c r="S175" s="838"/>
      <c r="T175" s="838"/>
      <c r="U175" s="838"/>
      <c r="V175" s="838"/>
      <c r="W175" s="838"/>
      <c r="X175" s="838"/>
      <c r="Y175" s="838">
        <v>1</v>
      </c>
      <c r="Z175" s="838"/>
      <c r="AA175" s="838"/>
      <c r="AB175" s="838">
        <v>1</v>
      </c>
      <c r="AC175" s="838"/>
      <c r="AD175" s="838"/>
      <c r="AE175" s="838"/>
      <c r="AF175" s="838"/>
      <c r="AG175" s="838"/>
      <c r="AH175" s="838"/>
      <c r="AI175" s="838"/>
      <c r="AJ175" s="838"/>
      <c r="AK175" s="838"/>
      <c r="AL175" s="838"/>
      <c r="AM175" s="838"/>
      <c r="AN175" s="1086"/>
      <c r="AO175" s="1080">
        <v>18</v>
      </c>
      <c r="AP175" s="838"/>
      <c r="AQ175" s="1121"/>
      <c r="AR175" s="929"/>
      <c r="AS175" s="838"/>
      <c r="AT175" s="838"/>
      <c r="AU175" s="838"/>
      <c r="AV175" s="969" t="s">
        <v>194</v>
      </c>
      <c r="CG175" s="807">
        <v>0</v>
      </c>
      <c r="CH175" s="807">
        <v>0</v>
      </c>
      <c r="CI175" s="807">
        <v>0</v>
      </c>
      <c r="CJ175" s="807"/>
      <c r="CK175" s="807"/>
      <c r="CL175" s="807"/>
      <c r="CM175" s="807"/>
      <c r="CN175" s="807"/>
    </row>
    <row r="176" spans="1:92" ht="14.25" customHeight="1" x14ac:dyDescent="0.2">
      <c r="A176" s="1631" t="s">
        <v>106</v>
      </c>
      <c r="B176" s="1525" t="s">
        <v>107</v>
      </c>
      <c r="C176" s="1526"/>
      <c r="D176" s="1088">
        <f t="shared" si="28"/>
        <v>0</v>
      </c>
      <c r="E176" s="1088">
        <f t="shared" si="29"/>
        <v>0</v>
      </c>
      <c r="F176" s="1088">
        <f t="shared" si="29"/>
        <v>0</v>
      </c>
      <c r="G176" s="841"/>
      <c r="H176" s="841"/>
      <c r="I176" s="841"/>
      <c r="J176" s="841"/>
      <c r="K176" s="841"/>
      <c r="L176" s="841"/>
      <c r="M176" s="841"/>
      <c r="N176" s="841"/>
      <c r="O176" s="841"/>
      <c r="P176" s="841"/>
      <c r="Q176" s="841"/>
      <c r="R176" s="841"/>
      <c r="S176" s="841"/>
      <c r="T176" s="841"/>
      <c r="U176" s="841"/>
      <c r="V176" s="841"/>
      <c r="W176" s="841"/>
      <c r="X176" s="841"/>
      <c r="Y176" s="841"/>
      <c r="Z176" s="841"/>
      <c r="AA176" s="841"/>
      <c r="AB176" s="841"/>
      <c r="AC176" s="841"/>
      <c r="AD176" s="841"/>
      <c r="AE176" s="841"/>
      <c r="AF176" s="841"/>
      <c r="AG176" s="841"/>
      <c r="AH176" s="841"/>
      <c r="AI176" s="841"/>
      <c r="AJ176" s="841"/>
      <c r="AK176" s="841"/>
      <c r="AL176" s="841"/>
      <c r="AM176" s="841"/>
      <c r="AN176" s="1007"/>
      <c r="AO176" s="1008"/>
      <c r="AP176" s="841"/>
      <c r="AQ176" s="1122"/>
      <c r="AR176" s="1019"/>
      <c r="AS176" s="841"/>
      <c r="AT176" s="841"/>
      <c r="AU176" s="841"/>
      <c r="AV176" s="969" t="s">
        <v>194</v>
      </c>
      <c r="CG176" s="807">
        <v>0</v>
      </c>
      <c r="CH176" s="807">
        <v>0</v>
      </c>
      <c r="CI176" s="807">
        <v>0</v>
      </c>
      <c r="CJ176" s="807"/>
      <c r="CK176" s="807"/>
      <c r="CL176" s="807"/>
      <c r="CM176" s="807"/>
      <c r="CN176" s="807"/>
    </row>
    <row r="177" spans="1:92" x14ac:dyDescent="0.2">
      <c r="A177" s="1652"/>
      <c r="B177" s="1527" t="s">
        <v>108</v>
      </c>
      <c r="C177" s="1528"/>
      <c r="D177" s="1089">
        <f t="shared" si="28"/>
        <v>0</v>
      </c>
      <c r="E177" s="1089">
        <f t="shared" si="29"/>
        <v>0</v>
      </c>
      <c r="F177" s="1089">
        <f t="shared" si="29"/>
        <v>0</v>
      </c>
      <c r="G177" s="842"/>
      <c r="H177" s="842"/>
      <c r="I177" s="842"/>
      <c r="J177" s="842"/>
      <c r="K177" s="842"/>
      <c r="L177" s="842"/>
      <c r="M177" s="842"/>
      <c r="N177" s="842"/>
      <c r="O177" s="842"/>
      <c r="P177" s="842"/>
      <c r="Q177" s="842"/>
      <c r="R177" s="842"/>
      <c r="S177" s="842"/>
      <c r="T177" s="842"/>
      <c r="U177" s="842"/>
      <c r="V177" s="842"/>
      <c r="W177" s="842"/>
      <c r="X177" s="842"/>
      <c r="Y177" s="842"/>
      <c r="Z177" s="842"/>
      <c r="AA177" s="842"/>
      <c r="AB177" s="842"/>
      <c r="AC177" s="842"/>
      <c r="AD177" s="842"/>
      <c r="AE177" s="842"/>
      <c r="AF177" s="842"/>
      <c r="AG177" s="842"/>
      <c r="AH177" s="842"/>
      <c r="AI177" s="842"/>
      <c r="AJ177" s="842"/>
      <c r="AK177" s="842"/>
      <c r="AL177" s="842"/>
      <c r="AM177" s="842"/>
      <c r="AN177" s="909"/>
      <c r="AO177" s="1008"/>
      <c r="AP177" s="841"/>
      <c r="AQ177" s="1122"/>
      <c r="AR177" s="908"/>
      <c r="AS177" s="842"/>
      <c r="AT177" s="842"/>
      <c r="AU177" s="842"/>
      <c r="AV177" s="969" t="s">
        <v>194</v>
      </c>
      <c r="CG177" s="807">
        <v>0</v>
      </c>
      <c r="CH177" s="807">
        <v>0</v>
      </c>
      <c r="CI177" s="807">
        <v>0</v>
      </c>
      <c r="CJ177" s="807"/>
      <c r="CK177" s="807"/>
      <c r="CL177" s="807"/>
      <c r="CM177" s="807"/>
      <c r="CN177" s="807"/>
    </row>
    <row r="178" spans="1:92" x14ac:dyDescent="0.2">
      <c r="A178" s="1652"/>
      <c r="B178" s="1527" t="s">
        <v>109</v>
      </c>
      <c r="C178" s="1527"/>
      <c r="D178" s="1089">
        <f t="shared" si="28"/>
        <v>0</v>
      </c>
      <c r="E178" s="1089">
        <f t="shared" si="29"/>
        <v>0</v>
      </c>
      <c r="F178" s="1089">
        <f t="shared" si="29"/>
        <v>0</v>
      </c>
      <c r="G178" s="842"/>
      <c r="H178" s="842"/>
      <c r="I178" s="842"/>
      <c r="J178" s="842"/>
      <c r="K178" s="842"/>
      <c r="L178" s="842"/>
      <c r="M178" s="842"/>
      <c r="N178" s="842"/>
      <c r="O178" s="842"/>
      <c r="P178" s="842"/>
      <c r="Q178" s="842"/>
      <c r="R178" s="842"/>
      <c r="S178" s="842"/>
      <c r="T178" s="842"/>
      <c r="U178" s="842"/>
      <c r="V178" s="842"/>
      <c r="W178" s="842"/>
      <c r="X178" s="842"/>
      <c r="Y178" s="842"/>
      <c r="Z178" s="842"/>
      <c r="AA178" s="842"/>
      <c r="AB178" s="842"/>
      <c r="AC178" s="842"/>
      <c r="AD178" s="842"/>
      <c r="AE178" s="842"/>
      <c r="AF178" s="842"/>
      <c r="AG178" s="842"/>
      <c r="AH178" s="842"/>
      <c r="AI178" s="842"/>
      <c r="AJ178" s="842"/>
      <c r="AK178" s="842"/>
      <c r="AL178" s="842"/>
      <c r="AM178" s="842"/>
      <c r="AN178" s="909"/>
      <c r="AO178" s="1008"/>
      <c r="AP178" s="841"/>
      <c r="AQ178" s="1122"/>
      <c r="AR178" s="908"/>
      <c r="AS178" s="842"/>
      <c r="AT178" s="842"/>
      <c r="AU178" s="842"/>
      <c r="AV178" s="969" t="s">
        <v>194</v>
      </c>
      <c r="CG178" s="807"/>
      <c r="CH178" s="807">
        <v>0</v>
      </c>
      <c r="CI178" s="807">
        <v>0</v>
      </c>
      <c r="CJ178" s="807"/>
      <c r="CK178" s="807"/>
      <c r="CL178" s="807"/>
      <c r="CM178" s="807"/>
      <c r="CN178" s="807"/>
    </row>
    <row r="179" spans="1:92" ht="15" customHeight="1" x14ac:dyDescent="0.2">
      <c r="A179" s="1652"/>
      <c r="B179" s="1529" t="s">
        <v>110</v>
      </c>
      <c r="C179" s="1530"/>
      <c r="D179" s="1090"/>
      <c r="E179" s="1097"/>
      <c r="F179" s="1089">
        <f>SUM(L179+N179+P179+R179+T179+V179+X179+Z179+AB179+AD179+AF179+AH179+AJ179+AL179+AN179)</f>
        <v>0</v>
      </c>
      <c r="G179" s="1097"/>
      <c r="H179" s="1097"/>
      <c r="I179" s="1097"/>
      <c r="J179" s="1097"/>
      <c r="K179" s="1097"/>
      <c r="L179" s="842"/>
      <c r="M179" s="1097"/>
      <c r="N179" s="842"/>
      <c r="O179" s="1097"/>
      <c r="P179" s="842"/>
      <c r="Q179" s="1097"/>
      <c r="R179" s="842"/>
      <c r="S179" s="1097"/>
      <c r="T179" s="842"/>
      <c r="U179" s="1097"/>
      <c r="V179" s="842"/>
      <c r="W179" s="1097"/>
      <c r="X179" s="842"/>
      <c r="Y179" s="1097"/>
      <c r="Z179" s="842"/>
      <c r="AA179" s="1097"/>
      <c r="AB179" s="842"/>
      <c r="AC179" s="1097"/>
      <c r="AD179" s="842"/>
      <c r="AE179" s="1097"/>
      <c r="AF179" s="842"/>
      <c r="AG179" s="1097"/>
      <c r="AH179" s="842"/>
      <c r="AI179" s="1097"/>
      <c r="AJ179" s="842"/>
      <c r="AK179" s="1097"/>
      <c r="AL179" s="842"/>
      <c r="AM179" s="1097"/>
      <c r="AN179" s="909"/>
      <c r="AO179" s="1008"/>
      <c r="AP179" s="841"/>
      <c r="AQ179" s="1122"/>
      <c r="AR179" s="908"/>
      <c r="AS179" s="842"/>
      <c r="AT179" s="1097"/>
      <c r="AU179" s="842"/>
      <c r="AV179" s="969" t="s">
        <v>194</v>
      </c>
      <c r="CG179" s="807">
        <v>0</v>
      </c>
      <c r="CH179" s="807">
        <v>0</v>
      </c>
      <c r="CI179" s="807">
        <v>0</v>
      </c>
      <c r="CJ179" s="807"/>
      <c r="CK179" s="807"/>
      <c r="CL179" s="807"/>
      <c r="CM179" s="807"/>
      <c r="CN179" s="807"/>
    </row>
    <row r="180" spans="1:92" x14ac:dyDescent="0.2">
      <c r="A180" s="1652"/>
      <c r="B180" s="1527" t="s">
        <v>111</v>
      </c>
      <c r="C180" s="1527"/>
      <c r="D180" s="1089">
        <f t="shared" ref="D180:D200" si="30">SUM(E180+F180)</f>
        <v>0</v>
      </c>
      <c r="E180" s="1089">
        <f t="shared" ref="E180:F186" si="31">SUM(G180+I180+K180+M180+O180+Q180+S180+U180+W180+Y180+AA180+AC180+AE180+AG180+AI180+AK180+AM180)</f>
        <v>0</v>
      </c>
      <c r="F180" s="1089">
        <f t="shared" si="31"/>
        <v>0</v>
      </c>
      <c r="G180" s="842"/>
      <c r="H180" s="842"/>
      <c r="I180" s="842"/>
      <c r="J180" s="842"/>
      <c r="K180" s="842"/>
      <c r="L180" s="842"/>
      <c r="M180" s="842"/>
      <c r="N180" s="842"/>
      <c r="O180" s="842"/>
      <c r="P180" s="842"/>
      <c r="Q180" s="842"/>
      <c r="R180" s="842"/>
      <c r="S180" s="842"/>
      <c r="T180" s="842"/>
      <c r="U180" s="842"/>
      <c r="V180" s="842"/>
      <c r="W180" s="842"/>
      <c r="X180" s="842"/>
      <c r="Y180" s="842"/>
      <c r="Z180" s="842"/>
      <c r="AA180" s="842"/>
      <c r="AB180" s="842"/>
      <c r="AC180" s="842"/>
      <c r="AD180" s="842"/>
      <c r="AE180" s="842"/>
      <c r="AF180" s="842"/>
      <c r="AG180" s="842"/>
      <c r="AH180" s="842"/>
      <c r="AI180" s="842"/>
      <c r="AJ180" s="842"/>
      <c r="AK180" s="842"/>
      <c r="AL180" s="842"/>
      <c r="AM180" s="842"/>
      <c r="AN180" s="909"/>
      <c r="AO180" s="1008"/>
      <c r="AP180" s="841"/>
      <c r="AQ180" s="1122"/>
      <c r="AR180" s="908"/>
      <c r="AS180" s="842"/>
      <c r="AT180" s="842"/>
      <c r="AU180" s="842"/>
      <c r="AV180" s="969" t="s">
        <v>194</v>
      </c>
      <c r="CG180" s="807">
        <v>0</v>
      </c>
      <c r="CH180" s="807">
        <v>0</v>
      </c>
      <c r="CI180" s="807">
        <v>0</v>
      </c>
      <c r="CJ180" s="807"/>
      <c r="CK180" s="807"/>
      <c r="CL180" s="807"/>
      <c r="CM180" s="807"/>
      <c r="CN180" s="807"/>
    </row>
    <row r="181" spans="1:92" x14ac:dyDescent="0.2">
      <c r="A181" s="1652"/>
      <c r="B181" s="1531" t="s">
        <v>112</v>
      </c>
      <c r="C181" s="1531"/>
      <c r="D181" s="1089">
        <f t="shared" si="30"/>
        <v>1</v>
      </c>
      <c r="E181" s="1089">
        <f t="shared" si="31"/>
        <v>0</v>
      </c>
      <c r="F181" s="1089">
        <f t="shared" si="31"/>
        <v>1</v>
      </c>
      <c r="G181" s="842"/>
      <c r="H181" s="842"/>
      <c r="I181" s="842"/>
      <c r="J181" s="842"/>
      <c r="K181" s="842"/>
      <c r="L181" s="842"/>
      <c r="M181" s="842"/>
      <c r="N181" s="842"/>
      <c r="O181" s="842"/>
      <c r="P181" s="842"/>
      <c r="Q181" s="842"/>
      <c r="R181" s="842"/>
      <c r="S181" s="842"/>
      <c r="T181" s="842"/>
      <c r="U181" s="842"/>
      <c r="V181" s="842"/>
      <c r="W181" s="842"/>
      <c r="X181" s="842"/>
      <c r="Y181" s="842"/>
      <c r="Z181" s="842"/>
      <c r="AA181" s="842"/>
      <c r="AB181" s="842">
        <v>1</v>
      </c>
      <c r="AC181" s="842"/>
      <c r="AD181" s="842"/>
      <c r="AE181" s="842"/>
      <c r="AF181" s="842"/>
      <c r="AG181" s="842"/>
      <c r="AH181" s="842"/>
      <c r="AI181" s="842"/>
      <c r="AJ181" s="842"/>
      <c r="AK181" s="842"/>
      <c r="AL181" s="842"/>
      <c r="AM181" s="842"/>
      <c r="AN181" s="909"/>
      <c r="AO181" s="1008"/>
      <c r="AP181" s="841"/>
      <c r="AQ181" s="1122"/>
      <c r="AR181" s="908"/>
      <c r="AS181" s="842"/>
      <c r="AT181" s="842"/>
      <c r="AU181" s="842"/>
      <c r="AV181" s="969" t="s">
        <v>194</v>
      </c>
      <c r="CG181" s="807">
        <v>0</v>
      </c>
      <c r="CH181" s="807">
        <v>0</v>
      </c>
      <c r="CI181" s="807">
        <v>0</v>
      </c>
      <c r="CJ181" s="807"/>
      <c r="CK181" s="807"/>
      <c r="CL181" s="807"/>
      <c r="CM181" s="807"/>
      <c r="CN181" s="807"/>
    </row>
    <row r="182" spans="1:92" x14ac:dyDescent="0.2">
      <c r="A182" s="1652"/>
      <c r="B182" s="1531" t="s">
        <v>113</v>
      </c>
      <c r="C182" s="1531"/>
      <c r="D182" s="1089">
        <f t="shared" si="30"/>
        <v>0</v>
      </c>
      <c r="E182" s="1089">
        <f t="shared" si="31"/>
        <v>0</v>
      </c>
      <c r="F182" s="1089">
        <f t="shared" si="31"/>
        <v>0</v>
      </c>
      <c r="G182" s="842"/>
      <c r="H182" s="842"/>
      <c r="I182" s="842"/>
      <c r="J182" s="842"/>
      <c r="K182" s="842"/>
      <c r="L182" s="842"/>
      <c r="M182" s="842"/>
      <c r="N182" s="842"/>
      <c r="O182" s="842"/>
      <c r="P182" s="842"/>
      <c r="Q182" s="842"/>
      <c r="R182" s="842"/>
      <c r="S182" s="842"/>
      <c r="T182" s="842"/>
      <c r="U182" s="842"/>
      <c r="V182" s="842"/>
      <c r="W182" s="842"/>
      <c r="X182" s="842"/>
      <c r="Y182" s="842"/>
      <c r="Z182" s="842"/>
      <c r="AA182" s="842"/>
      <c r="AB182" s="842"/>
      <c r="AC182" s="842"/>
      <c r="AD182" s="842"/>
      <c r="AE182" s="842"/>
      <c r="AF182" s="842"/>
      <c r="AG182" s="842"/>
      <c r="AH182" s="842"/>
      <c r="AI182" s="842"/>
      <c r="AJ182" s="842"/>
      <c r="AK182" s="842"/>
      <c r="AL182" s="842"/>
      <c r="AM182" s="842"/>
      <c r="AN182" s="909"/>
      <c r="AO182" s="1008"/>
      <c r="AP182" s="841"/>
      <c r="AQ182" s="1122"/>
      <c r="AR182" s="908"/>
      <c r="AS182" s="842"/>
      <c r="AT182" s="842"/>
      <c r="AU182" s="842"/>
      <c r="AV182" s="969" t="s">
        <v>194</v>
      </c>
      <c r="CG182" s="807">
        <v>0</v>
      </c>
      <c r="CH182" s="807">
        <v>0</v>
      </c>
      <c r="CI182" s="807">
        <v>0</v>
      </c>
      <c r="CJ182" s="807"/>
      <c r="CK182" s="807"/>
      <c r="CL182" s="807"/>
      <c r="CM182" s="807"/>
      <c r="CN182" s="807"/>
    </row>
    <row r="183" spans="1:92" x14ac:dyDescent="0.2">
      <c r="A183" s="1632"/>
      <c r="B183" s="1683" t="s">
        <v>114</v>
      </c>
      <c r="C183" s="1683"/>
      <c r="D183" s="1085">
        <f t="shared" si="30"/>
        <v>0</v>
      </c>
      <c r="E183" s="1085">
        <f t="shared" si="31"/>
        <v>0</v>
      </c>
      <c r="F183" s="1085">
        <f t="shared" si="31"/>
        <v>0</v>
      </c>
      <c r="G183" s="879"/>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c r="AH183" s="879"/>
      <c r="AI183" s="879"/>
      <c r="AJ183" s="879"/>
      <c r="AK183" s="879"/>
      <c r="AL183" s="879"/>
      <c r="AM183" s="879"/>
      <c r="AN183" s="912"/>
      <c r="AO183" s="1094"/>
      <c r="AP183" s="843"/>
      <c r="AQ183" s="1113"/>
      <c r="AR183" s="911"/>
      <c r="AS183" s="879"/>
      <c r="AT183" s="879"/>
      <c r="AU183" s="879"/>
      <c r="AV183" s="969" t="s">
        <v>194</v>
      </c>
      <c r="CG183" s="807">
        <v>0</v>
      </c>
      <c r="CH183" s="807">
        <v>0</v>
      </c>
      <c r="CI183" s="807">
        <v>0</v>
      </c>
      <c r="CJ183" s="807"/>
      <c r="CK183" s="807"/>
      <c r="CL183" s="807"/>
      <c r="CM183" s="807"/>
      <c r="CN183" s="807"/>
    </row>
    <row r="184" spans="1:92" ht="21" customHeight="1" x14ac:dyDescent="0.2">
      <c r="A184" s="1532" t="s">
        <v>115</v>
      </c>
      <c r="B184" s="1535" t="s">
        <v>116</v>
      </c>
      <c r="C184" s="1536"/>
      <c r="D184" s="1081">
        <f t="shared" si="30"/>
        <v>0</v>
      </c>
      <c r="E184" s="1081">
        <f t="shared" si="31"/>
        <v>0</v>
      </c>
      <c r="F184" s="1081">
        <f t="shared" si="31"/>
        <v>0</v>
      </c>
      <c r="G184" s="865"/>
      <c r="H184" s="865"/>
      <c r="I184" s="865"/>
      <c r="J184" s="865"/>
      <c r="K184" s="865"/>
      <c r="L184" s="865"/>
      <c r="M184" s="865"/>
      <c r="N184" s="865"/>
      <c r="O184" s="865"/>
      <c r="P184" s="865"/>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1092"/>
      <c r="AL184" s="1092"/>
      <c r="AM184" s="865"/>
      <c r="AN184" s="906"/>
      <c r="AO184" s="1008"/>
      <c r="AP184" s="841"/>
      <c r="AQ184" s="1122"/>
      <c r="AR184" s="905"/>
      <c r="AS184" s="865"/>
      <c r="AT184" s="865"/>
      <c r="AU184" s="865"/>
      <c r="AV184" s="969" t="s">
        <v>194</v>
      </c>
      <c r="CG184" s="807">
        <v>0</v>
      </c>
      <c r="CH184" s="807">
        <v>0</v>
      </c>
      <c r="CI184" s="807">
        <v>0</v>
      </c>
      <c r="CJ184" s="807"/>
      <c r="CK184" s="807"/>
      <c r="CL184" s="807"/>
      <c r="CM184" s="807"/>
      <c r="CN184" s="807"/>
    </row>
    <row r="185" spans="1:92" ht="23.25" customHeight="1" x14ac:dyDescent="0.2">
      <c r="A185" s="1533"/>
      <c r="B185" s="1537" t="s">
        <v>117</v>
      </c>
      <c r="C185" s="1538"/>
      <c r="D185" s="1089">
        <f t="shared" si="30"/>
        <v>0</v>
      </c>
      <c r="E185" s="1089">
        <f t="shared" si="31"/>
        <v>0</v>
      </c>
      <c r="F185" s="1089">
        <f t="shared" si="31"/>
        <v>0</v>
      </c>
      <c r="G185" s="842"/>
      <c r="H185" s="842"/>
      <c r="I185" s="842"/>
      <c r="J185" s="842"/>
      <c r="K185" s="842"/>
      <c r="L185" s="842"/>
      <c r="M185" s="842"/>
      <c r="N185" s="842"/>
      <c r="O185" s="842"/>
      <c r="P185" s="842"/>
      <c r="Q185" s="842"/>
      <c r="R185" s="842"/>
      <c r="S185" s="842"/>
      <c r="T185" s="842"/>
      <c r="U185" s="842"/>
      <c r="V185" s="842"/>
      <c r="W185" s="842"/>
      <c r="X185" s="842"/>
      <c r="Y185" s="842"/>
      <c r="Z185" s="842"/>
      <c r="AA185" s="842"/>
      <c r="AB185" s="842"/>
      <c r="AC185" s="842"/>
      <c r="AD185" s="842"/>
      <c r="AE185" s="842"/>
      <c r="AF185" s="842"/>
      <c r="AG185" s="842"/>
      <c r="AH185" s="842"/>
      <c r="AI185" s="842"/>
      <c r="AJ185" s="842"/>
      <c r="AK185" s="879"/>
      <c r="AL185" s="879"/>
      <c r="AM185" s="842"/>
      <c r="AN185" s="909"/>
      <c r="AO185" s="1008"/>
      <c r="AP185" s="841"/>
      <c r="AQ185" s="1122"/>
      <c r="AR185" s="908"/>
      <c r="AS185" s="842"/>
      <c r="AT185" s="842"/>
      <c r="AU185" s="842"/>
      <c r="AV185" s="969" t="s">
        <v>194</v>
      </c>
      <c r="CG185" s="807">
        <v>0</v>
      </c>
      <c r="CH185" s="807">
        <v>0</v>
      </c>
      <c r="CI185" s="807">
        <v>0</v>
      </c>
      <c r="CJ185" s="807"/>
      <c r="CK185" s="807"/>
      <c r="CL185" s="807"/>
      <c r="CM185" s="807"/>
      <c r="CN185" s="807"/>
    </row>
    <row r="186" spans="1:92" ht="17.25" customHeight="1" x14ac:dyDescent="0.2">
      <c r="A186" s="1534"/>
      <c r="B186" s="1539" t="s">
        <v>118</v>
      </c>
      <c r="C186" s="1540"/>
      <c r="D186" s="1093">
        <f t="shared" si="30"/>
        <v>0</v>
      </c>
      <c r="E186" s="1093">
        <f t="shared" si="31"/>
        <v>0</v>
      </c>
      <c r="F186" s="1093">
        <f t="shared" si="31"/>
        <v>0</v>
      </c>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918"/>
      <c r="AO186" s="1094"/>
      <c r="AP186" s="843"/>
      <c r="AQ186" s="1113"/>
      <c r="AR186" s="917"/>
      <c r="AS186" s="843"/>
      <c r="AT186" s="843"/>
      <c r="AU186" s="843"/>
      <c r="AV186" s="969" t="s">
        <v>194</v>
      </c>
      <c r="CG186" s="807">
        <v>0</v>
      </c>
      <c r="CH186" s="807">
        <v>0</v>
      </c>
      <c r="CI186" s="807">
        <v>0</v>
      </c>
      <c r="CJ186" s="807"/>
      <c r="CK186" s="807"/>
      <c r="CL186" s="807"/>
      <c r="CM186" s="807"/>
      <c r="CN186" s="807"/>
    </row>
    <row r="187" spans="1:92" ht="15.75" customHeight="1" x14ac:dyDescent="0.2">
      <c r="A187" s="1532" t="s">
        <v>119</v>
      </c>
      <c r="B187" s="1554" t="s">
        <v>120</v>
      </c>
      <c r="C187" s="1545"/>
      <c r="D187" s="1081">
        <f t="shared" si="30"/>
        <v>7</v>
      </c>
      <c r="E187" s="1081">
        <f t="shared" ref="E187:F190" si="32">SUM(G187+I187+K187+M187+O187)</f>
        <v>6</v>
      </c>
      <c r="F187" s="1081">
        <f t="shared" si="32"/>
        <v>1</v>
      </c>
      <c r="G187" s="865"/>
      <c r="H187" s="865"/>
      <c r="I187" s="865">
        <v>5</v>
      </c>
      <c r="J187" s="865">
        <v>1</v>
      </c>
      <c r="K187" s="865">
        <v>1</v>
      </c>
      <c r="L187" s="865"/>
      <c r="M187" s="865"/>
      <c r="N187" s="865"/>
      <c r="O187" s="865"/>
      <c r="P187" s="865"/>
      <c r="Q187" s="1097"/>
      <c r="R187" s="1097"/>
      <c r="S187" s="1097"/>
      <c r="T187" s="1097"/>
      <c r="U187" s="1097"/>
      <c r="V187" s="1097"/>
      <c r="W187" s="1097"/>
      <c r="X187" s="1097"/>
      <c r="Y187" s="1097"/>
      <c r="Z187" s="1097"/>
      <c r="AA187" s="1097"/>
      <c r="AB187" s="1097"/>
      <c r="AC187" s="1097"/>
      <c r="AD187" s="1097"/>
      <c r="AE187" s="1097"/>
      <c r="AF187" s="1097"/>
      <c r="AG187" s="1097"/>
      <c r="AH187" s="1097"/>
      <c r="AI187" s="1097"/>
      <c r="AJ187" s="1097"/>
      <c r="AK187" s="1123"/>
      <c r="AL187" s="1123"/>
      <c r="AM187" s="1097"/>
      <c r="AN187" s="1124"/>
      <c r="AO187" s="1008">
        <v>6</v>
      </c>
      <c r="AP187" s="841"/>
      <c r="AQ187" s="1122"/>
      <c r="AR187" s="1019"/>
      <c r="AS187" s="1095"/>
      <c r="AT187" s="865"/>
      <c r="AU187" s="865"/>
      <c r="AV187" s="969" t="s">
        <v>194</v>
      </c>
      <c r="CG187" s="807">
        <v>0</v>
      </c>
      <c r="CH187" s="807"/>
      <c r="CI187" s="807">
        <v>0</v>
      </c>
      <c r="CJ187" s="807"/>
      <c r="CK187" s="807"/>
      <c r="CL187" s="807"/>
      <c r="CM187" s="807"/>
      <c r="CN187" s="807"/>
    </row>
    <row r="188" spans="1:92" ht="20.25" customHeight="1" x14ac:dyDescent="0.2">
      <c r="A188" s="1533"/>
      <c r="B188" s="1689" t="s">
        <v>121</v>
      </c>
      <c r="C188" s="1538"/>
      <c r="D188" s="1089">
        <f t="shared" si="30"/>
        <v>0</v>
      </c>
      <c r="E188" s="1089">
        <f t="shared" si="32"/>
        <v>0</v>
      </c>
      <c r="F188" s="1089">
        <f t="shared" si="32"/>
        <v>0</v>
      </c>
      <c r="G188" s="842"/>
      <c r="H188" s="842"/>
      <c r="I188" s="842"/>
      <c r="J188" s="842"/>
      <c r="K188" s="842"/>
      <c r="L188" s="842"/>
      <c r="M188" s="842"/>
      <c r="N188" s="842"/>
      <c r="O188" s="842"/>
      <c r="P188" s="842"/>
      <c r="Q188" s="1097"/>
      <c r="R188" s="1097"/>
      <c r="S188" s="1097"/>
      <c r="T188" s="1097"/>
      <c r="U188" s="1097"/>
      <c r="V188" s="1097"/>
      <c r="W188" s="1097"/>
      <c r="X188" s="1097"/>
      <c r="Y188" s="1097"/>
      <c r="Z188" s="1097"/>
      <c r="AA188" s="1097"/>
      <c r="AB188" s="1097"/>
      <c r="AC188" s="1097"/>
      <c r="AD188" s="1097"/>
      <c r="AE188" s="1097"/>
      <c r="AF188" s="1097"/>
      <c r="AG188" s="1097"/>
      <c r="AH188" s="1097"/>
      <c r="AI188" s="1097"/>
      <c r="AJ188" s="1097"/>
      <c r="AK188" s="1097"/>
      <c r="AL188" s="1097"/>
      <c r="AM188" s="1097"/>
      <c r="AN188" s="1124"/>
      <c r="AO188" s="1008"/>
      <c r="AP188" s="841"/>
      <c r="AQ188" s="1122"/>
      <c r="AR188" s="908"/>
      <c r="AS188" s="1097"/>
      <c r="AT188" s="842"/>
      <c r="AU188" s="842"/>
      <c r="AV188" s="969" t="s">
        <v>194</v>
      </c>
      <c r="CG188" s="807">
        <v>0</v>
      </c>
      <c r="CH188" s="807"/>
      <c r="CI188" s="807">
        <v>0</v>
      </c>
      <c r="CJ188" s="807"/>
      <c r="CK188" s="807"/>
      <c r="CL188" s="807"/>
      <c r="CM188" s="807"/>
      <c r="CN188" s="807"/>
    </row>
    <row r="189" spans="1:92" ht="22.5" customHeight="1" x14ac:dyDescent="0.2">
      <c r="A189" s="1533"/>
      <c r="B189" s="1689" t="s">
        <v>122</v>
      </c>
      <c r="C189" s="1538"/>
      <c r="D189" s="1089">
        <f t="shared" si="30"/>
        <v>0</v>
      </c>
      <c r="E189" s="1089">
        <f t="shared" si="32"/>
        <v>0</v>
      </c>
      <c r="F189" s="1089">
        <f t="shared" si="32"/>
        <v>0</v>
      </c>
      <c r="G189" s="842"/>
      <c r="H189" s="842"/>
      <c r="I189" s="842"/>
      <c r="J189" s="842"/>
      <c r="K189" s="842"/>
      <c r="L189" s="842"/>
      <c r="M189" s="842"/>
      <c r="N189" s="842"/>
      <c r="O189" s="842"/>
      <c r="P189" s="842"/>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124"/>
      <c r="AO189" s="1008"/>
      <c r="AP189" s="841"/>
      <c r="AQ189" s="1122"/>
      <c r="AR189" s="908"/>
      <c r="AS189" s="1097"/>
      <c r="AT189" s="842"/>
      <c r="AU189" s="842"/>
      <c r="AV189" s="969" t="s">
        <v>194</v>
      </c>
      <c r="CG189" s="807">
        <v>0</v>
      </c>
      <c r="CH189" s="807"/>
      <c r="CI189" s="807">
        <v>0</v>
      </c>
      <c r="CJ189" s="807"/>
      <c r="CK189" s="807"/>
      <c r="CL189" s="807"/>
      <c r="CM189" s="807"/>
      <c r="CN189" s="807"/>
    </row>
    <row r="190" spans="1:92" ht="32.25" customHeight="1" x14ac:dyDescent="0.2">
      <c r="A190" s="1691"/>
      <c r="B190" s="1673" t="s">
        <v>123</v>
      </c>
      <c r="C190" s="1547"/>
      <c r="D190" s="1085">
        <f t="shared" si="30"/>
        <v>15</v>
      </c>
      <c r="E190" s="1085">
        <f t="shared" si="32"/>
        <v>9</v>
      </c>
      <c r="F190" s="1085">
        <f t="shared" si="32"/>
        <v>6</v>
      </c>
      <c r="G190" s="879"/>
      <c r="H190" s="879"/>
      <c r="I190" s="879">
        <v>8</v>
      </c>
      <c r="J190" s="879">
        <v>3</v>
      </c>
      <c r="K190" s="879">
        <v>1</v>
      </c>
      <c r="L190" s="879">
        <v>2</v>
      </c>
      <c r="M190" s="879"/>
      <c r="N190" s="879">
        <v>1</v>
      </c>
      <c r="O190" s="879"/>
      <c r="P190" s="879"/>
      <c r="Q190" s="1099"/>
      <c r="R190" s="1099"/>
      <c r="S190" s="1099"/>
      <c r="T190" s="1099"/>
      <c r="U190" s="1099"/>
      <c r="V190" s="1099"/>
      <c r="W190" s="1099"/>
      <c r="X190" s="1099"/>
      <c r="Y190" s="1099"/>
      <c r="Z190" s="1099"/>
      <c r="AA190" s="1099"/>
      <c r="AB190" s="1099"/>
      <c r="AC190" s="1099"/>
      <c r="AD190" s="1099"/>
      <c r="AE190" s="1099"/>
      <c r="AF190" s="1099"/>
      <c r="AG190" s="1099"/>
      <c r="AH190" s="1099"/>
      <c r="AI190" s="1099"/>
      <c r="AJ190" s="1099"/>
      <c r="AK190" s="1099"/>
      <c r="AL190" s="1099"/>
      <c r="AM190" s="1099"/>
      <c r="AN190" s="1125"/>
      <c r="AO190" s="1094">
        <v>11</v>
      </c>
      <c r="AP190" s="843"/>
      <c r="AQ190" s="1113"/>
      <c r="AR190" s="911"/>
      <c r="AS190" s="1099"/>
      <c r="AT190" s="879"/>
      <c r="AU190" s="879"/>
      <c r="AV190" s="969" t="s">
        <v>194</v>
      </c>
      <c r="CG190" s="807">
        <v>0</v>
      </c>
      <c r="CH190" s="807"/>
      <c r="CI190" s="807">
        <v>0</v>
      </c>
      <c r="CJ190" s="807"/>
      <c r="CK190" s="807"/>
      <c r="CL190" s="807"/>
      <c r="CM190" s="807"/>
      <c r="CN190" s="807"/>
    </row>
    <row r="191" spans="1:92" x14ac:dyDescent="0.2">
      <c r="A191" s="1643" t="s">
        <v>124</v>
      </c>
      <c r="B191" s="1643"/>
      <c r="C191" s="1644"/>
      <c r="D191" s="1102">
        <f t="shared" si="30"/>
        <v>1</v>
      </c>
      <c r="E191" s="1102">
        <f t="shared" ref="E191:F200" si="33">SUM(G191+I191+K191+M191+O191+Q191+S191+U191+W191+Y191+AA191+AC191+AE191+AG191+AI191+AK191+AM191)</f>
        <v>1</v>
      </c>
      <c r="F191" s="1102">
        <f t="shared" si="33"/>
        <v>0</v>
      </c>
      <c r="G191" s="1092"/>
      <c r="H191" s="1092"/>
      <c r="I191" s="1092"/>
      <c r="J191" s="1092"/>
      <c r="K191" s="1092"/>
      <c r="L191" s="1092"/>
      <c r="M191" s="1092"/>
      <c r="N191" s="1092"/>
      <c r="O191" s="1092"/>
      <c r="P191" s="1092"/>
      <c r="Q191" s="1092"/>
      <c r="R191" s="1092"/>
      <c r="S191" s="1092"/>
      <c r="T191" s="1092"/>
      <c r="U191" s="1092"/>
      <c r="V191" s="1092"/>
      <c r="W191" s="1092"/>
      <c r="X191" s="1092"/>
      <c r="Y191" s="1092">
        <v>1</v>
      </c>
      <c r="Z191" s="1092"/>
      <c r="AA191" s="1092"/>
      <c r="AB191" s="1092"/>
      <c r="AC191" s="1092"/>
      <c r="AD191" s="1092"/>
      <c r="AE191" s="1092"/>
      <c r="AF191" s="1092"/>
      <c r="AG191" s="1092"/>
      <c r="AH191" s="1092"/>
      <c r="AI191" s="1092"/>
      <c r="AJ191" s="1092"/>
      <c r="AK191" s="1092"/>
      <c r="AL191" s="1092"/>
      <c r="AM191" s="1092"/>
      <c r="AN191" s="1103"/>
      <c r="AO191" s="1104"/>
      <c r="AP191" s="1092"/>
      <c r="AQ191" s="1121"/>
      <c r="AR191" s="929"/>
      <c r="AS191" s="838"/>
      <c r="AT191" s="1092"/>
      <c r="AU191" s="1092"/>
      <c r="AV191" s="969" t="s">
        <v>194</v>
      </c>
      <c r="CG191" s="807">
        <v>0</v>
      </c>
      <c r="CH191" s="807">
        <v>0</v>
      </c>
      <c r="CI191" s="807">
        <v>0</v>
      </c>
      <c r="CJ191" s="807"/>
      <c r="CK191" s="807"/>
      <c r="CL191" s="807"/>
      <c r="CM191" s="807"/>
      <c r="CN191" s="807"/>
    </row>
    <row r="192" spans="1:92" x14ac:dyDescent="0.2">
      <c r="A192" s="1631" t="s">
        <v>253</v>
      </c>
      <c r="B192" s="1672" t="s">
        <v>254</v>
      </c>
      <c r="C192" s="1536"/>
      <c r="D192" s="1081">
        <f t="shared" si="30"/>
        <v>0</v>
      </c>
      <c r="E192" s="1081">
        <f t="shared" si="33"/>
        <v>0</v>
      </c>
      <c r="F192" s="1081">
        <f t="shared" si="33"/>
        <v>0</v>
      </c>
      <c r="G192" s="865"/>
      <c r="H192" s="865"/>
      <c r="I192" s="865"/>
      <c r="J192" s="865"/>
      <c r="K192" s="865"/>
      <c r="L192" s="865"/>
      <c r="M192" s="865"/>
      <c r="N192" s="865"/>
      <c r="O192" s="865"/>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906"/>
      <c r="AO192" s="991"/>
      <c r="AP192" s="865"/>
      <c r="AQ192" s="1122"/>
      <c r="AR192" s="1123"/>
      <c r="AS192" s="1123"/>
      <c r="AT192" s="865"/>
      <c r="AU192" s="865"/>
      <c r="AV192" s="969" t="s">
        <v>194</v>
      </c>
      <c r="CG192" s="807"/>
      <c r="CH192" s="807"/>
      <c r="CI192" s="807">
        <v>0</v>
      </c>
      <c r="CJ192" s="807"/>
      <c r="CK192" s="807"/>
      <c r="CL192" s="807"/>
      <c r="CM192" s="807"/>
      <c r="CN192" s="807"/>
    </row>
    <row r="193" spans="1:92" x14ac:dyDescent="0.2">
      <c r="A193" s="1652"/>
      <c r="B193" s="1598" t="s">
        <v>255</v>
      </c>
      <c r="C193" s="1530"/>
      <c r="D193" s="1088">
        <f t="shared" si="30"/>
        <v>0</v>
      </c>
      <c r="E193" s="1088">
        <f t="shared" si="33"/>
        <v>0</v>
      </c>
      <c r="F193" s="1088">
        <f t="shared" si="33"/>
        <v>0</v>
      </c>
      <c r="G193" s="841"/>
      <c r="H193" s="841"/>
      <c r="I193" s="841"/>
      <c r="J193" s="841"/>
      <c r="K193" s="841"/>
      <c r="L193" s="841"/>
      <c r="M193" s="841"/>
      <c r="N193" s="841"/>
      <c r="O193" s="841"/>
      <c r="P193" s="841"/>
      <c r="Q193" s="841"/>
      <c r="R193" s="841"/>
      <c r="S193" s="841"/>
      <c r="T193" s="841"/>
      <c r="U193" s="841"/>
      <c r="V193" s="841"/>
      <c r="W193" s="841"/>
      <c r="X193" s="841"/>
      <c r="Y193" s="841"/>
      <c r="Z193" s="841"/>
      <c r="AA193" s="841"/>
      <c r="AB193" s="841"/>
      <c r="AC193" s="841"/>
      <c r="AD193" s="841"/>
      <c r="AE193" s="841"/>
      <c r="AF193" s="841"/>
      <c r="AG193" s="841"/>
      <c r="AH193" s="841"/>
      <c r="AI193" s="841"/>
      <c r="AJ193" s="841"/>
      <c r="AK193" s="841"/>
      <c r="AL193" s="841"/>
      <c r="AM193" s="841"/>
      <c r="AN193" s="1007"/>
      <c r="AO193" s="1008"/>
      <c r="AP193" s="841"/>
      <c r="AQ193" s="1122"/>
      <c r="AR193" s="1097"/>
      <c r="AS193" s="1097"/>
      <c r="AT193" s="841"/>
      <c r="AU193" s="841"/>
      <c r="AV193" s="969" t="s">
        <v>194</v>
      </c>
      <c r="CG193" s="807"/>
      <c r="CH193" s="807"/>
      <c r="CI193" s="807">
        <v>0</v>
      </c>
      <c r="CJ193" s="807"/>
      <c r="CK193" s="807"/>
      <c r="CL193" s="807"/>
      <c r="CM193" s="807"/>
      <c r="CN193" s="807"/>
    </row>
    <row r="194" spans="1:92" x14ac:dyDescent="0.2">
      <c r="A194" s="1632"/>
      <c r="B194" s="1551" t="s">
        <v>256</v>
      </c>
      <c r="C194" s="1553"/>
      <c r="D194" s="1082">
        <f t="shared" si="30"/>
        <v>0</v>
      </c>
      <c r="E194" s="1082">
        <f t="shared" si="33"/>
        <v>0</v>
      </c>
      <c r="F194" s="1082">
        <f t="shared" si="33"/>
        <v>0</v>
      </c>
      <c r="G194" s="968"/>
      <c r="H194" s="968"/>
      <c r="I194" s="968"/>
      <c r="J194" s="968"/>
      <c r="K194" s="968"/>
      <c r="L194" s="968"/>
      <c r="M194" s="968"/>
      <c r="N194" s="968"/>
      <c r="O194" s="968"/>
      <c r="P194" s="968"/>
      <c r="Q194" s="968"/>
      <c r="R194" s="968"/>
      <c r="S194" s="968"/>
      <c r="T194" s="968"/>
      <c r="U194" s="968"/>
      <c r="V194" s="968"/>
      <c r="W194" s="968"/>
      <c r="X194" s="968"/>
      <c r="Y194" s="968"/>
      <c r="Z194" s="968"/>
      <c r="AA194" s="968"/>
      <c r="AB194" s="968"/>
      <c r="AC194" s="968"/>
      <c r="AD194" s="968"/>
      <c r="AE194" s="968"/>
      <c r="AF194" s="968"/>
      <c r="AG194" s="968"/>
      <c r="AH194" s="968"/>
      <c r="AI194" s="968"/>
      <c r="AJ194" s="968"/>
      <c r="AK194" s="968"/>
      <c r="AL194" s="968"/>
      <c r="AM194" s="968"/>
      <c r="AN194" s="1083"/>
      <c r="AO194" s="1084"/>
      <c r="AP194" s="968"/>
      <c r="AQ194" s="1126"/>
      <c r="AR194" s="1127"/>
      <c r="AS194" s="1101"/>
      <c r="AT194" s="968"/>
      <c r="AU194" s="968"/>
      <c r="AV194" s="969" t="s">
        <v>194</v>
      </c>
      <c r="CG194" s="807"/>
      <c r="CH194" s="807"/>
      <c r="CI194" s="807">
        <v>0</v>
      </c>
      <c r="CJ194" s="807"/>
      <c r="CK194" s="807"/>
      <c r="CL194" s="807"/>
      <c r="CM194" s="807"/>
      <c r="CN194" s="807"/>
    </row>
    <row r="195" spans="1:92" x14ac:dyDescent="0.2">
      <c r="A195" s="1690" t="s">
        <v>125</v>
      </c>
      <c r="B195" s="1690"/>
      <c r="C195" s="1690"/>
      <c r="D195" s="1088">
        <f t="shared" si="30"/>
        <v>0</v>
      </c>
      <c r="E195" s="1088">
        <f t="shared" si="33"/>
        <v>0</v>
      </c>
      <c r="F195" s="1088">
        <f t="shared" si="33"/>
        <v>0</v>
      </c>
      <c r="G195" s="841"/>
      <c r="H195" s="841"/>
      <c r="I195" s="841"/>
      <c r="J195" s="841"/>
      <c r="K195" s="841"/>
      <c r="L195" s="841"/>
      <c r="M195" s="841"/>
      <c r="N195" s="841"/>
      <c r="O195" s="841"/>
      <c r="P195" s="841"/>
      <c r="Q195" s="841"/>
      <c r="R195" s="841"/>
      <c r="S195" s="841"/>
      <c r="T195" s="841"/>
      <c r="U195" s="841"/>
      <c r="V195" s="841"/>
      <c r="W195" s="841"/>
      <c r="X195" s="841"/>
      <c r="Y195" s="841"/>
      <c r="Z195" s="841"/>
      <c r="AA195" s="841"/>
      <c r="AB195" s="841"/>
      <c r="AC195" s="841"/>
      <c r="AD195" s="841"/>
      <c r="AE195" s="841"/>
      <c r="AF195" s="841"/>
      <c r="AG195" s="841"/>
      <c r="AH195" s="841"/>
      <c r="AI195" s="841"/>
      <c r="AJ195" s="841"/>
      <c r="AK195" s="841"/>
      <c r="AL195" s="841"/>
      <c r="AM195" s="841"/>
      <c r="AN195" s="1007"/>
      <c r="AO195" s="1008"/>
      <c r="AP195" s="841"/>
      <c r="AQ195" s="1122"/>
      <c r="AR195" s="1019"/>
      <c r="AS195" s="841"/>
      <c r="AT195" s="841"/>
      <c r="AU195" s="841"/>
      <c r="AV195" s="969" t="s">
        <v>194</v>
      </c>
      <c r="CG195" s="807">
        <v>0</v>
      </c>
      <c r="CH195" s="807">
        <v>0</v>
      </c>
      <c r="CI195" s="807">
        <v>0</v>
      </c>
      <c r="CJ195" s="807"/>
      <c r="CK195" s="807"/>
      <c r="CL195" s="807"/>
      <c r="CM195" s="807"/>
      <c r="CN195" s="807"/>
    </row>
    <row r="196" spans="1:92" x14ac:dyDescent="0.2">
      <c r="A196" s="1689" t="s">
        <v>126</v>
      </c>
      <c r="B196" s="1689"/>
      <c r="C196" s="1689"/>
      <c r="D196" s="1089">
        <f t="shared" si="30"/>
        <v>0</v>
      </c>
      <c r="E196" s="1089">
        <f t="shared" si="33"/>
        <v>0</v>
      </c>
      <c r="F196" s="1089">
        <f t="shared" si="33"/>
        <v>0</v>
      </c>
      <c r="G196" s="842"/>
      <c r="H196" s="842"/>
      <c r="I196" s="842"/>
      <c r="J196" s="842"/>
      <c r="K196" s="842"/>
      <c r="L196" s="842"/>
      <c r="M196" s="842"/>
      <c r="N196" s="842"/>
      <c r="O196" s="842"/>
      <c r="P196" s="842"/>
      <c r="Q196" s="842"/>
      <c r="R196" s="842"/>
      <c r="S196" s="842"/>
      <c r="T196" s="842"/>
      <c r="U196" s="842"/>
      <c r="V196" s="842"/>
      <c r="W196" s="842"/>
      <c r="X196" s="842"/>
      <c r="Y196" s="842"/>
      <c r="Z196" s="842"/>
      <c r="AA196" s="842"/>
      <c r="AB196" s="842"/>
      <c r="AC196" s="842"/>
      <c r="AD196" s="842"/>
      <c r="AE196" s="842"/>
      <c r="AF196" s="842"/>
      <c r="AG196" s="842"/>
      <c r="AH196" s="842"/>
      <c r="AI196" s="842"/>
      <c r="AJ196" s="842"/>
      <c r="AK196" s="842"/>
      <c r="AL196" s="842"/>
      <c r="AM196" s="842"/>
      <c r="AN196" s="909"/>
      <c r="AO196" s="1008"/>
      <c r="AP196" s="841"/>
      <c r="AQ196" s="1122"/>
      <c r="AR196" s="908"/>
      <c r="AS196" s="842"/>
      <c r="AT196" s="842"/>
      <c r="AU196" s="842"/>
      <c r="AV196" s="969" t="s">
        <v>194</v>
      </c>
      <c r="CG196" s="807">
        <v>0</v>
      </c>
      <c r="CH196" s="807">
        <v>0</v>
      </c>
      <c r="CI196" s="807">
        <v>0</v>
      </c>
      <c r="CJ196" s="807"/>
      <c r="CK196" s="807"/>
      <c r="CL196" s="807"/>
      <c r="CM196" s="807"/>
      <c r="CN196" s="807"/>
    </row>
    <row r="197" spans="1:92" x14ac:dyDescent="0.2">
      <c r="A197" s="1689" t="s">
        <v>127</v>
      </c>
      <c r="B197" s="1689"/>
      <c r="C197" s="1689"/>
      <c r="D197" s="1089">
        <f t="shared" si="30"/>
        <v>5</v>
      </c>
      <c r="E197" s="1089">
        <f t="shared" si="33"/>
        <v>5</v>
      </c>
      <c r="F197" s="1089">
        <f t="shared" si="33"/>
        <v>0</v>
      </c>
      <c r="G197" s="842">
        <v>4</v>
      </c>
      <c r="H197" s="842"/>
      <c r="I197" s="842">
        <v>1</v>
      </c>
      <c r="J197" s="842"/>
      <c r="K197" s="842"/>
      <c r="L197" s="842"/>
      <c r="M197" s="842"/>
      <c r="N197" s="842"/>
      <c r="O197" s="842"/>
      <c r="P197" s="842"/>
      <c r="Q197" s="842"/>
      <c r="R197" s="842"/>
      <c r="S197" s="842"/>
      <c r="T197" s="842"/>
      <c r="U197" s="842"/>
      <c r="V197" s="842"/>
      <c r="W197" s="842"/>
      <c r="X197" s="842"/>
      <c r="Y197" s="842"/>
      <c r="Z197" s="842"/>
      <c r="AA197" s="842"/>
      <c r="AB197" s="842"/>
      <c r="AC197" s="842"/>
      <c r="AD197" s="842"/>
      <c r="AE197" s="842"/>
      <c r="AF197" s="842"/>
      <c r="AG197" s="842"/>
      <c r="AH197" s="842"/>
      <c r="AI197" s="842"/>
      <c r="AJ197" s="842"/>
      <c r="AK197" s="842"/>
      <c r="AL197" s="842"/>
      <c r="AM197" s="842"/>
      <c r="AN197" s="909"/>
      <c r="AO197" s="1008">
        <v>1</v>
      </c>
      <c r="AP197" s="841"/>
      <c r="AQ197" s="1122"/>
      <c r="AR197" s="908"/>
      <c r="AS197" s="842"/>
      <c r="AT197" s="842"/>
      <c r="AU197" s="842"/>
      <c r="AV197" s="969" t="s">
        <v>194</v>
      </c>
      <c r="CG197" s="807">
        <v>0</v>
      </c>
      <c r="CH197" s="807">
        <v>0</v>
      </c>
      <c r="CI197" s="807">
        <v>0</v>
      </c>
      <c r="CJ197" s="807"/>
      <c r="CK197" s="807"/>
      <c r="CL197" s="807"/>
      <c r="CM197" s="807"/>
      <c r="CN197" s="807"/>
    </row>
    <row r="198" spans="1:92" x14ac:dyDescent="0.2">
      <c r="A198" s="1689" t="s">
        <v>128</v>
      </c>
      <c r="B198" s="1689"/>
      <c r="C198" s="1689"/>
      <c r="D198" s="1089">
        <f t="shared" si="30"/>
        <v>0</v>
      </c>
      <c r="E198" s="1089">
        <f t="shared" si="33"/>
        <v>0</v>
      </c>
      <c r="F198" s="1089">
        <f t="shared" si="33"/>
        <v>0</v>
      </c>
      <c r="G198" s="842"/>
      <c r="H198" s="842"/>
      <c r="I198" s="842"/>
      <c r="J198" s="842"/>
      <c r="K198" s="842"/>
      <c r="L198" s="842"/>
      <c r="M198" s="842"/>
      <c r="N198" s="842"/>
      <c r="O198" s="842"/>
      <c r="P198" s="842"/>
      <c r="Q198" s="842"/>
      <c r="R198" s="842"/>
      <c r="S198" s="842"/>
      <c r="T198" s="842"/>
      <c r="U198" s="842"/>
      <c r="V198" s="842"/>
      <c r="W198" s="842"/>
      <c r="X198" s="842"/>
      <c r="Y198" s="842"/>
      <c r="Z198" s="842"/>
      <c r="AA198" s="842"/>
      <c r="AB198" s="842"/>
      <c r="AC198" s="842"/>
      <c r="AD198" s="842"/>
      <c r="AE198" s="842"/>
      <c r="AF198" s="842"/>
      <c r="AG198" s="842"/>
      <c r="AH198" s="842"/>
      <c r="AI198" s="842"/>
      <c r="AJ198" s="842"/>
      <c r="AK198" s="842"/>
      <c r="AL198" s="842"/>
      <c r="AM198" s="842"/>
      <c r="AN198" s="909"/>
      <c r="AO198" s="1008"/>
      <c r="AP198" s="841"/>
      <c r="AQ198" s="1122"/>
      <c r="AR198" s="908"/>
      <c r="AS198" s="842"/>
      <c r="AT198" s="842"/>
      <c r="AU198" s="842"/>
      <c r="AV198" s="969" t="s">
        <v>194</v>
      </c>
      <c r="CG198" s="807">
        <v>0</v>
      </c>
      <c r="CH198" s="807">
        <v>0</v>
      </c>
      <c r="CI198" s="807">
        <v>0</v>
      </c>
      <c r="CJ198" s="807"/>
      <c r="CK198" s="807"/>
      <c r="CL198" s="807"/>
      <c r="CM198" s="807"/>
      <c r="CN198" s="807"/>
    </row>
    <row r="199" spans="1:92" x14ac:dyDescent="0.2">
      <c r="A199" s="1598" t="s">
        <v>129</v>
      </c>
      <c r="B199" s="1692"/>
      <c r="C199" s="1530"/>
      <c r="D199" s="1089">
        <f t="shared" si="30"/>
        <v>0</v>
      </c>
      <c r="E199" s="1089">
        <f t="shared" si="33"/>
        <v>0</v>
      </c>
      <c r="F199" s="1089">
        <f t="shared" si="33"/>
        <v>0</v>
      </c>
      <c r="G199" s="879"/>
      <c r="H199" s="879"/>
      <c r="I199" s="879"/>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c r="AH199" s="879"/>
      <c r="AI199" s="879"/>
      <c r="AJ199" s="879"/>
      <c r="AK199" s="879"/>
      <c r="AL199" s="879"/>
      <c r="AM199" s="879"/>
      <c r="AN199" s="912"/>
      <c r="AO199" s="1008"/>
      <c r="AP199" s="841"/>
      <c r="AQ199" s="1122"/>
      <c r="AR199" s="911"/>
      <c r="AS199" s="879"/>
      <c r="AT199" s="879"/>
      <c r="AU199" s="879"/>
      <c r="AV199" s="969" t="s">
        <v>194</v>
      </c>
      <c r="CG199" s="807">
        <v>0</v>
      </c>
      <c r="CH199" s="807">
        <v>0</v>
      </c>
      <c r="CI199" s="807">
        <v>0</v>
      </c>
      <c r="CJ199" s="807"/>
      <c r="CK199" s="807"/>
      <c r="CL199" s="807"/>
      <c r="CM199" s="807"/>
      <c r="CN199" s="807"/>
    </row>
    <row r="200" spans="1:92" x14ac:dyDescent="0.2">
      <c r="A200" s="1551" t="s">
        <v>183</v>
      </c>
      <c r="B200" s="1552"/>
      <c r="C200" s="1553"/>
      <c r="D200" s="1106">
        <f t="shared" si="30"/>
        <v>0</v>
      </c>
      <c r="E200" s="1106">
        <f t="shared" si="33"/>
        <v>0</v>
      </c>
      <c r="F200" s="1106">
        <f t="shared" si="33"/>
        <v>0</v>
      </c>
      <c r="G200" s="843"/>
      <c r="H200" s="843"/>
      <c r="I200" s="843"/>
      <c r="J200" s="843"/>
      <c r="K200" s="843"/>
      <c r="L200" s="843"/>
      <c r="M200" s="843"/>
      <c r="N200" s="843"/>
      <c r="O200" s="843"/>
      <c r="P200" s="843"/>
      <c r="Q200" s="843"/>
      <c r="R200" s="843"/>
      <c r="S200" s="843"/>
      <c r="T200" s="843"/>
      <c r="U200" s="843"/>
      <c r="V200" s="843"/>
      <c r="W200" s="843"/>
      <c r="X200" s="843"/>
      <c r="Y200" s="843"/>
      <c r="Z200" s="843"/>
      <c r="AA200" s="843"/>
      <c r="AB200" s="843"/>
      <c r="AC200" s="843"/>
      <c r="AD200" s="843"/>
      <c r="AE200" s="843"/>
      <c r="AF200" s="843"/>
      <c r="AG200" s="843"/>
      <c r="AH200" s="843"/>
      <c r="AI200" s="843"/>
      <c r="AJ200" s="843"/>
      <c r="AK200" s="843"/>
      <c r="AL200" s="843"/>
      <c r="AM200" s="843"/>
      <c r="AN200" s="918"/>
      <c r="AO200" s="1084"/>
      <c r="AP200" s="968"/>
      <c r="AQ200" s="1126"/>
      <c r="AR200" s="1128"/>
      <c r="AS200" s="1108"/>
      <c r="AT200" s="843"/>
      <c r="AU200" s="843"/>
      <c r="AV200" s="969" t="s">
        <v>194</v>
      </c>
      <c r="CG200" s="807">
        <v>0</v>
      </c>
      <c r="CH200" s="807">
        <v>0</v>
      </c>
      <c r="CI200" s="807">
        <v>0</v>
      </c>
      <c r="CJ200" s="807"/>
      <c r="CK200" s="807"/>
      <c r="CL200" s="807"/>
      <c r="CM200" s="807"/>
      <c r="CN200" s="807"/>
    </row>
    <row r="201" spans="1:92" x14ac:dyDescent="0.2">
      <c r="A201" s="1129" t="s">
        <v>259</v>
      </c>
      <c r="B201" s="1130"/>
      <c r="C201" s="1131"/>
      <c r="D201" s="1132"/>
      <c r="E201" s="1132"/>
      <c r="F201" s="1132"/>
      <c r="G201" s="1133"/>
      <c r="H201" s="1133"/>
      <c r="I201" s="1133"/>
      <c r="J201" s="1133"/>
      <c r="K201" s="1133"/>
      <c r="L201" s="1133"/>
      <c r="M201" s="1133"/>
      <c r="N201" s="1133"/>
      <c r="O201" s="1133"/>
      <c r="P201" s="1133"/>
      <c r="Q201" s="1133"/>
      <c r="R201" s="1133"/>
      <c r="S201" s="1133"/>
      <c r="T201" s="849"/>
      <c r="U201" s="849"/>
      <c r="V201" s="849"/>
      <c r="W201" s="849"/>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c r="AT201" s="798"/>
      <c r="AU201" s="798"/>
      <c r="AV201" s="798"/>
      <c r="CG201" s="807"/>
      <c r="CH201" s="807"/>
      <c r="CI201" s="807"/>
      <c r="CJ201" s="807"/>
      <c r="CK201" s="807"/>
      <c r="CL201" s="807"/>
      <c r="CM201" s="807"/>
      <c r="CN201" s="807"/>
    </row>
    <row r="202" spans="1:92" ht="14.25" customHeight="1" x14ac:dyDescent="0.2">
      <c r="A202" s="1508" t="s">
        <v>32</v>
      </c>
      <c r="B202" s="1509"/>
      <c r="C202" s="1653" t="s">
        <v>33</v>
      </c>
      <c r="D202" s="1653"/>
      <c r="E202" s="1653"/>
      <c r="F202" s="1520" t="s">
        <v>133</v>
      </c>
      <c r="G202" s="1595"/>
      <c r="H202" s="1520" t="s">
        <v>134</v>
      </c>
      <c r="I202" s="1595"/>
      <c r="J202" s="1520" t="s">
        <v>135</v>
      </c>
      <c r="K202" s="1595"/>
      <c r="L202" s="1520" t="s">
        <v>136</v>
      </c>
      <c r="M202" s="1595"/>
      <c r="N202" s="1520" t="s">
        <v>137</v>
      </c>
      <c r="O202" s="1595"/>
      <c r="P202" s="1520" t="s">
        <v>138</v>
      </c>
      <c r="Q202" s="1595"/>
      <c r="R202" s="1520" t="s">
        <v>139</v>
      </c>
      <c r="S202" s="1595"/>
      <c r="T202" s="1520" t="s">
        <v>140</v>
      </c>
      <c r="U202" s="1595"/>
      <c r="V202" s="1520" t="s">
        <v>141</v>
      </c>
      <c r="W202" s="1595"/>
      <c r="X202" s="1520" t="s">
        <v>142</v>
      </c>
      <c r="Y202" s="1595"/>
      <c r="Z202" s="1520" t="s">
        <v>143</v>
      </c>
      <c r="AA202" s="1595"/>
      <c r="AB202" s="1520" t="s">
        <v>144</v>
      </c>
      <c r="AC202" s="1595"/>
      <c r="AD202" s="1520" t="s">
        <v>145</v>
      </c>
      <c r="AE202" s="1595"/>
      <c r="AF202" s="1520" t="s">
        <v>146</v>
      </c>
      <c r="AG202" s="1595"/>
      <c r="AH202" s="1520" t="s">
        <v>147</v>
      </c>
      <c r="AI202" s="1595"/>
      <c r="AJ202" s="1520" t="s">
        <v>148</v>
      </c>
      <c r="AK202" s="1595"/>
      <c r="AL202" s="944"/>
      <c r="AM202" s="944"/>
      <c r="AN202" s="944"/>
      <c r="AO202" s="1134"/>
      <c r="AP202" s="944"/>
      <c r="AQ202" s="944"/>
      <c r="AR202" s="944"/>
      <c r="AS202" s="944"/>
      <c r="AT202" s="944"/>
      <c r="CG202" s="807"/>
      <c r="CH202" s="807"/>
      <c r="CI202" s="807"/>
      <c r="CJ202" s="807"/>
      <c r="CK202" s="807"/>
      <c r="CL202" s="807"/>
      <c r="CM202" s="807"/>
      <c r="CN202" s="807"/>
    </row>
    <row r="203" spans="1:92" x14ac:dyDescent="0.2">
      <c r="A203" s="1512"/>
      <c r="B203" s="1513"/>
      <c r="C203" s="958" t="s">
        <v>149</v>
      </c>
      <c r="D203" s="958" t="s">
        <v>30</v>
      </c>
      <c r="E203" s="956" t="s">
        <v>48</v>
      </c>
      <c r="F203" s="857" t="s">
        <v>30</v>
      </c>
      <c r="G203" s="857" t="s">
        <v>48</v>
      </c>
      <c r="H203" s="857" t="s">
        <v>30</v>
      </c>
      <c r="I203" s="857" t="s">
        <v>48</v>
      </c>
      <c r="J203" s="857" t="s">
        <v>30</v>
      </c>
      <c r="K203" s="857" t="s">
        <v>48</v>
      </c>
      <c r="L203" s="857" t="s">
        <v>30</v>
      </c>
      <c r="M203" s="857" t="s">
        <v>48</v>
      </c>
      <c r="N203" s="857" t="s">
        <v>30</v>
      </c>
      <c r="O203" s="857" t="s">
        <v>48</v>
      </c>
      <c r="P203" s="857" t="s">
        <v>30</v>
      </c>
      <c r="Q203" s="857" t="s">
        <v>48</v>
      </c>
      <c r="R203" s="857" t="s">
        <v>30</v>
      </c>
      <c r="S203" s="857" t="s">
        <v>48</v>
      </c>
      <c r="T203" s="857" t="s">
        <v>30</v>
      </c>
      <c r="U203" s="857" t="s">
        <v>48</v>
      </c>
      <c r="V203" s="857" t="s">
        <v>30</v>
      </c>
      <c r="W203" s="857" t="s">
        <v>48</v>
      </c>
      <c r="X203" s="857" t="s">
        <v>30</v>
      </c>
      <c r="Y203" s="857" t="s">
        <v>48</v>
      </c>
      <c r="Z203" s="857" t="s">
        <v>30</v>
      </c>
      <c r="AA203" s="857" t="s">
        <v>48</v>
      </c>
      <c r="AB203" s="857" t="s">
        <v>30</v>
      </c>
      <c r="AC203" s="857" t="s">
        <v>48</v>
      </c>
      <c r="AD203" s="857" t="s">
        <v>30</v>
      </c>
      <c r="AE203" s="857" t="s">
        <v>48</v>
      </c>
      <c r="AF203" s="857" t="s">
        <v>30</v>
      </c>
      <c r="AG203" s="857" t="s">
        <v>48</v>
      </c>
      <c r="AH203" s="857" t="s">
        <v>30</v>
      </c>
      <c r="AI203" s="857" t="s">
        <v>48</v>
      </c>
      <c r="AJ203" s="857" t="s">
        <v>30</v>
      </c>
      <c r="AK203" s="857" t="s">
        <v>48</v>
      </c>
      <c r="AL203" s="849"/>
      <c r="AM203" s="944"/>
      <c r="AN203" s="944"/>
      <c r="AO203" s="1134"/>
      <c r="AP203" s="944"/>
      <c r="AQ203" s="944"/>
      <c r="AR203" s="944"/>
      <c r="AS203" s="944"/>
      <c r="AT203" s="944"/>
      <c r="CG203" s="807"/>
      <c r="CH203" s="807"/>
      <c r="CI203" s="807"/>
      <c r="CJ203" s="807"/>
      <c r="CK203" s="807"/>
      <c r="CL203" s="807"/>
      <c r="CM203" s="807"/>
      <c r="CN203" s="807"/>
    </row>
    <row r="204" spans="1:92" x14ac:dyDescent="0.2">
      <c r="A204" s="1492" t="s">
        <v>260</v>
      </c>
      <c r="B204" s="858" t="s">
        <v>242</v>
      </c>
      <c r="C204" s="868">
        <f>SUM(D204+E204)</f>
        <v>0</v>
      </c>
      <c r="D204" s="868">
        <f>SUM(F204+H204+J204+L204+N204+P204+R204+T204+V204+X204+Z204+AB204+AD204+AF204+AH204+AJ204)</f>
        <v>0</v>
      </c>
      <c r="E204" s="868">
        <f>SUM(G204+I204+K204+M204+O204+Q204+S204+U204+W204+Y204+AA204+AC204+AE204+AG204+AI204+AK204)</f>
        <v>0</v>
      </c>
      <c r="F204" s="843"/>
      <c r="G204" s="843"/>
      <c r="H204" s="843"/>
      <c r="I204" s="843"/>
      <c r="J204" s="843"/>
      <c r="K204" s="843"/>
      <c r="L204" s="843"/>
      <c r="M204" s="843"/>
      <c r="N204" s="843"/>
      <c r="O204" s="843"/>
      <c r="P204" s="843"/>
      <c r="Q204" s="843"/>
      <c r="R204" s="843"/>
      <c r="S204" s="843"/>
      <c r="T204" s="843"/>
      <c r="U204" s="843"/>
      <c r="V204" s="843"/>
      <c r="W204" s="843"/>
      <c r="X204" s="843"/>
      <c r="Y204" s="843"/>
      <c r="Z204" s="843"/>
      <c r="AA204" s="843"/>
      <c r="AB204" s="843"/>
      <c r="AC204" s="843"/>
      <c r="AD204" s="843"/>
      <c r="AE204" s="843"/>
      <c r="AF204" s="843"/>
      <c r="AG204" s="843"/>
      <c r="AH204" s="843"/>
      <c r="AI204" s="843"/>
      <c r="AJ204" s="843"/>
      <c r="AK204" s="843"/>
      <c r="AL204" s="944"/>
      <c r="AM204" s="944"/>
      <c r="AN204" s="944"/>
      <c r="AO204" s="1134"/>
      <c r="AP204" s="944"/>
      <c r="AQ204" s="944"/>
      <c r="AR204" s="944"/>
      <c r="AS204" s="804"/>
      <c r="AT204" s="804"/>
      <c r="CG204" s="807"/>
      <c r="CH204" s="807"/>
      <c r="CI204" s="807"/>
      <c r="CJ204" s="807"/>
      <c r="CK204" s="807"/>
      <c r="CL204" s="807"/>
      <c r="CM204" s="807"/>
      <c r="CN204" s="807"/>
    </row>
    <row r="205" spans="1:92" x14ac:dyDescent="0.2">
      <c r="A205" s="1493"/>
      <c r="B205" s="858" t="s">
        <v>77</v>
      </c>
      <c r="C205" s="868">
        <f>SUM(D205+E205)</f>
        <v>0</v>
      </c>
      <c r="D205" s="868">
        <f>SUM(F205+H205+J205+L205+N205+P205+R205+T205+V205+X205+Z205+AB205+AD205+AF205+AH205+AJ205)</f>
        <v>0</v>
      </c>
      <c r="E205" s="868">
        <f>SUM(G205+I205+K205+M205+O205+Q205+S205+U205+W205+Y205+AA205+AC205+AE205+AG205+AI205+AK205)</f>
        <v>0</v>
      </c>
      <c r="F205" s="843"/>
      <c r="G205" s="843"/>
      <c r="H205" s="843"/>
      <c r="I205" s="843"/>
      <c r="J205" s="843"/>
      <c r="K205" s="843"/>
      <c r="L205" s="843"/>
      <c r="M205" s="843"/>
      <c r="N205" s="843"/>
      <c r="O205" s="843"/>
      <c r="P205" s="843"/>
      <c r="Q205" s="843"/>
      <c r="R205" s="843"/>
      <c r="S205" s="843"/>
      <c r="T205" s="843"/>
      <c r="U205" s="843"/>
      <c r="V205" s="843"/>
      <c r="W205" s="843"/>
      <c r="X205" s="843"/>
      <c r="Y205" s="843"/>
      <c r="Z205" s="843"/>
      <c r="AA205" s="843"/>
      <c r="AB205" s="843"/>
      <c r="AC205" s="843"/>
      <c r="AD205" s="843"/>
      <c r="AE205" s="843"/>
      <c r="AF205" s="843"/>
      <c r="AG205" s="843"/>
      <c r="AH205" s="843"/>
      <c r="AI205" s="843"/>
      <c r="AJ205" s="843"/>
      <c r="AK205" s="843"/>
      <c r="AL205" s="944"/>
      <c r="AM205" s="944"/>
      <c r="AN205" s="944"/>
      <c r="AO205" s="1134"/>
      <c r="AP205" s="944"/>
      <c r="AQ205" s="944"/>
      <c r="AR205" s="944"/>
      <c r="AS205" s="804"/>
      <c r="AT205" s="804"/>
      <c r="CG205" s="807"/>
      <c r="CH205" s="807"/>
      <c r="CI205" s="807"/>
      <c r="CJ205" s="807"/>
      <c r="CK205" s="807"/>
      <c r="CL205" s="807"/>
      <c r="CM205" s="807"/>
      <c r="CN205" s="807"/>
    </row>
    <row r="206" spans="1:92" ht="15" x14ac:dyDescent="0.2">
      <c r="A206" s="1129" t="s">
        <v>261</v>
      </c>
      <c r="B206" s="798"/>
      <c r="C206" s="798"/>
      <c r="D206" s="798"/>
      <c r="E206" s="798"/>
      <c r="F206" s="798"/>
      <c r="G206" s="798"/>
      <c r="H206" s="798"/>
      <c r="I206" s="798"/>
      <c r="J206" s="798"/>
      <c r="K206" s="798"/>
      <c r="L206" s="798"/>
      <c r="M206" s="1136"/>
      <c r="N206" s="798"/>
      <c r="O206" s="798"/>
      <c r="P206" s="798"/>
      <c r="Q206" s="798"/>
      <c r="R206" s="798"/>
      <c r="S206" s="798"/>
      <c r="T206" s="798"/>
      <c r="U206" s="798"/>
      <c r="V206" s="798"/>
      <c r="W206" s="798"/>
      <c r="X206" s="798"/>
      <c r="Y206" s="798"/>
      <c r="Z206" s="798"/>
      <c r="AA206" s="798"/>
      <c r="AB206" s="798"/>
      <c r="AC206" s="798"/>
      <c r="AD206" s="798"/>
      <c r="AE206" s="798"/>
      <c r="AF206" s="798"/>
      <c r="AG206" s="798"/>
      <c r="AH206" s="798"/>
      <c r="AI206" s="798"/>
      <c r="AJ206" s="798"/>
      <c r="AK206" s="798"/>
      <c r="AL206" s="798"/>
      <c r="AM206" s="798"/>
      <c r="AN206" s="798"/>
      <c r="AO206" s="798"/>
      <c r="AP206" s="798"/>
      <c r="AQ206" s="798"/>
      <c r="AR206" s="798"/>
      <c r="AS206" s="798"/>
      <c r="AT206" s="798"/>
      <c r="AU206" s="798"/>
      <c r="AV206" s="798"/>
      <c r="CG206" s="807"/>
      <c r="CH206" s="807"/>
      <c r="CI206" s="807"/>
      <c r="CJ206" s="807"/>
      <c r="CK206" s="807"/>
      <c r="CL206" s="807"/>
      <c r="CM206" s="807"/>
      <c r="CN206" s="807"/>
    </row>
    <row r="207" spans="1:92" ht="14.25" customHeight="1" x14ac:dyDescent="0.2">
      <c r="A207" s="1693" t="s">
        <v>150</v>
      </c>
      <c r="B207" s="1696" t="s">
        <v>151</v>
      </c>
      <c r="C207" s="1494" t="s">
        <v>4</v>
      </c>
      <c r="D207" s="1495"/>
      <c r="E207" s="1496"/>
      <c r="F207" s="1699" t="s">
        <v>152</v>
      </c>
      <c r="G207" s="1700"/>
      <c r="H207" s="1700"/>
      <c r="I207" s="1700"/>
      <c r="J207" s="1700"/>
      <c r="K207" s="1700"/>
      <c r="L207" s="1700"/>
      <c r="M207" s="1700"/>
      <c r="N207" s="1700"/>
      <c r="O207" s="1700"/>
      <c r="P207" s="1700"/>
      <c r="Q207" s="1700"/>
      <c r="R207" s="1700"/>
      <c r="S207" s="1700"/>
      <c r="T207" s="1700"/>
      <c r="U207" s="1700"/>
      <c r="V207" s="1700"/>
      <c r="W207" s="1700"/>
      <c r="X207" s="1700"/>
      <c r="Y207" s="1700"/>
      <c r="Z207" s="1700"/>
      <c r="AA207" s="1700"/>
      <c r="AB207" s="1700"/>
      <c r="AC207" s="1700"/>
      <c r="AD207" s="1700"/>
      <c r="AE207" s="1700"/>
      <c r="AF207" s="1700"/>
      <c r="AG207" s="1700"/>
      <c r="AH207" s="1700"/>
      <c r="AI207" s="1700"/>
      <c r="AJ207" s="1700"/>
      <c r="AK207" s="1701"/>
      <c r="AL207" s="1631" t="s">
        <v>262</v>
      </c>
      <c r="AM207" s="804"/>
      <c r="AN207" s="804"/>
      <c r="AO207" s="804"/>
      <c r="AP207" s="804"/>
      <c r="AQ207" s="804"/>
      <c r="AR207" s="804"/>
      <c r="AS207" s="804"/>
      <c r="AT207" s="804"/>
      <c r="CG207" s="807"/>
      <c r="CH207" s="807"/>
      <c r="CI207" s="807"/>
      <c r="CJ207" s="807"/>
      <c r="CK207" s="807"/>
      <c r="CL207" s="807"/>
      <c r="CM207" s="807"/>
      <c r="CN207" s="807"/>
    </row>
    <row r="208" spans="1:92" x14ac:dyDescent="0.2">
      <c r="A208" s="1694"/>
      <c r="B208" s="1697"/>
      <c r="C208" s="1497"/>
      <c r="D208" s="1498"/>
      <c r="E208" s="1499"/>
      <c r="F208" s="1699" t="s">
        <v>100</v>
      </c>
      <c r="G208" s="1701"/>
      <c r="H208" s="1699" t="s">
        <v>101</v>
      </c>
      <c r="I208" s="1701"/>
      <c r="J208" s="1699" t="s">
        <v>57</v>
      </c>
      <c r="K208" s="1701"/>
      <c r="L208" s="1699" t="s">
        <v>8</v>
      </c>
      <c r="M208" s="1701"/>
      <c r="N208" s="1520" t="s">
        <v>9</v>
      </c>
      <c r="O208" s="1595"/>
      <c r="P208" s="1520" t="s">
        <v>10</v>
      </c>
      <c r="Q208" s="1595"/>
      <c r="R208" s="1520" t="s">
        <v>11</v>
      </c>
      <c r="S208" s="1595"/>
      <c r="T208" s="1520" t="s">
        <v>12</v>
      </c>
      <c r="U208" s="1595"/>
      <c r="V208" s="1520" t="s">
        <v>13</v>
      </c>
      <c r="W208" s="1595"/>
      <c r="X208" s="1520" t="s">
        <v>14</v>
      </c>
      <c r="Y208" s="1595"/>
      <c r="Z208" s="1520" t="s">
        <v>153</v>
      </c>
      <c r="AA208" s="1595"/>
      <c r="AB208" s="1520" t="s">
        <v>154</v>
      </c>
      <c r="AC208" s="1595"/>
      <c r="AD208" s="1520" t="s">
        <v>155</v>
      </c>
      <c r="AE208" s="1595"/>
      <c r="AF208" s="1520" t="s">
        <v>156</v>
      </c>
      <c r="AG208" s="1595"/>
      <c r="AH208" s="1520" t="s">
        <v>157</v>
      </c>
      <c r="AI208" s="1595"/>
      <c r="AJ208" s="1562" t="s">
        <v>158</v>
      </c>
      <c r="AK208" s="1564"/>
      <c r="AL208" s="1652"/>
      <c r="AM208" s="804"/>
      <c r="AN208" s="804"/>
      <c r="AO208" s="804"/>
      <c r="AP208" s="804"/>
      <c r="AQ208" s="804"/>
      <c r="AR208" s="804"/>
      <c r="AS208" s="804"/>
      <c r="AT208" s="804"/>
      <c r="CG208" s="807"/>
      <c r="CH208" s="807"/>
      <c r="CI208" s="807"/>
      <c r="CJ208" s="807"/>
      <c r="CK208" s="807"/>
      <c r="CL208" s="807"/>
      <c r="CM208" s="807"/>
      <c r="CN208" s="807"/>
    </row>
    <row r="209" spans="1:92" x14ac:dyDescent="0.2">
      <c r="A209" s="1695"/>
      <c r="B209" s="1698"/>
      <c r="C209" s="1137" t="s">
        <v>149</v>
      </c>
      <c r="D209" s="1137" t="s">
        <v>30</v>
      </c>
      <c r="E209" s="1147" t="s">
        <v>48</v>
      </c>
      <c r="F209" s="1139" t="s">
        <v>30</v>
      </c>
      <c r="G209" s="1139" t="s">
        <v>48</v>
      </c>
      <c r="H209" s="1139" t="s">
        <v>30</v>
      </c>
      <c r="I209" s="1139" t="s">
        <v>48</v>
      </c>
      <c r="J209" s="1139" t="s">
        <v>30</v>
      </c>
      <c r="K209" s="1139" t="s">
        <v>48</v>
      </c>
      <c r="L209" s="1139" t="s">
        <v>30</v>
      </c>
      <c r="M209" s="1139" t="s">
        <v>48</v>
      </c>
      <c r="N209" s="1139" t="s">
        <v>30</v>
      </c>
      <c r="O209" s="1139" t="s">
        <v>48</v>
      </c>
      <c r="P209" s="1139" t="s">
        <v>30</v>
      </c>
      <c r="Q209" s="1139" t="s">
        <v>48</v>
      </c>
      <c r="R209" s="1139" t="s">
        <v>30</v>
      </c>
      <c r="S209" s="1139" t="s">
        <v>48</v>
      </c>
      <c r="T209" s="1139" t="s">
        <v>30</v>
      </c>
      <c r="U209" s="1139" t="s">
        <v>48</v>
      </c>
      <c r="V209" s="1139" t="s">
        <v>30</v>
      </c>
      <c r="W209" s="1139" t="s">
        <v>48</v>
      </c>
      <c r="X209" s="1139" t="s">
        <v>30</v>
      </c>
      <c r="Y209" s="1139" t="s">
        <v>48</v>
      </c>
      <c r="Z209" s="1139" t="s">
        <v>30</v>
      </c>
      <c r="AA209" s="1139" t="s">
        <v>48</v>
      </c>
      <c r="AB209" s="1139" t="s">
        <v>30</v>
      </c>
      <c r="AC209" s="1139" t="s">
        <v>48</v>
      </c>
      <c r="AD209" s="1139" t="s">
        <v>30</v>
      </c>
      <c r="AE209" s="1139" t="s">
        <v>48</v>
      </c>
      <c r="AF209" s="1139" t="s">
        <v>30</v>
      </c>
      <c r="AG209" s="1139" t="s">
        <v>48</v>
      </c>
      <c r="AH209" s="1139" t="s">
        <v>30</v>
      </c>
      <c r="AI209" s="1139" t="s">
        <v>48</v>
      </c>
      <c r="AJ209" s="1139" t="s">
        <v>30</v>
      </c>
      <c r="AK209" s="1139" t="s">
        <v>48</v>
      </c>
      <c r="AL209" s="1632"/>
      <c r="AM209" s="804"/>
      <c r="AN209" s="804"/>
      <c r="AO209" s="804"/>
      <c r="AP209" s="804"/>
      <c r="AQ209" s="804"/>
      <c r="AR209" s="804"/>
      <c r="AS209" s="804"/>
      <c r="AT209" s="804"/>
      <c r="CG209" s="807"/>
      <c r="CH209" s="807"/>
      <c r="CI209" s="807"/>
      <c r="CJ209" s="807"/>
      <c r="CK209" s="807"/>
      <c r="CL209" s="807"/>
      <c r="CM209" s="807"/>
      <c r="CN209" s="807"/>
    </row>
    <row r="210" spans="1:92" x14ac:dyDescent="0.2">
      <c r="A210" s="1702" t="s">
        <v>160</v>
      </c>
      <c r="B210" s="1140" t="s">
        <v>34</v>
      </c>
      <c r="C210" s="1141">
        <f>SUM(D210+E210)</f>
        <v>0</v>
      </c>
      <c r="D210" s="1141">
        <f t="shared" ref="D210:E213" si="34">SUM(F210+H210+J210+L210+N210+P210+R210+T210+V210+X210+Z210+AB210+AD210+AF210+AH210+AJ210)</f>
        <v>0</v>
      </c>
      <c r="E210" s="990">
        <f t="shared" si="34"/>
        <v>0</v>
      </c>
      <c r="F210" s="865"/>
      <c r="G210" s="865"/>
      <c r="H210" s="865"/>
      <c r="I210" s="865"/>
      <c r="J210" s="865"/>
      <c r="K210" s="865"/>
      <c r="L210" s="865"/>
      <c r="M210" s="865"/>
      <c r="N210" s="865"/>
      <c r="O210" s="865"/>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93" t="s">
        <v>263</v>
      </c>
      <c r="AN210" s="896"/>
      <c r="AO210" s="996"/>
      <c r="AP210" s="996"/>
      <c r="AQ210" s="996"/>
      <c r="AR210" s="996"/>
      <c r="AS210" s="996"/>
      <c r="AT210" s="996"/>
      <c r="CG210" s="807">
        <v>0</v>
      </c>
      <c r="CH210" s="807">
        <v>0</v>
      </c>
      <c r="CI210" s="807"/>
      <c r="CJ210" s="807"/>
      <c r="CK210" s="807"/>
      <c r="CL210" s="807"/>
      <c r="CM210" s="807"/>
      <c r="CN210" s="807"/>
    </row>
    <row r="211" spans="1:92" x14ac:dyDescent="0.2">
      <c r="A211" s="1703"/>
      <c r="B211" s="1142" t="s">
        <v>77</v>
      </c>
      <c r="C211" s="1143">
        <f>SUM(D211+E211)</f>
        <v>0</v>
      </c>
      <c r="D211" s="1143">
        <f t="shared" si="34"/>
        <v>0</v>
      </c>
      <c r="E211" s="1060">
        <f t="shared" si="34"/>
        <v>0</v>
      </c>
      <c r="F211" s="843"/>
      <c r="G211" s="843"/>
      <c r="H211" s="843"/>
      <c r="I211" s="843"/>
      <c r="J211" s="843"/>
      <c r="K211" s="843"/>
      <c r="L211" s="843"/>
      <c r="M211" s="843"/>
      <c r="N211" s="843"/>
      <c r="O211" s="843"/>
      <c r="P211" s="843"/>
      <c r="Q211" s="843"/>
      <c r="R211" s="843"/>
      <c r="S211" s="843"/>
      <c r="T211" s="843"/>
      <c r="U211" s="843"/>
      <c r="V211" s="843"/>
      <c r="W211" s="843"/>
      <c r="X211" s="843"/>
      <c r="Y211" s="843"/>
      <c r="Z211" s="843"/>
      <c r="AA211" s="843"/>
      <c r="AB211" s="843"/>
      <c r="AC211" s="843"/>
      <c r="AD211" s="843"/>
      <c r="AE211" s="843"/>
      <c r="AF211" s="843"/>
      <c r="AG211" s="843"/>
      <c r="AH211" s="843"/>
      <c r="AI211" s="843"/>
      <c r="AJ211" s="843"/>
      <c r="AK211" s="843"/>
      <c r="AL211" s="843"/>
      <c r="AM211" s="893" t="s">
        <v>263</v>
      </c>
      <c r="AN211" s="896"/>
      <c r="AO211" s="996"/>
      <c r="AP211" s="996"/>
      <c r="AQ211" s="996"/>
      <c r="AR211" s="996"/>
      <c r="AS211" s="996"/>
      <c r="AT211" s="996"/>
      <c r="CG211" s="807">
        <v>0</v>
      </c>
      <c r="CH211" s="807">
        <v>0</v>
      </c>
      <c r="CI211" s="807"/>
      <c r="CJ211" s="807"/>
      <c r="CK211" s="807"/>
      <c r="CL211" s="807"/>
      <c r="CM211" s="807"/>
      <c r="CN211" s="807"/>
    </row>
    <row r="212" spans="1:92" x14ac:dyDescent="0.2">
      <c r="A212" s="1704" t="s">
        <v>161</v>
      </c>
      <c r="B212" s="1144" t="s">
        <v>34</v>
      </c>
      <c r="C212" s="1145">
        <f>SUM(D212+E212)</f>
        <v>0</v>
      </c>
      <c r="D212" s="1145">
        <f t="shared" si="34"/>
        <v>0</v>
      </c>
      <c r="E212" s="1006">
        <f t="shared" si="34"/>
        <v>0</v>
      </c>
      <c r="F212" s="841"/>
      <c r="G212" s="841"/>
      <c r="H212" s="841"/>
      <c r="I212" s="841"/>
      <c r="J212" s="841"/>
      <c r="K212" s="841"/>
      <c r="L212" s="841"/>
      <c r="M212" s="841"/>
      <c r="N212" s="841"/>
      <c r="O212" s="841"/>
      <c r="P212" s="841"/>
      <c r="Q212" s="841"/>
      <c r="R212" s="841"/>
      <c r="S212" s="841"/>
      <c r="T212" s="841"/>
      <c r="U212" s="841"/>
      <c r="V212" s="841"/>
      <c r="W212" s="841"/>
      <c r="X212" s="841"/>
      <c r="Y212" s="841"/>
      <c r="Z212" s="841"/>
      <c r="AA212" s="841"/>
      <c r="AB212" s="841"/>
      <c r="AC212" s="841"/>
      <c r="AD212" s="841"/>
      <c r="AE212" s="841"/>
      <c r="AF212" s="841"/>
      <c r="AG212" s="841"/>
      <c r="AH212" s="841"/>
      <c r="AI212" s="841"/>
      <c r="AJ212" s="841"/>
      <c r="AK212" s="841"/>
      <c r="AL212" s="841"/>
      <c r="AM212" s="893" t="s">
        <v>263</v>
      </c>
      <c r="AN212" s="896"/>
      <c r="AO212" s="996"/>
      <c r="AP212" s="996"/>
      <c r="AQ212" s="996"/>
      <c r="AR212" s="996"/>
      <c r="AS212" s="996"/>
      <c r="AT212" s="996"/>
      <c r="CG212" s="807">
        <v>0</v>
      </c>
      <c r="CH212" s="807">
        <v>0</v>
      </c>
      <c r="CI212" s="807"/>
      <c r="CJ212" s="807"/>
      <c r="CK212" s="807"/>
      <c r="CL212" s="807"/>
      <c r="CM212" s="807"/>
      <c r="CN212" s="807"/>
    </row>
    <row r="213" spans="1:92" x14ac:dyDescent="0.2">
      <c r="A213" s="1703"/>
      <c r="B213" s="1142" t="s">
        <v>77</v>
      </c>
      <c r="C213" s="1143">
        <f>SUM(D213+E213)</f>
        <v>0</v>
      </c>
      <c r="D213" s="1143">
        <f t="shared" si="34"/>
        <v>0</v>
      </c>
      <c r="E213" s="1060">
        <f t="shared" si="34"/>
        <v>0</v>
      </c>
      <c r="F213" s="843"/>
      <c r="G213" s="843"/>
      <c r="H213" s="843"/>
      <c r="I213" s="843"/>
      <c r="J213" s="843"/>
      <c r="K213" s="843"/>
      <c r="L213" s="843"/>
      <c r="M213" s="843"/>
      <c r="N213" s="843"/>
      <c r="O213" s="843"/>
      <c r="P213" s="843"/>
      <c r="Q213" s="843"/>
      <c r="R213" s="843"/>
      <c r="S213" s="843"/>
      <c r="T213" s="843"/>
      <c r="U213" s="843"/>
      <c r="V213" s="843"/>
      <c r="W213" s="843"/>
      <c r="X213" s="843"/>
      <c r="Y213" s="843"/>
      <c r="Z213" s="843"/>
      <c r="AA213" s="843"/>
      <c r="AB213" s="843"/>
      <c r="AC213" s="843"/>
      <c r="AD213" s="843"/>
      <c r="AE213" s="843"/>
      <c r="AF213" s="843"/>
      <c r="AG213" s="843"/>
      <c r="AH213" s="843"/>
      <c r="AI213" s="843"/>
      <c r="AJ213" s="843"/>
      <c r="AK213" s="843"/>
      <c r="AL213" s="843"/>
      <c r="AM213" s="893" t="s">
        <v>263</v>
      </c>
      <c r="AN213" s="896"/>
      <c r="AO213" s="996"/>
      <c r="AP213" s="996"/>
      <c r="AQ213" s="996"/>
      <c r="AR213" s="996"/>
      <c r="AS213" s="996"/>
      <c r="AT213" s="996"/>
      <c r="CG213" s="807">
        <v>0</v>
      </c>
      <c r="CH213" s="807">
        <v>0</v>
      </c>
      <c r="CI213" s="807"/>
      <c r="CJ213" s="807"/>
      <c r="CK213" s="807"/>
      <c r="CL213" s="807"/>
      <c r="CM213" s="807"/>
      <c r="CN213" s="807"/>
    </row>
    <row r="214" spans="1:92" ht="26.25" customHeight="1" x14ac:dyDescent="0.45">
      <c r="A214" s="889" t="s">
        <v>264</v>
      </c>
      <c r="B214" s="882"/>
      <c r="C214" s="882"/>
      <c r="D214" s="882"/>
      <c r="E214" s="882"/>
      <c r="F214" s="882"/>
      <c r="G214" s="882"/>
      <c r="H214" s="798"/>
      <c r="I214" s="798"/>
      <c r="J214" s="798"/>
      <c r="K214" s="798"/>
      <c r="L214" s="798"/>
      <c r="M214" s="1136"/>
      <c r="N214" s="894"/>
      <c r="O214" s="798"/>
      <c r="P214" s="798"/>
      <c r="Q214" s="798"/>
      <c r="R214" s="1146"/>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c r="AT214" s="798"/>
      <c r="AU214" s="798"/>
      <c r="AV214" s="798"/>
      <c r="CG214" s="807"/>
      <c r="CH214" s="807"/>
      <c r="CI214" s="807"/>
      <c r="CJ214" s="807"/>
      <c r="CK214" s="807"/>
      <c r="CL214" s="807"/>
      <c r="CM214" s="807"/>
      <c r="CN214" s="807"/>
    </row>
    <row r="215" spans="1:92" x14ac:dyDescent="0.2">
      <c r="A215" s="1508" t="s">
        <v>162</v>
      </c>
      <c r="B215" s="1509"/>
      <c r="C215" s="1524" t="s">
        <v>163</v>
      </c>
      <c r="D215" s="1524"/>
      <c r="E215" s="1524"/>
      <c r="F215" s="1520" t="s">
        <v>164</v>
      </c>
      <c r="G215" s="1521"/>
      <c r="H215" s="1521"/>
      <c r="I215" s="1521"/>
      <c r="J215" s="1521"/>
      <c r="K215" s="1521"/>
      <c r="L215" s="1521"/>
      <c r="M215" s="1521"/>
      <c r="N215" s="1521"/>
      <c r="O215" s="1521"/>
      <c r="P215" s="1521"/>
      <c r="Q215" s="1521"/>
      <c r="R215" s="1521"/>
      <c r="S215" s="1521"/>
      <c r="T215" s="1521"/>
      <c r="U215" s="1521"/>
      <c r="V215" s="1521"/>
      <c r="W215" s="1521"/>
      <c r="X215" s="1521"/>
      <c r="Y215" s="1521"/>
      <c r="Z215" s="1521"/>
      <c r="AA215" s="1521"/>
      <c r="AB215" s="1521"/>
      <c r="AC215" s="1521"/>
      <c r="AD215" s="1521"/>
      <c r="AE215" s="1521"/>
      <c r="AF215" s="1521"/>
      <c r="AG215" s="1521"/>
      <c r="AH215" s="1521"/>
      <c r="AI215" s="1521"/>
      <c r="AJ215" s="1521"/>
      <c r="AK215" s="1521"/>
      <c r="AL215" s="1521"/>
      <c r="AM215" s="1595"/>
      <c r="AN215" s="1577" t="s">
        <v>77</v>
      </c>
      <c r="AO215" s="1578"/>
      <c r="AP215" s="1579"/>
      <c r="AQ215" s="1599" t="s">
        <v>165</v>
      </c>
      <c r="AR215" s="1631" t="s">
        <v>265</v>
      </c>
      <c r="AS215" s="1631" t="s">
        <v>187</v>
      </c>
      <c r="AT215" s="957"/>
      <c r="AU215" s="823"/>
      <c r="AV215" s="823"/>
      <c r="CG215" s="807"/>
      <c r="CH215" s="807"/>
      <c r="CI215" s="807"/>
      <c r="CJ215" s="807"/>
      <c r="CK215" s="807"/>
      <c r="CL215" s="807"/>
      <c r="CM215" s="807"/>
      <c r="CN215" s="807"/>
    </row>
    <row r="216" spans="1:92" ht="14.25" customHeight="1" x14ac:dyDescent="0.2">
      <c r="A216" s="1510"/>
      <c r="B216" s="1511"/>
      <c r="C216" s="1524"/>
      <c r="D216" s="1524"/>
      <c r="E216" s="1524"/>
      <c r="F216" s="1562" t="s">
        <v>167</v>
      </c>
      <c r="G216" s="1563"/>
      <c r="H216" s="1562" t="s">
        <v>100</v>
      </c>
      <c r="I216" s="1563"/>
      <c r="J216" s="1562" t="s">
        <v>101</v>
      </c>
      <c r="K216" s="1563"/>
      <c r="L216" s="1562" t="s">
        <v>57</v>
      </c>
      <c r="M216" s="1563"/>
      <c r="N216" s="1562" t="s">
        <v>8</v>
      </c>
      <c r="O216" s="1563"/>
      <c r="P216" s="1562" t="s">
        <v>59</v>
      </c>
      <c r="Q216" s="1564"/>
      <c r="R216" s="1562" t="s">
        <v>60</v>
      </c>
      <c r="S216" s="1564"/>
      <c r="T216" s="1562" t="s">
        <v>61</v>
      </c>
      <c r="U216" s="1564"/>
      <c r="V216" s="1562" t="s">
        <v>62</v>
      </c>
      <c r="W216" s="1564"/>
      <c r="X216" s="1562" t="s">
        <v>63</v>
      </c>
      <c r="Y216" s="1564"/>
      <c r="Z216" s="1562" t="s">
        <v>64</v>
      </c>
      <c r="AA216" s="1564"/>
      <c r="AB216" s="1562" t="s">
        <v>65</v>
      </c>
      <c r="AC216" s="1564"/>
      <c r="AD216" s="1562" t="s">
        <v>66</v>
      </c>
      <c r="AE216" s="1564"/>
      <c r="AF216" s="1562" t="s">
        <v>67</v>
      </c>
      <c r="AG216" s="1564"/>
      <c r="AH216" s="1562" t="s">
        <v>68</v>
      </c>
      <c r="AI216" s="1564"/>
      <c r="AJ216" s="1562" t="s">
        <v>69</v>
      </c>
      <c r="AK216" s="1564"/>
      <c r="AL216" s="1562" t="s">
        <v>70</v>
      </c>
      <c r="AM216" s="1563"/>
      <c r="AN216" s="1599" t="s">
        <v>266</v>
      </c>
      <c r="AO216" s="1599" t="s">
        <v>267</v>
      </c>
      <c r="AP216" s="1599" t="s">
        <v>268</v>
      </c>
      <c r="AQ216" s="1705"/>
      <c r="AR216" s="1652"/>
      <c r="AS216" s="1652"/>
      <c r="AT216" s="894"/>
      <c r="AU216" s="823"/>
      <c r="AV216" s="823"/>
      <c r="CG216" s="807"/>
      <c r="CH216" s="807"/>
      <c r="CI216" s="807"/>
      <c r="CJ216" s="807"/>
      <c r="CK216" s="807"/>
      <c r="CL216" s="807"/>
      <c r="CM216" s="807"/>
      <c r="CN216" s="807"/>
    </row>
    <row r="217" spans="1:92" x14ac:dyDescent="0.2">
      <c r="A217" s="1512"/>
      <c r="B217" s="1513"/>
      <c r="C217" s="958" t="s">
        <v>149</v>
      </c>
      <c r="D217" s="958" t="s">
        <v>30</v>
      </c>
      <c r="E217" s="1148" t="s">
        <v>48</v>
      </c>
      <c r="F217" s="1149" t="s">
        <v>159</v>
      </c>
      <c r="G217" s="1150" t="s">
        <v>48</v>
      </c>
      <c r="H217" s="1149" t="s">
        <v>159</v>
      </c>
      <c r="I217" s="1150" t="s">
        <v>48</v>
      </c>
      <c r="J217" s="1149" t="s">
        <v>159</v>
      </c>
      <c r="K217" s="1150" t="s">
        <v>48</v>
      </c>
      <c r="L217" s="1149" t="s">
        <v>159</v>
      </c>
      <c r="M217" s="1150" t="s">
        <v>48</v>
      </c>
      <c r="N217" s="1149" t="s">
        <v>159</v>
      </c>
      <c r="O217" s="1150" t="s">
        <v>48</v>
      </c>
      <c r="P217" s="1149" t="s">
        <v>159</v>
      </c>
      <c r="Q217" s="1150" t="s">
        <v>48</v>
      </c>
      <c r="R217" s="1149" t="s">
        <v>159</v>
      </c>
      <c r="S217" s="1150" t="s">
        <v>48</v>
      </c>
      <c r="T217" s="1149" t="s">
        <v>159</v>
      </c>
      <c r="U217" s="1150" t="s">
        <v>48</v>
      </c>
      <c r="V217" s="1149" t="s">
        <v>159</v>
      </c>
      <c r="W217" s="1150" t="s">
        <v>48</v>
      </c>
      <c r="X217" s="1149" t="s">
        <v>159</v>
      </c>
      <c r="Y217" s="1150" t="s">
        <v>48</v>
      </c>
      <c r="Z217" s="1149" t="s">
        <v>159</v>
      </c>
      <c r="AA217" s="1150" t="s">
        <v>48</v>
      </c>
      <c r="AB217" s="1149" t="s">
        <v>159</v>
      </c>
      <c r="AC217" s="1150" t="s">
        <v>48</v>
      </c>
      <c r="AD217" s="1149" t="s">
        <v>159</v>
      </c>
      <c r="AE217" s="1150" t="s">
        <v>48</v>
      </c>
      <c r="AF217" s="1149" t="s">
        <v>159</v>
      </c>
      <c r="AG217" s="1150" t="s">
        <v>48</v>
      </c>
      <c r="AH217" s="1149" t="s">
        <v>159</v>
      </c>
      <c r="AI217" s="1150" t="s">
        <v>48</v>
      </c>
      <c r="AJ217" s="1149" t="s">
        <v>159</v>
      </c>
      <c r="AK217" s="1150" t="s">
        <v>48</v>
      </c>
      <c r="AL217" s="1149" t="s">
        <v>159</v>
      </c>
      <c r="AM217" s="1150" t="s">
        <v>48</v>
      </c>
      <c r="AN217" s="1499"/>
      <c r="AO217" s="1600"/>
      <c r="AP217" s="1600"/>
      <c r="AQ217" s="1600"/>
      <c r="AR217" s="1632"/>
      <c r="AS217" s="1632"/>
      <c r="AT217" s="1151"/>
      <c r="AU217" s="823"/>
      <c r="AV217" s="823"/>
      <c r="CG217" s="807"/>
      <c r="CH217" s="807"/>
      <c r="CI217" s="807"/>
      <c r="CJ217" s="807"/>
      <c r="CK217" s="807"/>
      <c r="CL217" s="807"/>
      <c r="CM217" s="807"/>
      <c r="CN217" s="807"/>
    </row>
    <row r="218" spans="1:92" x14ac:dyDescent="0.2">
      <c r="A218" s="1500" t="s">
        <v>168</v>
      </c>
      <c r="B218" s="1501"/>
      <c r="C218" s="1152">
        <f>SUM(D218+E218)</f>
        <v>18</v>
      </c>
      <c r="D218" s="1152">
        <f>SUM(F218+H218+J218+L218+N218+P218+R218+T218+V218+X218+Z218+AB218+AD218+AF218+AH218+AJ218+AL218)</f>
        <v>4</v>
      </c>
      <c r="E218" s="1153">
        <f>SUM(G218+I218+K218+M218+O218+Q218+S218+U218+W218+Y218+AA218+AC218+AE218+AG218+AI218+AK218+AM218)</f>
        <v>14</v>
      </c>
      <c r="F218" s="1154">
        <f>SUM(F228:F236)</f>
        <v>0</v>
      </c>
      <c r="G218" s="1155">
        <f>SUM(G220:G236)</f>
        <v>0</v>
      </c>
      <c r="H218" s="1154">
        <f>SUM(H228:H236)</f>
        <v>0</v>
      </c>
      <c r="I218" s="1155">
        <f>SUM(I220:I236)</f>
        <v>0</v>
      </c>
      <c r="J218" s="1154">
        <f>SUM(J228:J236)</f>
        <v>0</v>
      </c>
      <c r="K218" s="1155">
        <f>SUM(K219:K236)</f>
        <v>0</v>
      </c>
      <c r="L218" s="1154">
        <f>SUM(L228:L236)</f>
        <v>0</v>
      </c>
      <c r="M218" s="1155">
        <f>SUM(M219:M236)</f>
        <v>1</v>
      </c>
      <c r="N218" s="1154">
        <f>SUM(N228:N236)</f>
        <v>1</v>
      </c>
      <c r="O218" s="1155">
        <f>SUM(O219:O236)</f>
        <v>2</v>
      </c>
      <c r="P218" s="1154">
        <f>SUM(P228:P236)</f>
        <v>0</v>
      </c>
      <c r="Q218" s="1155">
        <f>SUM(Q219:Q236)</f>
        <v>4</v>
      </c>
      <c r="R218" s="1154">
        <f>SUM(R228:R236)</f>
        <v>1</v>
      </c>
      <c r="S218" s="1155">
        <f>SUM(S219:S236)</f>
        <v>1</v>
      </c>
      <c r="T218" s="1154">
        <f>SUM(T228:T236)</f>
        <v>2</v>
      </c>
      <c r="U218" s="1155">
        <f>SUM(U219:U236)</f>
        <v>2</v>
      </c>
      <c r="V218" s="1154">
        <f>SUM(V228:V236)</f>
        <v>0</v>
      </c>
      <c r="W218" s="1155">
        <f>SUM(W219:W236)</f>
        <v>0</v>
      </c>
      <c r="X218" s="1154">
        <f>SUM(X228:X236)</f>
        <v>0</v>
      </c>
      <c r="Y218" s="1155">
        <f>SUM(Y219:Y236)</f>
        <v>1</v>
      </c>
      <c r="Z218" s="1154">
        <f>SUM(Z228:Z236)</f>
        <v>0</v>
      </c>
      <c r="AA218" s="1155">
        <f>SUM(AA219:AA236)</f>
        <v>2</v>
      </c>
      <c r="AB218" s="1154">
        <f t="shared" ref="AB218:AM218" si="35">SUM(AB228:AB236)</f>
        <v>0</v>
      </c>
      <c r="AC218" s="1155">
        <f t="shared" si="35"/>
        <v>1</v>
      </c>
      <c r="AD218" s="1154">
        <f t="shared" si="35"/>
        <v>0</v>
      </c>
      <c r="AE218" s="1155">
        <f t="shared" si="35"/>
        <v>0</v>
      </c>
      <c r="AF218" s="1154">
        <f t="shared" si="35"/>
        <v>0</v>
      </c>
      <c r="AG218" s="1155">
        <f t="shared" si="35"/>
        <v>0</v>
      </c>
      <c r="AH218" s="1154">
        <f t="shared" si="35"/>
        <v>0</v>
      </c>
      <c r="AI218" s="1155">
        <f t="shared" si="35"/>
        <v>0</v>
      </c>
      <c r="AJ218" s="1154">
        <f t="shared" si="35"/>
        <v>0</v>
      </c>
      <c r="AK218" s="1155">
        <f t="shared" si="35"/>
        <v>0</v>
      </c>
      <c r="AL218" s="1154">
        <f t="shared" si="35"/>
        <v>0</v>
      </c>
      <c r="AM218" s="1155">
        <f t="shared" si="35"/>
        <v>0</v>
      </c>
      <c r="AN218" s="1156">
        <f t="shared" ref="AN218:AS218" si="36">SUM(AN219:AN236)</f>
        <v>0</v>
      </c>
      <c r="AO218" s="1157">
        <f t="shared" si="36"/>
        <v>0</v>
      </c>
      <c r="AP218" s="1157">
        <f t="shared" si="36"/>
        <v>0</v>
      </c>
      <c r="AQ218" s="1157">
        <f t="shared" si="36"/>
        <v>0</v>
      </c>
      <c r="AR218" s="1152">
        <f t="shared" si="36"/>
        <v>0</v>
      </c>
      <c r="AS218" s="1156">
        <f t="shared" si="36"/>
        <v>0</v>
      </c>
      <c r="AT218" s="1158"/>
      <c r="AU218" s="823"/>
      <c r="AV218" s="823"/>
      <c r="CG218" s="807"/>
      <c r="CH218" s="807"/>
      <c r="CI218" s="807"/>
      <c r="CJ218" s="807"/>
      <c r="CK218" s="807"/>
      <c r="CL218" s="807"/>
      <c r="CM218" s="807"/>
      <c r="CN218" s="807"/>
    </row>
    <row r="219" spans="1:92" x14ac:dyDescent="0.2">
      <c r="A219" s="1504" t="s">
        <v>249</v>
      </c>
      <c r="B219" s="1159" t="s">
        <v>23</v>
      </c>
      <c r="C219" s="1160">
        <f t="shared" ref="C219:C227" si="37">E219</f>
        <v>0</v>
      </c>
      <c r="D219" s="1161"/>
      <c r="E219" s="1162">
        <f>SUM(K219+M219+O219+Q219+S219+U219+W219+Y219+AA219)</f>
        <v>0</v>
      </c>
      <c r="F219" s="1163"/>
      <c r="G219" s="1163"/>
      <c r="H219" s="1163"/>
      <c r="I219" s="1163"/>
      <c r="J219" s="1163"/>
      <c r="K219" s="1027"/>
      <c r="L219" s="1163"/>
      <c r="M219" s="1027"/>
      <c r="N219" s="1163"/>
      <c r="O219" s="1027"/>
      <c r="P219" s="1163"/>
      <c r="Q219" s="1027"/>
      <c r="R219" s="1163"/>
      <c r="S219" s="1027"/>
      <c r="T219" s="1163"/>
      <c r="U219" s="1027"/>
      <c r="V219" s="1163"/>
      <c r="W219" s="1027"/>
      <c r="X219" s="1163"/>
      <c r="Y219" s="1027"/>
      <c r="Z219" s="1163"/>
      <c r="AA219" s="1027"/>
      <c r="AB219" s="1163"/>
      <c r="AC219" s="1163"/>
      <c r="AD219" s="1163"/>
      <c r="AE219" s="1163"/>
      <c r="AF219" s="1163"/>
      <c r="AG219" s="1163"/>
      <c r="AH219" s="1163"/>
      <c r="AI219" s="1163"/>
      <c r="AJ219" s="1163"/>
      <c r="AK219" s="1163"/>
      <c r="AL219" s="1163"/>
      <c r="AM219" s="1163"/>
      <c r="AN219" s="865"/>
      <c r="AO219" s="841"/>
      <c r="AP219" s="841"/>
      <c r="AQ219" s="841"/>
      <c r="AR219" s="841"/>
      <c r="AS219" s="841"/>
      <c r="AT219" s="963" t="s">
        <v>194</v>
      </c>
      <c r="AU219" s="823"/>
      <c r="AV219" s="823"/>
      <c r="CG219" s="807">
        <v>0</v>
      </c>
      <c r="CH219" s="807"/>
      <c r="CI219" s="807"/>
      <c r="CJ219" s="807">
        <v>0</v>
      </c>
      <c r="CK219" s="807"/>
      <c r="CL219" s="807"/>
      <c r="CM219" s="807"/>
      <c r="CN219" s="807"/>
    </row>
    <row r="220" spans="1:92" x14ac:dyDescent="0.2">
      <c r="A220" s="1504"/>
      <c r="B220" s="1164" t="s">
        <v>169</v>
      </c>
      <c r="C220" s="876">
        <f t="shared" si="37"/>
        <v>0</v>
      </c>
      <c r="D220" s="1161"/>
      <c r="E220" s="1162">
        <f t="shared" ref="E220:E227" si="38">SUM(G220+I220+K220+M220+O220+Q220+S220+U220+W220+Y220+AA220)</f>
        <v>0</v>
      </c>
      <c r="F220" s="1163"/>
      <c r="G220" s="1027"/>
      <c r="H220" s="1163"/>
      <c r="I220" s="1027"/>
      <c r="J220" s="1163"/>
      <c r="K220" s="1027"/>
      <c r="L220" s="1163"/>
      <c r="M220" s="1027"/>
      <c r="N220" s="1163"/>
      <c r="O220" s="1027"/>
      <c r="P220" s="1163"/>
      <c r="Q220" s="1027"/>
      <c r="R220" s="1163"/>
      <c r="S220" s="1027"/>
      <c r="T220" s="1163"/>
      <c r="U220" s="1027"/>
      <c r="V220" s="1163"/>
      <c r="W220" s="1027"/>
      <c r="X220" s="1163"/>
      <c r="Y220" s="1027"/>
      <c r="Z220" s="1163"/>
      <c r="AA220" s="1027"/>
      <c r="AB220" s="1163"/>
      <c r="AC220" s="1163"/>
      <c r="AD220" s="1163"/>
      <c r="AE220" s="1163"/>
      <c r="AF220" s="1163"/>
      <c r="AG220" s="1163"/>
      <c r="AH220" s="1163"/>
      <c r="AI220" s="1163"/>
      <c r="AJ220" s="1163"/>
      <c r="AK220" s="1163"/>
      <c r="AL220" s="1163"/>
      <c r="AM220" s="1163"/>
      <c r="AN220" s="841"/>
      <c r="AO220" s="841"/>
      <c r="AP220" s="841"/>
      <c r="AQ220" s="841"/>
      <c r="AR220" s="841"/>
      <c r="AS220" s="841"/>
      <c r="AT220" s="964" t="s">
        <v>194</v>
      </c>
      <c r="AU220" s="823"/>
      <c r="AV220" s="823"/>
      <c r="CG220" s="807">
        <v>0</v>
      </c>
      <c r="CH220" s="807"/>
      <c r="CI220" s="807"/>
      <c r="CJ220" s="807">
        <v>0</v>
      </c>
      <c r="CK220" s="807"/>
      <c r="CL220" s="807"/>
      <c r="CM220" s="807"/>
      <c r="CN220" s="807"/>
    </row>
    <row r="221" spans="1:92" x14ac:dyDescent="0.2">
      <c r="A221" s="1504"/>
      <c r="B221" s="1165" t="s">
        <v>170</v>
      </c>
      <c r="C221" s="873">
        <f t="shared" si="37"/>
        <v>0</v>
      </c>
      <c r="D221" s="1161"/>
      <c r="E221" s="1166">
        <f t="shared" si="38"/>
        <v>0</v>
      </c>
      <c r="F221" s="1163"/>
      <c r="G221" s="827"/>
      <c r="H221" s="1163"/>
      <c r="I221" s="827"/>
      <c r="J221" s="1163"/>
      <c r="K221" s="827"/>
      <c r="L221" s="1163"/>
      <c r="M221" s="827"/>
      <c r="N221" s="1163"/>
      <c r="O221" s="827"/>
      <c r="P221" s="1163"/>
      <c r="Q221" s="827"/>
      <c r="R221" s="1163"/>
      <c r="S221" s="827"/>
      <c r="T221" s="1163"/>
      <c r="U221" s="827"/>
      <c r="V221" s="1163"/>
      <c r="W221" s="827"/>
      <c r="X221" s="1163"/>
      <c r="Y221" s="827"/>
      <c r="Z221" s="1163"/>
      <c r="AA221" s="827"/>
      <c r="AB221" s="1163"/>
      <c r="AC221" s="1163"/>
      <c r="AD221" s="1163"/>
      <c r="AE221" s="1163"/>
      <c r="AF221" s="1163"/>
      <c r="AG221" s="1163"/>
      <c r="AH221" s="1163"/>
      <c r="AI221" s="1163"/>
      <c r="AJ221" s="1163"/>
      <c r="AK221" s="1163"/>
      <c r="AL221" s="1163"/>
      <c r="AM221" s="1163"/>
      <c r="AN221" s="842"/>
      <c r="AO221" s="842"/>
      <c r="AP221" s="842"/>
      <c r="AQ221" s="842"/>
      <c r="AR221" s="842"/>
      <c r="AS221" s="842"/>
      <c r="AT221" s="964" t="s">
        <v>194</v>
      </c>
      <c r="AU221" s="823"/>
      <c r="AV221" s="823"/>
      <c r="CG221" s="807">
        <v>0</v>
      </c>
      <c r="CH221" s="807"/>
      <c r="CI221" s="807"/>
      <c r="CJ221" s="807">
        <v>0</v>
      </c>
      <c r="CK221" s="807"/>
      <c r="CL221" s="807"/>
      <c r="CM221" s="807"/>
      <c r="CN221" s="807"/>
    </row>
    <row r="222" spans="1:92" x14ac:dyDescent="0.2">
      <c r="A222" s="1504"/>
      <c r="B222" s="1165" t="s">
        <v>171</v>
      </c>
      <c r="C222" s="873">
        <f t="shared" si="37"/>
        <v>0</v>
      </c>
      <c r="D222" s="1161"/>
      <c r="E222" s="1166">
        <f t="shared" si="38"/>
        <v>0</v>
      </c>
      <c r="F222" s="1163"/>
      <c r="G222" s="827"/>
      <c r="H222" s="1163"/>
      <c r="I222" s="827"/>
      <c r="J222" s="1163"/>
      <c r="K222" s="827"/>
      <c r="L222" s="1163"/>
      <c r="M222" s="827"/>
      <c r="N222" s="1163"/>
      <c r="O222" s="827"/>
      <c r="P222" s="1163"/>
      <c r="Q222" s="827"/>
      <c r="R222" s="1163"/>
      <c r="S222" s="827"/>
      <c r="T222" s="1163"/>
      <c r="U222" s="827"/>
      <c r="V222" s="1163"/>
      <c r="W222" s="827"/>
      <c r="X222" s="1163"/>
      <c r="Y222" s="827"/>
      <c r="Z222" s="1163"/>
      <c r="AA222" s="827"/>
      <c r="AB222" s="1163"/>
      <c r="AC222" s="1163"/>
      <c r="AD222" s="1163"/>
      <c r="AE222" s="1163"/>
      <c r="AF222" s="1163"/>
      <c r="AG222" s="1163"/>
      <c r="AH222" s="1163"/>
      <c r="AI222" s="1163"/>
      <c r="AJ222" s="1163"/>
      <c r="AK222" s="1163"/>
      <c r="AL222" s="1163"/>
      <c r="AM222" s="1163"/>
      <c r="AN222" s="842"/>
      <c r="AO222" s="842"/>
      <c r="AP222" s="842"/>
      <c r="AQ222" s="842"/>
      <c r="AR222" s="842"/>
      <c r="AS222" s="842"/>
      <c r="AT222" s="964" t="s">
        <v>194</v>
      </c>
      <c r="AU222" s="823"/>
      <c r="AV222" s="823"/>
      <c r="CG222" s="807">
        <v>0</v>
      </c>
      <c r="CH222" s="807"/>
      <c r="CI222" s="807"/>
      <c r="CJ222" s="807">
        <v>0</v>
      </c>
      <c r="CK222" s="807"/>
      <c r="CL222" s="807"/>
      <c r="CM222" s="807"/>
      <c r="CN222" s="807"/>
    </row>
    <row r="223" spans="1:92" x14ac:dyDescent="0.2">
      <c r="A223" s="1504"/>
      <c r="B223" s="1165" t="s">
        <v>172</v>
      </c>
      <c r="C223" s="873">
        <f t="shared" si="37"/>
        <v>0</v>
      </c>
      <c r="D223" s="1161"/>
      <c r="E223" s="1166">
        <f t="shared" si="38"/>
        <v>0</v>
      </c>
      <c r="F223" s="1163"/>
      <c r="G223" s="827"/>
      <c r="H223" s="1163"/>
      <c r="I223" s="827"/>
      <c r="J223" s="1163"/>
      <c r="K223" s="827"/>
      <c r="L223" s="1163"/>
      <c r="M223" s="827"/>
      <c r="N223" s="1163"/>
      <c r="O223" s="827"/>
      <c r="P223" s="1163"/>
      <c r="Q223" s="827"/>
      <c r="R223" s="1163"/>
      <c r="S223" s="827"/>
      <c r="T223" s="1163"/>
      <c r="U223" s="827"/>
      <c r="V223" s="1163"/>
      <c r="W223" s="827"/>
      <c r="X223" s="1163"/>
      <c r="Y223" s="827"/>
      <c r="Z223" s="1163"/>
      <c r="AA223" s="827"/>
      <c r="AB223" s="1163"/>
      <c r="AC223" s="1163"/>
      <c r="AD223" s="1163"/>
      <c r="AE223" s="1163"/>
      <c r="AF223" s="1163"/>
      <c r="AG223" s="1163"/>
      <c r="AH223" s="1163"/>
      <c r="AI223" s="1163"/>
      <c r="AJ223" s="1163"/>
      <c r="AK223" s="1163"/>
      <c r="AL223" s="1163"/>
      <c r="AM223" s="1163"/>
      <c r="AN223" s="842"/>
      <c r="AO223" s="842"/>
      <c r="AP223" s="842"/>
      <c r="AQ223" s="842"/>
      <c r="AR223" s="842"/>
      <c r="AS223" s="842"/>
      <c r="AT223" s="964" t="s">
        <v>194</v>
      </c>
      <c r="AU223" s="823"/>
      <c r="AV223" s="823"/>
      <c r="CG223" s="807">
        <v>0</v>
      </c>
      <c r="CH223" s="807"/>
      <c r="CI223" s="807"/>
      <c r="CJ223" s="807">
        <v>0</v>
      </c>
      <c r="CK223" s="807"/>
      <c r="CL223" s="807"/>
      <c r="CM223" s="807"/>
      <c r="CN223" s="807"/>
    </row>
    <row r="224" spans="1:92" x14ac:dyDescent="0.2">
      <c r="A224" s="1504"/>
      <c r="B224" s="1165" t="s">
        <v>173</v>
      </c>
      <c r="C224" s="873">
        <f t="shared" si="37"/>
        <v>0</v>
      </c>
      <c r="D224" s="1161"/>
      <c r="E224" s="1166">
        <f t="shared" si="38"/>
        <v>0</v>
      </c>
      <c r="F224" s="1163"/>
      <c r="G224" s="827"/>
      <c r="H224" s="1163"/>
      <c r="I224" s="827"/>
      <c r="J224" s="1163"/>
      <c r="K224" s="827"/>
      <c r="L224" s="1163"/>
      <c r="M224" s="827"/>
      <c r="N224" s="1163"/>
      <c r="O224" s="827"/>
      <c r="P224" s="1163"/>
      <c r="Q224" s="827"/>
      <c r="R224" s="1163"/>
      <c r="S224" s="827"/>
      <c r="T224" s="1163"/>
      <c r="U224" s="827"/>
      <c r="V224" s="1163"/>
      <c r="W224" s="827"/>
      <c r="X224" s="1163"/>
      <c r="Y224" s="827"/>
      <c r="Z224" s="1163"/>
      <c r="AA224" s="827"/>
      <c r="AB224" s="1163"/>
      <c r="AC224" s="1163"/>
      <c r="AD224" s="1163"/>
      <c r="AE224" s="1163"/>
      <c r="AF224" s="1163"/>
      <c r="AG224" s="1163"/>
      <c r="AH224" s="1163"/>
      <c r="AI224" s="1163"/>
      <c r="AJ224" s="1163"/>
      <c r="AK224" s="1163"/>
      <c r="AL224" s="1163"/>
      <c r="AM224" s="1163"/>
      <c r="AN224" s="842"/>
      <c r="AO224" s="842"/>
      <c r="AP224" s="842"/>
      <c r="AQ224" s="842"/>
      <c r="AR224" s="842"/>
      <c r="AS224" s="842"/>
      <c r="AT224" s="964" t="s">
        <v>194</v>
      </c>
      <c r="AU224" s="823"/>
      <c r="AV224" s="823"/>
      <c r="CG224" s="807">
        <v>0</v>
      </c>
      <c r="CH224" s="807"/>
      <c r="CI224" s="807"/>
      <c r="CJ224" s="807">
        <v>0</v>
      </c>
      <c r="CK224" s="807"/>
      <c r="CL224" s="807"/>
      <c r="CM224" s="807"/>
      <c r="CN224" s="807"/>
    </row>
    <row r="225" spans="1:92" x14ac:dyDescent="0.2">
      <c r="A225" s="1504"/>
      <c r="B225" s="1165" t="s">
        <v>174</v>
      </c>
      <c r="C225" s="873">
        <f t="shared" si="37"/>
        <v>0</v>
      </c>
      <c r="D225" s="1161"/>
      <c r="E225" s="1166">
        <f t="shared" si="38"/>
        <v>0</v>
      </c>
      <c r="F225" s="1163"/>
      <c r="G225" s="827"/>
      <c r="H225" s="1163"/>
      <c r="I225" s="827"/>
      <c r="J225" s="1163"/>
      <c r="K225" s="827"/>
      <c r="L225" s="1163"/>
      <c r="M225" s="827"/>
      <c r="N225" s="1163"/>
      <c r="O225" s="827"/>
      <c r="P225" s="1163"/>
      <c r="Q225" s="827"/>
      <c r="R225" s="1163"/>
      <c r="S225" s="827"/>
      <c r="T225" s="1163"/>
      <c r="U225" s="827"/>
      <c r="V225" s="1163"/>
      <c r="W225" s="827"/>
      <c r="X225" s="1163"/>
      <c r="Y225" s="827"/>
      <c r="Z225" s="1163"/>
      <c r="AA225" s="827"/>
      <c r="AB225" s="1163"/>
      <c r="AC225" s="1163"/>
      <c r="AD225" s="1163"/>
      <c r="AE225" s="1163"/>
      <c r="AF225" s="1163"/>
      <c r="AG225" s="1163"/>
      <c r="AH225" s="1163"/>
      <c r="AI225" s="1163"/>
      <c r="AJ225" s="1163"/>
      <c r="AK225" s="1163"/>
      <c r="AL225" s="1163"/>
      <c r="AM225" s="1163"/>
      <c r="AN225" s="842"/>
      <c r="AO225" s="842"/>
      <c r="AP225" s="842"/>
      <c r="AQ225" s="842"/>
      <c r="AR225" s="842"/>
      <c r="AS225" s="842"/>
      <c r="AT225" s="962" t="s">
        <v>194</v>
      </c>
      <c r="AU225" s="823"/>
      <c r="AV225" s="823"/>
      <c r="CG225" s="807">
        <v>0</v>
      </c>
      <c r="CH225" s="807"/>
      <c r="CI225" s="807"/>
      <c r="CJ225" s="807">
        <v>0</v>
      </c>
      <c r="CK225" s="807"/>
      <c r="CL225" s="807"/>
      <c r="CM225" s="807"/>
      <c r="CN225" s="807"/>
    </row>
    <row r="226" spans="1:92" x14ac:dyDescent="0.2">
      <c r="A226" s="1504"/>
      <c r="B226" s="1165" t="s">
        <v>175</v>
      </c>
      <c r="C226" s="873">
        <f t="shared" si="37"/>
        <v>0</v>
      </c>
      <c r="D226" s="1161"/>
      <c r="E226" s="1166">
        <f t="shared" si="38"/>
        <v>0</v>
      </c>
      <c r="F226" s="1163"/>
      <c r="G226" s="827"/>
      <c r="H226" s="1163"/>
      <c r="I226" s="827"/>
      <c r="J226" s="1163"/>
      <c r="K226" s="827"/>
      <c r="L226" s="1163"/>
      <c r="M226" s="827"/>
      <c r="N226" s="1163"/>
      <c r="O226" s="827"/>
      <c r="P226" s="1163"/>
      <c r="Q226" s="827"/>
      <c r="R226" s="1163"/>
      <c r="S226" s="827"/>
      <c r="T226" s="1163"/>
      <c r="U226" s="827"/>
      <c r="V226" s="1163"/>
      <c r="W226" s="827"/>
      <c r="X226" s="1163"/>
      <c r="Y226" s="827"/>
      <c r="Z226" s="1163"/>
      <c r="AA226" s="827"/>
      <c r="AB226" s="1163"/>
      <c r="AC226" s="1163"/>
      <c r="AD226" s="1163"/>
      <c r="AE226" s="1163"/>
      <c r="AF226" s="1163"/>
      <c r="AG226" s="1163"/>
      <c r="AH226" s="1163"/>
      <c r="AI226" s="1163"/>
      <c r="AJ226" s="1163"/>
      <c r="AK226" s="1163"/>
      <c r="AL226" s="1163"/>
      <c r="AM226" s="1163"/>
      <c r="AN226" s="842"/>
      <c r="AO226" s="842"/>
      <c r="AP226" s="842"/>
      <c r="AQ226" s="842"/>
      <c r="AR226" s="842"/>
      <c r="AS226" s="842"/>
      <c r="AT226" s="964" t="s">
        <v>194</v>
      </c>
      <c r="AU226" s="823"/>
      <c r="AV226" s="823"/>
      <c r="CG226" s="807">
        <v>0</v>
      </c>
      <c r="CH226" s="807"/>
      <c r="CI226" s="807"/>
      <c r="CJ226" s="807">
        <v>0</v>
      </c>
      <c r="CK226" s="807"/>
      <c r="CL226" s="807"/>
      <c r="CM226" s="807"/>
      <c r="CN226" s="807"/>
    </row>
    <row r="227" spans="1:92" x14ac:dyDescent="0.2">
      <c r="A227" s="1504"/>
      <c r="B227" s="1167" t="s">
        <v>176</v>
      </c>
      <c r="C227" s="868">
        <f t="shared" si="37"/>
        <v>1</v>
      </c>
      <c r="D227" s="1168"/>
      <c r="E227" s="1229">
        <f t="shared" si="38"/>
        <v>1</v>
      </c>
      <c r="F227" s="1170"/>
      <c r="G227" s="1035"/>
      <c r="H227" s="1170"/>
      <c r="I227" s="1035"/>
      <c r="J227" s="1170"/>
      <c r="K227" s="1035"/>
      <c r="L227" s="1170"/>
      <c r="M227" s="1035"/>
      <c r="N227" s="1170"/>
      <c r="O227" s="1035"/>
      <c r="P227" s="1170"/>
      <c r="Q227" s="1035">
        <v>1</v>
      </c>
      <c r="R227" s="1170"/>
      <c r="S227" s="1035"/>
      <c r="T227" s="1170"/>
      <c r="U227" s="1035"/>
      <c r="V227" s="1170"/>
      <c r="W227" s="1035"/>
      <c r="X227" s="1170"/>
      <c r="Y227" s="1035"/>
      <c r="Z227" s="1170"/>
      <c r="AA227" s="1035"/>
      <c r="AB227" s="1170"/>
      <c r="AC227" s="1170"/>
      <c r="AD227" s="1170"/>
      <c r="AE227" s="1170"/>
      <c r="AF227" s="1170"/>
      <c r="AG227" s="1170"/>
      <c r="AH227" s="1170"/>
      <c r="AI227" s="1170"/>
      <c r="AJ227" s="1170"/>
      <c r="AK227" s="1170"/>
      <c r="AL227" s="1170"/>
      <c r="AM227" s="1170"/>
      <c r="AN227" s="843"/>
      <c r="AO227" s="843"/>
      <c r="AP227" s="843"/>
      <c r="AQ227" s="843">
        <v>0</v>
      </c>
      <c r="AR227" s="843">
        <v>0</v>
      </c>
      <c r="AS227" s="843">
        <v>0</v>
      </c>
      <c r="AT227" s="962" t="s">
        <v>194</v>
      </c>
      <c r="AU227" s="823"/>
      <c r="AV227" s="823"/>
      <c r="CG227" s="807">
        <v>0</v>
      </c>
      <c r="CH227" s="807"/>
      <c r="CI227" s="807"/>
      <c r="CJ227" s="807">
        <v>0</v>
      </c>
      <c r="CK227" s="807"/>
      <c r="CL227" s="807"/>
      <c r="CM227" s="807"/>
      <c r="CN227" s="807"/>
    </row>
    <row r="228" spans="1:92" x14ac:dyDescent="0.2">
      <c r="A228" s="1505" t="s">
        <v>269</v>
      </c>
      <c r="B228" s="1159" t="s">
        <v>23</v>
      </c>
      <c r="C228" s="1160">
        <f t="shared" ref="C228:C236" si="39">SUM(D228+E228)</f>
        <v>3</v>
      </c>
      <c r="D228" s="1160">
        <f t="shared" ref="D228:E236" si="40">SUM(F228+H228+J228+L228+N228+P228+R228+T228+V228+X228+Z228+AB228+AD228+AF228+AH228+AJ228+AL228)</f>
        <v>1</v>
      </c>
      <c r="E228" s="1162">
        <f t="shared" si="40"/>
        <v>2</v>
      </c>
      <c r="F228" s="1171"/>
      <c r="G228" s="1172"/>
      <c r="H228" s="1173"/>
      <c r="I228" s="1172"/>
      <c r="J228" s="1173"/>
      <c r="K228" s="1027"/>
      <c r="L228" s="1171"/>
      <c r="M228" s="1172">
        <v>1</v>
      </c>
      <c r="N228" s="1173"/>
      <c r="O228" s="1174"/>
      <c r="P228" s="1175"/>
      <c r="Q228" s="1172"/>
      <c r="R228" s="1173">
        <v>1</v>
      </c>
      <c r="S228" s="1174"/>
      <c r="T228" s="1175"/>
      <c r="U228" s="1172"/>
      <c r="V228" s="1173"/>
      <c r="W228" s="1174"/>
      <c r="X228" s="1175"/>
      <c r="Y228" s="1172"/>
      <c r="Z228" s="1173"/>
      <c r="AA228" s="1174">
        <v>1</v>
      </c>
      <c r="AB228" s="1175"/>
      <c r="AC228" s="1172"/>
      <c r="AD228" s="1173"/>
      <c r="AE228" s="1174"/>
      <c r="AF228" s="1175"/>
      <c r="AG228" s="1172"/>
      <c r="AH228" s="1173"/>
      <c r="AI228" s="1174"/>
      <c r="AJ228" s="1175"/>
      <c r="AK228" s="1172"/>
      <c r="AL228" s="1173"/>
      <c r="AM228" s="1174"/>
      <c r="AN228" s="865"/>
      <c r="AO228" s="841"/>
      <c r="AP228" s="841"/>
      <c r="AQ228" s="841">
        <v>0</v>
      </c>
      <c r="AR228" s="841">
        <v>0</v>
      </c>
      <c r="AS228" s="841">
        <v>0</v>
      </c>
      <c r="AT228" s="964" t="s">
        <v>194</v>
      </c>
      <c r="AU228" s="823"/>
      <c r="AV228" s="823"/>
      <c r="CG228" s="807">
        <v>0</v>
      </c>
      <c r="CH228" s="807"/>
      <c r="CI228" s="807"/>
      <c r="CJ228" s="807">
        <v>0</v>
      </c>
      <c r="CK228" s="807"/>
      <c r="CL228" s="807"/>
      <c r="CM228" s="807"/>
      <c r="CN228" s="807"/>
    </row>
    <row r="229" spans="1:92" x14ac:dyDescent="0.2">
      <c r="A229" s="1506"/>
      <c r="B229" s="1164" t="s">
        <v>169</v>
      </c>
      <c r="C229" s="876">
        <f t="shared" si="39"/>
        <v>1</v>
      </c>
      <c r="D229" s="876">
        <f t="shared" si="40"/>
        <v>1</v>
      </c>
      <c r="E229" s="1162">
        <f t="shared" si="40"/>
        <v>0</v>
      </c>
      <c r="F229" s="1020"/>
      <c r="G229" s="1027"/>
      <c r="H229" s="1020"/>
      <c r="I229" s="1027"/>
      <c r="J229" s="1020"/>
      <c r="K229" s="1027"/>
      <c r="L229" s="1020"/>
      <c r="M229" s="1027"/>
      <c r="N229" s="1021"/>
      <c r="O229" s="1176"/>
      <c r="P229" s="1020"/>
      <c r="Q229" s="1027"/>
      <c r="R229" s="1021"/>
      <c r="S229" s="1176"/>
      <c r="T229" s="1020">
        <v>1</v>
      </c>
      <c r="U229" s="1027"/>
      <c r="V229" s="1021"/>
      <c r="W229" s="1176"/>
      <c r="X229" s="1020"/>
      <c r="Y229" s="1027"/>
      <c r="Z229" s="1021"/>
      <c r="AA229" s="1176"/>
      <c r="AB229" s="1020"/>
      <c r="AC229" s="1027"/>
      <c r="AD229" s="1021"/>
      <c r="AE229" s="1176"/>
      <c r="AF229" s="1020"/>
      <c r="AG229" s="1027"/>
      <c r="AH229" s="1021"/>
      <c r="AI229" s="1176"/>
      <c r="AJ229" s="1020"/>
      <c r="AK229" s="1027"/>
      <c r="AL229" s="1021"/>
      <c r="AM229" s="1176"/>
      <c r="AN229" s="841"/>
      <c r="AO229" s="841"/>
      <c r="AP229" s="841"/>
      <c r="AQ229" s="841">
        <v>0</v>
      </c>
      <c r="AR229" s="841">
        <v>0</v>
      </c>
      <c r="AS229" s="841">
        <v>0</v>
      </c>
      <c r="AT229" s="964" t="s">
        <v>194</v>
      </c>
      <c r="AU229" s="823"/>
      <c r="AV229" s="823"/>
      <c r="CG229" s="807">
        <v>0</v>
      </c>
      <c r="CH229" s="807"/>
      <c r="CI229" s="807"/>
      <c r="CJ229" s="807">
        <v>0</v>
      </c>
      <c r="CK229" s="807"/>
      <c r="CL229" s="807"/>
      <c r="CM229" s="807"/>
      <c r="CN229" s="807"/>
    </row>
    <row r="230" spans="1:92" x14ac:dyDescent="0.2">
      <c r="A230" s="1506"/>
      <c r="B230" s="1165" t="s">
        <v>170</v>
      </c>
      <c r="C230" s="873">
        <f t="shared" si="39"/>
        <v>3</v>
      </c>
      <c r="D230" s="873">
        <f t="shared" si="40"/>
        <v>2</v>
      </c>
      <c r="E230" s="1166">
        <f t="shared" si="40"/>
        <v>1</v>
      </c>
      <c r="F230" s="825"/>
      <c r="G230" s="827"/>
      <c r="H230" s="825"/>
      <c r="I230" s="827"/>
      <c r="J230" s="825"/>
      <c r="K230" s="827"/>
      <c r="L230" s="825"/>
      <c r="M230" s="827"/>
      <c r="N230" s="825">
        <v>1</v>
      </c>
      <c r="O230" s="1177">
        <v>1</v>
      </c>
      <c r="P230" s="825"/>
      <c r="Q230" s="827"/>
      <c r="R230" s="1059"/>
      <c r="S230" s="1177"/>
      <c r="T230" s="825">
        <v>1</v>
      </c>
      <c r="U230" s="827"/>
      <c r="V230" s="1059"/>
      <c r="W230" s="1177"/>
      <c r="X230" s="825"/>
      <c r="Y230" s="827"/>
      <c r="Z230" s="1059"/>
      <c r="AA230" s="1177"/>
      <c r="AB230" s="825"/>
      <c r="AC230" s="827"/>
      <c r="AD230" s="1059"/>
      <c r="AE230" s="1177"/>
      <c r="AF230" s="825"/>
      <c r="AG230" s="827"/>
      <c r="AH230" s="1059"/>
      <c r="AI230" s="1177"/>
      <c r="AJ230" s="825"/>
      <c r="AK230" s="827"/>
      <c r="AL230" s="1059"/>
      <c r="AM230" s="1177"/>
      <c r="AN230" s="842"/>
      <c r="AO230" s="842"/>
      <c r="AP230" s="842"/>
      <c r="AQ230" s="842">
        <v>0</v>
      </c>
      <c r="AR230" s="842">
        <v>0</v>
      </c>
      <c r="AS230" s="842">
        <v>0</v>
      </c>
      <c r="AT230" s="964" t="s">
        <v>194</v>
      </c>
      <c r="AU230" s="823"/>
      <c r="AV230" s="823"/>
      <c r="CG230" s="807">
        <v>0</v>
      </c>
      <c r="CH230" s="807"/>
      <c r="CI230" s="807"/>
      <c r="CJ230" s="807">
        <v>0</v>
      </c>
      <c r="CK230" s="807"/>
      <c r="CL230" s="807"/>
      <c r="CM230" s="807"/>
      <c r="CN230" s="807"/>
    </row>
    <row r="231" spans="1:92" x14ac:dyDescent="0.2">
      <c r="A231" s="1506"/>
      <c r="B231" s="1165" t="s">
        <v>171</v>
      </c>
      <c r="C231" s="873">
        <f t="shared" si="39"/>
        <v>0</v>
      </c>
      <c r="D231" s="873">
        <f t="shared" si="40"/>
        <v>0</v>
      </c>
      <c r="E231" s="1166">
        <f t="shared" si="40"/>
        <v>0</v>
      </c>
      <c r="F231" s="825"/>
      <c r="G231" s="827"/>
      <c r="H231" s="825"/>
      <c r="I231" s="827"/>
      <c r="J231" s="825"/>
      <c r="K231" s="827"/>
      <c r="L231" s="825"/>
      <c r="M231" s="827"/>
      <c r="N231" s="825"/>
      <c r="O231" s="1177"/>
      <c r="P231" s="825"/>
      <c r="Q231" s="827"/>
      <c r="R231" s="1059"/>
      <c r="S231" s="1177"/>
      <c r="T231" s="825"/>
      <c r="U231" s="827"/>
      <c r="V231" s="1059"/>
      <c r="W231" s="1177"/>
      <c r="X231" s="825"/>
      <c r="Y231" s="827"/>
      <c r="Z231" s="1059"/>
      <c r="AA231" s="1177"/>
      <c r="AB231" s="825"/>
      <c r="AC231" s="827"/>
      <c r="AD231" s="1059"/>
      <c r="AE231" s="1177"/>
      <c r="AF231" s="825"/>
      <c r="AG231" s="827"/>
      <c r="AH231" s="1059"/>
      <c r="AI231" s="1177"/>
      <c r="AJ231" s="825"/>
      <c r="AK231" s="827"/>
      <c r="AL231" s="1059"/>
      <c r="AM231" s="1177"/>
      <c r="AN231" s="842"/>
      <c r="AO231" s="842"/>
      <c r="AP231" s="842"/>
      <c r="AQ231" s="842"/>
      <c r="AR231" s="842"/>
      <c r="AS231" s="842"/>
      <c r="AT231" s="964" t="s">
        <v>194</v>
      </c>
      <c r="AU231" s="823"/>
      <c r="AV231" s="823"/>
      <c r="CG231" s="807">
        <v>0</v>
      </c>
      <c r="CH231" s="807"/>
      <c r="CI231" s="807"/>
      <c r="CJ231" s="807">
        <v>0</v>
      </c>
      <c r="CK231" s="807"/>
      <c r="CL231" s="807"/>
      <c r="CM231" s="807"/>
      <c r="CN231" s="807"/>
    </row>
    <row r="232" spans="1:92" x14ac:dyDescent="0.2">
      <c r="A232" s="1506"/>
      <c r="B232" s="1165" t="s">
        <v>172</v>
      </c>
      <c r="C232" s="873">
        <f t="shared" si="39"/>
        <v>0</v>
      </c>
      <c r="D232" s="873">
        <f t="shared" si="40"/>
        <v>0</v>
      </c>
      <c r="E232" s="1166">
        <f t="shared" si="40"/>
        <v>0</v>
      </c>
      <c r="F232" s="825"/>
      <c r="G232" s="827"/>
      <c r="H232" s="825"/>
      <c r="I232" s="827"/>
      <c r="J232" s="825"/>
      <c r="K232" s="827"/>
      <c r="L232" s="825"/>
      <c r="M232" s="827"/>
      <c r="N232" s="825"/>
      <c r="O232" s="1177"/>
      <c r="P232" s="825"/>
      <c r="Q232" s="827"/>
      <c r="R232" s="1059"/>
      <c r="S232" s="1177"/>
      <c r="T232" s="825"/>
      <c r="U232" s="827"/>
      <c r="V232" s="1059"/>
      <c r="W232" s="1177"/>
      <c r="X232" s="825"/>
      <c r="Y232" s="827"/>
      <c r="Z232" s="1059"/>
      <c r="AA232" s="1177"/>
      <c r="AB232" s="825"/>
      <c r="AC232" s="827"/>
      <c r="AD232" s="1059"/>
      <c r="AE232" s="1177"/>
      <c r="AF232" s="825"/>
      <c r="AG232" s="827"/>
      <c r="AH232" s="1059"/>
      <c r="AI232" s="1177"/>
      <c r="AJ232" s="825"/>
      <c r="AK232" s="827"/>
      <c r="AL232" s="1059"/>
      <c r="AM232" s="1177"/>
      <c r="AN232" s="842"/>
      <c r="AO232" s="842"/>
      <c r="AP232" s="842"/>
      <c r="AQ232" s="842"/>
      <c r="AR232" s="842"/>
      <c r="AS232" s="842"/>
      <c r="AT232" s="962" t="s">
        <v>194</v>
      </c>
      <c r="AU232" s="823"/>
      <c r="AV232" s="823"/>
      <c r="CG232" s="807">
        <v>0</v>
      </c>
      <c r="CH232" s="807"/>
      <c r="CI232" s="807"/>
      <c r="CJ232" s="807">
        <v>0</v>
      </c>
      <c r="CK232" s="807"/>
      <c r="CL232" s="807"/>
      <c r="CM232" s="807"/>
      <c r="CN232" s="807"/>
    </row>
    <row r="233" spans="1:92" x14ac:dyDescent="0.2">
      <c r="A233" s="1506"/>
      <c r="B233" s="1165" t="s">
        <v>173</v>
      </c>
      <c r="C233" s="873">
        <f t="shared" si="39"/>
        <v>0</v>
      </c>
      <c r="D233" s="873">
        <f t="shared" si="40"/>
        <v>0</v>
      </c>
      <c r="E233" s="1166">
        <f t="shared" si="40"/>
        <v>0</v>
      </c>
      <c r="F233" s="825"/>
      <c r="G233" s="827"/>
      <c r="H233" s="825"/>
      <c r="I233" s="827"/>
      <c r="J233" s="825"/>
      <c r="K233" s="827"/>
      <c r="L233" s="825"/>
      <c r="M233" s="827"/>
      <c r="N233" s="825"/>
      <c r="O233" s="1177"/>
      <c r="P233" s="825"/>
      <c r="Q233" s="827"/>
      <c r="R233" s="1059"/>
      <c r="S233" s="1177"/>
      <c r="T233" s="825"/>
      <c r="U233" s="827"/>
      <c r="V233" s="1059"/>
      <c r="W233" s="1177"/>
      <c r="X233" s="825"/>
      <c r="Y233" s="827"/>
      <c r="Z233" s="1059"/>
      <c r="AA233" s="1177"/>
      <c r="AB233" s="825"/>
      <c r="AC233" s="827"/>
      <c r="AD233" s="1059"/>
      <c r="AE233" s="1177"/>
      <c r="AF233" s="825"/>
      <c r="AG233" s="827"/>
      <c r="AH233" s="1059"/>
      <c r="AI233" s="1177"/>
      <c r="AJ233" s="825"/>
      <c r="AK233" s="827"/>
      <c r="AL233" s="1059"/>
      <c r="AM233" s="1177"/>
      <c r="AN233" s="842"/>
      <c r="AO233" s="842"/>
      <c r="AP233" s="842"/>
      <c r="AQ233" s="842"/>
      <c r="AR233" s="842"/>
      <c r="AS233" s="842"/>
      <c r="AT233" s="964" t="s">
        <v>194</v>
      </c>
      <c r="AU233" s="823"/>
      <c r="AV233" s="823"/>
      <c r="CG233" s="807">
        <v>0</v>
      </c>
      <c r="CH233" s="807"/>
      <c r="CI233" s="807"/>
      <c r="CJ233" s="807">
        <v>0</v>
      </c>
      <c r="CK233" s="807"/>
      <c r="CL233" s="807"/>
      <c r="CM233" s="807"/>
      <c r="CN233" s="807"/>
    </row>
    <row r="234" spans="1:92" x14ac:dyDescent="0.2">
      <c r="A234" s="1506"/>
      <c r="B234" s="1165" t="s">
        <v>174</v>
      </c>
      <c r="C234" s="873">
        <f t="shared" si="39"/>
        <v>0</v>
      </c>
      <c r="D234" s="873">
        <f t="shared" si="40"/>
        <v>0</v>
      </c>
      <c r="E234" s="1166">
        <f t="shared" si="40"/>
        <v>0</v>
      </c>
      <c r="F234" s="825"/>
      <c r="G234" s="827"/>
      <c r="H234" s="825"/>
      <c r="I234" s="827"/>
      <c r="J234" s="825"/>
      <c r="K234" s="827"/>
      <c r="L234" s="825"/>
      <c r="M234" s="827"/>
      <c r="N234" s="825"/>
      <c r="O234" s="1177"/>
      <c r="P234" s="825"/>
      <c r="Q234" s="827"/>
      <c r="R234" s="1059"/>
      <c r="S234" s="1177"/>
      <c r="T234" s="825"/>
      <c r="U234" s="827"/>
      <c r="V234" s="1059"/>
      <c r="W234" s="1177"/>
      <c r="X234" s="825"/>
      <c r="Y234" s="827"/>
      <c r="Z234" s="1059"/>
      <c r="AA234" s="1177"/>
      <c r="AB234" s="825"/>
      <c r="AC234" s="827"/>
      <c r="AD234" s="1059"/>
      <c r="AE234" s="1177"/>
      <c r="AF234" s="825"/>
      <c r="AG234" s="827"/>
      <c r="AH234" s="1059"/>
      <c r="AI234" s="1177"/>
      <c r="AJ234" s="825"/>
      <c r="AK234" s="827"/>
      <c r="AL234" s="1059"/>
      <c r="AM234" s="1177"/>
      <c r="AN234" s="842"/>
      <c r="AO234" s="842"/>
      <c r="AP234" s="842"/>
      <c r="AQ234" s="842"/>
      <c r="AR234" s="842"/>
      <c r="AS234" s="842"/>
      <c r="AT234" s="964" t="s">
        <v>194</v>
      </c>
      <c r="AU234" s="823"/>
      <c r="AV234" s="823"/>
      <c r="CG234" s="807">
        <v>0</v>
      </c>
      <c r="CH234" s="807"/>
      <c r="CI234" s="807"/>
      <c r="CJ234" s="807">
        <v>0</v>
      </c>
      <c r="CK234" s="807"/>
      <c r="CL234" s="807"/>
      <c r="CM234" s="807"/>
      <c r="CN234" s="807"/>
    </row>
    <row r="235" spans="1:92" x14ac:dyDescent="0.2">
      <c r="A235" s="1506"/>
      <c r="B235" s="1165" t="s">
        <v>175</v>
      </c>
      <c r="C235" s="873">
        <f t="shared" si="39"/>
        <v>0</v>
      </c>
      <c r="D235" s="873">
        <f t="shared" si="40"/>
        <v>0</v>
      </c>
      <c r="E235" s="1166">
        <f t="shared" si="40"/>
        <v>0</v>
      </c>
      <c r="F235" s="825"/>
      <c r="G235" s="827"/>
      <c r="H235" s="825"/>
      <c r="I235" s="827"/>
      <c r="J235" s="825"/>
      <c r="K235" s="827"/>
      <c r="L235" s="825"/>
      <c r="M235" s="827"/>
      <c r="N235" s="825"/>
      <c r="O235" s="1177"/>
      <c r="P235" s="825"/>
      <c r="Q235" s="827"/>
      <c r="R235" s="1059"/>
      <c r="S235" s="1177"/>
      <c r="T235" s="825"/>
      <c r="U235" s="827"/>
      <c r="V235" s="1059"/>
      <c r="W235" s="1177"/>
      <c r="X235" s="825"/>
      <c r="Y235" s="827"/>
      <c r="Z235" s="1059"/>
      <c r="AA235" s="1177"/>
      <c r="AB235" s="825"/>
      <c r="AC235" s="827"/>
      <c r="AD235" s="1059"/>
      <c r="AE235" s="1177"/>
      <c r="AF235" s="825"/>
      <c r="AG235" s="827"/>
      <c r="AH235" s="1059"/>
      <c r="AI235" s="1177"/>
      <c r="AJ235" s="825"/>
      <c r="AK235" s="827"/>
      <c r="AL235" s="1059"/>
      <c r="AM235" s="1177"/>
      <c r="AN235" s="842"/>
      <c r="AO235" s="842"/>
      <c r="AP235" s="842"/>
      <c r="AQ235" s="842"/>
      <c r="AR235" s="842"/>
      <c r="AS235" s="842"/>
      <c r="AT235" s="964" t="s">
        <v>194</v>
      </c>
      <c r="AU235" s="823"/>
      <c r="AV235" s="823"/>
      <c r="CG235" s="807">
        <v>0</v>
      </c>
      <c r="CH235" s="807"/>
      <c r="CI235" s="807"/>
      <c r="CJ235" s="807">
        <v>0</v>
      </c>
      <c r="CK235" s="807"/>
      <c r="CL235" s="807"/>
      <c r="CM235" s="807"/>
      <c r="CN235" s="807"/>
    </row>
    <row r="236" spans="1:92" x14ac:dyDescent="0.2">
      <c r="A236" s="1507"/>
      <c r="B236" s="1167" t="s">
        <v>176</v>
      </c>
      <c r="C236" s="868">
        <f t="shared" si="39"/>
        <v>10</v>
      </c>
      <c r="D236" s="868">
        <f t="shared" si="40"/>
        <v>0</v>
      </c>
      <c r="E236" s="1229">
        <f t="shared" si="40"/>
        <v>10</v>
      </c>
      <c r="F236" s="916"/>
      <c r="G236" s="1035"/>
      <c r="H236" s="916"/>
      <c r="I236" s="1035"/>
      <c r="J236" s="916"/>
      <c r="K236" s="1035"/>
      <c r="L236" s="916"/>
      <c r="M236" s="1035"/>
      <c r="N236" s="916"/>
      <c r="O236" s="1178">
        <v>1</v>
      </c>
      <c r="P236" s="916"/>
      <c r="Q236" s="1035">
        <v>3</v>
      </c>
      <c r="R236" s="1034"/>
      <c r="S236" s="1178">
        <v>1</v>
      </c>
      <c r="T236" s="916"/>
      <c r="U236" s="1035">
        <v>2</v>
      </c>
      <c r="V236" s="1034"/>
      <c r="W236" s="1178"/>
      <c r="X236" s="916"/>
      <c r="Y236" s="1035">
        <v>1</v>
      </c>
      <c r="Z236" s="1034"/>
      <c r="AA236" s="1178">
        <v>1</v>
      </c>
      <c r="AB236" s="916"/>
      <c r="AC236" s="1035">
        <v>1</v>
      </c>
      <c r="AD236" s="1034"/>
      <c r="AE236" s="1178"/>
      <c r="AF236" s="916"/>
      <c r="AG236" s="1035"/>
      <c r="AH236" s="1034"/>
      <c r="AI236" s="1178"/>
      <c r="AJ236" s="916"/>
      <c r="AK236" s="1035"/>
      <c r="AL236" s="1034"/>
      <c r="AM236" s="1178"/>
      <c r="AN236" s="843"/>
      <c r="AO236" s="843"/>
      <c r="AP236" s="843"/>
      <c r="AQ236" s="843">
        <v>0</v>
      </c>
      <c r="AR236" s="843">
        <v>0</v>
      </c>
      <c r="AS236" s="843">
        <v>0</v>
      </c>
      <c r="AT236" s="962" t="s">
        <v>194</v>
      </c>
      <c r="AU236" s="823"/>
      <c r="AV236" s="823"/>
      <c r="CG236" s="807">
        <v>0</v>
      </c>
      <c r="CH236" s="807"/>
      <c r="CI236" s="807"/>
      <c r="CJ236" s="807">
        <v>0</v>
      </c>
      <c r="CK236" s="807"/>
      <c r="CL236" s="807"/>
      <c r="CM236" s="807"/>
      <c r="CN236" s="807"/>
    </row>
    <row r="237" spans="1:92" ht="24.75" customHeight="1" x14ac:dyDescent="0.4">
      <c r="A237" s="1179" t="s">
        <v>270</v>
      </c>
      <c r="B237" s="1130"/>
      <c r="C237" s="1131"/>
      <c r="D237" s="1132"/>
      <c r="E237" s="1132"/>
      <c r="F237" s="1132"/>
      <c r="G237" s="1180"/>
      <c r="H237" s="1180"/>
      <c r="I237" s="1180"/>
      <c r="J237" s="1180"/>
      <c r="K237" s="1180"/>
      <c r="L237" s="1181"/>
      <c r="M237" s="1180"/>
      <c r="N237" s="1180"/>
      <c r="O237" s="1180"/>
      <c r="P237" s="1180"/>
      <c r="Q237" s="1180"/>
      <c r="R237" s="1180"/>
      <c r="S237" s="1180"/>
      <c r="T237" s="1134"/>
      <c r="U237" s="944"/>
      <c r="V237" s="944"/>
      <c r="W237" s="944"/>
      <c r="X237" s="798"/>
      <c r="Y237" s="798"/>
      <c r="Z237" s="798"/>
      <c r="AA237" s="798"/>
      <c r="AB237" s="798"/>
      <c r="AC237" s="798"/>
      <c r="AD237" s="798"/>
      <c r="AE237" s="798"/>
      <c r="AF237" s="798"/>
      <c r="AG237" s="798"/>
      <c r="AH237" s="798"/>
      <c r="AI237" s="798"/>
      <c r="AJ237" s="798"/>
      <c r="AK237" s="798"/>
      <c r="AL237" s="798"/>
      <c r="AM237" s="798"/>
      <c r="AN237" s="798"/>
      <c r="AO237" s="798"/>
      <c r="AP237" s="798"/>
      <c r="AQ237" s="798"/>
      <c r="AR237" s="798"/>
      <c r="AS237" s="798"/>
      <c r="AT237" s="798"/>
      <c r="AU237" s="798"/>
      <c r="AV237" s="798"/>
      <c r="CG237" s="807"/>
      <c r="CH237" s="807"/>
      <c r="CI237" s="807"/>
      <c r="CJ237" s="807"/>
      <c r="CK237" s="807"/>
      <c r="CL237" s="807"/>
      <c r="CM237" s="807"/>
      <c r="CN237" s="807"/>
    </row>
    <row r="238" spans="1:92" ht="14.25" customHeight="1" x14ac:dyDescent="0.2">
      <c r="A238" s="1508" t="s">
        <v>32</v>
      </c>
      <c r="B238" s="1509"/>
      <c r="C238" s="1514" t="s">
        <v>163</v>
      </c>
      <c r="D238" s="1515"/>
      <c r="E238" s="1516"/>
      <c r="F238" s="1520" t="s">
        <v>177</v>
      </c>
      <c r="G238" s="1521"/>
      <c r="H238" s="1521"/>
      <c r="I238" s="1521"/>
      <c r="J238" s="1521"/>
      <c r="K238" s="1521"/>
      <c r="L238" s="1521"/>
      <c r="M238" s="1521"/>
      <c r="N238" s="1521"/>
      <c r="O238" s="1521"/>
      <c r="P238" s="1521"/>
      <c r="Q238" s="1521"/>
      <c r="R238" s="1521"/>
      <c r="S238" s="1521"/>
      <c r="T238" s="1521"/>
      <c r="U238" s="1521"/>
      <c r="V238" s="1521"/>
      <c r="W238" s="1521"/>
      <c r="X238" s="1521"/>
      <c r="Y238" s="1521"/>
      <c r="Z238" s="1521"/>
      <c r="AA238" s="1521"/>
      <c r="AB238" s="1521"/>
      <c r="AC238" s="1521"/>
      <c r="AD238" s="1521"/>
      <c r="AE238" s="1521"/>
      <c r="AF238" s="1521"/>
      <c r="AG238" s="1521"/>
      <c r="AH238" s="1521"/>
      <c r="AI238" s="1521"/>
      <c r="AJ238" s="1521"/>
      <c r="AK238" s="1521"/>
      <c r="AL238" s="1521"/>
      <c r="AM238" s="1521"/>
      <c r="AN238" s="1521"/>
      <c r="AO238" s="1522"/>
      <c r="AP238" s="1706" t="s">
        <v>249</v>
      </c>
      <c r="AQ238" s="1631" t="s">
        <v>165</v>
      </c>
      <c r="AR238" s="1631" t="s">
        <v>265</v>
      </c>
      <c r="AS238" s="1631" t="s">
        <v>187</v>
      </c>
      <c r="AT238" s="1063"/>
      <c r="AU238" s="815"/>
      <c r="AV238" s="815"/>
      <c r="CG238" s="807"/>
      <c r="CH238" s="807"/>
      <c r="CI238" s="807"/>
      <c r="CJ238" s="807"/>
      <c r="CK238" s="807"/>
      <c r="CL238" s="807"/>
      <c r="CM238" s="807"/>
      <c r="CN238" s="807"/>
    </row>
    <row r="239" spans="1:92" x14ac:dyDescent="0.2">
      <c r="A239" s="1510"/>
      <c r="B239" s="1511"/>
      <c r="C239" s="1517"/>
      <c r="D239" s="1518"/>
      <c r="E239" s="1519"/>
      <c r="F239" s="1562" t="s">
        <v>178</v>
      </c>
      <c r="G239" s="1563"/>
      <c r="H239" s="1562" t="s">
        <v>179</v>
      </c>
      <c r="I239" s="1563"/>
      <c r="J239" s="1562" t="s">
        <v>180</v>
      </c>
      <c r="K239" s="1563"/>
      <c r="L239" s="1562" t="s">
        <v>101</v>
      </c>
      <c r="M239" s="1563"/>
      <c r="N239" s="1562" t="s">
        <v>57</v>
      </c>
      <c r="O239" s="1563"/>
      <c r="P239" s="1562" t="s">
        <v>8</v>
      </c>
      <c r="Q239" s="1563"/>
      <c r="R239" s="1562" t="s">
        <v>59</v>
      </c>
      <c r="S239" s="1564"/>
      <c r="T239" s="1562" t="s">
        <v>60</v>
      </c>
      <c r="U239" s="1564"/>
      <c r="V239" s="1562" t="s">
        <v>61</v>
      </c>
      <c r="W239" s="1564"/>
      <c r="X239" s="1562" t="s">
        <v>62</v>
      </c>
      <c r="Y239" s="1564"/>
      <c r="Z239" s="1562" t="s">
        <v>63</v>
      </c>
      <c r="AA239" s="1564"/>
      <c r="AB239" s="1562" t="s">
        <v>64</v>
      </c>
      <c r="AC239" s="1564"/>
      <c r="AD239" s="1562" t="s">
        <v>65</v>
      </c>
      <c r="AE239" s="1564"/>
      <c r="AF239" s="1562" t="s">
        <v>66</v>
      </c>
      <c r="AG239" s="1564"/>
      <c r="AH239" s="1562" t="s">
        <v>67</v>
      </c>
      <c r="AI239" s="1564"/>
      <c r="AJ239" s="1562" t="s">
        <v>68</v>
      </c>
      <c r="AK239" s="1564"/>
      <c r="AL239" s="1562" t="s">
        <v>69</v>
      </c>
      <c r="AM239" s="1564"/>
      <c r="AN239" s="1562" t="s">
        <v>70</v>
      </c>
      <c r="AO239" s="1563"/>
      <c r="AP239" s="1707"/>
      <c r="AQ239" s="1652"/>
      <c r="AR239" s="1709"/>
      <c r="AS239" s="1709"/>
      <c r="AT239" s="1182"/>
      <c r="AU239" s="815"/>
      <c r="AV239" s="815"/>
      <c r="CG239" s="807"/>
      <c r="CH239" s="807"/>
      <c r="CI239" s="807"/>
      <c r="CJ239" s="807"/>
      <c r="CK239" s="807"/>
      <c r="CL239" s="807"/>
      <c r="CM239" s="807"/>
      <c r="CN239" s="807"/>
    </row>
    <row r="240" spans="1:92" x14ac:dyDescent="0.2">
      <c r="A240" s="1512"/>
      <c r="B240" s="1513"/>
      <c r="C240" s="958" t="s">
        <v>149</v>
      </c>
      <c r="D240" s="958" t="s">
        <v>30</v>
      </c>
      <c r="E240" s="857" t="s">
        <v>48</v>
      </c>
      <c r="F240" s="1149" t="s">
        <v>159</v>
      </c>
      <c r="G240" s="1150" t="s">
        <v>48</v>
      </c>
      <c r="H240" s="1149" t="s">
        <v>159</v>
      </c>
      <c r="I240" s="1150" t="s">
        <v>48</v>
      </c>
      <c r="J240" s="1149" t="s">
        <v>159</v>
      </c>
      <c r="K240" s="1150" t="s">
        <v>48</v>
      </c>
      <c r="L240" s="1149" t="s">
        <v>159</v>
      </c>
      <c r="M240" s="1150" t="s">
        <v>48</v>
      </c>
      <c r="N240" s="1149" t="s">
        <v>159</v>
      </c>
      <c r="O240" s="1150" t="s">
        <v>48</v>
      </c>
      <c r="P240" s="1149" t="s">
        <v>159</v>
      </c>
      <c r="Q240" s="1150" t="s">
        <v>48</v>
      </c>
      <c r="R240" s="1149" t="s">
        <v>159</v>
      </c>
      <c r="S240" s="1150" t="s">
        <v>48</v>
      </c>
      <c r="T240" s="1149" t="s">
        <v>159</v>
      </c>
      <c r="U240" s="1150" t="s">
        <v>48</v>
      </c>
      <c r="V240" s="1149" t="s">
        <v>159</v>
      </c>
      <c r="W240" s="1150" t="s">
        <v>48</v>
      </c>
      <c r="X240" s="1149" t="s">
        <v>159</v>
      </c>
      <c r="Y240" s="1150" t="s">
        <v>48</v>
      </c>
      <c r="Z240" s="1149" t="s">
        <v>159</v>
      </c>
      <c r="AA240" s="1150" t="s">
        <v>48</v>
      </c>
      <c r="AB240" s="1149" t="s">
        <v>159</v>
      </c>
      <c r="AC240" s="1150" t="s">
        <v>48</v>
      </c>
      <c r="AD240" s="1149" t="s">
        <v>159</v>
      </c>
      <c r="AE240" s="1150" t="s">
        <v>48</v>
      </c>
      <c r="AF240" s="1149" t="s">
        <v>159</v>
      </c>
      <c r="AG240" s="1150" t="s">
        <v>48</v>
      </c>
      <c r="AH240" s="1149" t="s">
        <v>159</v>
      </c>
      <c r="AI240" s="1150" t="s">
        <v>48</v>
      </c>
      <c r="AJ240" s="1149" t="s">
        <v>159</v>
      </c>
      <c r="AK240" s="1150" t="s">
        <v>48</v>
      </c>
      <c r="AL240" s="1149" t="s">
        <v>159</v>
      </c>
      <c r="AM240" s="1150" t="s">
        <v>48</v>
      </c>
      <c r="AN240" s="1149" t="s">
        <v>159</v>
      </c>
      <c r="AO240" s="1183" t="s">
        <v>48</v>
      </c>
      <c r="AP240" s="1708"/>
      <c r="AQ240" s="1632"/>
      <c r="AR240" s="1710"/>
      <c r="AS240" s="1710"/>
      <c r="AT240" s="1182"/>
      <c r="AU240" s="815"/>
      <c r="AV240" s="823"/>
      <c r="CG240" s="807"/>
      <c r="CH240" s="807"/>
      <c r="CI240" s="807"/>
      <c r="CJ240" s="807"/>
      <c r="CK240" s="807"/>
      <c r="CL240" s="807"/>
      <c r="CM240" s="807"/>
      <c r="CN240" s="807"/>
    </row>
    <row r="241" spans="1:92" x14ac:dyDescent="0.2">
      <c r="A241" s="1523" t="s">
        <v>102</v>
      </c>
      <c r="B241" s="1523"/>
      <c r="C241" s="864">
        <f t="shared" ref="C241:C247" si="41">SUM(D241+E241)</f>
        <v>8</v>
      </c>
      <c r="D241" s="864">
        <f t="shared" ref="D241:E243" si="42">SUM(F241+H241+J241+L241+N241+P241+R241+T241+V241+X241+Z241+AB241+AD241+AF241+AH241+AJ241+AL241+AN241)</f>
        <v>4</v>
      </c>
      <c r="E241" s="864">
        <f t="shared" si="42"/>
        <v>4</v>
      </c>
      <c r="F241" s="817"/>
      <c r="G241" s="817"/>
      <c r="H241" s="817"/>
      <c r="I241" s="817"/>
      <c r="J241" s="906"/>
      <c r="K241" s="865"/>
      <c r="L241" s="817"/>
      <c r="M241" s="817"/>
      <c r="N241" s="817">
        <v>1</v>
      </c>
      <c r="O241" s="817"/>
      <c r="P241" s="865">
        <v>2</v>
      </c>
      <c r="Q241" s="1185"/>
      <c r="R241" s="817"/>
      <c r="S241" s="817"/>
      <c r="T241" s="817"/>
      <c r="U241" s="817">
        <v>2</v>
      </c>
      <c r="V241" s="817"/>
      <c r="W241" s="817">
        <v>1</v>
      </c>
      <c r="X241" s="817"/>
      <c r="Y241" s="817"/>
      <c r="Z241" s="817"/>
      <c r="AA241" s="817"/>
      <c r="AB241" s="817">
        <v>1</v>
      </c>
      <c r="AC241" s="817"/>
      <c r="AD241" s="817"/>
      <c r="AE241" s="817"/>
      <c r="AF241" s="817"/>
      <c r="AG241" s="817">
        <v>1</v>
      </c>
      <c r="AH241" s="817"/>
      <c r="AI241" s="817"/>
      <c r="AJ241" s="817"/>
      <c r="AK241" s="817"/>
      <c r="AL241" s="817"/>
      <c r="AM241" s="817"/>
      <c r="AN241" s="817"/>
      <c r="AO241" s="906"/>
      <c r="AP241" s="991"/>
      <c r="AQ241" s="865">
        <v>0</v>
      </c>
      <c r="AR241" s="865">
        <v>0</v>
      </c>
      <c r="AS241" s="865">
        <v>0</v>
      </c>
      <c r="AT241" s="964" t="s">
        <v>194</v>
      </c>
      <c r="AU241" s="823"/>
      <c r="AV241" s="823"/>
      <c r="CG241" s="807">
        <v>0</v>
      </c>
      <c r="CH241" s="807">
        <v>0</v>
      </c>
      <c r="CI241" s="807">
        <v>0</v>
      </c>
      <c r="CJ241" s="807"/>
      <c r="CK241" s="807"/>
      <c r="CL241" s="807"/>
      <c r="CM241" s="807"/>
      <c r="CN241" s="807"/>
    </row>
    <row r="242" spans="1:92" ht="15" thickBot="1" x14ac:dyDescent="0.25">
      <c r="A242" s="1711" t="s">
        <v>166</v>
      </c>
      <c r="B242" s="1711"/>
      <c r="C242" s="878">
        <f t="shared" si="41"/>
        <v>0</v>
      </c>
      <c r="D242" s="878">
        <f t="shared" si="42"/>
        <v>0</v>
      </c>
      <c r="E242" s="878">
        <f t="shared" si="42"/>
        <v>0</v>
      </c>
      <c r="F242" s="1186"/>
      <c r="G242" s="1186"/>
      <c r="H242" s="1186"/>
      <c r="I242" s="1186"/>
      <c r="J242" s="1103"/>
      <c r="K242" s="1092"/>
      <c r="L242" s="1186"/>
      <c r="M242" s="1186"/>
      <c r="N242" s="1186"/>
      <c r="O242" s="1186"/>
      <c r="P242" s="1092"/>
      <c r="Q242" s="1187"/>
      <c r="R242" s="1186"/>
      <c r="S242" s="1186"/>
      <c r="T242" s="1186"/>
      <c r="U242" s="1186"/>
      <c r="V242" s="1186"/>
      <c r="W242" s="1186"/>
      <c r="X242" s="1186"/>
      <c r="Y242" s="1186"/>
      <c r="Z242" s="1186"/>
      <c r="AA242" s="1186"/>
      <c r="AB242" s="1186"/>
      <c r="AC242" s="1186"/>
      <c r="AD242" s="1186"/>
      <c r="AE242" s="1186"/>
      <c r="AF242" s="1186"/>
      <c r="AG242" s="1186"/>
      <c r="AH242" s="1186"/>
      <c r="AI242" s="1186"/>
      <c r="AJ242" s="1186"/>
      <c r="AK242" s="1186"/>
      <c r="AL242" s="1186"/>
      <c r="AM242" s="1186"/>
      <c r="AN242" s="1186"/>
      <c r="AO242" s="1103"/>
      <c r="AP242" s="1104"/>
      <c r="AQ242" s="1092"/>
      <c r="AR242" s="1092"/>
      <c r="AS242" s="1092"/>
      <c r="AT242" s="962" t="s">
        <v>194</v>
      </c>
      <c r="AU242" s="823"/>
      <c r="AV242" s="823"/>
      <c r="CG242" s="807">
        <v>0</v>
      </c>
      <c r="CH242" s="807">
        <v>0</v>
      </c>
      <c r="CI242" s="807">
        <v>0</v>
      </c>
      <c r="CJ242" s="807"/>
      <c r="CK242" s="807"/>
      <c r="CL242" s="807"/>
      <c r="CM242" s="807"/>
      <c r="CN242" s="807"/>
    </row>
    <row r="243" spans="1:92" ht="15" thickTop="1" x14ac:dyDescent="0.2">
      <c r="A243" s="1712" t="s">
        <v>271</v>
      </c>
      <c r="B243" s="1713"/>
      <c r="C243" s="1188">
        <f t="shared" si="41"/>
        <v>0</v>
      </c>
      <c r="D243" s="1188">
        <f t="shared" si="42"/>
        <v>0</v>
      </c>
      <c r="E243" s="1188">
        <f t="shared" si="42"/>
        <v>0</v>
      </c>
      <c r="F243" s="1054"/>
      <c r="G243" s="1054"/>
      <c r="H243" s="1054"/>
      <c r="I243" s="1189"/>
      <c r="J243" s="1190"/>
      <c r="K243" s="881"/>
      <c r="L243" s="1189"/>
      <c r="M243" s="1189"/>
      <c r="N243" s="1189"/>
      <c r="O243" s="1189"/>
      <c r="P243" s="881"/>
      <c r="Q243" s="1191"/>
      <c r="R243" s="881"/>
      <c r="S243" s="1191"/>
      <c r="T243" s="1189"/>
      <c r="U243" s="1189"/>
      <c r="V243" s="1189"/>
      <c r="W243" s="1189"/>
      <c r="X243" s="1189"/>
      <c r="Y243" s="1189"/>
      <c r="Z243" s="1189"/>
      <c r="AA243" s="1189"/>
      <c r="AB243" s="1189"/>
      <c r="AC243" s="1189"/>
      <c r="AD243" s="1189"/>
      <c r="AE243" s="1189"/>
      <c r="AF243" s="1189"/>
      <c r="AG243" s="1189"/>
      <c r="AH243" s="1189"/>
      <c r="AI243" s="1189"/>
      <c r="AJ243" s="1189"/>
      <c r="AK243" s="1189"/>
      <c r="AL243" s="1189"/>
      <c r="AM243" s="1189"/>
      <c r="AN243" s="1189"/>
      <c r="AO243" s="1190"/>
      <c r="AP243" s="1192"/>
      <c r="AQ243" s="881"/>
      <c r="AR243" s="881"/>
      <c r="AS243" s="881"/>
      <c r="AT243" s="963" t="s">
        <v>194</v>
      </c>
      <c r="AU243" s="823"/>
      <c r="AV243" s="799"/>
      <c r="CG243" s="807">
        <v>0</v>
      </c>
      <c r="CH243" s="807">
        <v>0</v>
      </c>
      <c r="CI243" s="807">
        <v>0</v>
      </c>
      <c r="CJ243" s="807"/>
      <c r="CK243" s="807"/>
      <c r="CL243" s="807"/>
      <c r="CM243" s="807"/>
      <c r="CN243" s="807"/>
    </row>
    <row r="244" spans="1:92" ht="23.25" customHeight="1" thickBot="1" x14ac:dyDescent="0.25">
      <c r="A244" s="1502" t="s">
        <v>272</v>
      </c>
      <c r="B244" s="1503"/>
      <c r="C244" s="1193">
        <f t="shared" si="41"/>
        <v>0</v>
      </c>
      <c r="D244" s="1193">
        <f>SUM(F244+H244)</f>
        <v>0</v>
      </c>
      <c r="E244" s="1193">
        <f>SUM(G244+I244)</f>
        <v>0</v>
      </c>
      <c r="F244" s="1194"/>
      <c r="G244" s="1194"/>
      <c r="H244" s="1194"/>
      <c r="I244" s="1195"/>
      <c r="J244" s="1196"/>
      <c r="K244" s="1197"/>
      <c r="L244" s="1198"/>
      <c r="M244" s="1199"/>
      <c r="N244" s="1198"/>
      <c r="O244" s="1199"/>
      <c r="P244" s="1197"/>
      <c r="Q244" s="1199"/>
      <c r="R244" s="1197"/>
      <c r="S244" s="1199"/>
      <c r="T244" s="1198"/>
      <c r="U244" s="1199"/>
      <c r="V244" s="1200"/>
      <c r="W244" s="1201"/>
      <c r="X244" s="1200"/>
      <c r="Y244" s="1201"/>
      <c r="Z244" s="1198"/>
      <c r="AA244" s="1199"/>
      <c r="AB244" s="1198"/>
      <c r="AC244" s="1199"/>
      <c r="AD244" s="1198"/>
      <c r="AE244" s="1199"/>
      <c r="AF244" s="1198"/>
      <c r="AG244" s="1199"/>
      <c r="AH244" s="1198"/>
      <c r="AI244" s="1199"/>
      <c r="AJ244" s="1198"/>
      <c r="AK244" s="1199"/>
      <c r="AL244" s="1198"/>
      <c r="AM244" s="1199"/>
      <c r="AN244" s="1198"/>
      <c r="AO244" s="1202"/>
      <c r="AP244" s="1203"/>
      <c r="AQ244" s="1198"/>
      <c r="AR244" s="1204"/>
      <c r="AS244" s="1204"/>
      <c r="AT244" s="963" t="s">
        <v>194</v>
      </c>
      <c r="AU244" s="823"/>
      <c r="AV244" s="799"/>
      <c r="CG244" s="807"/>
      <c r="CH244" s="807">
        <v>0</v>
      </c>
      <c r="CI244" s="807"/>
      <c r="CJ244" s="807"/>
      <c r="CK244" s="807"/>
      <c r="CL244" s="807"/>
      <c r="CM244" s="807"/>
      <c r="CN244" s="807"/>
    </row>
    <row r="245" spans="1:92" ht="15" thickTop="1" x14ac:dyDescent="0.2">
      <c r="A245" s="1714" t="s">
        <v>273</v>
      </c>
      <c r="B245" s="876" t="s">
        <v>274</v>
      </c>
      <c r="C245" s="876">
        <f t="shared" si="41"/>
        <v>0</v>
      </c>
      <c r="D245" s="876">
        <f t="shared" ref="D245:E247" si="43">SUM(F245+H245+J245+L245+N245+P245+R245+T245+V245+X245+Z245+AB245+AD245+AF245+AH245+AJ245+AL245+AN245)</f>
        <v>0</v>
      </c>
      <c r="E245" s="876">
        <f t="shared" si="43"/>
        <v>0</v>
      </c>
      <c r="F245" s="1020"/>
      <c r="G245" s="1020"/>
      <c r="H245" s="1020"/>
      <c r="I245" s="1020"/>
      <c r="J245" s="1007"/>
      <c r="K245" s="841"/>
      <c r="L245" s="1020"/>
      <c r="M245" s="1020"/>
      <c r="N245" s="1020"/>
      <c r="O245" s="1020"/>
      <c r="P245" s="841"/>
      <c r="Q245" s="1021"/>
      <c r="R245" s="1020"/>
      <c r="S245" s="1020"/>
      <c r="T245" s="1020"/>
      <c r="U245" s="1020"/>
      <c r="V245" s="1020"/>
      <c r="W245" s="1020"/>
      <c r="X245" s="1020"/>
      <c r="Y245" s="1020"/>
      <c r="Z245" s="1020"/>
      <c r="AA245" s="1020"/>
      <c r="AB245" s="1020"/>
      <c r="AC245" s="1020"/>
      <c r="AD245" s="968"/>
      <c r="AE245" s="1021"/>
      <c r="AF245" s="1020"/>
      <c r="AG245" s="1020"/>
      <c r="AH245" s="1020"/>
      <c r="AI245" s="1020"/>
      <c r="AJ245" s="1020"/>
      <c r="AK245" s="1020"/>
      <c r="AL245" s="1020"/>
      <c r="AM245" s="1020"/>
      <c r="AN245" s="1020"/>
      <c r="AO245" s="1007"/>
      <c r="AP245" s="1008"/>
      <c r="AQ245" s="841"/>
      <c r="AR245" s="841"/>
      <c r="AS245" s="841"/>
      <c r="AT245" s="963" t="s">
        <v>194</v>
      </c>
      <c r="AU245" s="823"/>
      <c r="AV245" s="815"/>
      <c r="CG245" s="807">
        <v>0</v>
      </c>
      <c r="CH245" s="807">
        <v>0</v>
      </c>
      <c r="CI245" s="807">
        <v>0</v>
      </c>
      <c r="CJ245" s="807"/>
      <c r="CK245" s="807"/>
      <c r="CL245" s="807"/>
      <c r="CM245" s="807"/>
      <c r="CN245" s="807"/>
    </row>
    <row r="246" spans="1:92" x14ac:dyDescent="0.2">
      <c r="A246" s="1714"/>
      <c r="B246" s="873" t="s">
        <v>275</v>
      </c>
      <c r="C246" s="873">
        <f t="shared" si="41"/>
        <v>0</v>
      </c>
      <c r="D246" s="873">
        <f t="shared" si="43"/>
        <v>0</v>
      </c>
      <c r="E246" s="873">
        <f t="shared" si="43"/>
        <v>0</v>
      </c>
      <c r="F246" s="817"/>
      <c r="G246" s="817"/>
      <c r="H246" s="817"/>
      <c r="I246" s="817"/>
      <c r="J246" s="906"/>
      <c r="K246" s="865"/>
      <c r="L246" s="817"/>
      <c r="M246" s="817"/>
      <c r="N246" s="817"/>
      <c r="O246" s="817"/>
      <c r="P246" s="865"/>
      <c r="Q246" s="1185"/>
      <c r="R246" s="817"/>
      <c r="S246" s="817"/>
      <c r="T246" s="817"/>
      <c r="U246" s="817"/>
      <c r="V246" s="817"/>
      <c r="W246" s="817"/>
      <c r="X246" s="817"/>
      <c r="Y246" s="817"/>
      <c r="Z246" s="817"/>
      <c r="AA246" s="817"/>
      <c r="AB246" s="817"/>
      <c r="AC246" s="817"/>
      <c r="AD246" s="817"/>
      <c r="AE246" s="817"/>
      <c r="AF246" s="817"/>
      <c r="AG246" s="817"/>
      <c r="AH246" s="817"/>
      <c r="AI246" s="817"/>
      <c r="AJ246" s="817"/>
      <c r="AK246" s="817"/>
      <c r="AL246" s="817"/>
      <c r="AM246" s="817"/>
      <c r="AN246" s="817"/>
      <c r="AO246" s="906"/>
      <c r="AP246" s="991"/>
      <c r="AQ246" s="865"/>
      <c r="AR246" s="865"/>
      <c r="AS246" s="865"/>
      <c r="AT246" s="964" t="s">
        <v>194</v>
      </c>
      <c r="AU246" s="823"/>
      <c r="AV246" s="815"/>
      <c r="CG246" s="807">
        <v>0</v>
      </c>
      <c r="CH246" s="807">
        <v>0</v>
      </c>
      <c r="CI246" s="807">
        <v>0</v>
      </c>
      <c r="CJ246" s="807"/>
      <c r="CK246" s="807"/>
      <c r="CL246" s="807"/>
      <c r="CM246" s="807"/>
      <c r="CN246" s="807"/>
    </row>
    <row r="247" spans="1:92" x14ac:dyDescent="0.2">
      <c r="A247" s="1493"/>
      <c r="B247" s="868" t="s">
        <v>276</v>
      </c>
      <c r="C247" s="868">
        <f t="shared" si="41"/>
        <v>0</v>
      </c>
      <c r="D247" s="868">
        <f t="shared" si="43"/>
        <v>0</v>
      </c>
      <c r="E247" s="868">
        <f t="shared" si="43"/>
        <v>0</v>
      </c>
      <c r="F247" s="833"/>
      <c r="G247" s="833"/>
      <c r="H247" s="833"/>
      <c r="I247" s="833"/>
      <c r="J247" s="1086"/>
      <c r="K247" s="838"/>
      <c r="L247" s="833"/>
      <c r="M247" s="833"/>
      <c r="N247" s="833"/>
      <c r="O247" s="833"/>
      <c r="P247" s="838"/>
      <c r="Q247" s="1205"/>
      <c r="R247" s="833"/>
      <c r="S247" s="833"/>
      <c r="T247" s="833"/>
      <c r="U247" s="833"/>
      <c r="V247" s="833"/>
      <c r="W247" s="833"/>
      <c r="X247" s="833"/>
      <c r="Y247" s="833"/>
      <c r="Z247" s="833"/>
      <c r="AA247" s="833"/>
      <c r="AB247" s="833"/>
      <c r="AC247" s="833"/>
      <c r="AD247" s="833"/>
      <c r="AE247" s="833"/>
      <c r="AF247" s="833"/>
      <c r="AG247" s="833"/>
      <c r="AH247" s="833"/>
      <c r="AI247" s="833"/>
      <c r="AJ247" s="833"/>
      <c r="AK247" s="833"/>
      <c r="AL247" s="833"/>
      <c r="AM247" s="833"/>
      <c r="AN247" s="833"/>
      <c r="AO247" s="1086"/>
      <c r="AP247" s="1080"/>
      <c r="AQ247" s="838"/>
      <c r="AR247" s="838"/>
      <c r="AS247" s="838"/>
      <c r="AT247" s="962" t="s">
        <v>194</v>
      </c>
      <c r="AU247" s="823"/>
      <c r="AV247" s="815"/>
      <c r="CG247" s="807">
        <v>0</v>
      </c>
      <c r="CH247" s="807">
        <v>0</v>
      </c>
      <c r="CI247" s="807">
        <v>0</v>
      </c>
      <c r="CJ247" s="807"/>
      <c r="CK247" s="807"/>
      <c r="CL247" s="807"/>
      <c r="CM247" s="807"/>
      <c r="CN247" s="807"/>
    </row>
    <row r="248" spans="1:92" x14ac:dyDescent="0.2">
      <c r="A248" s="1179" t="s">
        <v>277</v>
      </c>
      <c r="B248" s="1130"/>
      <c r="C248" s="1131"/>
      <c r="D248" s="1132"/>
      <c r="E248" s="1132"/>
      <c r="F248" s="1132"/>
      <c r="G248" s="1180"/>
      <c r="H248" s="1180"/>
      <c r="I248" s="1180"/>
      <c r="J248" s="1180"/>
      <c r="K248" s="1180"/>
      <c r="L248" s="1180"/>
      <c r="M248" s="1180"/>
      <c r="N248" s="1180"/>
      <c r="O248" s="1180"/>
      <c r="P248" s="1180"/>
      <c r="Q248" s="1180"/>
      <c r="R248" s="1180"/>
      <c r="S248" s="1180"/>
      <c r="T248" s="1134"/>
      <c r="U248" s="944"/>
      <c r="V248" s="944"/>
      <c r="W248" s="944"/>
      <c r="X248" s="798"/>
      <c r="Y248" s="798"/>
      <c r="Z248" s="798"/>
      <c r="AA248" s="798"/>
      <c r="AB248" s="798"/>
      <c r="AC248" s="798"/>
      <c r="AD248" s="798"/>
      <c r="AE248" s="798"/>
      <c r="AF248" s="798"/>
      <c r="AG248" s="798"/>
      <c r="AH248" s="798"/>
      <c r="AI248" s="798"/>
      <c r="AJ248" s="798"/>
      <c r="AK248" s="798"/>
      <c r="AL248" s="798"/>
      <c r="AM248" s="798"/>
      <c r="AN248" s="798"/>
      <c r="AO248" s="798"/>
      <c r="AP248" s="798"/>
      <c r="AQ248" s="798"/>
      <c r="AR248" s="798"/>
      <c r="AS248" s="798"/>
      <c r="AT248" s="798"/>
      <c r="AU248" s="799"/>
      <c r="AV248" s="815"/>
      <c r="CG248" s="807"/>
      <c r="CH248" s="807"/>
      <c r="CI248" s="807"/>
      <c r="CJ248" s="807"/>
      <c r="CK248" s="807"/>
      <c r="CL248" s="807"/>
      <c r="CM248" s="807"/>
      <c r="CN248" s="807"/>
    </row>
    <row r="249" spans="1:92" x14ac:dyDescent="0.2">
      <c r="A249" s="1508" t="s">
        <v>32</v>
      </c>
      <c r="B249" s="1509"/>
      <c r="C249" s="1524" t="s">
        <v>163</v>
      </c>
      <c r="D249" s="1524"/>
      <c r="E249" s="1524"/>
      <c r="F249" s="1520" t="s">
        <v>152</v>
      </c>
      <c r="G249" s="1521"/>
      <c r="H249" s="1521"/>
      <c r="I249" s="1521"/>
      <c r="J249" s="1521"/>
      <c r="K249" s="1521"/>
      <c r="L249" s="1521"/>
      <c r="M249" s="1521"/>
      <c r="N249" s="1521"/>
      <c r="O249" s="1521"/>
      <c r="P249" s="1521"/>
      <c r="Q249" s="1521"/>
      <c r="R249" s="1521"/>
      <c r="S249" s="1521"/>
      <c r="T249" s="1521"/>
      <c r="U249" s="1521"/>
      <c r="V249" s="1521"/>
      <c r="W249" s="1521"/>
      <c r="X249" s="1521"/>
      <c r="Y249" s="1521"/>
      <c r="Z249" s="1521"/>
      <c r="AA249" s="1521"/>
      <c r="AB249" s="1521"/>
      <c r="AC249" s="1521"/>
      <c r="AD249" s="1521"/>
      <c r="AE249" s="1521"/>
      <c r="AF249" s="1521"/>
      <c r="AG249" s="1595"/>
      <c r="AH249" s="1631" t="s">
        <v>165</v>
      </c>
      <c r="AI249" s="1631" t="s">
        <v>251</v>
      </c>
      <c r="AJ249" s="1509" t="s">
        <v>187</v>
      </c>
      <c r="AK249" s="1063"/>
      <c r="AL249" s="815"/>
      <c r="AM249" s="823"/>
      <c r="AN249" s="815"/>
      <c r="AO249" s="815"/>
      <c r="AP249" s="815"/>
      <c r="AQ249" s="815"/>
      <c r="AR249" s="815"/>
      <c r="AS249" s="815"/>
      <c r="AT249" s="815"/>
      <c r="AU249" s="984"/>
      <c r="AV249" s="823"/>
      <c r="CG249" s="807"/>
      <c r="CH249" s="807"/>
      <c r="CI249" s="807"/>
      <c r="CJ249" s="807"/>
      <c r="CK249" s="807"/>
      <c r="CL249" s="807"/>
      <c r="CM249" s="807"/>
      <c r="CN249" s="807"/>
    </row>
    <row r="250" spans="1:92" x14ac:dyDescent="0.2">
      <c r="A250" s="1510"/>
      <c r="B250" s="1511"/>
      <c r="C250" s="1524"/>
      <c r="D250" s="1524"/>
      <c r="E250" s="1524"/>
      <c r="F250" s="1562" t="s">
        <v>57</v>
      </c>
      <c r="G250" s="1563"/>
      <c r="H250" s="1562" t="s">
        <v>8</v>
      </c>
      <c r="I250" s="1563"/>
      <c r="J250" s="1562" t="s">
        <v>59</v>
      </c>
      <c r="K250" s="1564"/>
      <c r="L250" s="1562" t="s">
        <v>60</v>
      </c>
      <c r="M250" s="1564"/>
      <c r="N250" s="1562" t="s">
        <v>61</v>
      </c>
      <c r="O250" s="1564"/>
      <c r="P250" s="1562" t="s">
        <v>62</v>
      </c>
      <c r="Q250" s="1564"/>
      <c r="R250" s="1562" t="s">
        <v>63</v>
      </c>
      <c r="S250" s="1564"/>
      <c r="T250" s="1562" t="s">
        <v>64</v>
      </c>
      <c r="U250" s="1564"/>
      <c r="V250" s="1562" t="s">
        <v>65</v>
      </c>
      <c r="W250" s="1564"/>
      <c r="X250" s="1562" t="s">
        <v>66</v>
      </c>
      <c r="Y250" s="1564"/>
      <c r="Z250" s="1562" t="s">
        <v>67</v>
      </c>
      <c r="AA250" s="1564"/>
      <c r="AB250" s="1562" t="s">
        <v>68</v>
      </c>
      <c r="AC250" s="1564"/>
      <c r="AD250" s="1562" t="s">
        <v>69</v>
      </c>
      <c r="AE250" s="1564"/>
      <c r="AF250" s="1562" t="s">
        <v>70</v>
      </c>
      <c r="AG250" s="1564"/>
      <c r="AH250" s="1652"/>
      <c r="AI250" s="1652"/>
      <c r="AJ250" s="1511"/>
      <c r="AK250" s="1182"/>
      <c r="AL250" s="815"/>
      <c r="AM250" s="823"/>
      <c r="AN250" s="815"/>
      <c r="AO250" s="815"/>
      <c r="AP250" s="815"/>
      <c r="AQ250" s="815"/>
      <c r="AR250" s="815"/>
      <c r="AS250" s="815"/>
      <c r="AT250" s="815"/>
      <c r="AU250" s="984"/>
      <c r="AV250" s="814"/>
      <c r="CG250" s="807"/>
      <c r="CH250" s="807"/>
      <c r="CI250" s="807"/>
      <c r="CJ250" s="807"/>
      <c r="CK250" s="807"/>
      <c r="CL250" s="807"/>
      <c r="CM250" s="807"/>
      <c r="CN250" s="807"/>
    </row>
    <row r="251" spans="1:92" x14ac:dyDescent="0.2">
      <c r="A251" s="1512"/>
      <c r="B251" s="1513"/>
      <c r="C251" s="958" t="s">
        <v>149</v>
      </c>
      <c r="D251" s="958" t="s">
        <v>30</v>
      </c>
      <c r="E251" s="857" t="s">
        <v>48</v>
      </c>
      <c r="F251" s="1149" t="s">
        <v>159</v>
      </c>
      <c r="G251" s="1150" t="s">
        <v>48</v>
      </c>
      <c r="H251" s="1149" t="s">
        <v>159</v>
      </c>
      <c r="I251" s="1150" t="s">
        <v>48</v>
      </c>
      <c r="J251" s="1149" t="s">
        <v>159</v>
      </c>
      <c r="K251" s="1150" t="s">
        <v>48</v>
      </c>
      <c r="L251" s="1149" t="s">
        <v>159</v>
      </c>
      <c r="M251" s="1150" t="s">
        <v>48</v>
      </c>
      <c r="N251" s="1149" t="s">
        <v>159</v>
      </c>
      <c r="O251" s="1150" t="s">
        <v>48</v>
      </c>
      <c r="P251" s="1149" t="s">
        <v>159</v>
      </c>
      <c r="Q251" s="1150" t="s">
        <v>48</v>
      </c>
      <c r="R251" s="1149" t="s">
        <v>159</v>
      </c>
      <c r="S251" s="1150" t="s">
        <v>48</v>
      </c>
      <c r="T251" s="1149" t="s">
        <v>159</v>
      </c>
      <c r="U251" s="1150" t="s">
        <v>48</v>
      </c>
      <c r="V251" s="1149" t="s">
        <v>159</v>
      </c>
      <c r="W251" s="1150" t="s">
        <v>48</v>
      </c>
      <c r="X251" s="1149" t="s">
        <v>159</v>
      </c>
      <c r="Y251" s="1150" t="s">
        <v>48</v>
      </c>
      <c r="Z251" s="1149" t="s">
        <v>159</v>
      </c>
      <c r="AA251" s="1150" t="s">
        <v>48</v>
      </c>
      <c r="AB251" s="1149" t="s">
        <v>159</v>
      </c>
      <c r="AC251" s="1150" t="s">
        <v>48</v>
      </c>
      <c r="AD251" s="1149" t="s">
        <v>159</v>
      </c>
      <c r="AE251" s="1150" t="s">
        <v>48</v>
      </c>
      <c r="AF251" s="1149" t="s">
        <v>159</v>
      </c>
      <c r="AG251" s="1150" t="s">
        <v>48</v>
      </c>
      <c r="AH251" s="1632"/>
      <c r="AI251" s="1632"/>
      <c r="AJ251" s="1513"/>
      <c r="AK251" s="894"/>
      <c r="AL251" s="823"/>
      <c r="AM251" s="823"/>
      <c r="AN251" s="823"/>
      <c r="AO251" s="823"/>
      <c r="AP251" s="823"/>
      <c r="AQ251" s="823"/>
      <c r="AR251" s="823"/>
      <c r="AS251" s="823"/>
      <c r="AT251" s="823"/>
      <c r="AU251" s="984"/>
      <c r="AV251" s="814"/>
      <c r="CG251" s="807"/>
      <c r="CH251" s="807"/>
      <c r="CI251" s="807"/>
      <c r="CJ251" s="807"/>
      <c r="CK251" s="807"/>
      <c r="CL251" s="807"/>
      <c r="CM251" s="807"/>
      <c r="CN251" s="807"/>
    </row>
    <row r="252" spans="1:92" ht="15" thickBot="1" x14ac:dyDescent="0.25">
      <c r="A252" s="1715" t="s">
        <v>102</v>
      </c>
      <c r="B252" s="1715"/>
      <c r="C252" s="1117">
        <f>SUM(D252+E252)</f>
        <v>3</v>
      </c>
      <c r="D252" s="1117">
        <f t="shared" ref="D252:E254" si="44">SUM(F252+H252+J252+L252+N252+P252+R252+T252+V252+X252+Z252+AB252+AD252+AF252)</f>
        <v>0</v>
      </c>
      <c r="E252" s="1102">
        <f t="shared" si="44"/>
        <v>3</v>
      </c>
      <c r="F252" s="1186"/>
      <c r="G252" s="1186"/>
      <c r="H252" s="1186"/>
      <c r="I252" s="1186"/>
      <c r="J252" s="1186"/>
      <c r="K252" s="1186">
        <v>1</v>
      </c>
      <c r="L252" s="1186"/>
      <c r="M252" s="1186">
        <v>1</v>
      </c>
      <c r="N252" s="1186"/>
      <c r="O252" s="1186"/>
      <c r="P252" s="1186"/>
      <c r="Q252" s="1186">
        <v>1</v>
      </c>
      <c r="R252" s="1186"/>
      <c r="S252" s="1186"/>
      <c r="T252" s="1186"/>
      <c r="U252" s="1186"/>
      <c r="V252" s="1186"/>
      <c r="W252" s="1186"/>
      <c r="X252" s="1186"/>
      <c r="Y252" s="1186"/>
      <c r="Z252" s="1186"/>
      <c r="AA252" s="1186"/>
      <c r="AB252" s="1186"/>
      <c r="AC252" s="1186"/>
      <c r="AD252" s="1186"/>
      <c r="AE252" s="1186"/>
      <c r="AF252" s="1186"/>
      <c r="AG252" s="1092"/>
      <c r="AH252" s="1092">
        <v>0</v>
      </c>
      <c r="AI252" s="1092">
        <v>0</v>
      </c>
      <c r="AJ252" s="1206">
        <v>0</v>
      </c>
      <c r="AK252" s="963" t="s">
        <v>194</v>
      </c>
      <c r="AL252" s="823"/>
      <c r="AM252" s="823"/>
      <c r="AN252" s="823"/>
      <c r="AO252" s="823"/>
      <c r="AP252" s="823"/>
      <c r="AQ252" s="823"/>
      <c r="AR252" s="1207"/>
      <c r="AS252" s="823"/>
      <c r="AT252" s="823"/>
      <c r="AU252" s="977"/>
      <c r="AV252" s="823"/>
      <c r="CG252" s="807"/>
      <c r="CH252" s="807"/>
      <c r="CI252" s="807"/>
      <c r="CJ252" s="807">
        <v>0</v>
      </c>
      <c r="CK252" s="807"/>
      <c r="CL252" s="807"/>
      <c r="CM252" s="807"/>
      <c r="CN252" s="807"/>
    </row>
    <row r="253" spans="1:92" ht="15.75" thickTop="1" thickBot="1" x14ac:dyDescent="0.25">
      <c r="A253" s="1716" t="s">
        <v>166</v>
      </c>
      <c r="B253" s="1716"/>
      <c r="C253" s="1208">
        <f>SUM(D253+E253)</f>
        <v>3</v>
      </c>
      <c r="D253" s="1208">
        <f t="shared" si="44"/>
        <v>0</v>
      </c>
      <c r="E253" s="1209">
        <f t="shared" si="44"/>
        <v>3</v>
      </c>
      <c r="F253" s="1210"/>
      <c r="G253" s="1210">
        <v>1</v>
      </c>
      <c r="H253" s="1210"/>
      <c r="I253" s="1210"/>
      <c r="J253" s="1210"/>
      <c r="K253" s="1210"/>
      <c r="L253" s="1210"/>
      <c r="M253" s="1210">
        <v>1</v>
      </c>
      <c r="N253" s="1210"/>
      <c r="O253" s="1210">
        <v>1</v>
      </c>
      <c r="P253" s="1210"/>
      <c r="Q253" s="1210"/>
      <c r="R253" s="1210"/>
      <c r="S253" s="1210"/>
      <c r="T253" s="1210"/>
      <c r="U253" s="1210"/>
      <c r="V253" s="1210"/>
      <c r="W253" s="1210"/>
      <c r="X253" s="1210"/>
      <c r="Y253" s="1210"/>
      <c r="Z253" s="1210"/>
      <c r="AA253" s="1210"/>
      <c r="AB253" s="1210"/>
      <c r="AC253" s="1210"/>
      <c r="AD253" s="1210"/>
      <c r="AE253" s="1210"/>
      <c r="AF253" s="1210"/>
      <c r="AG253" s="1211"/>
      <c r="AH253" s="1211">
        <v>0</v>
      </c>
      <c r="AI253" s="1211">
        <v>0</v>
      </c>
      <c r="AJ253" s="1212">
        <v>0</v>
      </c>
      <c r="AK253" s="964" t="s">
        <v>194</v>
      </c>
      <c r="AL253" s="823"/>
      <c r="AM253" s="823"/>
      <c r="AN253" s="823"/>
      <c r="AO253" s="823"/>
      <c r="AP253" s="823"/>
      <c r="AQ253" s="823"/>
      <c r="AR253" s="1207"/>
      <c r="AS253" s="823"/>
      <c r="AT253" s="823"/>
      <c r="AU253" s="977"/>
      <c r="AV253" s="823"/>
      <c r="CG253" s="807"/>
      <c r="CH253" s="807"/>
      <c r="CI253" s="807"/>
      <c r="CJ253" s="807">
        <v>0</v>
      </c>
      <c r="CK253" s="807"/>
      <c r="CL253" s="807"/>
      <c r="CM253" s="807"/>
      <c r="CN253" s="807"/>
    </row>
    <row r="254" spans="1:92" ht="15" thickTop="1" x14ac:dyDescent="0.2">
      <c r="A254" s="1717" t="s">
        <v>55</v>
      </c>
      <c r="B254" s="1717"/>
      <c r="C254" s="915">
        <f>SUM(D254+E254)</f>
        <v>7</v>
      </c>
      <c r="D254" s="915">
        <f t="shared" si="44"/>
        <v>0</v>
      </c>
      <c r="E254" s="1082">
        <f t="shared" si="44"/>
        <v>7</v>
      </c>
      <c r="F254" s="1189"/>
      <c r="G254" s="1189"/>
      <c r="H254" s="1189"/>
      <c r="I254" s="1189">
        <v>2</v>
      </c>
      <c r="J254" s="1189"/>
      <c r="K254" s="1189"/>
      <c r="L254" s="1189"/>
      <c r="M254" s="1189">
        <v>3</v>
      </c>
      <c r="N254" s="1189"/>
      <c r="O254" s="1189">
        <v>2</v>
      </c>
      <c r="P254" s="1189"/>
      <c r="Q254" s="1189"/>
      <c r="R254" s="1189"/>
      <c r="S254" s="1189"/>
      <c r="T254" s="1189"/>
      <c r="U254" s="1189"/>
      <c r="V254" s="1189"/>
      <c r="W254" s="1189"/>
      <c r="X254" s="1189"/>
      <c r="Y254" s="1189"/>
      <c r="Z254" s="1189"/>
      <c r="AA254" s="1189"/>
      <c r="AB254" s="1189"/>
      <c r="AC254" s="1189"/>
      <c r="AD254" s="1189"/>
      <c r="AE254" s="1189"/>
      <c r="AF254" s="1189"/>
      <c r="AG254" s="881"/>
      <c r="AH254" s="881">
        <v>0</v>
      </c>
      <c r="AI254" s="881">
        <v>0</v>
      </c>
      <c r="AJ254" s="1213">
        <v>0</v>
      </c>
      <c r="AK254" s="962" t="s">
        <v>194</v>
      </c>
      <c r="AL254" s="823"/>
      <c r="AM254" s="799"/>
      <c r="AN254" s="823"/>
      <c r="AO254" s="823"/>
      <c r="AP254" s="823"/>
      <c r="AQ254" s="823"/>
      <c r="AR254" s="1207"/>
      <c r="AS254" s="823"/>
      <c r="AT254" s="823"/>
      <c r="AU254" s="977"/>
      <c r="AV254" s="823"/>
      <c r="CG254" s="807"/>
      <c r="CH254" s="807"/>
      <c r="CI254" s="807"/>
      <c r="CJ254" s="807">
        <v>0</v>
      </c>
      <c r="CK254" s="807"/>
      <c r="CL254" s="807"/>
      <c r="CM254" s="807"/>
      <c r="CN254" s="807"/>
    </row>
    <row r="255" spans="1:92" x14ac:dyDescent="0.2">
      <c r="A255" s="1214" t="s">
        <v>278</v>
      </c>
      <c r="B255" s="1215"/>
      <c r="C255" s="1215"/>
      <c r="D255" s="1215"/>
      <c r="E255" s="1216"/>
      <c r="F255" s="1216"/>
      <c r="G255" s="1216"/>
      <c r="H255" s="1216"/>
      <c r="I255" s="1216"/>
      <c r="J255" s="1216"/>
      <c r="K255" s="1217"/>
      <c r="L255" s="1218"/>
      <c r="M255" s="1217"/>
      <c r="N255" s="1217"/>
      <c r="O255" s="804"/>
      <c r="P255" s="804"/>
      <c r="Q255" s="804"/>
      <c r="R255" s="804"/>
      <c r="S255" s="804"/>
      <c r="T255" s="804"/>
      <c r="U255" s="804"/>
      <c r="V255" s="804"/>
      <c r="W255" s="804"/>
      <c r="X255" s="804"/>
      <c r="Y255" s="804"/>
      <c r="Z255" s="804"/>
      <c r="AA255" s="804"/>
      <c r="AB255" s="804"/>
      <c r="AC255" s="804"/>
      <c r="AD255" s="804"/>
      <c r="AE255" s="804"/>
      <c r="AF255" s="804"/>
      <c r="AG255" s="804"/>
      <c r="AH255" s="804"/>
      <c r="AI255" s="804"/>
      <c r="AJ255" s="804"/>
      <c r="AK255" s="804"/>
      <c r="AL255" s="798"/>
      <c r="AM255" s="798"/>
      <c r="AN255" s="798"/>
      <c r="AO255" s="798"/>
      <c r="AP255" s="798"/>
      <c r="AQ255" s="798"/>
      <c r="AR255" s="799"/>
      <c r="AS255" s="799"/>
      <c r="AT255" s="799"/>
      <c r="AU255" s="799"/>
      <c r="AV255" s="799"/>
    </row>
    <row r="256" spans="1:92" x14ac:dyDescent="0.2">
      <c r="A256" s="1492" t="s">
        <v>279</v>
      </c>
      <c r="B256" s="1508" t="s">
        <v>280</v>
      </c>
      <c r="C256" s="1574"/>
      <c r="D256" s="1509"/>
      <c r="E256" s="1512" t="s">
        <v>281</v>
      </c>
      <c r="F256" s="1576"/>
      <c r="G256" s="1576"/>
      <c r="H256" s="1576"/>
      <c r="I256" s="1576"/>
      <c r="J256" s="1576"/>
      <c r="K256" s="1576"/>
      <c r="L256" s="1576"/>
      <c r="M256" s="1576"/>
      <c r="N256" s="1219"/>
      <c r="O256" s="804"/>
      <c r="P256" s="804"/>
      <c r="Q256" s="804"/>
      <c r="R256" s="804"/>
      <c r="S256" s="804"/>
      <c r="T256" s="804"/>
      <c r="U256" s="804"/>
      <c r="V256" s="804"/>
      <c r="W256" s="804"/>
      <c r="X256" s="804"/>
      <c r="Y256" s="804"/>
      <c r="Z256" s="804"/>
      <c r="AA256" s="804"/>
      <c r="AB256" s="804"/>
      <c r="AC256" s="804"/>
      <c r="AD256" s="804"/>
      <c r="AE256" s="804"/>
      <c r="AF256" s="804"/>
      <c r="AG256" s="804"/>
      <c r="AH256" s="804"/>
      <c r="AI256" s="804"/>
      <c r="AJ256" s="804"/>
      <c r="AK256" s="804"/>
      <c r="AL256" s="798"/>
      <c r="AM256" s="798"/>
      <c r="AN256" s="798"/>
      <c r="AO256" s="798"/>
      <c r="AP256" s="798"/>
      <c r="AQ256" s="798"/>
      <c r="AR256" s="799"/>
      <c r="AS256" s="799"/>
      <c r="AT256" s="799"/>
      <c r="AU256" s="799"/>
      <c r="AV256" s="799"/>
    </row>
    <row r="257" spans="1:48" x14ac:dyDescent="0.2">
      <c r="A257" s="1714"/>
      <c r="B257" s="1512"/>
      <c r="C257" s="1576"/>
      <c r="D257" s="1513"/>
      <c r="E257" s="1562" t="s">
        <v>99</v>
      </c>
      <c r="F257" s="1564"/>
      <c r="G257" s="1562" t="s">
        <v>100</v>
      </c>
      <c r="H257" s="1564"/>
      <c r="I257" s="1562" t="s">
        <v>101</v>
      </c>
      <c r="J257" s="1564"/>
      <c r="K257" s="1562" t="s">
        <v>57</v>
      </c>
      <c r="L257" s="1564"/>
      <c r="M257" s="1562" t="s">
        <v>8</v>
      </c>
      <c r="N257" s="1564"/>
      <c r="O257" s="804"/>
      <c r="P257" s="804"/>
      <c r="Q257" s="804"/>
      <c r="R257" s="804"/>
      <c r="S257" s="804"/>
      <c r="T257" s="804"/>
      <c r="U257" s="804"/>
      <c r="V257" s="804"/>
      <c r="W257" s="804"/>
      <c r="X257" s="804"/>
      <c r="Y257" s="804"/>
      <c r="Z257" s="804"/>
      <c r="AA257" s="804"/>
      <c r="AB257" s="804"/>
      <c r="AC257" s="804"/>
      <c r="AD257" s="804"/>
      <c r="AE257" s="804"/>
      <c r="AF257" s="804"/>
      <c r="AG257" s="804"/>
      <c r="AH257" s="804"/>
      <c r="AI257" s="804"/>
      <c r="AJ257" s="804"/>
      <c r="AK257" s="804"/>
      <c r="AL257" s="798"/>
      <c r="AM257" s="798"/>
      <c r="AN257" s="798"/>
      <c r="AO257" s="798"/>
      <c r="AP257" s="798"/>
      <c r="AQ257" s="798"/>
      <c r="AR257" s="798"/>
      <c r="AS257" s="798"/>
      <c r="AT257" s="798"/>
      <c r="AU257" s="798"/>
      <c r="AV257" s="798"/>
    </row>
    <row r="258" spans="1:48" x14ac:dyDescent="0.2">
      <c r="A258" s="1493"/>
      <c r="B258" s="1135" t="s">
        <v>149</v>
      </c>
      <c r="C258" s="857" t="s">
        <v>30</v>
      </c>
      <c r="D258" s="902" t="s">
        <v>48</v>
      </c>
      <c r="E258" s="1149" t="s">
        <v>30</v>
      </c>
      <c r="F258" s="904" t="s">
        <v>48</v>
      </c>
      <c r="G258" s="1149" t="s">
        <v>30</v>
      </c>
      <c r="H258" s="904" t="s">
        <v>48</v>
      </c>
      <c r="I258" s="1149" t="s">
        <v>30</v>
      </c>
      <c r="J258" s="904" t="s">
        <v>48</v>
      </c>
      <c r="K258" s="1149" t="s">
        <v>30</v>
      </c>
      <c r="L258" s="904" t="s">
        <v>48</v>
      </c>
      <c r="M258" s="1149" t="s">
        <v>30</v>
      </c>
      <c r="N258" s="904" t="s">
        <v>48</v>
      </c>
      <c r="O258" s="942"/>
      <c r="P258" s="804"/>
      <c r="Q258" s="804"/>
      <c r="R258" s="804"/>
      <c r="S258" s="804"/>
      <c r="T258" s="804"/>
      <c r="U258" s="804"/>
      <c r="V258" s="804"/>
      <c r="W258" s="804"/>
      <c r="X258" s="804"/>
      <c r="Y258" s="804"/>
      <c r="Z258" s="804"/>
      <c r="AA258" s="804"/>
      <c r="AB258" s="804"/>
      <c r="AC258" s="804"/>
      <c r="AD258" s="804"/>
      <c r="AE258" s="804"/>
      <c r="AF258" s="804"/>
      <c r="AG258" s="804"/>
      <c r="AH258" s="798"/>
      <c r="AI258" s="804"/>
      <c r="AJ258" s="804"/>
      <c r="AK258" s="804"/>
      <c r="AL258" s="798"/>
      <c r="AM258" s="798"/>
      <c r="AN258" s="798"/>
      <c r="AO258" s="798"/>
      <c r="AP258" s="798"/>
      <c r="AQ258" s="798"/>
      <c r="AR258" s="798"/>
      <c r="AS258" s="798"/>
      <c r="AT258" s="798"/>
      <c r="AU258" s="798"/>
      <c r="AV258" s="798"/>
    </row>
    <row r="259" spans="1:48" x14ac:dyDescent="0.2">
      <c r="A259" s="1220" t="s">
        <v>34</v>
      </c>
      <c r="B259" s="1221">
        <f>SUM(C259+D259)</f>
        <v>0</v>
      </c>
      <c r="C259" s="1222">
        <f>SUM(E259+G259+I259+K259+M259)</f>
        <v>0</v>
      </c>
      <c r="D259" s="1223">
        <f>SUM(F259+H259+J259+L259+N259)</f>
        <v>0</v>
      </c>
      <c r="E259" s="916"/>
      <c r="F259" s="917"/>
      <c r="G259" s="916"/>
      <c r="H259" s="917"/>
      <c r="I259" s="916"/>
      <c r="J259" s="1035"/>
      <c r="K259" s="916"/>
      <c r="L259" s="1035"/>
      <c r="M259" s="918"/>
      <c r="N259" s="1035"/>
      <c r="O259" s="942"/>
      <c r="P259" s="804"/>
      <c r="Q259" s="804"/>
      <c r="R259" s="804"/>
      <c r="S259" s="804"/>
      <c r="T259" s="804"/>
      <c r="U259" s="804"/>
      <c r="V259" s="804"/>
      <c r="W259" s="804"/>
      <c r="X259" s="804"/>
      <c r="Y259" s="804"/>
      <c r="Z259" s="804"/>
      <c r="AA259" s="804"/>
      <c r="AB259" s="804"/>
      <c r="AC259" s="804"/>
      <c r="AD259" s="804"/>
      <c r="AE259" s="804"/>
      <c r="AF259" s="804"/>
      <c r="AG259" s="804"/>
      <c r="AH259" s="804"/>
      <c r="AI259" s="804"/>
      <c r="AJ259" s="804"/>
      <c r="AK259" s="804"/>
      <c r="AL259" s="798"/>
      <c r="AM259" s="894"/>
      <c r="AN259" s="798"/>
      <c r="AO259" s="798"/>
      <c r="AP259" s="798"/>
      <c r="AQ259" s="798"/>
      <c r="AR259" s="798"/>
      <c r="AS259" s="798"/>
      <c r="AT259" s="798"/>
      <c r="AU259" s="798"/>
      <c r="AV259" s="798"/>
    </row>
    <row r="260" spans="1:48" x14ac:dyDescent="0.2">
      <c r="A260" s="1220" t="s">
        <v>77</v>
      </c>
      <c r="B260" s="1224">
        <f>SUM(C260+D260)</f>
        <v>0</v>
      </c>
      <c r="C260" s="1222">
        <f>SUM(E260+G260+I260+K260+M260)</f>
        <v>0</v>
      </c>
      <c r="D260" s="1223">
        <f>SUM(F260+H260+J260+L260+N260)</f>
        <v>0</v>
      </c>
      <c r="E260" s="833"/>
      <c r="F260" s="929"/>
      <c r="G260" s="833"/>
      <c r="H260" s="835"/>
      <c r="I260" s="833"/>
      <c r="J260" s="929"/>
      <c r="K260" s="833"/>
      <c r="L260" s="929"/>
      <c r="M260" s="1225"/>
      <c r="N260" s="835"/>
      <c r="O260" s="942"/>
      <c r="P260" s="804"/>
      <c r="Q260" s="804"/>
      <c r="R260" s="804"/>
      <c r="S260" s="804"/>
      <c r="T260" s="804"/>
      <c r="U260" s="804"/>
      <c r="V260" s="804"/>
      <c r="W260" s="804"/>
      <c r="X260" s="804"/>
      <c r="Y260" s="804"/>
      <c r="Z260" s="804"/>
      <c r="AA260" s="804"/>
      <c r="AB260" s="804"/>
      <c r="AC260" s="804"/>
      <c r="AD260" s="804"/>
      <c r="AE260" s="804"/>
      <c r="AF260" s="804"/>
      <c r="AG260" s="804"/>
      <c r="AH260" s="804"/>
      <c r="AI260" s="804"/>
      <c r="AJ260" s="804"/>
      <c r="AK260" s="804"/>
      <c r="AL260" s="798"/>
      <c r="AM260" s="798"/>
      <c r="AN260" s="798"/>
      <c r="AO260" s="798"/>
      <c r="AP260" s="798"/>
      <c r="AQ260" s="798"/>
      <c r="AR260" s="798"/>
      <c r="AS260" s="798"/>
      <c r="AT260" s="798"/>
      <c r="AU260" s="798"/>
      <c r="AV260" s="798"/>
    </row>
    <row r="261" spans="1:48" x14ac:dyDescent="0.2">
      <c r="A261" s="1226"/>
      <c r="B261" s="804"/>
      <c r="C261" s="804"/>
      <c r="D261" s="804"/>
      <c r="E261" s="804"/>
      <c r="F261" s="804"/>
      <c r="G261" s="804"/>
      <c r="H261" s="804"/>
      <c r="I261" s="804"/>
      <c r="J261" s="804"/>
      <c r="K261" s="804"/>
      <c r="L261" s="804"/>
      <c r="M261" s="804"/>
      <c r="N261" s="804"/>
      <c r="O261" s="804"/>
      <c r="P261" s="804"/>
      <c r="Q261" s="804"/>
      <c r="R261" s="804"/>
      <c r="S261" s="804"/>
      <c r="T261" s="804"/>
      <c r="U261" s="804"/>
      <c r="V261" s="804"/>
      <c r="W261" s="804"/>
      <c r="X261" s="804"/>
      <c r="Y261" s="804"/>
      <c r="Z261" s="804"/>
      <c r="AA261" s="804"/>
      <c r="AB261" s="804"/>
      <c r="AC261" s="804"/>
      <c r="AD261" s="804"/>
      <c r="AE261" s="804"/>
      <c r="AF261" s="804"/>
      <c r="AG261" s="804"/>
      <c r="AH261" s="804"/>
      <c r="AI261" s="804"/>
      <c r="AJ261" s="804"/>
      <c r="AK261" s="804"/>
      <c r="AL261" s="798"/>
      <c r="AM261" s="798"/>
      <c r="AN261" s="798"/>
      <c r="AO261" s="798"/>
      <c r="AP261" s="798"/>
      <c r="AQ261" s="798"/>
      <c r="AR261" s="798"/>
      <c r="AS261" s="798"/>
      <c r="AT261" s="798"/>
      <c r="AU261" s="798"/>
      <c r="AV261" s="798"/>
    </row>
    <row r="287" spans="1:2" hidden="1" x14ac:dyDescent="0.2">
      <c r="A287" s="1227">
        <f>SUM(C11:C16,C20:C30,C34:C44,B47,C50,C55:C59,C64,C69:C74,C79:C84,C89:C93,C100,C105,C106,C119,C126,C127:C130,D136,D138:D166,D170,D172:D200,C204:C205,C210:C213,C218:C236,C241:C247,C252:C254,B259:B260)</f>
        <v>417</v>
      </c>
      <c r="B287" s="1227">
        <f>SUM(CG8:CN254)</f>
        <v>0</v>
      </c>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2:B242"/>
    <mergeCell ref="A243:B243"/>
    <mergeCell ref="A245:A24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P216:AP217"/>
    <mergeCell ref="AP238:AP240"/>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L239:AM239"/>
    <mergeCell ref="AN239:AO239"/>
    <mergeCell ref="AJ208:AK208"/>
    <mergeCell ref="AN215:AP215"/>
    <mergeCell ref="AQ215:AQ217"/>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P208:Q208"/>
    <mergeCell ref="R208:S208"/>
    <mergeCell ref="V208:W208"/>
    <mergeCell ref="X208:Y208"/>
    <mergeCell ref="Z208:AA208"/>
    <mergeCell ref="AB208:AC208"/>
    <mergeCell ref="AD208:AE208"/>
    <mergeCell ref="AF208:AG208"/>
    <mergeCell ref="AH208:AI208"/>
    <mergeCell ref="L202:M202"/>
    <mergeCell ref="N202:O202"/>
    <mergeCell ref="P202:Q202"/>
    <mergeCell ref="R202:S202"/>
    <mergeCell ref="T202:U202"/>
    <mergeCell ref="V202:W202"/>
    <mergeCell ref="X202:Y202"/>
    <mergeCell ref="Z202:AA202"/>
    <mergeCell ref="AB202:AC202"/>
    <mergeCell ref="A197:C197"/>
    <mergeCell ref="A198:C198"/>
    <mergeCell ref="A199:C199"/>
    <mergeCell ref="A200:C200"/>
    <mergeCell ref="A202:B203"/>
    <mergeCell ref="C202:E202"/>
    <mergeCell ref="F202:G202"/>
    <mergeCell ref="H202:I202"/>
    <mergeCell ref="J202:K202"/>
    <mergeCell ref="B189:C189"/>
    <mergeCell ref="B190:C190"/>
    <mergeCell ref="A191:C191"/>
    <mergeCell ref="A192:A194"/>
    <mergeCell ref="B192:C192"/>
    <mergeCell ref="B193:C193"/>
    <mergeCell ref="B194:C194"/>
    <mergeCell ref="A195:C195"/>
    <mergeCell ref="A196:C196"/>
    <mergeCell ref="A187:A190"/>
    <mergeCell ref="B187:C187"/>
    <mergeCell ref="B188:C188"/>
    <mergeCell ref="AS168:AS169"/>
    <mergeCell ref="AT168:AU168"/>
    <mergeCell ref="A170:C170"/>
    <mergeCell ref="A171:C171"/>
    <mergeCell ref="A172:A173"/>
    <mergeCell ref="A174:C174"/>
    <mergeCell ref="A175:C175"/>
    <mergeCell ref="A176:A183"/>
    <mergeCell ref="B182:C182"/>
    <mergeCell ref="B183:C183"/>
    <mergeCell ref="AA168:AB168"/>
    <mergeCell ref="AC168:AD168"/>
    <mergeCell ref="AE168:AF168"/>
    <mergeCell ref="AG168:AH168"/>
    <mergeCell ref="AI168:AJ168"/>
    <mergeCell ref="AK168:AL168"/>
    <mergeCell ref="AM168:AN168"/>
    <mergeCell ref="AO168:AQ168"/>
    <mergeCell ref="AR168:AR169"/>
    <mergeCell ref="I168:J168"/>
    <mergeCell ref="K168:L168"/>
    <mergeCell ref="M168:N168"/>
    <mergeCell ref="O168:P168"/>
    <mergeCell ref="Q168:R168"/>
    <mergeCell ref="S168:T168"/>
    <mergeCell ref="U168:V168"/>
    <mergeCell ref="W168:X168"/>
    <mergeCell ref="Y168:Z168"/>
    <mergeCell ref="AO134:AO135"/>
    <mergeCell ref="AP134:AP135"/>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I134:J134"/>
    <mergeCell ref="K134:L134"/>
    <mergeCell ref="M134:N134"/>
    <mergeCell ref="O134:P134"/>
    <mergeCell ref="Q134:R134"/>
    <mergeCell ref="S134:T134"/>
    <mergeCell ref="U134:V134"/>
    <mergeCell ref="Q108:R108"/>
    <mergeCell ref="S108:T108"/>
    <mergeCell ref="U108:V108"/>
    <mergeCell ref="W108:X108"/>
    <mergeCell ref="Y108:Z108"/>
    <mergeCell ref="A110:A112"/>
    <mergeCell ref="A114:A117"/>
    <mergeCell ref="A119:B119"/>
    <mergeCell ref="A121:B122"/>
    <mergeCell ref="C121:E121"/>
    <mergeCell ref="F121:G121"/>
    <mergeCell ref="H121:I121"/>
    <mergeCell ref="J121:K121"/>
    <mergeCell ref="L121:M121"/>
    <mergeCell ref="N121:O121"/>
    <mergeCell ref="N108:P108"/>
    <mergeCell ref="AH86:AJ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H88"/>
    <mergeCell ref="AI87:AI88"/>
    <mergeCell ref="AJ87:AJ88"/>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AD202:AE202"/>
    <mergeCell ref="AF202:AG202"/>
    <mergeCell ref="AH202:AI202"/>
    <mergeCell ref="AJ202:AK202"/>
    <mergeCell ref="A161:C161"/>
    <mergeCell ref="A162:C162"/>
    <mergeCell ref="A123:A126"/>
    <mergeCell ref="A127:A130"/>
    <mergeCell ref="B138:C138"/>
    <mergeCell ref="B139:C139"/>
    <mergeCell ref="B142:C142"/>
    <mergeCell ref="B143:C143"/>
    <mergeCell ref="A134:C135"/>
    <mergeCell ref="B144:C144"/>
    <mergeCell ref="B145:C145"/>
    <mergeCell ref="A157:C157"/>
    <mergeCell ref="B146:C146"/>
    <mergeCell ref="B147:C147"/>
    <mergeCell ref="B148:C148"/>
    <mergeCell ref="A150:A152"/>
    <mergeCell ref="B150:C150"/>
    <mergeCell ref="B151:C151"/>
    <mergeCell ref="B152:C152"/>
    <mergeCell ref="G134:H134"/>
    <mergeCell ref="A16:B16"/>
    <mergeCell ref="A18:B19"/>
    <mergeCell ref="C18:C19"/>
    <mergeCell ref="D18:D19"/>
    <mergeCell ref="E18:E19"/>
    <mergeCell ref="F18:F19"/>
    <mergeCell ref="A22:B22"/>
    <mergeCell ref="A23:B23"/>
    <mergeCell ref="T208:U208"/>
    <mergeCell ref="R52:V52"/>
    <mergeCell ref="F53:G53"/>
    <mergeCell ref="H53:I53"/>
    <mergeCell ref="J53:K53"/>
    <mergeCell ref="L53:M53"/>
    <mergeCell ref="N53:O53"/>
    <mergeCell ref="P53:Q53"/>
    <mergeCell ref="R53:S53"/>
    <mergeCell ref="T53:T54"/>
    <mergeCell ref="U53:V53"/>
    <mergeCell ref="A69:B69"/>
    <mergeCell ref="A70:A74"/>
    <mergeCell ref="A76:B78"/>
    <mergeCell ref="C76:E77"/>
    <mergeCell ref="F76:AG76"/>
    <mergeCell ref="A12:B12"/>
    <mergeCell ref="A13:B13"/>
    <mergeCell ref="A14:B14"/>
    <mergeCell ref="A15:B15"/>
    <mergeCell ref="A6:P6"/>
    <mergeCell ref="A11:B11"/>
    <mergeCell ref="A9:B10"/>
    <mergeCell ref="C9:C10"/>
    <mergeCell ref="D9:L9"/>
    <mergeCell ref="M9:M10"/>
    <mergeCell ref="N9:N10"/>
    <mergeCell ref="O9:O10"/>
    <mergeCell ref="A24:B24"/>
    <mergeCell ref="A20:B20"/>
    <mergeCell ref="A21:B21"/>
    <mergeCell ref="A28:B28"/>
    <mergeCell ref="A29:B29"/>
    <mergeCell ref="A25:B25"/>
    <mergeCell ref="A26:B26"/>
    <mergeCell ref="A27:B27"/>
    <mergeCell ref="A30:B30"/>
    <mergeCell ref="A32:B33"/>
    <mergeCell ref="C32:C33"/>
    <mergeCell ref="D32:L32"/>
    <mergeCell ref="A34:B34"/>
    <mergeCell ref="A35:B35"/>
    <mergeCell ref="A36:B36"/>
    <mergeCell ref="A37:A41"/>
    <mergeCell ref="A42:A43"/>
    <mergeCell ref="A44:B44"/>
    <mergeCell ref="A50:B50"/>
    <mergeCell ref="A52:B54"/>
    <mergeCell ref="A55:B55"/>
    <mergeCell ref="A56:B56"/>
    <mergeCell ref="A49:B49"/>
    <mergeCell ref="C52:E53"/>
    <mergeCell ref="F52:Q52"/>
    <mergeCell ref="A57:B57"/>
    <mergeCell ref="A58:B58"/>
    <mergeCell ref="A59:B59"/>
    <mergeCell ref="A61:B63"/>
    <mergeCell ref="C61:E62"/>
    <mergeCell ref="F61:O61"/>
    <mergeCell ref="F62:G62"/>
    <mergeCell ref="H62:I62"/>
    <mergeCell ref="J62:K62"/>
    <mergeCell ref="L62:M62"/>
    <mergeCell ref="N62:O62"/>
    <mergeCell ref="A64:B64"/>
    <mergeCell ref="A66:B68"/>
    <mergeCell ref="C66:E67"/>
    <mergeCell ref="L67:M67"/>
    <mergeCell ref="N67:O67"/>
    <mergeCell ref="P67:Q67"/>
    <mergeCell ref="R67:S67"/>
    <mergeCell ref="T67:U67"/>
    <mergeCell ref="V67:W67"/>
    <mergeCell ref="F66:AG66"/>
    <mergeCell ref="F67:G67"/>
    <mergeCell ref="H67:I67"/>
    <mergeCell ref="J67:K67"/>
    <mergeCell ref="X67:Y67"/>
    <mergeCell ref="Z67:AA67"/>
    <mergeCell ref="AB67:AC67"/>
    <mergeCell ref="AD67:AE67"/>
    <mergeCell ref="AF67:AG67"/>
    <mergeCell ref="A79:B79"/>
    <mergeCell ref="A80:A84"/>
    <mergeCell ref="A86:B88"/>
    <mergeCell ref="C86:E87"/>
    <mergeCell ref="F86:AG86"/>
    <mergeCell ref="A89:B89"/>
    <mergeCell ref="A90:B90"/>
    <mergeCell ref="A91:A92"/>
    <mergeCell ref="A93:B93"/>
    <mergeCell ref="A95:B96"/>
    <mergeCell ref="C95:E95"/>
    <mergeCell ref="F95:G95"/>
    <mergeCell ref="H95:I95"/>
    <mergeCell ref="J95:K95"/>
    <mergeCell ref="L95:M95"/>
    <mergeCell ref="A105:B105"/>
    <mergeCell ref="A100:B100"/>
    <mergeCell ref="A97:A99"/>
    <mergeCell ref="A101:A104"/>
    <mergeCell ref="A106:B106"/>
    <mergeCell ref="A108:B109"/>
    <mergeCell ref="C108:E108"/>
    <mergeCell ref="A118:B118"/>
    <mergeCell ref="A113:B113"/>
    <mergeCell ref="F108:G108"/>
    <mergeCell ref="H108:I108"/>
    <mergeCell ref="J108:K108"/>
    <mergeCell ref="L108:M108"/>
    <mergeCell ref="A153:A156"/>
    <mergeCell ref="B153:C153"/>
    <mergeCell ref="B154:C154"/>
    <mergeCell ref="B155:C155"/>
    <mergeCell ref="B156:C156"/>
    <mergeCell ref="A165:C165"/>
    <mergeCell ref="A166:C166"/>
    <mergeCell ref="B172:C172"/>
    <mergeCell ref="B173:C173"/>
    <mergeCell ref="A158:A160"/>
    <mergeCell ref="B158:C158"/>
    <mergeCell ref="B159:C159"/>
    <mergeCell ref="B160:C160"/>
    <mergeCell ref="A163:C163"/>
    <mergeCell ref="A164:C164"/>
    <mergeCell ref="A168:C169"/>
    <mergeCell ref="D168:F168"/>
    <mergeCell ref="G168:H168"/>
    <mergeCell ref="B176:C176"/>
    <mergeCell ref="B177:C177"/>
    <mergeCell ref="B178:C178"/>
    <mergeCell ref="B179:C179"/>
    <mergeCell ref="B180:C180"/>
    <mergeCell ref="B181:C181"/>
    <mergeCell ref="A184:A186"/>
    <mergeCell ref="B184:C184"/>
    <mergeCell ref="B185:C185"/>
    <mergeCell ref="B186:C186"/>
    <mergeCell ref="A204:A205"/>
    <mergeCell ref="C207:E208"/>
    <mergeCell ref="A218:B218"/>
    <mergeCell ref="A244:B244"/>
    <mergeCell ref="A219:A227"/>
    <mergeCell ref="A228:A236"/>
    <mergeCell ref="A238:B240"/>
    <mergeCell ref="C238:E239"/>
    <mergeCell ref="F238:AO238"/>
    <mergeCell ref="A241:B241"/>
    <mergeCell ref="A207:A209"/>
    <mergeCell ref="B207:B209"/>
    <mergeCell ref="F207:AK207"/>
    <mergeCell ref="AL207:AL209"/>
    <mergeCell ref="A210:A211"/>
    <mergeCell ref="A212:A213"/>
    <mergeCell ref="A215:B217"/>
    <mergeCell ref="C215:E216"/>
    <mergeCell ref="F215:AM215"/>
    <mergeCell ref="F208:G208"/>
    <mergeCell ref="H208:I208"/>
    <mergeCell ref="J208:K208"/>
    <mergeCell ref="L208:M208"/>
    <mergeCell ref="N208:O208"/>
  </mergeCells>
  <dataValidations count="2">
    <dataValidation allowBlank="1" showInputMessage="1" showErrorMessage="1" errorTitle="ERROR" error="Por favor ingrese solo Números." sqref="A97:A99 A110:A112"/>
    <dataValidation type="whole" allowBlank="1" showInputMessage="1" showErrorMessage="1" errorTitle="ERROR" error="Por favor ingrese solo Números." sqref="A113:A1048576 A1:A96 A100:A109 B1:XFD1048576">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W331"/>
  <sheetViews>
    <sheetView tabSelected="1" workbookViewId="0">
      <selection activeCell="E7" sqref="E7"/>
    </sheetView>
  </sheetViews>
  <sheetFormatPr baseColWidth="10" defaultRowHeight="14.25" x14ac:dyDescent="0.2"/>
  <cols>
    <col min="1" max="1" width="37.140625" style="793" customWidth="1"/>
    <col min="2" max="2" width="39.42578125" style="793" customWidth="1"/>
    <col min="3" max="4" width="13.5703125" style="793" customWidth="1"/>
    <col min="5" max="17" width="11.42578125" style="793"/>
    <col min="18" max="18" width="12.85546875" style="793" customWidth="1"/>
    <col min="19" max="19" width="11.42578125" style="793"/>
    <col min="20" max="20" width="12.5703125" style="793" customWidth="1"/>
    <col min="21" max="33" width="11.42578125" style="793"/>
    <col min="34" max="34" width="14.140625" style="793" customWidth="1"/>
    <col min="35" max="35" width="18" style="793" customWidth="1"/>
    <col min="36" max="36" width="13" style="793" customWidth="1"/>
    <col min="37" max="41" width="11.42578125" style="793"/>
    <col min="42" max="42" width="12.140625" style="793" customWidth="1"/>
    <col min="43" max="72" width="11.42578125" style="793"/>
    <col min="73" max="73" width="11.42578125" style="793" customWidth="1"/>
    <col min="74" max="76" width="39.5703125" style="793" customWidth="1"/>
    <col min="77" max="78" width="39.5703125" style="794" customWidth="1"/>
    <col min="79" max="79" width="39.5703125" style="794" hidden="1" customWidth="1"/>
    <col min="80" max="81" width="39.5703125" style="794" customWidth="1"/>
    <col min="82" max="93" width="39.5703125" style="794" hidden="1" customWidth="1"/>
    <col min="94" max="107" width="39.5703125" style="793" customWidth="1"/>
    <col min="108" max="5464" width="11.42578125" style="793"/>
    <col min="5465" max="16247" width="11.42578125" style="252"/>
    <col min="16248" max="16384" width="11.42578125" style="793"/>
  </cols>
  <sheetData>
    <row r="1" spans="1:93" s="793" customFormat="1" x14ac:dyDescent="0.2">
      <c r="A1" s="792" t="s">
        <v>0</v>
      </c>
      <c r="BY1" s="794"/>
      <c r="BZ1" s="794"/>
      <c r="CA1" s="794"/>
      <c r="CB1" s="794"/>
      <c r="CC1" s="794"/>
      <c r="CD1" s="794"/>
      <c r="CE1" s="794"/>
      <c r="CF1" s="794"/>
      <c r="CG1" s="794"/>
      <c r="CH1" s="794"/>
      <c r="CI1" s="794"/>
      <c r="CJ1" s="794"/>
      <c r="CK1" s="794"/>
      <c r="CL1" s="794"/>
      <c r="CM1" s="794"/>
      <c r="CN1" s="794"/>
      <c r="CO1" s="794"/>
    </row>
    <row r="2" spans="1:93" s="793" customFormat="1" x14ac:dyDescent="0.2">
      <c r="A2" s="792" t="str">
        <f>CONCATENATE("COMUNA: ",[6]NOMBRE!B2," - ","( ",[6]NOMBRE!C2,[6]NOMBRE!D2,[6]NOMBRE!E2,[6]NOMBRE!F2,[6]NOMBRE!G2," )")</f>
        <v>COMUNA: Linares - ( 07401 )</v>
      </c>
      <c r="BY2" s="794"/>
      <c r="BZ2" s="794"/>
      <c r="CA2" s="794"/>
      <c r="CB2" s="794"/>
      <c r="CC2" s="794"/>
      <c r="CD2" s="794"/>
      <c r="CE2" s="794"/>
      <c r="CF2" s="794"/>
      <c r="CG2" s="794"/>
      <c r="CH2" s="794"/>
      <c r="CI2" s="794"/>
      <c r="CJ2" s="794"/>
      <c r="CK2" s="794"/>
      <c r="CL2" s="794"/>
      <c r="CM2" s="794"/>
      <c r="CN2" s="794"/>
      <c r="CO2" s="794"/>
    </row>
    <row r="3" spans="1:93" s="793" customFormat="1" x14ac:dyDescent="0.2">
      <c r="A3" s="792" t="str">
        <f>CONCATENATE("ESTABLECIMIENTO/ESTRATEGIA: ",[6]NOMBRE!B3," - ","( ",[6]NOMBRE!C3,[6]NOMBRE!D3,[6]NOMBRE!E3,[6]NOMBRE!F3,[6]NOMBRE!G3,[6]NOMBRE!H3," )")</f>
        <v>ESTABLECIMIENTO/ESTRATEGIA: Hospital Presidente Carlos Ibáñez del Campo - ( 116108 )</v>
      </c>
      <c r="BY3" s="794"/>
      <c r="BZ3" s="794"/>
      <c r="CA3" s="794"/>
      <c r="CB3" s="794"/>
      <c r="CC3" s="794"/>
      <c r="CD3" s="794"/>
      <c r="CE3" s="794"/>
      <c r="CF3" s="794"/>
      <c r="CG3" s="794"/>
      <c r="CH3" s="794"/>
      <c r="CI3" s="794"/>
      <c r="CJ3" s="794"/>
      <c r="CK3" s="794"/>
      <c r="CL3" s="794"/>
      <c r="CM3" s="794"/>
      <c r="CN3" s="794"/>
      <c r="CO3" s="794"/>
    </row>
    <row r="4" spans="1:93" s="793" customFormat="1" x14ac:dyDescent="0.2">
      <c r="A4" s="792" t="str">
        <f>CONCATENATE("MES: ",[6]NOMBRE!B6," - ","( ",[6]NOMBRE!C6,[6]NOMBRE!D6," )")</f>
        <v>MES: JUNIO - ( 06 )</v>
      </c>
      <c r="AE4" s="795"/>
      <c r="AF4" s="795"/>
      <c r="AG4" s="795"/>
      <c r="AH4" s="795"/>
      <c r="AI4" s="795"/>
      <c r="AJ4" s="795"/>
      <c r="AK4" s="795"/>
      <c r="AL4" s="795"/>
      <c r="AM4" s="795"/>
      <c r="AN4" s="795"/>
      <c r="AO4" s="795"/>
      <c r="AP4" s="795"/>
      <c r="AQ4" s="795"/>
      <c r="AR4" s="795"/>
      <c r="AS4" s="795"/>
      <c r="AT4" s="795"/>
      <c r="AU4" s="795"/>
      <c r="AV4" s="795"/>
      <c r="AW4" s="795"/>
      <c r="BY4" s="794"/>
      <c r="BZ4" s="794"/>
      <c r="CA4" s="794"/>
      <c r="CB4" s="794"/>
      <c r="CC4" s="794"/>
      <c r="CD4" s="794"/>
      <c r="CE4" s="794"/>
      <c r="CF4" s="794"/>
      <c r="CG4" s="794"/>
      <c r="CH4" s="794"/>
      <c r="CI4" s="794"/>
      <c r="CJ4" s="794"/>
      <c r="CK4" s="794"/>
      <c r="CL4" s="794"/>
      <c r="CM4" s="794"/>
      <c r="CN4" s="794"/>
      <c r="CO4" s="794"/>
    </row>
    <row r="5" spans="1:93" s="793" customFormat="1" x14ac:dyDescent="0.2">
      <c r="A5" s="792" t="str">
        <f>CONCATENATE("AÑO: ",[6]NOMBRE!B7)</f>
        <v>AÑO: 2017</v>
      </c>
      <c r="AE5" s="795"/>
      <c r="AF5" s="795"/>
      <c r="AG5" s="795"/>
      <c r="AH5" s="795"/>
      <c r="AI5" s="795"/>
      <c r="AJ5" s="795"/>
      <c r="AK5" s="795"/>
      <c r="AL5" s="795"/>
      <c r="AM5" s="795"/>
      <c r="AN5" s="795"/>
      <c r="AO5" s="795"/>
      <c r="AP5" s="795"/>
      <c r="AQ5" s="795"/>
      <c r="AR5" s="795"/>
      <c r="AS5" s="795"/>
      <c r="AT5" s="795"/>
      <c r="AU5" s="795"/>
      <c r="AV5" s="795"/>
      <c r="AW5" s="795"/>
      <c r="BY5" s="794"/>
      <c r="BZ5" s="794"/>
      <c r="CA5" s="794"/>
      <c r="CB5" s="794"/>
      <c r="CC5" s="794"/>
      <c r="CD5" s="794"/>
      <c r="CE5" s="794"/>
      <c r="CF5" s="794"/>
      <c r="CG5" s="794"/>
      <c r="CH5" s="794"/>
      <c r="CI5" s="794"/>
      <c r="CJ5" s="794"/>
      <c r="CK5" s="794"/>
      <c r="CL5" s="794"/>
      <c r="CM5" s="794"/>
      <c r="CN5" s="794"/>
      <c r="CO5" s="794"/>
    </row>
    <row r="6" spans="1:93" s="793" customFormat="1" ht="15" customHeight="1" x14ac:dyDescent="0.2">
      <c r="A6" s="1628" t="s">
        <v>1</v>
      </c>
      <c r="B6" s="1628"/>
      <c r="C6" s="1628"/>
      <c r="D6" s="1628"/>
      <c r="E6" s="1628"/>
      <c r="F6" s="1628"/>
      <c r="G6" s="1628"/>
      <c r="H6" s="1628"/>
      <c r="I6" s="1628"/>
      <c r="J6" s="1628"/>
      <c r="K6" s="1628"/>
      <c r="L6" s="1628"/>
      <c r="M6" s="1628"/>
      <c r="N6" s="1628"/>
      <c r="O6" s="1628"/>
      <c r="P6" s="1628"/>
      <c r="Q6" s="796"/>
      <c r="R6" s="796"/>
      <c r="S6" s="796"/>
      <c r="T6" s="796"/>
      <c r="U6" s="796"/>
      <c r="V6" s="796"/>
      <c r="W6" s="797"/>
      <c r="X6" s="798"/>
      <c r="Y6" s="798"/>
      <c r="Z6" s="798"/>
      <c r="AA6" s="798"/>
      <c r="AB6" s="798"/>
      <c r="AC6" s="798"/>
      <c r="AD6" s="798"/>
      <c r="AE6" s="799"/>
      <c r="AF6" s="799"/>
      <c r="AG6" s="799"/>
      <c r="AH6" s="799"/>
      <c r="AI6" s="799"/>
      <c r="AJ6" s="799"/>
      <c r="AK6" s="799"/>
      <c r="AL6" s="799"/>
      <c r="AM6" s="799"/>
      <c r="AN6" s="799"/>
      <c r="AO6" s="799"/>
      <c r="AP6" s="799"/>
      <c r="AQ6" s="799"/>
      <c r="AR6" s="799"/>
      <c r="AS6" s="799"/>
      <c r="AT6" s="799"/>
      <c r="AU6" s="799"/>
      <c r="AV6" s="799"/>
      <c r="AW6" s="795"/>
      <c r="BY6" s="794"/>
      <c r="BZ6" s="794"/>
      <c r="CA6" s="794"/>
      <c r="CB6" s="794"/>
      <c r="CC6" s="794"/>
      <c r="CD6" s="794"/>
      <c r="CE6" s="794"/>
      <c r="CF6" s="794"/>
      <c r="CG6" s="794"/>
      <c r="CH6" s="794"/>
      <c r="CI6" s="794"/>
      <c r="CJ6" s="794"/>
      <c r="CK6" s="794"/>
      <c r="CL6" s="794"/>
      <c r="CM6" s="794"/>
      <c r="CN6" s="794"/>
      <c r="CO6" s="794"/>
    </row>
    <row r="7" spans="1:93" s="793" customFormat="1" ht="15" x14ac:dyDescent="0.2">
      <c r="A7" s="800"/>
      <c r="B7" s="800"/>
      <c r="C7" s="800"/>
      <c r="D7" s="800"/>
      <c r="E7" s="800"/>
      <c r="F7" s="800"/>
      <c r="G7" s="800"/>
      <c r="H7" s="800"/>
      <c r="I7" s="800"/>
      <c r="J7" s="800"/>
      <c r="K7" s="800"/>
      <c r="L7" s="800"/>
      <c r="M7" s="800"/>
      <c r="N7" s="800"/>
      <c r="O7" s="800"/>
      <c r="P7" s="800"/>
      <c r="Q7" s="796"/>
      <c r="R7" s="796"/>
      <c r="S7" s="796"/>
      <c r="T7" s="796"/>
      <c r="U7" s="796"/>
      <c r="V7" s="796"/>
      <c r="W7" s="797"/>
      <c r="X7" s="798"/>
      <c r="Y7" s="798"/>
      <c r="Z7" s="798"/>
      <c r="AA7" s="798"/>
      <c r="AB7" s="798"/>
      <c r="AC7" s="798"/>
      <c r="AD7" s="798"/>
      <c r="AE7" s="799"/>
      <c r="AF7" s="799"/>
      <c r="AG7" s="799"/>
      <c r="AH7" s="799"/>
      <c r="AI7" s="799"/>
      <c r="AJ7" s="799"/>
      <c r="AK7" s="799"/>
      <c r="AL7" s="799"/>
      <c r="AM7" s="799"/>
      <c r="AN7" s="799"/>
      <c r="AO7" s="799"/>
      <c r="AP7" s="799"/>
      <c r="AQ7" s="799"/>
      <c r="AR7" s="799"/>
      <c r="AS7" s="799"/>
      <c r="AT7" s="799"/>
      <c r="AU7" s="799"/>
      <c r="AV7" s="799"/>
      <c r="AW7" s="795"/>
      <c r="BY7" s="794"/>
      <c r="BZ7" s="794"/>
      <c r="CA7" s="794"/>
      <c r="CB7" s="794"/>
      <c r="CC7" s="794"/>
      <c r="CD7" s="794"/>
      <c r="CE7" s="794"/>
      <c r="CF7" s="794"/>
      <c r="CG7" s="794"/>
      <c r="CH7" s="794"/>
      <c r="CI7" s="794"/>
      <c r="CJ7" s="794"/>
      <c r="CK7" s="794"/>
      <c r="CL7" s="794"/>
      <c r="CM7" s="794"/>
      <c r="CN7" s="794"/>
      <c r="CO7" s="794"/>
    </row>
    <row r="8" spans="1:93" s="793" customFormat="1" x14ac:dyDescent="0.2">
      <c r="A8" s="801" t="s">
        <v>2</v>
      </c>
      <c r="B8" s="802"/>
      <c r="C8" s="802"/>
      <c r="D8" s="803"/>
      <c r="E8" s="803"/>
      <c r="F8" s="804"/>
      <c r="G8" s="804"/>
      <c r="H8" s="804"/>
      <c r="I8" s="805"/>
      <c r="J8" s="806"/>
      <c r="K8" s="806"/>
      <c r="L8" s="806"/>
      <c r="M8" s="806"/>
      <c r="N8" s="806"/>
      <c r="O8" s="806"/>
      <c r="P8" s="806"/>
      <c r="Q8" s="806"/>
      <c r="R8" s="806"/>
      <c r="S8" s="806"/>
      <c r="T8" s="806"/>
      <c r="U8" s="806"/>
      <c r="V8" s="806"/>
      <c r="W8" s="806"/>
      <c r="X8" s="798"/>
      <c r="Y8" s="798"/>
      <c r="Z8" s="798"/>
      <c r="AA8" s="798"/>
      <c r="AB8" s="798"/>
      <c r="AC8" s="798"/>
      <c r="AD8" s="798"/>
      <c r="AE8" s="799"/>
      <c r="AF8" s="799"/>
      <c r="AG8" s="799"/>
      <c r="AH8" s="799"/>
      <c r="AI8" s="799"/>
      <c r="AJ8" s="799"/>
      <c r="AK8" s="799"/>
      <c r="AL8" s="799"/>
      <c r="AM8" s="799"/>
      <c r="AN8" s="799"/>
      <c r="AO8" s="799"/>
      <c r="AP8" s="799"/>
      <c r="AQ8" s="799"/>
      <c r="AR8" s="799"/>
      <c r="AS8" s="799"/>
      <c r="AT8" s="799"/>
      <c r="AU8" s="799"/>
      <c r="AV8" s="799"/>
      <c r="AW8" s="795"/>
      <c r="BY8" s="794"/>
      <c r="BZ8" s="794"/>
      <c r="CA8" s="794"/>
      <c r="CB8" s="794"/>
      <c r="CC8" s="794"/>
      <c r="CD8" s="794"/>
      <c r="CE8" s="794"/>
      <c r="CF8" s="794"/>
      <c r="CG8" s="807"/>
      <c r="CH8" s="807"/>
      <c r="CI8" s="807"/>
      <c r="CJ8" s="807"/>
      <c r="CK8" s="807"/>
      <c r="CL8" s="807"/>
      <c r="CM8" s="807"/>
      <c r="CN8" s="807"/>
      <c r="CO8" s="794"/>
    </row>
    <row r="9" spans="1:93" s="793" customFormat="1" ht="14.25" customHeight="1" x14ac:dyDescent="0.2">
      <c r="A9" s="1514" t="s">
        <v>3</v>
      </c>
      <c r="B9" s="1516"/>
      <c r="C9" s="1599" t="s">
        <v>4</v>
      </c>
      <c r="D9" s="1601" t="s">
        <v>5</v>
      </c>
      <c r="E9" s="1602"/>
      <c r="F9" s="1602"/>
      <c r="G9" s="1602"/>
      <c r="H9" s="1602"/>
      <c r="I9" s="1602"/>
      <c r="J9" s="1602"/>
      <c r="K9" s="1602"/>
      <c r="L9" s="1603"/>
      <c r="M9" s="1631" t="s">
        <v>185</v>
      </c>
      <c r="N9" s="1631" t="s">
        <v>186</v>
      </c>
      <c r="O9" s="1631" t="s">
        <v>187</v>
      </c>
      <c r="P9" s="805"/>
      <c r="Q9" s="805"/>
      <c r="R9" s="805"/>
      <c r="S9" s="805"/>
      <c r="T9" s="805"/>
      <c r="U9" s="805"/>
      <c r="V9" s="798"/>
      <c r="W9" s="798"/>
      <c r="X9" s="798"/>
      <c r="Y9" s="798"/>
      <c r="Z9" s="798"/>
      <c r="AA9" s="798"/>
      <c r="AB9" s="798"/>
      <c r="AC9" s="798"/>
      <c r="AD9" s="798"/>
      <c r="AE9" s="799"/>
      <c r="AF9" s="799"/>
      <c r="AG9" s="799"/>
      <c r="AH9" s="799"/>
      <c r="AI9" s="799"/>
      <c r="AJ9" s="799"/>
      <c r="AK9" s="799"/>
      <c r="AL9" s="799"/>
      <c r="AM9" s="799"/>
      <c r="AN9" s="799"/>
      <c r="AO9" s="808"/>
      <c r="AP9" s="808"/>
      <c r="AQ9" s="808"/>
      <c r="AR9" s="808"/>
      <c r="AS9" s="808"/>
      <c r="AT9" s="808"/>
      <c r="AU9" s="808"/>
      <c r="AV9" s="808"/>
      <c r="AW9" s="795"/>
      <c r="BY9" s="794"/>
      <c r="BZ9" s="794"/>
      <c r="CA9" s="794"/>
      <c r="CB9" s="794"/>
      <c r="CC9" s="794"/>
      <c r="CD9" s="794"/>
      <c r="CE9" s="794"/>
      <c r="CF9" s="794"/>
      <c r="CG9" s="807"/>
      <c r="CH9" s="807"/>
      <c r="CI9" s="807"/>
      <c r="CJ9" s="807"/>
      <c r="CK9" s="807"/>
      <c r="CL9" s="807"/>
      <c r="CM9" s="807"/>
      <c r="CN9" s="807"/>
      <c r="CO9" s="794"/>
    </row>
    <row r="10" spans="1:93" s="793" customFormat="1" ht="21" x14ac:dyDescent="0.2">
      <c r="A10" s="1517"/>
      <c r="B10" s="1519"/>
      <c r="C10" s="1600"/>
      <c r="D10" s="809" t="s">
        <v>6</v>
      </c>
      <c r="E10" s="810" t="s">
        <v>7</v>
      </c>
      <c r="F10" s="810" t="s">
        <v>8</v>
      </c>
      <c r="G10" s="810" t="s">
        <v>9</v>
      </c>
      <c r="H10" s="810" t="s">
        <v>10</v>
      </c>
      <c r="I10" s="810" t="s">
        <v>11</v>
      </c>
      <c r="J10" s="810" t="s">
        <v>12</v>
      </c>
      <c r="K10" s="810" t="s">
        <v>13</v>
      </c>
      <c r="L10" s="811" t="s">
        <v>188</v>
      </c>
      <c r="M10" s="1632"/>
      <c r="N10" s="1632"/>
      <c r="O10" s="1632"/>
      <c r="P10" s="812"/>
      <c r="Q10" s="813"/>
      <c r="R10" s="813"/>
      <c r="S10" s="813"/>
      <c r="T10" s="813"/>
      <c r="U10" s="805"/>
      <c r="V10" s="804"/>
      <c r="W10" s="804"/>
      <c r="X10" s="804"/>
      <c r="Y10" s="804"/>
      <c r="Z10" s="804"/>
      <c r="AA10" s="804"/>
      <c r="AB10" s="804"/>
      <c r="AC10" s="804"/>
      <c r="AD10" s="804"/>
      <c r="AE10" s="814"/>
      <c r="AF10" s="814"/>
      <c r="AG10" s="814"/>
      <c r="AH10" s="814"/>
      <c r="AI10" s="814"/>
      <c r="AJ10" s="814"/>
      <c r="AK10" s="814"/>
      <c r="AL10" s="814"/>
      <c r="AM10" s="814"/>
      <c r="AN10" s="815"/>
      <c r="AO10" s="815"/>
      <c r="AP10" s="815"/>
      <c r="AQ10" s="815"/>
      <c r="AR10" s="815"/>
      <c r="AS10" s="815"/>
      <c r="AT10" s="815"/>
      <c r="AU10" s="815"/>
      <c r="AV10" s="815"/>
      <c r="AW10" s="795"/>
      <c r="BY10" s="794"/>
      <c r="BZ10" s="794"/>
      <c r="CA10" s="794"/>
      <c r="CB10" s="794"/>
      <c r="CC10" s="794"/>
      <c r="CD10" s="794"/>
      <c r="CE10" s="794"/>
      <c r="CF10" s="794"/>
      <c r="CG10" s="807"/>
      <c r="CH10" s="807"/>
      <c r="CI10" s="807"/>
      <c r="CJ10" s="807"/>
      <c r="CK10" s="807"/>
      <c r="CL10" s="807"/>
      <c r="CM10" s="807"/>
      <c r="CN10" s="807"/>
      <c r="CO10" s="794"/>
    </row>
    <row r="11" spans="1:93" s="793" customFormat="1" x14ac:dyDescent="0.2">
      <c r="A11" s="1721" t="s">
        <v>189</v>
      </c>
      <c r="B11" s="1722"/>
      <c r="C11" s="816">
        <f t="shared" ref="C11:C16" si="0">SUM(D11:L11)</f>
        <v>0</v>
      </c>
      <c r="D11" s="817"/>
      <c r="E11" s="818"/>
      <c r="F11" s="818"/>
      <c r="G11" s="818"/>
      <c r="H11" s="818"/>
      <c r="I11" s="818"/>
      <c r="J11" s="818"/>
      <c r="K11" s="818"/>
      <c r="L11" s="819"/>
      <c r="M11" s="819"/>
      <c r="N11" s="819"/>
      <c r="O11" s="819"/>
      <c r="P11" s="820" t="s">
        <v>190</v>
      </c>
      <c r="Q11" s="821"/>
      <c r="R11" s="821"/>
      <c r="S11" s="821"/>
      <c r="T11" s="822"/>
      <c r="U11" s="804"/>
      <c r="V11" s="804"/>
      <c r="W11" s="804"/>
      <c r="X11" s="804"/>
      <c r="Y11" s="804"/>
      <c r="Z11" s="804"/>
      <c r="AA11" s="804"/>
      <c r="AB11" s="804"/>
      <c r="AC11" s="804"/>
      <c r="AD11" s="804"/>
      <c r="AE11" s="814"/>
      <c r="AF11" s="814"/>
      <c r="AG11" s="814"/>
      <c r="AH11" s="814"/>
      <c r="AI11" s="814"/>
      <c r="AJ11" s="823"/>
      <c r="AK11" s="823"/>
      <c r="AL11" s="823"/>
      <c r="AM11" s="823"/>
      <c r="AN11" s="815"/>
      <c r="AO11" s="815"/>
      <c r="AP11" s="815"/>
      <c r="AQ11" s="815"/>
      <c r="AR11" s="815"/>
      <c r="AS11" s="815"/>
      <c r="AT11" s="815"/>
      <c r="AU11" s="815"/>
      <c r="AV11" s="815"/>
      <c r="AW11" s="795"/>
      <c r="BY11" s="794"/>
      <c r="BZ11" s="794"/>
      <c r="CA11" s="794"/>
      <c r="CB11" s="794"/>
      <c r="CC11" s="794"/>
      <c r="CD11" s="794" t="str">
        <f>IF(C11&gt;=[6]A03!C77,"","Total Gestantes ingresadas a control prenatal debe ser MAYOR o IGUAL que el Total de Evaluaciones a Gestantes de REM A03 Sección B2")</f>
        <v/>
      </c>
      <c r="CE11" s="794"/>
      <c r="CF11" s="794"/>
      <c r="CG11" s="807"/>
      <c r="CH11" s="807">
        <v>0</v>
      </c>
      <c r="CI11" s="807"/>
      <c r="CJ11" s="807">
        <v>0</v>
      </c>
      <c r="CK11" s="807"/>
      <c r="CL11" s="807"/>
      <c r="CM11" s="807"/>
      <c r="CN11" s="807"/>
      <c r="CO11" s="794"/>
    </row>
    <row r="12" spans="1:93" s="793" customFormat="1" x14ac:dyDescent="0.2">
      <c r="A12" s="1719" t="s">
        <v>15</v>
      </c>
      <c r="B12" s="1720"/>
      <c r="C12" s="824">
        <f t="shared" si="0"/>
        <v>0</v>
      </c>
      <c r="D12" s="825"/>
      <c r="E12" s="826"/>
      <c r="F12" s="826"/>
      <c r="G12" s="826"/>
      <c r="H12" s="826"/>
      <c r="I12" s="826"/>
      <c r="J12" s="826"/>
      <c r="K12" s="826"/>
      <c r="L12" s="827"/>
      <c r="M12" s="827"/>
      <c r="N12" s="827"/>
      <c r="O12" s="827"/>
      <c r="P12" s="820" t="s">
        <v>190</v>
      </c>
      <c r="Q12" s="821"/>
      <c r="R12" s="821"/>
      <c r="S12" s="821"/>
      <c r="T12" s="822"/>
      <c r="U12" s="804"/>
      <c r="V12" s="804"/>
      <c r="W12" s="804"/>
      <c r="X12" s="804"/>
      <c r="Y12" s="804"/>
      <c r="Z12" s="804"/>
      <c r="AA12" s="804"/>
      <c r="AB12" s="804"/>
      <c r="AC12" s="804"/>
      <c r="AD12" s="804"/>
      <c r="AE12" s="814"/>
      <c r="AF12" s="814"/>
      <c r="AG12" s="814"/>
      <c r="AH12" s="814"/>
      <c r="AI12" s="814"/>
      <c r="AJ12" s="823"/>
      <c r="AK12" s="823"/>
      <c r="AL12" s="823"/>
      <c r="AM12" s="823"/>
      <c r="AN12" s="814"/>
      <c r="AO12" s="814"/>
      <c r="AP12" s="823"/>
      <c r="AQ12" s="815"/>
      <c r="AR12" s="815"/>
      <c r="AS12" s="815"/>
      <c r="AT12" s="815"/>
      <c r="AU12" s="815"/>
      <c r="AV12" s="815"/>
      <c r="AW12" s="795"/>
      <c r="BY12" s="794"/>
      <c r="BZ12" s="794"/>
      <c r="CA12" s="794"/>
      <c r="CB12" s="794"/>
      <c r="CC12" s="794"/>
      <c r="CD12" s="794" t="str">
        <f>IF(C11&lt;C12," Total Gestantes debe ser Mayor a primigestas","")</f>
        <v/>
      </c>
      <c r="CE12" s="794"/>
      <c r="CF12" s="794"/>
      <c r="CG12" s="807"/>
      <c r="CH12" s="807">
        <v>0</v>
      </c>
      <c r="CI12" s="807"/>
      <c r="CJ12" s="807">
        <v>0</v>
      </c>
      <c r="CK12" s="807">
        <v>0</v>
      </c>
      <c r="CL12" s="807"/>
      <c r="CM12" s="807"/>
      <c r="CN12" s="807"/>
      <c r="CO12" s="794"/>
    </row>
    <row r="13" spans="1:93" s="793" customFormat="1" ht="14.25" customHeight="1" x14ac:dyDescent="0.2">
      <c r="A13" s="1624" t="s">
        <v>16</v>
      </c>
      <c r="B13" s="1625"/>
      <c r="C13" s="824">
        <f t="shared" si="0"/>
        <v>0</v>
      </c>
      <c r="D13" s="825"/>
      <c r="E13" s="826"/>
      <c r="F13" s="826"/>
      <c r="G13" s="826"/>
      <c r="H13" s="826"/>
      <c r="I13" s="826"/>
      <c r="J13" s="826"/>
      <c r="K13" s="826"/>
      <c r="L13" s="827"/>
      <c r="M13" s="827"/>
      <c r="N13" s="827"/>
      <c r="O13" s="827"/>
      <c r="P13" s="820" t="s">
        <v>190</v>
      </c>
      <c r="Q13" s="821"/>
      <c r="R13" s="821"/>
      <c r="S13" s="821"/>
      <c r="T13" s="822"/>
      <c r="U13" s="804"/>
      <c r="V13" s="804"/>
      <c r="W13" s="804"/>
      <c r="X13" s="804"/>
      <c r="Y13" s="804"/>
      <c r="Z13" s="804"/>
      <c r="AA13" s="804"/>
      <c r="AB13" s="804"/>
      <c r="AC13" s="804"/>
      <c r="AD13" s="804"/>
      <c r="AE13" s="814"/>
      <c r="AF13" s="814"/>
      <c r="AG13" s="814"/>
      <c r="AH13" s="814"/>
      <c r="AI13" s="814"/>
      <c r="AJ13" s="823"/>
      <c r="AK13" s="823"/>
      <c r="AL13" s="823"/>
      <c r="AM13" s="823"/>
      <c r="AN13" s="814"/>
      <c r="AO13" s="814"/>
      <c r="AP13" s="814"/>
      <c r="AQ13" s="815"/>
      <c r="AR13" s="815"/>
      <c r="AS13" s="815"/>
      <c r="AT13" s="815"/>
      <c r="AU13" s="815"/>
      <c r="AV13" s="815"/>
      <c r="AW13" s="795"/>
      <c r="BY13" s="794"/>
      <c r="BZ13" s="794"/>
      <c r="CA13" s="794"/>
      <c r="CB13" s="794"/>
      <c r="CC13" s="794"/>
      <c r="CD13" s="794" t="str">
        <f>IF(C11&lt;C13,"  Total Gestantes debe ser Mayor que Gestantes Ingresadas Antes De Las 14 Semanas","")</f>
        <v/>
      </c>
      <c r="CE13" s="794"/>
      <c r="CF13" s="794"/>
      <c r="CG13" s="807"/>
      <c r="CH13" s="807">
        <v>0</v>
      </c>
      <c r="CI13" s="807"/>
      <c r="CJ13" s="807">
        <v>0</v>
      </c>
      <c r="CK13" s="807">
        <v>0</v>
      </c>
      <c r="CL13" s="807"/>
      <c r="CM13" s="807"/>
      <c r="CN13" s="807"/>
      <c r="CO13" s="794"/>
    </row>
    <row r="14" spans="1:93" s="793" customFormat="1" ht="14.25" customHeight="1" x14ac:dyDescent="0.2">
      <c r="A14" s="1624" t="s">
        <v>17</v>
      </c>
      <c r="B14" s="1625"/>
      <c r="C14" s="824">
        <f t="shared" si="0"/>
        <v>0</v>
      </c>
      <c r="D14" s="825"/>
      <c r="E14" s="826"/>
      <c r="F14" s="826"/>
      <c r="G14" s="826"/>
      <c r="H14" s="826"/>
      <c r="I14" s="826"/>
      <c r="J14" s="826"/>
      <c r="K14" s="826"/>
      <c r="L14" s="827"/>
      <c r="M14" s="827"/>
      <c r="N14" s="827"/>
      <c r="O14" s="827"/>
      <c r="P14" s="820" t="s">
        <v>190</v>
      </c>
      <c r="Q14" s="821"/>
      <c r="R14" s="821"/>
      <c r="S14" s="821"/>
      <c r="T14" s="822"/>
      <c r="U14" s="804"/>
      <c r="V14" s="804"/>
      <c r="W14" s="804"/>
      <c r="X14" s="804"/>
      <c r="Y14" s="804"/>
      <c r="Z14" s="804"/>
      <c r="AA14" s="804"/>
      <c r="AB14" s="804"/>
      <c r="AC14" s="804"/>
      <c r="AD14" s="804"/>
      <c r="AE14" s="814"/>
      <c r="AF14" s="814"/>
      <c r="AG14" s="814"/>
      <c r="AH14" s="814"/>
      <c r="AI14" s="814"/>
      <c r="AJ14" s="814"/>
      <c r="AK14" s="814"/>
      <c r="AL14" s="814"/>
      <c r="AM14" s="814"/>
      <c r="AN14" s="815"/>
      <c r="AO14" s="815"/>
      <c r="AP14" s="815"/>
      <c r="AQ14" s="815"/>
      <c r="AR14" s="815"/>
      <c r="AS14" s="815"/>
      <c r="AT14" s="815"/>
      <c r="AU14" s="815"/>
      <c r="AV14" s="815"/>
      <c r="AW14" s="795"/>
      <c r="BY14" s="794"/>
      <c r="BZ14" s="794"/>
      <c r="CA14" s="794"/>
      <c r="CB14" s="794"/>
      <c r="CC14" s="794"/>
      <c r="CD14" s="794" t="str">
        <f>IF(C11&lt;C14,"  Total Gestantes debe ser Mayor que Gestantes con Eco Antes De Las 20 Semanas","")</f>
        <v/>
      </c>
      <c r="CE14" s="794"/>
      <c r="CF14" s="794"/>
      <c r="CG14" s="807"/>
      <c r="CH14" s="807">
        <v>0</v>
      </c>
      <c r="CI14" s="807"/>
      <c r="CJ14" s="807">
        <v>0</v>
      </c>
      <c r="CK14" s="807">
        <v>0</v>
      </c>
      <c r="CL14" s="807"/>
      <c r="CM14" s="807"/>
      <c r="CN14" s="807"/>
      <c r="CO14" s="794"/>
    </row>
    <row r="15" spans="1:93" s="793" customFormat="1" ht="14.25" customHeight="1" x14ac:dyDescent="0.2">
      <c r="A15" s="1621" t="s">
        <v>18</v>
      </c>
      <c r="B15" s="1622"/>
      <c r="C15" s="828">
        <f t="shared" si="0"/>
        <v>0</v>
      </c>
      <c r="D15" s="829"/>
      <c r="E15" s="830"/>
      <c r="F15" s="830"/>
      <c r="G15" s="830"/>
      <c r="H15" s="830"/>
      <c r="I15" s="830"/>
      <c r="J15" s="830"/>
      <c r="K15" s="830"/>
      <c r="L15" s="831"/>
      <c r="M15" s="831"/>
      <c r="N15" s="831"/>
      <c r="O15" s="831"/>
      <c r="P15" s="820" t="s">
        <v>190</v>
      </c>
      <c r="Q15" s="821"/>
      <c r="R15" s="821"/>
      <c r="S15" s="821"/>
      <c r="T15" s="812"/>
      <c r="U15" s="804"/>
      <c r="V15" s="804"/>
      <c r="W15" s="804"/>
      <c r="X15" s="804"/>
      <c r="Y15" s="804"/>
      <c r="Z15" s="804"/>
      <c r="AA15" s="804"/>
      <c r="AB15" s="804"/>
      <c r="AC15" s="804"/>
      <c r="AD15" s="804"/>
      <c r="AE15" s="814"/>
      <c r="AF15" s="814"/>
      <c r="AG15" s="814"/>
      <c r="AH15" s="814"/>
      <c r="AI15" s="814"/>
      <c r="AJ15" s="814"/>
      <c r="AK15" s="814"/>
      <c r="AL15" s="814"/>
      <c r="AM15" s="814"/>
      <c r="AN15" s="815"/>
      <c r="AO15" s="815"/>
      <c r="AP15" s="815"/>
      <c r="AQ15" s="815"/>
      <c r="AR15" s="815"/>
      <c r="AS15" s="815"/>
      <c r="AT15" s="815"/>
      <c r="AU15" s="815"/>
      <c r="AV15" s="815"/>
      <c r="AW15" s="795"/>
      <c r="BY15" s="794"/>
      <c r="BZ15" s="794"/>
      <c r="CA15" s="794"/>
      <c r="CB15" s="794"/>
      <c r="CC15" s="794"/>
      <c r="CD15" s="794" t="str">
        <f>IF(C11&lt;C15," Total Gestantes debe ser Mayor Que  Gestantes Con Embarazo No Planificado","")</f>
        <v/>
      </c>
      <c r="CE15" s="794"/>
      <c r="CF15" s="794"/>
      <c r="CG15" s="807"/>
      <c r="CH15" s="807">
        <v>0</v>
      </c>
      <c r="CI15" s="807"/>
      <c r="CJ15" s="807">
        <v>0</v>
      </c>
      <c r="CK15" s="807">
        <v>0</v>
      </c>
      <c r="CL15" s="807"/>
      <c r="CM15" s="807"/>
      <c r="CN15" s="807"/>
      <c r="CO15" s="794"/>
    </row>
    <row r="16" spans="1:93" s="793" customFormat="1" ht="14.25" customHeight="1" x14ac:dyDescent="0.2">
      <c r="A16" s="1633" t="s">
        <v>191</v>
      </c>
      <c r="B16" s="1634"/>
      <c r="C16" s="832">
        <f t="shared" si="0"/>
        <v>0</v>
      </c>
      <c r="D16" s="833"/>
      <c r="E16" s="834"/>
      <c r="F16" s="834"/>
      <c r="G16" s="834"/>
      <c r="H16" s="834"/>
      <c r="I16" s="834"/>
      <c r="J16" s="834"/>
      <c r="K16" s="834"/>
      <c r="L16" s="835"/>
      <c r="M16" s="835"/>
      <c r="N16" s="835"/>
      <c r="O16" s="835"/>
      <c r="P16" s="820" t="s">
        <v>190</v>
      </c>
      <c r="Q16" s="821"/>
      <c r="R16" s="821"/>
      <c r="S16" s="821"/>
      <c r="T16" s="804"/>
      <c r="U16" s="804"/>
      <c r="V16" s="804"/>
      <c r="W16" s="804"/>
      <c r="X16" s="804"/>
      <c r="Y16" s="804"/>
      <c r="Z16" s="804"/>
      <c r="AA16" s="804"/>
      <c r="AB16" s="804"/>
      <c r="AC16" s="804"/>
      <c r="AD16" s="804"/>
      <c r="AE16" s="814"/>
      <c r="AF16" s="814"/>
      <c r="AG16" s="814"/>
      <c r="AH16" s="814"/>
      <c r="AI16" s="814"/>
      <c r="AJ16" s="814"/>
      <c r="AK16" s="814"/>
      <c r="AL16" s="814"/>
      <c r="AM16" s="814"/>
      <c r="AN16" s="815"/>
      <c r="AO16" s="815"/>
      <c r="AP16" s="815"/>
      <c r="AQ16" s="815"/>
      <c r="AR16" s="815"/>
      <c r="AS16" s="815"/>
      <c r="AT16" s="815"/>
      <c r="AU16" s="815"/>
      <c r="AV16" s="815"/>
      <c r="AW16" s="795"/>
      <c r="BY16" s="794"/>
      <c r="BZ16" s="794"/>
      <c r="CA16" s="794"/>
      <c r="CB16" s="794"/>
      <c r="CC16" s="794"/>
      <c r="CD16" s="794"/>
      <c r="CE16" s="794"/>
      <c r="CF16" s="794"/>
      <c r="CG16" s="807"/>
      <c r="CH16" s="807">
        <v>0</v>
      </c>
      <c r="CI16" s="807"/>
      <c r="CJ16" s="807">
        <v>0</v>
      </c>
      <c r="CK16" s="807"/>
      <c r="CL16" s="807"/>
      <c r="CM16" s="807"/>
      <c r="CN16" s="807"/>
      <c r="CO16" s="794"/>
    </row>
    <row r="17" spans="1:93" s="793" customFormat="1" x14ac:dyDescent="0.2">
      <c r="A17" s="836" t="s">
        <v>19</v>
      </c>
      <c r="B17" s="837"/>
      <c r="C17" s="837"/>
      <c r="D17" s="837"/>
      <c r="E17" s="836"/>
      <c r="F17" s="836"/>
      <c r="G17" s="836"/>
      <c r="H17" s="837"/>
      <c r="I17" s="837"/>
      <c r="J17" s="837"/>
      <c r="K17" s="837"/>
      <c r="L17" s="837"/>
      <c r="M17" s="837"/>
      <c r="N17" s="837"/>
      <c r="O17" s="804"/>
      <c r="P17" s="804"/>
      <c r="Q17" s="804"/>
      <c r="R17" s="804"/>
      <c r="S17" s="804"/>
      <c r="T17" s="804"/>
      <c r="U17" s="804"/>
      <c r="V17" s="804"/>
      <c r="W17" s="804"/>
      <c r="X17" s="804"/>
      <c r="Y17" s="804"/>
      <c r="Z17" s="804"/>
      <c r="AA17" s="804"/>
      <c r="AB17" s="804"/>
      <c r="AC17" s="804"/>
      <c r="AD17" s="804"/>
      <c r="AE17" s="814"/>
      <c r="AF17" s="814"/>
      <c r="AG17" s="814"/>
      <c r="AH17" s="814"/>
      <c r="AI17" s="814"/>
      <c r="AJ17" s="814"/>
      <c r="AK17" s="814"/>
      <c r="AL17" s="814"/>
      <c r="AM17" s="814"/>
      <c r="AN17" s="814"/>
      <c r="AO17" s="814"/>
      <c r="AP17" s="814"/>
      <c r="AQ17" s="814"/>
      <c r="AR17" s="814"/>
      <c r="AS17" s="814"/>
      <c r="AT17" s="814"/>
      <c r="AU17" s="814"/>
      <c r="AV17" s="814"/>
      <c r="AW17" s="795"/>
      <c r="BY17" s="794"/>
      <c r="BZ17" s="794"/>
      <c r="CA17" s="794"/>
      <c r="CB17" s="794"/>
      <c r="CC17" s="794"/>
      <c r="CD17" s="794"/>
      <c r="CE17" s="794"/>
      <c r="CF17" s="794"/>
      <c r="CG17" s="807"/>
      <c r="CH17" s="807"/>
      <c r="CI17" s="807"/>
      <c r="CJ17" s="807"/>
      <c r="CK17" s="807"/>
      <c r="CL17" s="807"/>
      <c r="CM17" s="807"/>
      <c r="CN17" s="807"/>
      <c r="CO17" s="794"/>
    </row>
    <row r="18" spans="1:93" s="793" customFormat="1" ht="14.25" customHeight="1" x14ac:dyDescent="0.2">
      <c r="A18" s="1508" t="s">
        <v>20</v>
      </c>
      <c r="B18" s="1509"/>
      <c r="C18" s="1631" t="s">
        <v>21</v>
      </c>
      <c r="D18" s="1631" t="s">
        <v>192</v>
      </c>
      <c r="E18" s="1631" t="s">
        <v>193</v>
      </c>
      <c r="F18" s="1631" t="s">
        <v>187</v>
      </c>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14"/>
      <c r="AF18" s="815"/>
      <c r="AG18" s="815"/>
      <c r="AH18" s="815"/>
      <c r="AI18" s="815"/>
      <c r="AJ18" s="815"/>
      <c r="AK18" s="815"/>
      <c r="AL18" s="815"/>
      <c r="AM18" s="815"/>
      <c r="AN18" s="815"/>
      <c r="AO18" s="815"/>
      <c r="AP18" s="815"/>
      <c r="AQ18" s="815"/>
      <c r="AR18" s="815"/>
      <c r="AS18" s="815"/>
      <c r="AT18" s="815"/>
      <c r="AU18" s="815"/>
      <c r="AV18" s="815"/>
      <c r="AW18" s="795"/>
      <c r="BY18" s="794"/>
      <c r="BZ18" s="794"/>
      <c r="CA18" s="794"/>
      <c r="CB18" s="794"/>
      <c r="CC18" s="794"/>
      <c r="CD18" s="794"/>
      <c r="CE18" s="794"/>
      <c r="CF18" s="794"/>
      <c r="CG18" s="807"/>
      <c r="CH18" s="807"/>
      <c r="CI18" s="807"/>
      <c r="CJ18" s="807"/>
      <c r="CK18" s="807"/>
      <c r="CL18" s="807"/>
      <c r="CM18" s="807"/>
      <c r="CN18" s="807"/>
      <c r="CO18" s="794"/>
    </row>
    <row r="19" spans="1:93" s="793" customFormat="1" ht="18.75" customHeight="1" x14ac:dyDescent="0.2">
      <c r="A19" s="1512"/>
      <c r="B19" s="1513"/>
      <c r="C19" s="1632"/>
      <c r="D19" s="1632"/>
      <c r="E19" s="1632"/>
      <c r="F19" s="1632"/>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14"/>
      <c r="AF19" s="815"/>
      <c r="AG19" s="815"/>
      <c r="AH19" s="815"/>
      <c r="AI19" s="815"/>
      <c r="AJ19" s="815"/>
      <c r="AK19" s="815"/>
      <c r="AL19" s="815"/>
      <c r="AM19" s="815"/>
      <c r="AN19" s="815"/>
      <c r="AO19" s="815"/>
      <c r="AP19" s="815"/>
      <c r="AQ19" s="815"/>
      <c r="AR19" s="815"/>
      <c r="AS19" s="815"/>
      <c r="AT19" s="815"/>
      <c r="AU19" s="815"/>
      <c r="AV19" s="815"/>
      <c r="AW19" s="795"/>
      <c r="BY19" s="794"/>
      <c r="BZ19" s="794"/>
      <c r="CA19" s="794"/>
      <c r="CB19" s="794"/>
      <c r="CC19" s="794"/>
      <c r="CD19" s="794"/>
      <c r="CE19" s="794"/>
      <c r="CF19" s="794"/>
      <c r="CG19" s="807"/>
      <c r="CH19" s="807"/>
      <c r="CI19" s="807"/>
      <c r="CJ19" s="807"/>
      <c r="CK19" s="807"/>
      <c r="CL19" s="807"/>
      <c r="CM19" s="807"/>
      <c r="CN19" s="807"/>
      <c r="CO19" s="794"/>
    </row>
    <row r="20" spans="1:93" s="793" customFormat="1" x14ac:dyDescent="0.2">
      <c r="A20" s="1615" t="s">
        <v>22</v>
      </c>
      <c r="B20" s="1616"/>
      <c r="C20" s="838">
        <v>55</v>
      </c>
      <c r="D20" s="838">
        <v>0</v>
      </c>
      <c r="E20" s="838">
        <v>1</v>
      </c>
      <c r="F20" s="838">
        <v>0</v>
      </c>
      <c r="G20" s="839" t="s">
        <v>194</v>
      </c>
      <c r="H20" s="840"/>
      <c r="I20" s="840"/>
      <c r="J20" s="840"/>
      <c r="K20" s="804"/>
      <c r="L20" s="804"/>
      <c r="M20" s="804"/>
      <c r="N20" s="804"/>
      <c r="O20" s="804"/>
      <c r="P20" s="804"/>
      <c r="Q20" s="804"/>
      <c r="R20" s="804"/>
      <c r="S20" s="804"/>
      <c r="T20" s="804"/>
      <c r="U20" s="804"/>
      <c r="V20" s="804"/>
      <c r="W20" s="804"/>
      <c r="X20" s="804"/>
      <c r="Y20" s="804"/>
      <c r="Z20" s="804"/>
      <c r="AA20" s="804"/>
      <c r="AB20" s="804"/>
      <c r="AC20" s="804"/>
      <c r="AD20" s="804"/>
      <c r="AE20" s="814"/>
      <c r="AF20" s="815"/>
      <c r="AG20" s="815"/>
      <c r="AH20" s="815"/>
      <c r="AI20" s="815"/>
      <c r="AJ20" s="815"/>
      <c r="AK20" s="815"/>
      <c r="AL20" s="815"/>
      <c r="AM20" s="815"/>
      <c r="AN20" s="815"/>
      <c r="AO20" s="815"/>
      <c r="AP20" s="815"/>
      <c r="AQ20" s="815"/>
      <c r="AR20" s="815"/>
      <c r="AS20" s="815"/>
      <c r="AT20" s="815"/>
      <c r="AU20" s="815"/>
      <c r="AV20" s="815"/>
      <c r="AW20" s="795"/>
      <c r="BY20" s="794"/>
      <c r="BZ20" s="794"/>
      <c r="CA20" s="794"/>
      <c r="CB20" s="794"/>
      <c r="CC20" s="794"/>
      <c r="CD20" s="794" t="str">
        <f>IF(AND(SUM(C21:C30)&lt;&gt;0,C20=0),"Debe ingresar el total de gestantes Ingresadas a ARO","")</f>
        <v/>
      </c>
      <c r="CE20" s="794"/>
      <c r="CF20" s="794"/>
      <c r="CG20" s="807">
        <v>0</v>
      </c>
      <c r="CH20" s="807"/>
      <c r="CI20" s="807">
        <v>0</v>
      </c>
      <c r="CJ20" s="807"/>
      <c r="CK20" s="807"/>
      <c r="CL20" s="807"/>
      <c r="CM20" s="807"/>
      <c r="CN20" s="807"/>
      <c r="CO20" s="794"/>
    </row>
    <row r="21" spans="1:93" s="793" customFormat="1" x14ac:dyDescent="0.2">
      <c r="A21" s="1617" t="s">
        <v>195</v>
      </c>
      <c r="B21" s="1618"/>
      <c r="C21" s="841"/>
      <c r="D21" s="841"/>
      <c r="E21" s="841"/>
      <c r="F21" s="841"/>
      <c r="G21" s="839" t="s">
        <v>194</v>
      </c>
      <c r="H21" s="840"/>
      <c r="I21" s="840"/>
      <c r="J21" s="840"/>
      <c r="K21" s="804"/>
      <c r="L21" s="804"/>
      <c r="M21" s="804"/>
      <c r="N21" s="804"/>
      <c r="O21" s="804"/>
      <c r="P21" s="804"/>
      <c r="Q21" s="804"/>
      <c r="R21" s="804"/>
      <c r="S21" s="804"/>
      <c r="T21" s="804"/>
      <c r="U21" s="804"/>
      <c r="V21" s="804"/>
      <c r="W21" s="804"/>
      <c r="X21" s="804"/>
      <c r="Y21" s="804"/>
      <c r="Z21" s="804"/>
      <c r="AA21" s="804"/>
      <c r="AB21" s="804"/>
      <c r="AC21" s="804"/>
      <c r="AD21" s="804"/>
      <c r="AE21" s="814"/>
      <c r="AF21" s="815"/>
      <c r="AG21" s="815"/>
      <c r="AH21" s="815"/>
      <c r="AI21" s="815"/>
      <c r="AJ21" s="815"/>
      <c r="AK21" s="815"/>
      <c r="AL21" s="815"/>
      <c r="AM21" s="815"/>
      <c r="AN21" s="815"/>
      <c r="AO21" s="815"/>
      <c r="AP21" s="815"/>
      <c r="AQ21" s="815"/>
      <c r="AR21" s="815"/>
      <c r="AS21" s="815"/>
      <c r="AT21" s="815"/>
      <c r="AU21" s="815"/>
      <c r="AV21" s="815"/>
      <c r="AW21" s="795"/>
      <c r="BY21" s="794"/>
      <c r="BZ21" s="794"/>
      <c r="CA21" s="794"/>
      <c r="CB21" s="794"/>
      <c r="CC21" s="794"/>
      <c r="CD21" s="794"/>
      <c r="CE21" s="794"/>
      <c r="CF21" s="794"/>
      <c r="CG21" s="807">
        <v>0</v>
      </c>
      <c r="CH21" s="807"/>
      <c r="CI21" s="807">
        <v>0</v>
      </c>
      <c r="CJ21" s="807"/>
      <c r="CK21" s="807"/>
      <c r="CL21" s="807"/>
      <c r="CM21" s="807"/>
      <c r="CN21" s="807"/>
      <c r="CO21" s="794"/>
    </row>
    <row r="22" spans="1:93" s="793" customFormat="1" ht="14.25" customHeight="1" x14ac:dyDescent="0.2">
      <c r="A22" s="1624" t="s">
        <v>196</v>
      </c>
      <c r="B22" s="1625"/>
      <c r="C22" s="842">
        <v>1</v>
      </c>
      <c r="D22" s="842">
        <v>0</v>
      </c>
      <c r="E22" s="842">
        <v>0</v>
      </c>
      <c r="F22" s="842">
        <v>0</v>
      </c>
      <c r="G22" s="839" t="s">
        <v>194</v>
      </c>
      <c r="H22" s="840"/>
      <c r="I22" s="840"/>
      <c r="J22" s="840"/>
      <c r="K22" s="804"/>
      <c r="L22" s="804"/>
      <c r="M22" s="804"/>
      <c r="N22" s="804"/>
      <c r="O22" s="804"/>
      <c r="P22" s="804"/>
      <c r="Q22" s="804"/>
      <c r="R22" s="804"/>
      <c r="S22" s="804"/>
      <c r="T22" s="804"/>
      <c r="U22" s="804"/>
      <c r="V22" s="804"/>
      <c r="W22" s="804"/>
      <c r="X22" s="804"/>
      <c r="Y22" s="804"/>
      <c r="Z22" s="804"/>
      <c r="AA22" s="804"/>
      <c r="AB22" s="804"/>
      <c r="AC22" s="804"/>
      <c r="AD22" s="804"/>
      <c r="AE22" s="814"/>
      <c r="AF22" s="815"/>
      <c r="AG22" s="815"/>
      <c r="AH22" s="815"/>
      <c r="AI22" s="815"/>
      <c r="AJ22" s="815"/>
      <c r="AK22" s="815"/>
      <c r="AL22" s="815"/>
      <c r="AM22" s="815"/>
      <c r="AN22" s="815"/>
      <c r="AO22" s="815"/>
      <c r="AP22" s="815"/>
      <c r="AQ22" s="815"/>
      <c r="AR22" s="815"/>
      <c r="AS22" s="815"/>
      <c r="AT22" s="815"/>
      <c r="AU22" s="815"/>
      <c r="AV22" s="815"/>
      <c r="AW22" s="795"/>
      <c r="BY22" s="794"/>
      <c r="BZ22" s="794"/>
      <c r="CA22" s="794"/>
      <c r="CB22" s="794"/>
      <c r="CC22" s="794"/>
      <c r="CD22" s="794"/>
      <c r="CE22" s="794"/>
      <c r="CF22" s="794"/>
      <c r="CG22" s="807">
        <v>0</v>
      </c>
      <c r="CH22" s="807"/>
      <c r="CI22" s="807">
        <v>0</v>
      </c>
      <c r="CJ22" s="807"/>
      <c r="CK22" s="807"/>
      <c r="CL22" s="807"/>
      <c r="CM22" s="807"/>
      <c r="CN22" s="807"/>
      <c r="CO22" s="794"/>
    </row>
    <row r="23" spans="1:93" s="793" customFormat="1" ht="14.25" customHeight="1" x14ac:dyDescent="0.2">
      <c r="A23" s="1624" t="s">
        <v>197</v>
      </c>
      <c r="B23" s="1625"/>
      <c r="C23" s="842">
        <v>7</v>
      </c>
      <c r="D23" s="842">
        <v>0</v>
      </c>
      <c r="E23" s="842">
        <v>0</v>
      </c>
      <c r="F23" s="842">
        <v>0</v>
      </c>
      <c r="G23" s="839" t="s">
        <v>194</v>
      </c>
      <c r="H23" s="840"/>
      <c r="I23" s="840"/>
      <c r="J23" s="840"/>
      <c r="K23" s="804"/>
      <c r="L23" s="804"/>
      <c r="M23" s="804"/>
      <c r="N23" s="804"/>
      <c r="O23" s="804"/>
      <c r="P23" s="804"/>
      <c r="Q23" s="804"/>
      <c r="R23" s="804"/>
      <c r="S23" s="804"/>
      <c r="T23" s="804"/>
      <c r="U23" s="804"/>
      <c r="V23" s="804"/>
      <c r="W23" s="804"/>
      <c r="X23" s="804"/>
      <c r="Y23" s="804"/>
      <c r="Z23" s="804"/>
      <c r="AA23" s="804"/>
      <c r="AB23" s="804"/>
      <c r="AC23" s="804"/>
      <c r="AD23" s="804"/>
      <c r="AE23" s="814"/>
      <c r="AF23" s="815"/>
      <c r="AG23" s="815"/>
      <c r="AH23" s="815"/>
      <c r="AI23" s="815"/>
      <c r="AJ23" s="815"/>
      <c r="AK23" s="815"/>
      <c r="AL23" s="815"/>
      <c r="AM23" s="815"/>
      <c r="AN23" s="815"/>
      <c r="AO23" s="815"/>
      <c r="AP23" s="815"/>
      <c r="AQ23" s="815"/>
      <c r="AR23" s="815"/>
      <c r="AS23" s="815"/>
      <c r="AT23" s="815"/>
      <c r="AU23" s="815"/>
      <c r="AV23" s="815"/>
      <c r="AW23" s="795"/>
      <c r="BY23" s="794"/>
      <c r="BZ23" s="794"/>
      <c r="CA23" s="794"/>
      <c r="CB23" s="794"/>
      <c r="CC23" s="794"/>
      <c r="CD23" s="794"/>
      <c r="CE23" s="794"/>
      <c r="CF23" s="794"/>
      <c r="CG23" s="807">
        <v>0</v>
      </c>
      <c r="CH23" s="807"/>
      <c r="CI23" s="807">
        <v>0</v>
      </c>
      <c r="CJ23" s="807"/>
      <c r="CK23" s="807"/>
      <c r="CL23" s="807"/>
      <c r="CM23" s="807"/>
      <c r="CN23" s="807"/>
      <c r="CO23" s="794"/>
    </row>
    <row r="24" spans="1:93" s="793" customFormat="1" ht="14.25" customHeight="1" x14ac:dyDescent="0.2">
      <c r="A24" s="1613" t="s">
        <v>198</v>
      </c>
      <c r="B24" s="1614"/>
      <c r="C24" s="842">
        <v>1</v>
      </c>
      <c r="D24" s="842">
        <v>0</v>
      </c>
      <c r="E24" s="842">
        <v>0</v>
      </c>
      <c r="F24" s="842">
        <v>0</v>
      </c>
      <c r="G24" s="839" t="s">
        <v>194</v>
      </c>
      <c r="H24" s="840"/>
      <c r="I24" s="840"/>
      <c r="J24" s="840"/>
      <c r="K24" s="804"/>
      <c r="L24" s="804"/>
      <c r="M24" s="804"/>
      <c r="N24" s="804"/>
      <c r="O24" s="804"/>
      <c r="P24" s="804"/>
      <c r="Q24" s="804"/>
      <c r="R24" s="804"/>
      <c r="S24" s="804"/>
      <c r="T24" s="804"/>
      <c r="U24" s="804"/>
      <c r="V24" s="804"/>
      <c r="W24" s="804"/>
      <c r="X24" s="804"/>
      <c r="Y24" s="804"/>
      <c r="Z24" s="804"/>
      <c r="AA24" s="804"/>
      <c r="AB24" s="804"/>
      <c r="AC24" s="804"/>
      <c r="AD24" s="804"/>
      <c r="AE24" s="814"/>
      <c r="AF24" s="815"/>
      <c r="AG24" s="815"/>
      <c r="AH24" s="815"/>
      <c r="AI24" s="815"/>
      <c r="AJ24" s="815"/>
      <c r="AK24" s="815"/>
      <c r="AL24" s="815"/>
      <c r="AM24" s="815"/>
      <c r="AN24" s="815"/>
      <c r="AO24" s="815"/>
      <c r="AP24" s="815"/>
      <c r="AQ24" s="815"/>
      <c r="AR24" s="815"/>
      <c r="AS24" s="815"/>
      <c r="AT24" s="815"/>
      <c r="AU24" s="815"/>
      <c r="AV24" s="815"/>
      <c r="AW24" s="795"/>
      <c r="BY24" s="794"/>
      <c r="BZ24" s="794"/>
      <c r="CA24" s="794"/>
      <c r="CB24" s="794"/>
      <c r="CC24" s="794"/>
      <c r="CD24" s="794"/>
      <c r="CE24" s="794"/>
      <c r="CF24" s="794"/>
      <c r="CG24" s="807">
        <v>0</v>
      </c>
      <c r="CH24" s="807"/>
      <c r="CI24" s="807">
        <v>0</v>
      </c>
      <c r="CJ24" s="807"/>
      <c r="CK24" s="807"/>
      <c r="CL24" s="807"/>
      <c r="CM24" s="807"/>
      <c r="CN24" s="807"/>
      <c r="CO24" s="794"/>
    </row>
    <row r="25" spans="1:93" s="793" customFormat="1" x14ac:dyDescent="0.2">
      <c r="A25" s="1613" t="s">
        <v>23</v>
      </c>
      <c r="B25" s="1614"/>
      <c r="C25" s="842"/>
      <c r="D25" s="842"/>
      <c r="E25" s="842"/>
      <c r="F25" s="842"/>
      <c r="G25" s="839" t="s">
        <v>194</v>
      </c>
      <c r="H25" s="840"/>
      <c r="I25" s="840"/>
      <c r="J25" s="840"/>
      <c r="K25" s="804"/>
      <c r="L25" s="804"/>
      <c r="M25" s="804"/>
      <c r="N25" s="804"/>
      <c r="O25" s="804"/>
      <c r="P25" s="804"/>
      <c r="Q25" s="804"/>
      <c r="R25" s="804"/>
      <c r="S25" s="804"/>
      <c r="T25" s="804"/>
      <c r="U25" s="804"/>
      <c r="V25" s="804"/>
      <c r="W25" s="804"/>
      <c r="X25" s="804"/>
      <c r="Y25" s="804"/>
      <c r="Z25" s="804"/>
      <c r="AA25" s="804"/>
      <c r="AB25" s="804"/>
      <c r="AC25" s="804"/>
      <c r="AD25" s="804"/>
      <c r="AE25" s="814"/>
      <c r="AF25" s="815"/>
      <c r="AG25" s="815"/>
      <c r="AH25" s="815"/>
      <c r="AI25" s="815"/>
      <c r="AJ25" s="815"/>
      <c r="AK25" s="815"/>
      <c r="AL25" s="815"/>
      <c r="AM25" s="815"/>
      <c r="AN25" s="815"/>
      <c r="AO25" s="815"/>
      <c r="AP25" s="815"/>
      <c r="AQ25" s="815"/>
      <c r="AR25" s="815"/>
      <c r="AS25" s="815"/>
      <c r="AT25" s="815"/>
      <c r="AU25" s="815"/>
      <c r="AV25" s="815"/>
      <c r="AW25" s="795"/>
      <c r="BY25" s="794"/>
      <c r="BZ25" s="794"/>
      <c r="CA25" s="794"/>
      <c r="CB25" s="794"/>
      <c r="CC25" s="794"/>
      <c r="CD25" s="794"/>
      <c r="CE25" s="794"/>
      <c r="CF25" s="794"/>
      <c r="CG25" s="807">
        <v>0</v>
      </c>
      <c r="CH25" s="807"/>
      <c r="CI25" s="807">
        <v>0</v>
      </c>
      <c r="CJ25" s="807"/>
      <c r="CK25" s="807"/>
      <c r="CL25" s="807"/>
      <c r="CM25" s="807"/>
      <c r="CN25" s="807"/>
      <c r="CO25" s="794"/>
    </row>
    <row r="26" spans="1:93" s="793" customFormat="1" x14ac:dyDescent="0.2">
      <c r="A26" s="1613" t="s">
        <v>24</v>
      </c>
      <c r="B26" s="1614"/>
      <c r="C26" s="842"/>
      <c r="D26" s="842"/>
      <c r="E26" s="842"/>
      <c r="F26" s="842"/>
      <c r="G26" s="839" t="s">
        <v>194</v>
      </c>
      <c r="H26" s="840"/>
      <c r="I26" s="840"/>
      <c r="J26" s="840"/>
      <c r="K26" s="804"/>
      <c r="L26" s="804"/>
      <c r="M26" s="804"/>
      <c r="N26" s="804"/>
      <c r="O26" s="804"/>
      <c r="P26" s="804"/>
      <c r="Q26" s="804"/>
      <c r="R26" s="804"/>
      <c r="S26" s="804"/>
      <c r="T26" s="804"/>
      <c r="U26" s="804"/>
      <c r="V26" s="804"/>
      <c r="W26" s="804"/>
      <c r="X26" s="804"/>
      <c r="Y26" s="804"/>
      <c r="Z26" s="804"/>
      <c r="AA26" s="804"/>
      <c r="AB26" s="804"/>
      <c r="AC26" s="804"/>
      <c r="AD26" s="804"/>
      <c r="AE26" s="814"/>
      <c r="AF26" s="815"/>
      <c r="AG26" s="815"/>
      <c r="AH26" s="815"/>
      <c r="AI26" s="815"/>
      <c r="AJ26" s="815"/>
      <c r="AK26" s="815"/>
      <c r="AL26" s="815"/>
      <c r="AM26" s="815"/>
      <c r="AN26" s="815"/>
      <c r="AO26" s="815"/>
      <c r="AP26" s="815"/>
      <c r="AQ26" s="815"/>
      <c r="AR26" s="815"/>
      <c r="AS26" s="815"/>
      <c r="AT26" s="815"/>
      <c r="AU26" s="815"/>
      <c r="AV26" s="815"/>
      <c r="AW26" s="795"/>
      <c r="BY26" s="794"/>
      <c r="BZ26" s="794"/>
      <c r="CA26" s="794"/>
      <c r="CB26" s="794"/>
      <c r="CC26" s="794"/>
      <c r="CD26" s="794"/>
      <c r="CE26" s="794"/>
      <c r="CF26" s="794"/>
      <c r="CG26" s="807">
        <v>0</v>
      </c>
      <c r="CH26" s="807"/>
      <c r="CI26" s="807">
        <v>0</v>
      </c>
      <c r="CJ26" s="807"/>
      <c r="CK26" s="807"/>
      <c r="CL26" s="807"/>
      <c r="CM26" s="807"/>
      <c r="CN26" s="807"/>
      <c r="CO26" s="794"/>
    </row>
    <row r="27" spans="1:93" s="793" customFormat="1" x14ac:dyDescent="0.2">
      <c r="A27" s="1613" t="s">
        <v>199</v>
      </c>
      <c r="B27" s="1614"/>
      <c r="C27" s="842">
        <v>14</v>
      </c>
      <c r="D27" s="842">
        <v>0</v>
      </c>
      <c r="E27" s="842">
        <v>0</v>
      </c>
      <c r="F27" s="842">
        <v>0</v>
      </c>
      <c r="G27" s="839" t="s">
        <v>194</v>
      </c>
      <c r="H27" s="840"/>
      <c r="I27" s="840"/>
      <c r="J27" s="840"/>
      <c r="K27" s="804"/>
      <c r="L27" s="804"/>
      <c r="M27" s="804"/>
      <c r="N27" s="804"/>
      <c r="O27" s="804"/>
      <c r="P27" s="804"/>
      <c r="Q27" s="804"/>
      <c r="R27" s="804"/>
      <c r="S27" s="804"/>
      <c r="T27" s="804"/>
      <c r="U27" s="804"/>
      <c r="V27" s="804"/>
      <c r="W27" s="804"/>
      <c r="X27" s="804"/>
      <c r="Y27" s="804"/>
      <c r="Z27" s="804"/>
      <c r="AA27" s="804"/>
      <c r="AB27" s="804"/>
      <c r="AC27" s="804"/>
      <c r="AD27" s="804"/>
      <c r="AE27" s="814"/>
      <c r="AF27" s="815"/>
      <c r="AG27" s="815"/>
      <c r="AH27" s="815"/>
      <c r="AI27" s="815"/>
      <c r="AJ27" s="815"/>
      <c r="AK27" s="815"/>
      <c r="AL27" s="815"/>
      <c r="AM27" s="815"/>
      <c r="AN27" s="815"/>
      <c r="AO27" s="815"/>
      <c r="AP27" s="815"/>
      <c r="AQ27" s="815"/>
      <c r="AR27" s="815"/>
      <c r="AS27" s="815"/>
      <c r="AT27" s="815"/>
      <c r="AU27" s="815"/>
      <c r="AV27" s="815"/>
      <c r="AW27" s="795"/>
      <c r="BY27" s="794"/>
      <c r="BZ27" s="794"/>
      <c r="CA27" s="794"/>
      <c r="CB27" s="794"/>
      <c r="CC27" s="794"/>
      <c r="CD27" s="794"/>
      <c r="CE27" s="794"/>
      <c r="CF27" s="794"/>
      <c r="CG27" s="807">
        <v>0</v>
      </c>
      <c r="CH27" s="807"/>
      <c r="CI27" s="807">
        <v>0</v>
      </c>
      <c r="CJ27" s="807"/>
      <c r="CK27" s="807"/>
      <c r="CL27" s="807"/>
      <c r="CM27" s="807"/>
      <c r="CN27" s="807"/>
      <c r="CO27" s="794"/>
    </row>
    <row r="28" spans="1:93" s="793" customFormat="1" x14ac:dyDescent="0.2">
      <c r="A28" s="1613" t="s">
        <v>200</v>
      </c>
      <c r="B28" s="1614"/>
      <c r="C28" s="842">
        <v>8</v>
      </c>
      <c r="D28" s="842">
        <v>0</v>
      </c>
      <c r="E28" s="842">
        <v>1</v>
      </c>
      <c r="F28" s="842">
        <v>0</v>
      </c>
      <c r="G28" s="839" t="s">
        <v>194</v>
      </c>
      <c r="H28" s="840"/>
      <c r="I28" s="840"/>
      <c r="J28" s="840"/>
      <c r="K28" s="804"/>
      <c r="L28" s="804"/>
      <c r="M28" s="804"/>
      <c r="N28" s="804"/>
      <c r="O28" s="804"/>
      <c r="P28" s="804"/>
      <c r="Q28" s="804"/>
      <c r="R28" s="804"/>
      <c r="S28" s="804"/>
      <c r="T28" s="804"/>
      <c r="U28" s="804"/>
      <c r="V28" s="804"/>
      <c r="W28" s="804"/>
      <c r="X28" s="804"/>
      <c r="Y28" s="804"/>
      <c r="Z28" s="804"/>
      <c r="AA28" s="804"/>
      <c r="AB28" s="804"/>
      <c r="AC28" s="804"/>
      <c r="AD28" s="804"/>
      <c r="AE28" s="814"/>
      <c r="AF28" s="815"/>
      <c r="AG28" s="815"/>
      <c r="AH28" s="815"/>
      <c r="AI28" s="815"/>
      <c r="AJ28" s="815"/>
      <c r="AK28" s="815"/>
      <c r="AL28" s="815"/>
      <c r="AM28" s="815"/>
      <c r="AN28" s="815"/>
      <c r="AO28" s="815"/>
      <c r="AP28" s="815"/>
      <c r="AQ28" s="815"/>
      <c r="AR28" s="815"/>
      <c r="AS28" s="815"/>
      <c r="AT28" s="815"/>
      <c r="AU28" s="815"/>
      <c r="AV28" s="815"/>
      <c r="AW28" s="795"/>
      <c r="BY28" s="794"/>
      <c r="BZ28" s="794"/>
      <c r="CA28" s="794"/>
      <c r="CB28" s="794"/>
      <c r="CC28" s="794"/>
      <c r="CD28" s="794"/>
      <c r="CE28" s="794"/>
      <c r="CF28" s="794"/>
      <c r="CG28" s="807">
        <v>0</v>
      </c>
      <c r="CH28" s="807"/>
      <c r="CI28" s="807">
        <v>0</v>
      </c>
      <c r="CJ28" s="807"/>
      <c r="CK28" s="807"/>
      <c r="CL28" s="807"/>
      <c r="CM28" s="807"/>
      <c r="CN28" s="807"/>
      <c r="CO28" s="794"/>
    </row>
    <row r="29" spans="1:93" s="793" customFormat="1" x14ac:dyDescent="0.2">
      <c r="A29" s="1619" t="s">
        <v>201</v>
      </c>
      <c r="B29" s="1620"/>
      <c r="C29" s="842"/>
      <c r="D29" s="842"/>
      <c r="E29" s="842"/>
      <c r="F29" s="842"/>
      <c r="G29" s="839" t="s">
        <v>194</v>
      </c>
      <c r="H29" s="840"/>
      <c r="I29" s="840"/>
      <c r="J29" s="840"/>
      <c r="K29" s="804"/>
      <c r="L29" s="804"/>
      <c r="M29" s="804"/>
      <c r="N29" s="804"/>
      <c r="O29" s="804"/>
      <c r="P29" s="804"/>
      <c r="Q29" s="804"/>
      <c r="R29" s="804"/>
      <c r="S29" s="804"/>
      <c r="T29" s="804"/>
      <c r="U29" s="804"/>
      <c r="V29" s="804"/>
      <c r="W29" s="804"/>
      <c r="X29" s="804"/>
      <c r="Y29" s="804"/>
      <c r="Z29" s="804"/>
      <c r="AA29" s="804"/>
      <c r="AB29" s="804"/>
      <c r="AC29" s="804"/>
      <c r="AD29" s="804"/>
      <c r="AE29" s="814"/>
      <c r="AF29" s="815"/>
      <c r="AG29" s="815"/>
      <c r="AH29" s="815"/>
      <c r="AI29" s="815"/>
      <c r="AJ29" s="815"/>
      <c r="AK29" s="815"/>
      <c r="AL29" s="815"/>
      <c r="AM29" s="815"/>
      <c r="AN29" s="815"/>
      <c r="AO29" s="815"/>
      <c r="AP29" s="815"/>
      <c r="AQ29" s="815"/>
      <c r="AR29" s="815"/>
      <c r="AS29" s="815"/>
      <c r="AT29" s="815"/>
      <c r="AU29" s="815"/>
      <c r="AV29" s="815"/>
      <c r="AW29" s="795"/>
      <c r="BY29" s="794"/>
      <c r="BZ29" s="794"/>
      <c r="CA29" s="794"/>
      <c r="CB29" s="794"/>
      <c r="CC29" s="794"/>
      <c r="CD29" s="794"/>
      <c r="CE29" s="794"/>
      <c r="CF29" s="794"/>
      <c r="CG29" s="807">
        <v>0</v>
      </c>
      <c r="CH29" s="807"/>
      <c r="CI29" s="807">
        <v>0</v>
      </c>
      <c r="CJ29" s="807"/>
      <c r="CK29" s="807"/>
      <c r="CL29" s="807"/>
      <c r="CM29" s="807"/>
      <c r="CN29" s="807"/>
      <c r="CO29" s="794"/>
    </row>
    <row r="30" spans="1:93" s="793" customFormat="1" ht="14.25" customHeight="1" x14ac:dyDescent="0.2">
      <c r="A30" s="1621" t="s">
        <v>202</v>
      </c>
      <c r="B30" s="1622"/>
      <c r="C30" s="843">
        <v>24</v>
      </c>
      <c r="D30" s="842">
        <v>0</v>
      </c>
      <c r="E30" s="842">
        <v>0</v>
      </c>
      <c r="F30" s="842">
        <v>0</v>
      </c>
      <c r="G30" s="839" t="s">
        <v>194</v>
      </c>
      <c r="H30" s="840"/>
      <c r="I30" s="840"/>
      <c r="J30" s="840"/>
      <c r="K30" s="804"/>
      <c r="L30" s="804"/>
      <c r="M30" s="804"/>
      <c r="N30" s="804"/>
      <c r="O30" s="804"/>
      <c r="P30" s="804"/>
      <c r="Q30" s="804"/>
      <c r="R30" s="804"/>
      <c r="S30" s="804"/>
      <c r="T30" s="798"/>
      <c r="U30" s="798"/>
      <c r="V30" s="798"/>
      <c r="W30" s="798"/>
      <c r="X30" s="798"/>
      <c r="Y30" s="798"/>
      <c r="Z30" s="798"/>
      <c r="AA30" s="798"/>
      <c r="AB30" s="798"/>
      <c r="AC30" s="798"/>
      <c r="AD30" s="798"/>
      <c r="AE30" s="799"/>
      <c r="AF30" s="799"/>
      <c r="AG30" s="799"/>
      <c r="AH30" s="844"/>
      <c r="AI30" s="799"/>
      <c r="AJ30" s="799"/>
      <c r="AK30" s="799"/>
      <c r="AL30" s="799"/>
      <c r="AM30" s="799"/>
      <c r="AN30" s="799"/>
      <c r="AO30" s="799"/>
      <c r="AP30" s="799"/>
      <c r="AQ30" s="799"/>
      <c r="AR30" s="799"/>
      <c r="AS30" s="799"/>
      <c r="AT30" s="799"/>
      <c r="AU30" s="799"/>
      <c r="AV30" s="799"/>
      <c r="AW30" s="845"/>
      <c r="BY30" s="794"/>
      <c r="BZ30" s="794"/>
      <c r="CA30" s="794"/>
      <c r="CB30" s="794"/>
      <c r="CC30" s="794"/>
      <c r="CD30" s="794"/>
      <c r="CE30" s="794"/>
      <c r="CF30" s="794"/>
      <c r="CG30" s="807">
        <v>0</v>
      </c>
      <c r="CH30" s="807"/>
      <c r="CI30" s="807">
        <v>0</v>
      </c>
      <c r="CJ30" s="807"/>
      <c r="CK30" s="807"/>
      <c r="CL30" s="807"/>
      <c r="CM30" s="807"/>
      <c r="CN30" s="807"/>
      <c r="CO30" s="794"/>
    </row>
    <row r="31" spans="1:93" s="793" customFormat="1" x14ac:dyDescent="0.2">
      <c r="A31" s="801" t="s">
        <v>25</v>
      </c>
      <c r="B31" s="846"/>
      <c r="C31" s="847"/>
      <c r="D31" s="848"/>
      <c r="E31" s="849"/>
      <c r="F31" s="850"/>
      <c r="G31" s="805"/>
      <c r="H31" s="805"/>
      <c r="I31" s="805"/>
      <c r="J31" s="805"/>
      <c r="K31" s="805"/>
      <c r="L31" s="805"/>
      <c r="M31" s="805"/>
      <c r="N31" s="805"/>
      <c r="O31" s="805"/>
      <c r="P31" s="805"/>
      <c r="Q31" s="798"/>
      <c r="R31" s="798"/>
      <c r="S31" s="798"/>
      <c r="T31" s="798"/>
      <c r="U31" s="798"/>
      <c r="V31" s="798"/>
      <c r="W31" s="798"/>
      <c r="X31" s="798"/>
      <c r="Y31" s="798"/>
      <c r="Z31" s="798"/>
      <c r="AA31" s="798"/>
      <c r="AB31" s="798"/>
      <c r="AC31" s="798"/>
      <c r="AD31" s="798"/>
      <c r="AE31" s="799"/>
      <c r="AF31" s="799"/>
      <c r="AG31" s="799"/>
      <c r="AH31" s="844"/>
      <c r="AI31" s="799"/>
      <c r="AJ31" s="799"/>
      <c r="AK31" s="799"/>
      <c r="AL31" s="799"/>
      <c r="AM31" s="799"/>
      <c r="AN31" s="799"/>
      <c r="AO31" s="799"/>
      <c r="AP31" s="799"/>
      <c r="AQ31" s="799"/>
      <c r="AR31" s="799"/>
      <c r="AS31" s="799"/>
      <c r="AT31" s="799"/>
      <c r="AU31" s="799"/>
      <c r="AV31" s="799"/>
      <c r="AW31" s="845"/>
      <c r="BY31" s="794"/>
      <c r="BZ31" s="794"/>
      <c r="CA31" s="794"/>
      <c r="CB31" s="794"/>
      <c r="CC31" s="794"/>
      <c r="CD31" s="794"/>
      <c r="CE31" s="794"/>
      <c r="CF31" s="794"/>
      <c r="CG31" s="807"/>
      <c r="CH31" s="807"/>
      <c r="CI31" s="807"/>
      <c r="CJ31" s="807"/>
      <c r="CK31" s="807"/>
      <c r="CL31" s="807"/>
      <c r="CM31" s="807"/>
      <c r="CN31" s="807"/>
      <c r="CO31" s="794"/>
    </row>
    <row r="32" spans="1:93" s="793" customFormat="1" x14ac:dyDescent="0.2">
      <c r="A32" s="1514" t="s">
        <v>26</v>
      </c>
      <c r="B32" s="1516"/>
      <c r="C32" s="1599" t="s">
        <v>4</v>
      </c>
      <c r="D32" s="1601" t="s">
        <v>5</v>
      </c>
      <c r="E32" s="1602"/>
      <c r="F32" s="1602"/>
      <c r="G32" s="1602"/>
      <c r="H32" s="1602"/>
      <c r="I32" s="1602"/>
      <c r="J32" s="1602"/>
      <c r="K32" s="1602"/>
      <c r="L32" s="1603"/>
      <c r="M32" s="805"/>
      <c r="N32" s="805"/>
      <c r="O32" s="805"/>
      <c r="P32" s="805"/>
      <c r="Q32" s="805"/>
      <c r="R32" s="798"/>
      <c r="S32" s="798"/>
      <c r="T32" s="798"/>
      <c r="U32" s="798"/>
      <c r="V32" s="798"/>
      <c r="W32" s="798"/>
      <c r="X32" s="798"/>
      <c r="Y32" s="798"/>
      <c r="Z32" s="798"/>
      <c r="AA32" s="798"/>
      <c r="AB32" s="798"/>
      <c r="AC32" s="798"/>
      <c r="AD32" s="798"/>
      <c r="AE32" s="799"/>
      <c r="AF32" s="799"/>
      <c r="AG32" s="799"/>
      <c r="AH32" s="844"/>
      <c r="AI32" s="799"/>
      <c r="AJ32" s="799"/>
      <c r="AK32" s="808"/>
      <c r="AL32" s="808"/>
      <c r="AM32" s="808"/>
      <c r="AN32" s="808"/>
      <c r="AO32" s="808"/>
      <c r="AP32" s="808"/>
      <c r="AQ32" s="808"/>
      <c r="AR32" s="808"/>
      <c r="AS32" s="808"/>
      <c r="AT32" s="808"/>
      <c r="AU32" s="808"/>
      <c r="AV32" s="808"/>
      <c r="AW32" s="845"/>
      <c r="BY32" s="794"/>
      <c r="BZ32" s="794"/>
      <c r="CA32" s="794"/>
      <c r="CB32" s="794"/>
      <c r="CC32" s="794"/>
      <c r="CD32" s="794"/>
      <c r="CE32" s="794"/>
      <c r="CF32" s="794"/>
      <c r="CG32" s="807"/>
      <c r="CH32" s="807"/>
      <c r="CI32" s="807"/>
      <c r="CJ32" s="807"/>
      <c r="CK32" s="807"/>
      <c r="CL32" s="807"/>
      <c r="CM32" s="807"/>
      <c r="CN32" s="807"/>
      <c r="CO32" s="794"/>
    </row>
    <row r="33" spans="1:93" s="793" customFormat="1" ht="21" x14ac:dyDescent="0.2">
      <c r="A33" s="1517"/>
      <c r="B33" s="1519"/>
      <c r="C33" s="1600"/>
      <c r="D33" s="851" t="s">
        <v>6</v>
      </c>
      <c r="E33" s="852" t="s">
        <v>7</v>
      </c>
      <c r="F33" s="852" t="s">
        <v>8</v>
      </c>
      <c r="G33" s="852" t="s">
        <v>9</v>
      </c>
      <c r="H33" s="852" t="s">
        <v>10</v>
      </c>
      <c r="I33" s="852" t="s">
        <v>11</v>
      </c>
      <c r="J33" s="852" t="s">
        <v>12</v>
      </c>
      <c r="K33" s="852" t="s">
        <v>13</v>
      </c>
      <c r="L33" s="852" t="s">
        <v>188</v>
      </c>
      <c r="M33" s="853"/>
      <c r="N33" s="854"/>
      <c r="O33" s="812"/>
      <c r="P33" s="813"/>
      <c r="Q33" s="855"/>
      <c r="R33" s="855"/>
      <c r="S33" s="813"/>
      <c r="T33" s="854"/>
      <c r="U33" s="812"/>
      <c r="V33" s="805"/>
      <c r="W33" s="805"/>
      <c r="X33" s="804"/>
      <c r="Y33" s="804"/>
      <c r="Z33" s="804"/>
      <c r="AA33" s="804"/>
      <c r="AB33" s="804"/>
      <c r="AC33" s="804"/>
      <c r="AD33" s="804"/>
      <c r="AE33" s="814"/>
      <c r="AF33" s="814"/>
      <c r="AG33" s="814"/>
      <c r="AH33" s="856"/>
      <c r="AI33" s="814"/>
      <c r="AJ33" s="814"/>
      <c r="AK33" s="814"/>
      <c r="AL33" s="814"/>
      <c r="AM33" s="814"/>
      <c r="AN33" s="814"/>
      <c r="AO33" s="814"/>
      <c r="AP33" s="815"/>
      <c r="AQ33" s="815"/>
      <c r="AR33" s="815"/>
      <c r="AS33" s="815"/>
      <c r="AT33" s="815"/>
      <c r="AU33" s="815"/>
      <c r="AV33" s="815"/>
      <c r="AW33" s="845"/>
      <c r="BY33" s="794"/>
      <c r="BZ33" s="794"/>
      <c r="CA33" s="794"/>
      <c r="CB33" s="794"/>
      <c r="CC33" s="794"/>
      <c r="CD33" s="794"/>
      <c r="CE33" s="794"/>
      <c r="CF33" s="794"/>
      <c r="CG33" s="807"/>
      <c r="CH33" s="807"/>
      <c r="CI33" s="807"/>
      <c r="CJ33" s="807"/>
      <c r="CK33" s="807"/>
      <c r="CL33" s="807"/>
      <c r="CM33" s="807"/>
      <c r="CN33" s="807"/>
      <c r="CO33" s="794"/>
    </row>
    <row r="34" spans="1:93" s="793" customFormat="1" x14ac:dyDescent="0.2">
      <c r="A34" s="1520" t="s">
        <v>27</v>
      </c>
      <c r="B34" s="1595"/>
      <c r="C34" s="858">
        <f t="shared" ref="C34:C44" si="1">SUM(D34:L34)</f>
        <v>0</v>
      </c>
      <c r="D34" s="858">
        <f t="shared" ref="D34:L34" si="2">SUM(D35:D43)</f>
        <v>0</v>
      </c>
      <c r="E34" s="858">
        <f t="shared" si="2"/>
        <v>0</v>
      </c>
      <c r="F34" s="858">
        <f t="shared" si="2"/>
        <v>0</v>
      </c>
      <c r="G34" s="858">
        <f t="shared" si="2"/>
        <v>0</v>
      </c>
      <c r="H34" s="858">
        <f t="shared" si="2"/>
        <v>0</v>
      </c>
      <c r="I34" s="858">
        <f t="shared" si="2"/>
        <v>0</v>
      </c>
      <c r="J34" s="858">
        <f t="shared" si="2"/>
        <v>0</v>
      </c>
      <c r="K34" s="858">
        <f t="shared" si="2"/>
        <v>0</v>
      </c>
      <c r="L34" s="858">
        <f t="shared" si="2"/>
        <v>0</v>
      </c>
      <c r="M34" s="859"/>
      <c r="N34" s="860"/>
      <c r="O34" s="860"/>
      <c r="P34" s="861"/>
      <c r="Q34" s="862"/>
      <c r="R34" s="862"/>
      <c r="S34" s="861"/>
      <c r="T34" s="863"/>
      <c r="U34" s="863"/>
      <c r="V34" s="805"/>
      <c r="W34" s="805"/>
      <c r="X34" s="804"/>
      <c r="Y34" s="804"/>
      <c r="Z34" s="804"/>
      <c r="AA34" s="804"/>
      <c r="AB34" s="804"/>
      <c r="AC34" s="804"/>
      <c r="AD34" s="804"/>
      <c r="AE34" s="804"/>
      <c r="AF34" s="804"/>
      <c r="AG34" s="804"/>
      <c r="AH34" s="804"/>
      <c r="AI34" s="814"/>
      <c r="AJ34" s="814"/>
      <c r="AK34" s="814"/>
      <c r="AL34" s="814"/>
      <c r="AM34" s="814"/>
      <c r="AN34" s="814"/>
      <c r="AO34" s="814"/>
      <c r="AP34" s="815"/>
      <c r="AQ34" s="815"/>
      <c r="AR34" s="815"/>
      <c r="AS34" s="815"/>
      <c r="AT34" s="815"/>
      <c r="AU34" s="815"/>
      <c r="AV34" s="815"/>
      <c r="BY34" s="794"/>
      <c r="BZ34" s="794"/>
      <c r="CA34" s="794"/>
      <c r="CB34" s="794"/>
      <c r="CC34" s="794"/>
      <c r="CD34" s="794"/>
      <c r="CE34" s="794"/>
      <c r="CF34" s="794"/>
      <c r="CG34" s="807"/>
      <c r="CH34" s="807"/>
      <c r="CI34" s="807"/>
      <c r="CJ34" s="807"/>
      <c r="CK34" s="807"/>
      <c r="CL34" s="807"/>
      <c r="CM34" s="807"/>
      <c r="CN34" s="807"/>
      <c r="CO34" s="794"/>
    </row>
    <row r="35" spans="1:93" s="793" customFormat="1" x14ac:dyDescent="0.2">
      <c r="A35" s="1604" t="s">
        <v>203</v>
      </c>
      <c r="B35" s="1605"/>
      <c r="C35" s="864">
        <f t="shared" si="1"/>
        <v>0</v>
      </c>
      <c r="D35" s="865"/>
      <c r="E35" s="865"/>
      <c r="F35" s="865"/>
      <c r="G35" s="865"/>
      <c r="H35" s="865"/>
      <c r="I35" s="865"/>
      <c r="J35" s="865"/>
      <c r="K35" s="865"/>
      <c r="L35" s="865"/>
      <c r="M35" s="866"/>
      <c r="N35" s="867"/>
      <c r="O35" s="867"/>
      <c r="P35" s="867"/>
      <c r="Q35" s="867"/>
      <c r="R35" s="867"/>
      <c r="S35" s="867"/>
      <c r="T35" s="804"/>
      <c r="U35" s="804"/>
      <c r="V35" s="804"/>
      <c r="W35" s="804"/>
      <c r="X35" s="804"/>
      <c r="Y35" s="804"/>
      <c r="Z35" s="804"/>
      <c r="AA35" s="804"/>
      <c r="AB35" s="804"/>
      <c r="AC35" s="804"/>
      <c r="AD35" s="804"/>
      <c r="AE35" s="804"/>
      <c r="AF35" s="804"/>
      <c r="AG35" s="804"/>
      <c r="AH35" s="804"/>
      <c r="AI35" s="814"/>
      <c r="AJ35" s="815"/>
      <c r="AK35" s="815"/>
      <c r="AL35" s="815"/>
      <c r="AM35" s="815"/>
      <c r="AN35" s="815"/>
      <c r="AO35" s="815"/>
      <c r="AP35" s="815"/>
      <c r="AQ35" s="815"/>
      <c r="AR35" s="815"/>
      <c r="AS35" s="815"/>
      <c r="AT35" s="815"/>
      <c r="AU35" s="815"/>
      <c r="AV35" s="815"/>
      <c r="BY35" s="794"/>
      <c r="BZ35" s="794"/>
      <c r="CA35" s="794"/>
      <c r="CB35" s="794"/>
      <c r="CC35" s="794"/>
      <c r="CD35" s="794"/>
      <c r="CE35" s="794"/>
      <c r="CF35" s="794"/>
      <c r="CG35" s="807"/>
      <c r="CH35" s="807"/>
      <c r="CI35" s="807"/>
      <c r="CJ35" s="807"/>
      <c r="CK35" s="807"/>
      <c r="CL35" s="807"/>
      <c r="CM35" s="807"/>
      <c r="CN35" s="807"/>
      <c r="CO35" s="794"/>
    </row>
    <row r="36" spans="1:93" s="793" customFormat="1" x14ac:dyDescent="0.2">
      <c r="A36" s="1606" t="s">
        <v>204</v>
      </c>
      <c r="B36" s="1607"/>
      <c r="C36" s="868">
        <f t="shared" si="1"/>
        <v>0</v>
      </c>
      <c r="D36" s="843"/>
      <c r="E36" s="843"/>
      <c r="F36" s="843"/>
      <c r="G36" s="843"/>
      <c r="H36" s="843"/>
      <c r="I36" s="843"/>
      <c r="J36" s="843"/>
      <c r="K36" s="843"/>
      <c r="L36" s="843"/>
      <c r="M36" s="869"/>
      <c r="N36" s="870"/>
      <c r="O36" s="870"/>
      <c r="P36" s="870"/>
      <c r="Q36" s="870"/>
      <c r="R36" s="870"/>
      <c r="S36" s="870"/>
      <c r="T36" s="804"/>
      <c r="U36" s="804"/>
      <c r="V36" s="804"/>
      <c r="W36" s="804"/>
      <c r="X36" s="804"/>
      <c r="Y36" s="804"/>
      <c r="Z36" s="804"/>
      <c r="AA36" s="804"/>
      <c r="AB36" s="804"/>
      <c r="AC36" s="804"/>
      <c r="AD36" s="804"/>
      <c r="AE36" s="804"/>
      <c r="AF36" s="804"/>
      <c r="AG36" s="804"/>
      <c r="AH36" s="804"/>
      <c r="AI36" s="814"/>
      <c r="AJ36" s="815"/>
      <c r="AK36" s="815"/>
      <c r="AL36" s="815"/>
      <c r="AM36" s="815"/>
      <c r="AN36" s="815"/>
      <c r="AO36" s="815"/>
      <c r="AP36" s="815"/>
      <c r="AQ36" s="815"/>
      <c r="AR36" s="815"/>
      <c r="AS36" s="815"/>
      <c r="AT36" s="815"/>
      <c r="AU36" s="815"/>
      <c r="AV36" s="815"/>
      <c r="BY36" s="794"/>
      <c r="BZ36" s="794"/>
      <c r="CA36" s="794"/>
      <c r="CB36" s="794"/>
      <c r="CC36" s="794"/>
      <c r="CD36" s="794"/>
      <c r="CE36" s="794"/>
      <c r="CF36" s="794"/>
      <c r="CG36" s="807"/>
      <c r="CH36" s="807"/>
      <c r="CI36" s="807"/>
      <c r="CJ36" s="807"/>
      <c r="CK36" s="807"/>
      <c r="CL36" s="807"/>
      <c r="CM36" s="807"/>
      <c r="CN36" s="807"/>
      <c r="CO36" s="794"/>
    </row>
    <row r="37" spans="1:93" s="793" customFormat="1" x14ac:dyDescent="0.2">
      <c r="A37" s="1723" t="s">
        <v>28</v>
      </c>
      <c r="B37" s="871" t="s">
        <v>205</v>
      </c>
      <c r="C37" s="864">
        <f t="shared" si="1"/>
        <v>0</v>
      </c>
      <c r="D37" s="865"/>
      <c r="E37" s="865"/>
      <c r="F37" s="865"/>
      <c r="G37" s="865"/>
      <c r="H37" s="865"/>
      <c r="I37" s="865"/>
      <c r="J37" s="865"/>
      <c r="K37" s="865"/>
      <c r="L37" s="865"/>
      <c r="M37" s="866"/>
      <c r="N37" s="867"/>
      <c r="O37" s="867"/>
      <c r="P37" s="867"/>
      <c r="Q37" s="867"/>
      <c r="R37" s="867"/>
      <c r="S37" s="867"/>
      <c r="T37" s="804"/>
      <c r="U37" s="804"/>
      <c r="V37" s="804"/>
      <c r="W37" s="804"/>
      <c r="X37" s="804"/>
      <c r="Y37" s="804"/>
      <c r="Z37" s="804"/>
      <c r="AA37" s="804"/>
      <c r="AB37" s="804"/>
      <c r="AC37" s="804"/>
      <c r="AD37" s="804"/>
      <c r="AE37" s="804"/>
      <c r="AF37" s="804"/>
      <c r="AG37" s="804"/>
      <c r="AH37" s="804"/>
      <c r="AI37" s="814"/>
      <c r="AJ37" s="815"/>
      <c r="AK37" s="815"/>
      <c r="AL37" s="815"/>
      <c r="AM37" s="815"/>
      <c r="AN37" s="815"/>
      <c r="AO37" s="815"/>
      <c r="AP37" s="815"/>
      <c r="AQ37" s="815"/>
      <c r="AR37" s="815"/>
      <c r="AS37" s="815"/>
      <c r="AT37" s="815"/>
      <c r="AU37" s="815"/>
      <c r="AV37" s="815"/>
      <c r="BY37" s="794"/>
      <c r="BZ37" s="794"/>
      <c r="CA37" s="794"/>
      <c r="CB37" s="794"/>
      <c r="CC37" s="794"/>
      <c r="CD37" s="794"/>
      <c r="CE37" s="794"/>
      <c r="CF37" s="794"/>
      <c r="CG37" s="807"/>
      <c r="CH37" s="807"/>
      <c r="CI37" s="807"/>
      <c r="CJ37" s="807"/>
      <c r="CK37" s="807"/>
      <c r="CL37" s="807"/>
      <c r="CM37" s="807"/>
      <c r="CN37" s="807"/>
      <c r="CO37" s="794"/>
    </row>
    <row r="38" spans="1:93" s="793" customFormat="1" x14ac:dyDescent="0.2">
      <c r="A38" s="1724"/>
      <c r="B38" s="872" t="s">
        <v>206</v>
      </c>
      <c r="C38" s="873">
        <f t="shared" si="1"/>
        <v>0</v>
      </c>
      <c r="D38" s="842"/>
      <c r="E38" s="842"/>
      <c r="F38" s="842"/>
      <c r="G38" s="842"/>
      <c r="H38" s="842"/>
      <c r="I38" s="842"/>
      <c r="J38" s="842"/>
      <c r="K38" s="842"/>
      <c r="L38" s="842"/>
      <c r="M38" s="866"/>
      <c r="N38" s="867"/>
      <c r="O38" s="867"/>
      <c r="P38" s="867"/>
      <c r="Q38" s="867"/>
      <c r="R38" s="867"/>
      <c r="S38" s="867"/>
      <c r="T38" s="804"/>
      <c r="U38" s="804"/>
      <c r="V38" s="804"/>
      <c r="W38" s="804"/>
      <c r="X38" s="804"/>
      <c r="Y38" s="804"/>
      <c r="Z38" s="804"/>
      <c r="AA38" s="804"/>
      <c r="AB38" s="804"/>
      <c r="AC38" s="804"/>
      <c r="AD38" s="804"/>
      <c r="AE38" s="804"/>
      <c r="AF38" s="804"/>
      <c r="AG38" s="804"/>
      <c r="AH38" s="804"/>
      <c r="AI38" s="814"/>
      <c r="AJ38" s="815"/>
      <c r="AK38" s="815"/>
      <c r="AL38" s="815"/>
      <c r="AM38" s="815"/>
      <c r="AN38" s="815"/>
      <c r="AO38" s="815"/>
      <c r="AP38" s="815"/>
      <c r="AQ38" s="815"/>
      <c r="AR38" s="815"/>
      <c r="AS38" s="815"/>
      <c r="AT38" s="815"/>
      <c r="AU38" s="815"/>
      <c r="AV38" s="815"/>
      <c r="BY38" s="794"/>
      <c r="BZ38" s="794"/>
      <c r="CA38" s="794"/>
      <c r="CB38" s="794"/>
      <c r="CC38" s="794"/>
      <c r="CD38" s="794"/>
      <c r="CE38" s="794"/>
      <c r="CF38" s="794"/>
      <c r="CG38" s="807"/>
      <c r="CH38" s="807"/>
      <c r="CI38" s="807"/>
      <c r="CJ38" s="807"/>
      <c r="CK38" s="807"/>
      <c r="CL38" s="807"/>
      <c r="CM38" s="807"/>
      <c r="CN38" s="807"/>
      <c r="CO38" s="794"/>
    </row>
    <row r="39" spans="1:93" s="793" customFormat="1" x14ac:dyDescent="0.2">
      <c r="A39" s="1724"/>
      <c r="B39" s="872" t="s">
        <v>207</v>
      </c>
      <c r="C39" s="873">
        <f t="shared" si="1"/>
        <v>0</v>
      </c>
      <c r="D39" s="842"/>
      <c r="E39" s="842"/>
      <c r="F39" s="842"/>
      <c r="G39" s="842"/>
      <c r="H39" s="842"/>
      <c r="I39" s="842"/>
      <c r="J39" s="842"/>
      <c r="K39" s="842"/>
      <c r="L39" s="842"/>
      <c r="M39" s="866"/>
      <c r="N39" s="867"/>
      <c r="O39" s="867"/>
      <c r="P39" s="867"/>
      <c r="Q39" s="867"/>
      <c r="R39" s="867"/>
      <c r="S39" s="867"/>
      <c r="T39" s="804"/>
      <c r="U39" s="804"/>
      <c r="V39" s="804"/>
      <c r="W39" s="804"/>
      <c r="X39" s="804"/>
      <c r="Y39" s="804"/>
      <c r="Z39" s="804"/>
      <c r="AA39" s="804"/>
      <c r="AB39" s="804"/>
      <c r="AC39" s="804"/>
      <c r="AD39" s="804"/>
      <c r="AE39" s="804"/>
      <c r="AF39" s="804"/>
      <c r="AG39" s="804"/>
      <c r="AH39" s="804"/>
      <c r="AI39" s="814"/>
      <c r="AJ39" s="815"/>
      <c r="AK39" s="815"/>
      <c r="AL39" s="815"/>
      <c r="AM39" s="815"/>
      <c r="AN39" s="815"/>
      <c r="AO39" s="815"/>
      <c r="AP39" s="815"/>
      <c r="AQ39" s="815"/>
      <c r="AR39" s="815"/>
      <c r="AS39" s="815"/>
      <c r="AT39" s="815"/>
      <c r="AU39" s="815"/>
      <c r="AV39" s="815"/>
      <c r="BY39" s="794"/>
      <c r="BZ39" s="794"/>
      <c r="CA39" s="794"/>
      <c r="CB39" s="794"/>
      <c r="CC39" s="794"/>
      <c r="CD39" s="794"/>
      <c r="CE39" s="794"/>
      <c r="CF39" s="794"/>
      <c r="CG39" s="807"/>
      <c r="CH39" s="807"/>
      <c r="CI39" s="807"/>
      <c r="CJ39" s="807"/>
      <c r="CK39" s="807"/>
      <c r="CL39" s="807"/>
      <c r="CM39" s="807"/>
      <c r="CN39" s="807"/>
      <c r="CO39" s="794"/>
    </row>
    <row r="40" spans="1:93" s="793" customFormat="1" x14ac:dyDescent="0.2">
      <c r="A40" s="1724"/>
      <c r="B40" s="872" t="s">
        <v>208</v>
      </c>
      <c r="C40" s="873">
        <f t="shared" si="1"/>
        <v>0</v>
      </c>
      <c r="D40" s="842"/>
      <c r="E40" s="842"/>
      <c r="F40" s="842"/>
      <c r="G40" s="842"/>
      <c r="H40" s="842"/>
      <c r="I40" s="842"/>
      <c r="J40" s="842"/>
      <c r="K40" s="842"/>
      <c r="L40" s="842"/>
      <c r="M40" s="866"/>
      <c r="N40" s="867"/>
      <c r="O40" s="867"/>
      <c r="P40" s="867"/>
      <c r="Q40" s="867"/>
      <c r="R40" s="867"/>
      <c r="S40" s="867"/>
      <c r="T40" s="804"/>
      <c r="U40" s="804"/>
      <c r="V40" s="804"/>
      <c r="W40" s="804"/>
      <c r="X40" s="804"/>
      <c r="Y40" s="804"/>
      <c r="Z40" s="804"/>
      <c r="AA40" s="804"/>
      <c r="AB40" s="804"/>
      <c r="AC40" s="804"/>
      <c r="AD40" s="804"/>
      <c r="AE40" s="804"/>
      <c r="AF40" s="804"/>
      <c r="AG40" s="804"/>
      <c r="AH40" s="804"/>
      <c r="AI40" s="814"/>
      <c r="AJ40" s="815"/>
      <c r="AK40" s="815"/>
      <c r="AL40" s="815"/>
      <c r="AM40" s="815"/>
      <c r="AN40" s="815"/>
      <c r="AO40" s="815"/>
      <c r="AP40" s="815"/>
      <c r="AQ40" s="815"/>
      <c r="AR40" s="815"/>
      <c r="AS40" s="815"/>
      <c r="AT40" s="815"/>
      <c r="AU40" s="815"/>
      <c r="AV40" s="815"/>
      <c r="BY40" s="794"/>
      <c r="BZ40" s="794"/>
      <c r="CA40" s="794"/>
      <c r="CB40" s="794"/>
      <c r="CC40" s="794"/>
      <c r="CD40" s="794"/>
      <c r="CE40" s="794"/>
      <c r="CF40" s="794"/>
      <c r="CG40" s="807"/>
      <c r="CH40" s="807"/>
      <c r="CI40" s="807"/>
      <c r="CJ40" s="807"/>
      <c r="CK40" s="807"/>
      <c r="CL40" s="807"/>
      <c r="CM40" s="807"/>
      <c r="CN40" s="807"/>
      <c r="CO40" s="794"/>
    </row>
    <row r="41" spans="1:93" s="793" customFormat="1" x14ac:dyDescent="0.2">
      <c r="A41" s="1725"/>
      <c r="B41" s="874" t="s">
        <v>209</v>
      </c>
      <c r="C41" s="868">
        <f t="shared" si="1"/>
        <v>0</v>
      </c>
      <c r="D41" s="843"/>
      <c r="E41" s="843"/>
      <c r="F41" s="843"/>
      <c r="G41" s="843"/>
      <c r="H41" s="843"/>
      <c r="I41" s="843"/>
      <c r="J41" s="843"/>
      <c r="K41" s="843"/>
      <c r="L41" s="843"/>
      <c r="M41" s="866"/>
      <c r="N41" s="867"/>
      <c r="O41" s="867"/>
      <c r="P41" s="867"/>
      <c r="Q41" s="867"/>
      <c r="R41" s="867"/>
      <c r="S41" s="867"/>
      <c r="T41" s="804"/>
      <c r="U41" s="804"/>
      <c r="V41" s="804"/>
      <c r="W41" s="804"/>
      <c r="X41" s="804"/>
      <c r="Y41" s="804"/>
      <c r="Z41" s="804"/>
      <c r="AA41" s="804"/>
      <c r="AB41" s="804"/>
      <c r="AC41" s="804"/>
      <c r="AD41" s="804"/>
      <c r="AE41" s="804"/>
      <c r="AF41" s="804"/>
      <c r="AG41" s="804"/>
      <c r="AH41" s="804"/>
      <c r="AI41" s="814"/>
      <c r="AJ41" s="815"/>
      <c r="AK41" s="815"/>
      <c r="AL41" s="815"/>
      <c r="AM41" s="815"/>
      <c r="AN41" s="815"/>
      <c r="AO41" s="815"/>
      <c r="AP41" s="815"/>
      <c r="AQ41" s="815"/>
      <c r="AR41" s="815"/>
      <c r="AS41" s="815"/>
      <c r="AT41" s="815"/>
      <c r="AU41" s="815"/>
      <c r="AV41" s="815"/>
      <c r="BY41" s="794"/>
      <c r="BZ41" s="794"/>
      <c r="CA41" s="794"/>
      <c r="CB41" s="794"/>
      <c r="CC41" s="794"/>
      <c r="CD41" s="794"/>
      <c r="CE41" s="794"/>
      <c r="CF41" s="794"/>
      <c r="CG41" s="807"/>
      <c r="CH41" s="807"/>
      <c r="CI41" s="807"/>
      <c r="CJ41" s="807"/>
      <c r="CK41" s="807"/>
      <c r="CL41" s="807"/>
      <c r="CM41" s="807"/>
      <c r="CN41" s="807"/>
      <c r="CO41" s="794"/>
    </row>
    <row r="42" spans="1:93" s="793" customFormat="1" x14ac:dyDescent="0.2">
      <c r="A42" s="1723" t="s">
        <v>29</v>
      </c>
      <c r="B42" s="875" t="s">
        <v>210</v>
      </c>
      <c r="C42" s="876">
        <f t="shared" si="1"/>
        <v>0</v>
      </c>
      <c r="D42" s="841"/>
      <c r="E42" s="841"/>
      <c r="F42" s="841"/>
      <c r="G42" s="841"/>
      <c r="H42" s="841"/>
      <c r="I42" s="841"/>
      <c r="J42" s="841"/>
      <c r="K42" s="841"/>
      <c r="L42" s="841"/>
      <c r="M42" s="866"/>
      <c r="N42" s="867"/>
      <c r="O42" s="867"/>
      <c r="P42" s="867"/>
      <c r="Q42" s="867"/>
      <c r="R42" s="867"/>
      <c r="S42" s="867"/>
      <c r="T42" s="804"/>
      <c r="U42" s="804"/>
      <c r="V42" s="804"/>
      <c r="W42" s="804"/>
      <c r="X42" s="804"/>
      <c r="Y42" s="804"/>
      <c r="Z42" s="804"/>
      <c r="AA42" s="804"/>
      <c r="AB42" s="804"/>
      <c r="AC42" s="804"/>
      <c r="AD42" s="804"/>
      <c r="AE42" s="804"/>
      <c r="AF42" s="804"/>
      <c r="AG42" s="804"/>
      <c r="AH42" s="804"/>
      <c r="AI42" s="814"/>
      <c r="AJ42" s="815"/>
      <c r="AK42" s="815"/>
      <c r="AL42" s="815"/>
      <c r="AM42" s="815"/>
      <c r="AN42" s="815"/>
      <c r="AO42" s="815"/>
      <c r="AP42" s="815"/>
      <c r="AQ42" s="815"/>
      <c r="AR42" s="815"/>
      <c r="AS42" s="815"/>
      <c r="AT42" s="815"/>
      <c r="AU42" s="815"/>
      <c r="AV42" s="815"/>
      <c r="BY42" s="794"/>
      <c r="BZ42" s="794"/>
      <c r="CA42" s="794"/>
      <c r="CB42" s="794"/>
      <c r="CC42" s="794"/>
      <c r="CD42" s="794"/>
      <c r="CE42" s="794"/>
      <c r="CF42" s="794"/>
      <c r="CG42" s="807"/>
      <c r="CH42" s="807"/>
      <c r="CI42" s="807"/>
      <c r="CJ42" s="807"/>
      <c r="CK42" s="807"/>
      <c r="CL42" s="807"/>
      <c r="CM42" s="807"/>
      <c r="CN42" s="807"/>
      <c r="CO42" s="794"/>
    </row>
    <row r="43" spans="1:93" s="793" customFormat="1" ht="15" thickBot="1" x14ac:dyDescent="0.25">
      <c r="A43" s="1726"/>
      <c r="B43" s="877" t="s">
        <v>211</v>
      </c>
      <c r="C43" s="878">
        <f t="shared" si="1"/>
        <v>0</v>
      </c>
      <c r="D43" s="879"/>
      <c r="E43" s="879"/>
      <c r="F43" s="879"/>
      <c r="G43" s="879"/>
      <c r="H43" s="879"/>
      <c r="I43" s="879"/>
      <c r="J43" s="879"/>
      <c r="K43" s="879"/>
      <c r="L43" s="879"/>
      <c r="M43" s="866"/>
      <c r="N43" s="867"/>
      <c r="O43" s="867"/>
      <c r="P43" s="867"/>
      <c r="Q43" s="867"/>
      <c r="R43" s="867"/>
      <c r="S43" s="867"/>
      <c r="T43" s="804"/>
      <c r="U43" s="804"/>
      <c r="V43" s="804"/>
      <c r="W43" s="804"/>
      <c r="X43" s="804"/>
      <c r="Y43" s="804"/>
      <c r="Z43" s="804"/>
      <c r="AA43" s="804"/>
      <c r="AB43" s="804"/>
      <c r="AC43" s="804"/>
      <c r="AD43" s="804"/>
      <c r="AE43" s="804"/>
      <c r="AF43" s="804"/>
      <c r="AG43" s="804"/>
      <c r="AH43" s="804"/>
      <c r="AI43" s="814"/>
      <c r="AJ43" s="815"/>
      <c r="AK43" s="815"/>
      <c r="AL43" s="815"/>
      <c r="AM43" s="815"/>
      <c r="AN43" s="815"/>
      <c r="AO43" s="815"/>
      <c r="AP43" s="815"/>
      <c r="AQ43" s="815"/>
      <c r="AR43" s="815"/>
      <c r="AS43" s="815"/>
      <c r="AT43" s="815"/>
      <c r="AU43" s="815"/>
      <c r="AV43" s="815"/>
      <c r="BY43" s="794"/>
      <c r="BZ43" s="794"/>
      <c r="CA43" s="794"/>
      <c r="CB43" s="794"/>
      <c r="CC43" s="794"/>
      <c r="CD43" s="794"/>
      <c r="CE43" s="794"/>
      <c r="CF43" s="794"/>
      <c r="CG43" s="807"/>
      <c r="CH43" s="807"/>
      <c r="CI43" s="807"/>
      <c r="CJ43" s="807"/>
      <c r="CK43" s="807"/>
      <c r="CL43" s="807"/>
      <c r="CM43" s="807"/>
      <c r="CN43" s="807"/>
      <c r="CO43" s="794"/>
    </row>
    <row r="44" spans="1:93" s="793" customFormat="1" ht="15" thickTop="1" x14ac:dyDescent="0.2">
      <c r="A44" s="1611" t="s">
        <v>212</v>
      </c>
      <c r="B44" s="1612"/>
      <c r="C44" s="880">
        <f t="shared" si="1"/>
        <v>0</v>
      </c>
      <c r="D44" s="881"/>
      <c r="E44" s="881"/>
      <c r="F44" s="881"/>
      <c r="G44" s="881"/>
      <c r="H44" s="881"/>
      <c r="I44" s="881"/>
      <c r="J44" s="881"/>
      <c r="K44" s="881"/>
      <c r="L44" s="881"/>
      <c r="M44" s="866"/>
      <c r="N44" s="867"/>
      <c r="O44" s="867"/>
      <c r="P44" s="867"/>
      <c r="Q44" s="867"/>
      <c r="R44" s="867"/>
      <c r="S44" s="867"/>
      <c r="T44" s="804"/>
      <c r="U44" s="804"/>
      <c r="V44" s="804"/>
      <c r="W44" s="804"/>
      <c r="X44" s="804"/>
      <c r="Y44" s="804"/>
      <c r="Z44" s="804"/>
      <c r="AA44" s="804"/>
      <c r="AB44" s="804"/>
      <c r="AC44" s="804"/>
      <c r="AD44" s="804"/>
      <c r="AE44" s="804"/>
      <c r="AF44" s="804"/>
      <c r="AG44" s="804"/>
      <c r="AH44" s="804"/>
      <c r="AI44" s="814"/>
      <c r="AJ44" s="815"/>
      <c r="AK44" s="815"/>
      <c r="AL44" s="815"/>
      <c r="AM44" s="815"/>
      <c r="AN44" s="815"/>
      <c r="AO44" s="815"/>
      <c r="AP44" s="815"/>
      <c r="AQ44" s="815"/>
      <c r="AR44" s="815"/>
      <c r="AS44" s="815"/>
      <c r="AT44" s="815"/>
      <c r="AU44" s="815"/>
      <c r="AV44" s="815"/>
      <c r="BY44" s="794"/>
      <c r="BZ44" s="794"/>
      <c r="CA44" s="794"/>
      <c r="CB44" s="794"/>
      <c r="CC44" s="794"/>
      <c r="CD44" s="794"/>
      <c r="CE44" s="794"/>
      <c r="CF44" s="794"/>
      <c r="CG44" s="807"/>
      <c r="CH44" s="807"/>
      <c r="CI44" s="807"/>
      <c r="CJ44" s="807"/>
      <c r="CK44" s="807"/>
      <c r="CL44" s="807"/>
      <c r="CM44" s="807"/>
      <c r="CN44" s="807"/>
      <c r="CO44" s="794"/>
    </row>
    <row r="45" spans="1:93" s="793" customFormat="1" x14ac:dyDescent="0.2">
      <c r="A45" s="882" t="s">
        <v>31</v>
      </c>
      <c r="B45" s="883"/>
      <c r="C45" s="883"/>
      <c r="D45" s="883"/>
      <c r="E45" s="883"/>
      <c r="F45" s="883"/>
      <c r="G45" s="883"/>
      <c r="H45" s="806"/>
      <c r="I45" s="883"/>
      <c r="J45" s="883"/>
      <c r="K45" s="883"/>
      <c r="L45" s="883"/>
      <c r="M45" s="883"/>
      <c r="N45" s="883"/>
      <c r="O45" s="883"/>
      <c r="P45" s="883"/>
      <c r="Q45" s="883"/>
      <c r="R45" s="883"/>
      <c r="S45" s="805"/>
      <c r="T45" s="805"/>
      <c r="U45" s="883"/>
      <c r="V45" s="883"/>
      <c r="W45" s="883"/>
      <c r="X45" s="798"/>
      <c r="Y45" s="798"/>
      <c r="Z45" s="798"/>
      <c r="AA45" s="798"/>
      <c r="AB45" s="798"/>
      <c r="AC45" s="798"/>
      <c r="AD45" s="798"/>
      <c r="AE45" s="798"/>
      <c r="AF45" s="798"/>
      <c r="AG45" s="798"/>
      <c r="AH45" s="798"/>
      <c r="AI45" s="799"/>
      <c r="AJ45" s="799"/>
      <c r="AK45" s="799"/>
      <c r="AL45" s="799"/>
      <c r="AM45" s="799"/>
      <c r="AN45" s="799"/>
      <c r="AO45" s="799"/>
      <c r="AP45" s="799"/>
      <c r="AQ45" s="799"/>
      <c r="AR45" s="799"/>
      <c r="AS45" s="799"/>
      <c r="AT45" s="799"/>
      <c r="AU45" s="799"/>
      <c r="AV45" s="799"/>
      <c r="BY45" s="794"/>
      <c r="BZ45" s="794"/>
      <c r="CA45" s="794"/>
      <c r="CB45" s="794"/>
      <c r="CC45" s="794"/>
      <c r="CD45" s="794"/>
      <c r="CE45" s="794"/>
      <c r="CF45" s="794"/>
      <c r="CG45" s="807"/>
      <c r="CH45" s="807"/>
      <c r="CI45" s="807"/>
      <c r="CJ45" s="807"/>
      <c r="CK45" s="807"/>
      <c r="CL45" s="807"/>
      <c r="CM45" s="807"/>
      <c r="CN45" s="807"/>
      <c r="CO45" s="794"/>
    </row>
    <row r="46" spans="1:93" s="793" customFormat="1" x14ac:dyDescent="0.2">
      <c r="A46" s="884" t="s">
        <v>32</v>
      </c>
      <c r="B46" s="851" t="s">
        <v>33</v>
      </c>
      <c r="C46" s="885"/>
      <c r="D46" s="885"/>
      <c r="E46" s="885"/>
      <c r="F46" s="885"/>
      <c r="G46" s="804"/>
      <c r="H46" s="804"/>
      <c r="I46" s="804"/>
      <c r="J46" s="804"/>
      <c r="K46" s="804"/>
      <c r="L46" s="804"/>
      <c r="M46" s="804"/>
      <c r="N46" s="804"/>
      <c r="O46" s="804"/>
      <c r="P46" s="804"/>
      <c r="Q46" s="804"/>
      <c r="R46" s="804"/>
      <c r="S46" s="805"/>
      <c r="T46" s="805"/>
      <c r="U46" s="804"/>
      <c r="V46" s="804"/>
      <c r="W46" s="804"/>
      <c r="X46" s="798"/>
      <c r="Y46" s="798"/>
      <c r="Z46" s="798"/>
      <c r="AA46" s="798"/>
      <c r="AB46" s="798"/>
      <c r="AC46" s="798"/>
      <c r="AD46" s="798"/>
      <c r="AE46" s="798"/>
      <c r="AF46" s="798"/>
      <c r="AG46" s="798"/>
      <c r="AH46" s="798"/>
      <c r="AI46" s="799"/>
      <c r="AJ46" s="799"/>
      <c r="AK46" s="799"/>
      <c r="AL46" s="799"/>
      <c r="AM46" s="799"/>
      <c r="AN46" s="799"/>
      <c r="AO46" s="799"/>
      <c r="AP46" s="799"/>
      <c r="AQ46" s="799"/>
      <c r="AR46" s="799"/>
      <c r="AS46" s="799"/>
      <c r="AT46" s="799"/>
      <c r="AU46" s="799"/>
      <c r="AV46" s="799"/>
      <c r="BY46" s="794"/>
      <c r="BZ46" s="794"/>
      <c r="CA46" s="794"/>
      <c r="CB46" s="794"/>
      <c r="CC46" s="794"/>
      <c r="CD46" s="794"/>
      <c r="CE46" s="794"/>
      <c r="CF46" s="794"/>
      <c r="CG46" s="807"/>
      <c r="CH46" s="807"/>
      <c r="CI46" s="807"/>
      <c r="CJ46" s="807"/>
      <c r="CK46" s="807"/>
      <c r="CL46" s="807"/>
      <c r="CM46" s="807"/>
      <c r="CN46" s="807"/>
      <c r="CO46" s="794"/>
    </row>
    <row r="47" spans="1:93" s="793" customFormat="1" x14ac:dyDescent="0.2">
      <c r="A47" s="886" t="s">
        <v>34</v>
      </c>
      <c r="B47" s="838"/>
      <c r="C47" s="887"/>
      <c r="D47" s="804"/>
      <c r="E47" s="804"/>
      <c r="F47" s="804"/>
      <c r="G47" s="804"/>
      <c r="H47" s="804"/>
      <c r="I47" s="804"/>
      <c r="J47" s="804"/>
      <c r="K47" s="804"/>
      <c r="L47" s="804"/>
      <c r="M47" s="804"/>
      <c r="N47" s="804"/>
      <c r="O47" s="804"/>
      <c r="P47" s="804"/>
      <c r="Q47" s="804"/>
      <c r="R47" s="804"/>
      <c r="S47" s="805"/>
      <c r="T47" s="805"/>
      <c r="U47" s="804"/>
      <c r="V47" s="804"/>
      <c r="W47" s="804"/>
      <c r="X47" s="798"/>
      <c r="Y47" s="798"/>
      <c r="Z47" s="798"/>
      <c r="AA47" s="798"/>
      <c r="AB47" s="798"/>
      <c r="AC47" s="798"/>
      <c r="AD47" s="798"/>
      <c r="AE47" s="798"/>
      <c r="AF47" s="798"/>
      <c r="AG47" s="798"/>
      <c r="AH47" s="798"/>
      <c r="AI47" s="799"/>
      <c r="AJ47" s="799"/>
      <c r="AK47" s="799"/>
      <c r="AL47" s="799"/>
      <c r="AM47" s="799"/>
      <c r="AN47" s="799"/>
      <c r="AO47" s="888"/>
      <c r="AP47" s="888"/>
      <c r="AQ47" s="888"/>
      <c r="AR47" s="888"/>
      <c r="AS47" s="888"/>
      <c r="AT47" s="888"/>
      <c r="AU47" s="888"/>
      <c r="AV47" s="888"/>
      <c r="BY47" s="794"/>
      <c r="BZ47" s="794"/>
      <c r="CA47" s="794"/>
      <c r="CB47" s="794"/>
      <c r="CC47" s="794"/>
      <c r="CD47" s="794"/>
      <c r="CE47" s="794"/>
      <c r="CF47" s="794"/>
      <c r="CG47" s="807"/>
      <c r="CH47" s="807"/>
      <c r="CI47" s="807"/>
      <c r="CJ47" s="807"/>
      <c r="CK47" s="807"/>
      <c r="CL47" s="807"/>
      <c r="CM47" s="807"/>
      <c r="CN47" s="807"/>
      <c r="CO47" s="794"/>
    </row>
    <row r="48" spans="1:93" s="793" customFormat="1" x14ac:dyDescent="0.2">
      <c r="A48" s="889" t="s">
        <v>35</v>
      </c>
      <c r="B48" s="890"/>
      <c r="C48" s="891"/>
      <c r="D48" s="891"/>
      <c r="E48" s="891"/>
      <c r="F48" s="806"/>
      <c r="G48" s="883"/>
      <c r="H48" s="883"/>
      <c r="I48" s="806"/>
      <c r="J48" s="806"/>
      <c r="K48" s="806"/>
      <c r="L48" s="806"/>
      <c r="M48" s="806"/>
      <c r="N48" s="806"/>
      <c r="O48" s="806"/>
      <c r="P48" s="806"/>
      <c r="Q48" s="806"/>
      <c r="R48" s="806"/>
      <c r="S48" s="806"/>
      <c r="T48" s="806"/>
      <c r="U48" s="806"/>
      <c r="V48" s="806"/>
      <c r="W48" s="806"/>
      <c r="X48" s="798"/>
      <c r="Y48" s="798"/>
      <c r="Z48" s="798"/>
      <c r="AA48" s="798"/>
      <c r="AB48" s="798"/>
      <c r="AC48" s="798"/>
      <c r="AD48" s="798"/>
      <c r="AE48" s="798"/>
      <c r="AF48" s="798"/>
      <c r="AG48" s="798"/>
      <c r="AH48" s="798"/>
      <c r="AI48" s="798"/>
      <c r="AJ48" s="798"/>
      <c r="AK48" s="798"/>
      <c r="AL48" s="798"/>
      <c r="AM48" s="798"/>
      <c r="AN48" s="798"/>
      <c r="AO48" s="799"/>
      <c r="AP48" s="799"/>
      <c r="AQ48" s="799"/>
      <c r="AR48" s="799"/>
      <c r="AS48" s="799"/>
      <c r="AT48" s="799"/>
      <c r="AU48" s="799"/>
      <c r="AV48" s="799"/>
      <c r="AW48" s="795"/>
      <c r="BY48" s="794"/>
      <c r="BZ48" s="794"/>
      <c r="CA48" s="794"/>
      <c r="CB48" s="794"/>
      <c r="CC48" s="794"/>
      <c r="CD48" s="794"/>
      <c r="CE48" s="794"/>
      <c r="CF48" s="794"/>
      <c r="CG48" s="807"/>
      <c r="CH48" s="807"/>
      <c r="CI48" s="807"/>
      <c r="CJ48" s="807"/>
      <c r="CK48" s="807"/>
      <c r="CL48" s="807"/>
      <c r="CM48" s="807"/>
      <c r="CN48" s="807"/>
      <c r="CO48" s="794"/>
    </row>
    <row r="49" spans="1:93" s="793" customFormat="1" x14ac:dyDescent="0.2">
      <c r="A49" s="1520" t="s">
        <v>36</v>
      </c>
      <c r="B49" s="1595"/>
      <c r="C49" s="851" t="s">
        <v>33</v>
      </c>
      <c r="D49" s="809" t="s">
        <v>37</v>
      </c>
      <c r="E49" s="892" t="s">
        <v>38</v>
      </c>
      <c r="F49" s="803"/>
      <c r="G49" s="805"/>
      <c r="H49" s="804"/>
      <c r="I49" s="805"/>
      <c r="J49" s="805"/>
      <c r="K49" s="805"/>
      <c r="L49" s="805"/>
      <c r="M49" s="805"/>
      <c r="N49" s="805"/>
      <c r="O49" s="805"/>
      <c r="P49" s="805"/>
      <c r="Q49" s="805"/>
      <c r="R49" s="805"/>
      <c r="S49" s="805"/>
      <c r="T49" s="805"/>
      <c r="U49" s="805"/>
      <c r="V49" s="805"/>
      <c r="W49" s="805"/>
      <c r="X49" s="804"/>
      <c r="Y49" s="804"/>
      <c r="Z49" s="804"/>
      <c r="AA49" s="804"/>
      <c r="AB49" s="804"/>
      <c r="AC49" s="804"/>
      <c r="AD49" s="804"/>
      <c r="AE49" s="804"/>
      <c r="AF49" s="804"/>
      <c r="AG49" s="804"/>
      <c r="AH49" s="804"/>
      <c r="AI49" s="804"/>
      <c r="AJ49" s="804"/>
      <c r="AK49" s="804"/>
      <c r="AL49" s="804"/>
      <c r="AM49" s="804"/>
      <c r="AN49" s="804"/>
      <c r="AO49" s="814"/>
      <c r="AP49" s="814"/>
      <c r="AQ49" s="814"/>
      <c r="AR49" s="814"/>
      <c r="AS49" s="814"/>
      <c r="AT49" s="814"/>
      <c r="AU49" s="814"/>
      <c r="AV49" s="814"/>
      <c r="AW49" s="795"/>
      <c r="BY49" s="794"/>
      <c r="BZ49" s="794"/>
      <c r="CA49" s="794"/>
      <c r="CB49" s="794"/>
      <c r="CC49" s="794"/>
      <c r="CD49" s="794"/>
      <c r="CE49" s="794"/>
      <c r="CF49" s="794"/>
      <c r="CG49" s="807"/>
      <c r="CH49" s="807"/>
      <c r="CI49" s="807"/>
      <c r="CJ49" s="807"/>
      <c r="CK49" s="807"/>
      <c r="CL49" s="807"/>
      <c r="CM49" s="807"/>
      <c r="CN49" s="807"/>
      <c r="CO49" s="794"/>
    </row>
    <row r="50" spans="1:93" s="793" customFormat="1" x14ac:dyDescent="0.2">
      <c r="A50" s="1572" t="s">
        <v>39</v>
      </c>
      <c r="B50" s="1573"/>
      <c r="C50" s="858">
        <f>SUM(D50:E50)</f>
        <v>0</v>
      </c>
      <c r="D50" s="833"/>
      <c r="E50" s="838"/>
      <c r="F50" s="893"/>
      <c r="G50" s="805"/>
      <c r="H50" s="804"/>
      <c r="I50" s="805"/>
      <c r="J50" s="805"/>
      <c r="K50" s="805"/>
      <c r="L50" s="805"/>
      <c r="M50" s="805"/>
      <c r="N50" s="805"/>
      <c r="O50" s="805"/>
      <c r="P50" s="805"/>
      <c r="Q50" s="805"/>
      <c r="R50" s="805"/>
      <c r="S50" s="805"/>
      <c r="T50" s="805"/>
      <c r="U50" s="805"/>
      <c r="V50" s="805"/>
      <c r="W50" s="805"/>
      <c r="X50" s="804"/>
      <c r="Y50" s="804"/>
      <c r="Z50" s="804"/>
      <c r="AA50" s="804"/>
      <c r="AB50" s="804"/>
      <c r="AC50" s="804"/>
      <c r="AD50" s="804"/>
      <c r="AE50" s="804"/>
      <c r="AF50" s="804"/>
      <c r="AG50" s="804"/>
      <c r="AH50" s="804"/>
      <c r="AI50" s="804"/>
      <c r="AJ50" s="804"/>
      <c r="AK50" s="804"/>
      <c r="AL50" s="894"/>
      <c r="AM50" s="894"/>
      <c r="AN50" s="894"/>
      <c r="AO50" s="823"/>
      <c r="AP50" s="823"/>
      <c r="AQ50" s="814"/>
      <c r="AR50" s="814"/>
      <c r="AS50" s="814"/>
      <c r="AT50" s="814"/>
      <c r="AU50" s="814"/>
      <c r="AV50" s="814"/>
      <c r="AW50" s="795"/>
      <c r="BY50" s="794"/>
      <c r="BZ50" s="794"/>
      <c r="CA50" s="794" t="str">
        <f>IF(AND(([6]A01!$C18+[6]A01!$C19+[6]A01!$C20+[6]A01!$C21+[6]A01!$F31+[6]A01!$F32+[6]A01!$F33)&lt;&gt;0,D50=0,E50=""),"Observacion : En A01 existen contoles no ingresados, Revisar","")</f>
        <v/>
      </c>
      <c r="CB50" s="794"/>
      <c r="CC50" s="794"/>
      <c r="CD50" s="794"/>
      <c r="CE50" s="794"/>
      <c r="CF50" s="794"/>
      <c r="CG50" s="807"/>
      <c r="CH50" s="807"/>
      <c r="CI50" s="807"/>
      <c r="CJ50" s="807"/>
      <c r="CK50" s="807"/>
      <c r="CL50" s="807"/>
      <c r="CM50" s="807"/>
      <c r="CN50" s="807"/>
      <c r="CO50" s="794"/>
    </row>
    <row r="51" spans="1:93" s="793" customFormat="1" x14ac:dyDescent="0.2">
      <c r="A51" s="889" t="s">
        <v>213</v>
      </c>
      <c r="B51" s="891"/>
      <c r="C51" s="891"/>
      <c r="D51" s="891"/>
      <c r="E51" s="891"/>
      <c r="F51" s="806"/>
      <c r="G51" s="895"/>
      <c r="H51" s="883"/>
      <c r="I51" s="806"/>
      <c r="J51" s="806"/>
      <c r="K51" s="806"/>
      <c r="L51" s="806"/>
      <c r="M51" s="806"/>
      <c r="N51" s="806"/>
      <c r="O51" s="806"/>
      <c r="P51" s="806"/>
      <c r="Q51" s="806"/>
      <c r="R51" s="806"/>
      <c r="S51" s="806"/>
      <c r="T51" s="806"/>
      <c r="U51" s="806"/>
      <c r="V51" s="806"/>
      <c r="W51" s="806"/>
      <c r="X51" s="798"/>
      <c r="Y51" s="798"/>
      <c r="Z51" s="798"/>
      <c r="AA51" s="798"/>
      <c r="AB51" s="798"/>
      <c r="AC51" s="798"/>
      <c r="AD51" s="798"/>
      <c r="AE51" s="798"/>
      <c r="AF51" s="798"/>
      <c r="AG51" s="798"/>
      <c r="AH51" s="798"/>
      <c r="AI51" s="798"/>
      <c r="AJ51" s="798"/>
      <c r="AK51" s="798"/>
      <c r="AL51" s="798"/>
      <c r="AM51" s="798"/>
      <c r="AN51" s="798"/>
      <c r="AO51" s="799"/>
      <c r="AP51" s="799"/>
      <c r="AQ51" s="799"/>
      <c r="AR51" s="799"/>
      <c r="AS51" s="799"/>
      <c r="AT51" s="799"/>
      <c r="AU51" s="799"/>
      <c r="AV51" s="799"/>
      <c r="AW51" s="795"/>
      <c r="BY51" s="794"/>
      <c r="BZ51" s="794"/>
      <c r="CA51" s="794"/>
      <c r="CB51" s="794"/>
      <c r="CC51" s="794"/>
      <c r="CD51" s="794"/>
      <c r="CE51" s="794"/>
      <c r="CF51" s="794"/>
      <c r="CG51" s="807"/>
      <c r="CH51" s="807"/>
      <c r="CI51" s="807"/>
      <c r="CJ51" s="807"/>
      <c r="CK51" s="807"/>
      <c r="CL51" s="807"/>
      <c r="CM51" s="807"/>
      <c r="CN51" s="807"/>
      <c r="CO51" s="794"/>
    </row>
    <row r="52" spans="1:93" s="793" customFormat="1" ht="14.25" customHeight="1" x14ac:dyDescent="0.2">
      <c r="A52" s="1508" t="s">
        <v>40</v>
      </c>
      <c r="B52" s="1509"/>
      <c r="C52" s="1508" t="s">
        <v>41</v>
      </c>
      <c r="D52" s="1574"/>
      <c r="E52" s="1509"/>
      <c r="F52" s="1562" t="s">
        <v>34</v>
      </c>
      <c r="G52" s="1563"/>
      <c r="H52" s="1563"/>
      <c r="I52" s="1563"/>
      <c r="J52" s="1563"/>
      <c r="K52" s="1563"/>
      <c r="L52" s="1563"/>
      <c r="M52" s="1563"/>
      <c r="N52" s="1563"/>
      <c r="O52" s="1563"/>
      <c r="P52" s="1563"/>
      <c r="Q52" s="1564"/>
      <c r="R52" s="1649" t="s">
        <v>214</v>
      </c>
      <c r="S52" s="1650"/>
      <c r="T52" s="1650"/>
      <c r="U52" s="1650"/>
      <c r="V52" s="1651"/>
      <c r="W52" s="896"/>
      <c r="X52" s="896"/>
      <c r="Y52" s="896"/>
      <c r="Z52" s="896"/>
      <c r="AA52" s="896"/>
      <c r="AB52" s="896"/>
      <c r="AC52" s="896"/>
      <c r="AD52" s="896"/>
      <c r="AE52" s="896"/>
      <c r="AF52" s="896"/>
      <c r="AG52" s="896"/>
      <c r="AH52" s="896"/>
      <c r="AI52" s="896"/>
      <c r="AJ52" s="896"/>
      <c r="AK52" s="896"/>
      <c r="AL52" s="896"/>
      <c r="AM52" s="896"/>
      <c r="AN52" s="896"/>
      <c r="AO52" s="897"/>
      <c r="AP52" s="897"/>
      <c r="AQ52" s="897"/>
      <c r="AR52" s="898"/>
      <c r="AS52" s="898"/>
      <c r="AT52" s="898"/>
      <c r="AU52" s="898"/>
      <c r="AV52" s="898"/>
      <c r="AW52" s="795"/>
      <c r="BY52" s="794"/>
      <c r="BZ52" s="794"/>
      <c r="CA52" s="794"/>
      <c r="CB52" s="794"/>
      <c r="CC52" s="794"/>
      <c r="CD52" s="794"/>
      <c r="CE52" s="794"/>
      <c r="CF52" s="794"/>
      <c r="CG52" s="807"/>
      <c r="CH52" s="807"/>
      <c r="CI52" s="807"/>
      <c r="CJ52" s="807"/>
      <c r="CK52" s="807"/>
      <c r="CL52" s="807"/>
      <c r="CM52" s="807"/>
      <c r="CN52" s="807"/>
      <c r="CO52" s="794"/>
    </row>
    <row r="53" spans="1:93" s="793" customFormat="1" ht="22.5" customHeight="1" x14ac:dyDescent="0.2">
      <c r="A53" s="1510"/>
      <c r="B53" s="1511"/>
      <c r="C53" s="1512"/>
      <c r="D53" s="1576"/>
      <c r="E53" s="1513"/>
      <c r="F53" s="1562" t="s">
        <v>42</v>
      </c>
      <c r="G53" s="1564"/>
      <c r="H53" s="1562" t="s">
        <v>43</v>
      </c>
      <c r="I53" s="1564"/>
      <c r="J53" s="1562" t="s">
        <v>44</v>
      </c>
      <c r="K53" s="1564"/>
      <c r="L53" s="1562" t="s">
        <v>45</v>
      </c>
      <c r="M53" s="1564"/>
      <c r="N53" s="1562" t="s">
        <v>46</v>
      </c>
      <c r="O53" s="1564"/>
      <c r="P53" s="1562" t="s">
        <v>47</v>
      </c>
      <c r="Q53" s="1564"/>
      <c r="R53" s="1562" t="s">
        <v>53</v>
      </c>
      <c r="S53" s="1564"/>
      <c r="T53" s="1631" t="s">
        <v>215</v>
      </c>
      <c r="U53" s="1562" t="s">
        <v>54</v>
      </c>
      <c r="V53" s="1564"/>
      <c r="W53" s="896"/>
      <c r="X53" s="896"/>
      <c r="Y53" s="896"/>
      <c r="Z53" s="896"/>
      <c r="AA53" s="896"/>
      <c r="AB53" s="896"/>
      <c r="AC53" s="896"/>
      <c r="AD53" s="896"/>
      <c r="AE53" s="896"/>
      <c r="AF53" s="896"/>
      <c r="AG53" s="896"/>
      <c r="AH53" s="896"/>
      <c r="AI53" s="896"/>
      <c r="AJ53" s="896"/>
      <c r="AK53" s="896"/>
      <c r="AL53" s="896"/>
      <c r="AM53" s="896"/>
      <c r="AN53" s="896"/>
      <c r="AO53" s="897"/>
      <c r="AP53" s="897"/>
      <c r="AQ53" s="897"/>
      <c r="AR53" s="898"/>
      <c r="AS53" s="898"/>
      <c r="AT53" s="898"/>
      <c r="AU53" s="898"/>
      <c r="AV53" s="898"/>
      <c r="AW53" s="795"/>
      <c r="BY53" s="794"/>
      <c r="BZ53" s="794"/>
      <c r="CA53" s="794"/>
      <c r="CB53" s="794"/>
      <c r="CC53" s="794"/>
      <c r="CD53" s="794"/>
      <c r="CE53" s="794"/>
      <c r="CF53" s="794"/>
      <c r="CG53" s="807"/>
      <c r="CH53" s="807"/>
      <c r="CI53" s="807"/>
      <c r="CJ53" s="807"/>
      <c r="CK53" s="807"/>
      <c r="CL53" s="807"/>
      <c r="CM53" s="807"/>
      <c r="CN53" s="807"/>
      <c r="CO53" s="794"/>
    </row>
    <row r="54" spans="1:93" s="793" customFormat="1" ht="31.5" x14ac:dyDescent="0.2">
      <c r="A54" s="1512"/>
      <c r="B54" s="1513"/>
      <c r="C54" s="900" t="s">
        <v>149</v>
      </c>
      <c r="D54" s="901" t="s">
        <v>30</v>
      </c>
      <c r="E54" s="902" t="s">
        <v>48</v>
      </c>
      <c r="F54" s="903" t="s">
        <v>30</v>
      </c>
      <c r="G54" s="904" t="s">
        <v>48</v>
      </c>
      <c r="H54" s="903" t="s">
        <v>30</v>
      </c>
      <c r="I54" s="904" t="s">
        <v>48</v>
      </c>
      <c r="J54" s="903" t="s">
        <v>30</v>
      </c>
      <c r="K54" s="904" t="s">
        <v>48</v>
      </c>
      <c r="L54" s="903" t="s">
        <v>30</v>
      </c>
      <c r="M54" s="904" t="s">
        <v>48</v>
      </c>
      <c r="N54" s="903" t="s">
        <v>30</v>
      </c>
      <c r="O54" s="904" t="s">
        <v>48</v>
      </c>
      <c r="P54" s="903" t="s">
        <v>30</v>
      </c>
      <c r="Q54" s="904" t="s">
        <v>48</v>
      </c>
      <c r="R54" s="901" t="s">
        <v>216</v>
      </c>
      <c r="S54" s="901" t="s">
        <v>217</v>
      </c>
      <c r="T54" s="1632"/>
      <c r="U54" s="884" t="s">
        <v>218</v>
      </c>
      <c r="V54" s="901" t="s">
        <v>219</v>
      </c>
      <c r="W54" s="896"/>
      <c r="X54" s="896"/>
      <c r="Y54" s="896"/>
      <c r="Z54" s="896"/>
      <c r="AA54" s="896"/>
      <c r="AB54" s="896"/>
      <c r="AC54" s="896"/>
      <c r="AD54" s="896"/>
      <c r="AE54" s="896"/>
      <c r="AF54" s="896"/>
      <c r="AG54" s="896"/>
      <c r="AH54" s="896"/>
      <c r="AI54" s="896"/>
      <c r="AJ54" s="896"/>
      <c r="AK54" s="896"/>
      <c r="AL54" s="896"/>
      <c r="AM54" s="896"/>
      <c r="AN54" s="896"/>
      <c r="AO54" s="897"/>
      <c r="AP54" s="897"/>
      <c r="AQ54" s="897"/>
      <c r="AR54" s="898"/>
      <c r="AS54" s="898"/>
      <c r="AT54" s="898"/>
      <c r="AU54" s="898"/>
      <c r="AV54" s="898"/>
      <c r="AW54" s="795"/>
      <c r="BY54" s="794"/>
      <c r="BZ54" s="794"/>
      <c r="CA54" s="794"/>
      <c r="CB54" s="794"/>
      <c r="CC54" s="794"/>
      <c r="CD54" s="794"/>
      <c r="CE54" s="794"/>
      <c r="CF54" s="794"/>
      <c r="CG54" s="807"/>
      <c r="CH54" s="807"/>
      <c r="CI54" s="807"/>
      <c r="CJ54" s="807"/>
      <c r="CK54" s="807"/>
      <c r="CL54" s="807"/>
      <c r="CM54" s="807"/>
      <c r="CN54" s="807"/>
      <c r="CO54" s="794"/>
    </row>
    <row r="55" spans="1:93" s="793" customFormat="1" x14ac:dyDescent="0.2">
      <c r="A55" s="1596" t="s">
        <v>49</v>
      </c>
      <c r="B55" s="1597"/>
      <c r="C55" s="864">
        <f>SUM(D55:E55)</f>
        <v>0</v>
      </c>
      <c r="D55" s="864">
        <f t="shared" ref="D55:E59" si="3">SUM(F55+H55+J55+L55+N55+P55)</f>
        <v>0</v>
      </c>
      <c r="E55" s="864">
        <f t="shared" si="3"/>
        <v>0</v>
      </c>
      <c r="F55" s="817"/>
      <c r="G55" s="905"/>
      <c r="H55" s="817"/>
      <c r="I55" s="905"/>
      <c r="J55" s="817"/>
      <c r="K55" s="905"/>
      <c r="L55" s="817"/>
      <c r="M55" s="905"/>
      <c r="N55" s="817"/>
      <c r="O55" s="905"/>
      <c r="P55" s="817"/>
      <c r="Q55" s="905"/>
      <c r="R55" s="817"/>
      <c r="S55" s="817"/>
      <c r="T55" s="906"/>
      <c r="U55" s="906"/>
      <c r="V55" s="865"/>
      <c r="W55" s="907"/>
      <c r="X55" s="896"/>
      <c r="Y55" s="896"/>
      <c r="Z55" s="896"/>
      <c r="AA55" s="896"/>
      <c r="AB55" s="896"/>
      <c r="AC55" s="896"/>
      <c r="AD55" s="804"/>
      <c r="AE55" s="804"/>
      <c r="AF55" s="804"/>
      <c r="AG55" s="804"/>
      <c r="AH55" s="896"/>
      <c r="AI55" s="896"/>
      <c r="AJ55" s="804"/>
      <c r="AK55" s="896"/>
      <c r="AL55" s="896"/>
      <c r="AM55" s="896"/>
      <c r="AN55" s="896"/>
      <c r="AO55" s="897"/>
      <c r="AP55" s="897"/>
      <c r="AQ55" s="897"/>
      <c r="AR55" s="898"/>
      <c r="AS55" s="898"/>
      <c r="AT55" s="898"/>
      <c r="AU55" s="898"/>
      <c r="AV55" s="898"/>
      <c r="AW55" s="795"/>
      <c r="BY55" s="794"/>
      <c r="BZ55" s="794"/>
      <c r="CA55" s="794"/>
      <c r="CB55" s="794"/>
      <c r="CC55" s="794"/>
      <c r="CD55" s="794"/>
      <c r="CE55" s="794"/>
      <c r="CF55" s="794"/>
      <c r="CG55" s="807"/>
      <c r="CH55" s="807"/>
      <c r="CI55" s="807"/>
      <c r="CJ55" s="807"/>
      <c r="CK55" s="807"/>
      <c r="CL55" s="807"/>
      <c r="CM55" s="807"/>
      <c r="CN55" s="807"/>
      <c r="CO55" s="794"/>
    </row>
    <row r="56" spans="1:93" s="793" customFormat="1" x14ac:dyDescent="0.2">
      <c r="A56" s="1556" t="s">
        <v>50</v>
      </c>
      <c r="B56" s="1558"/>
      <c r="C56" s="873">
        <f>SUM(D56:E56)</f>
        <v>0</v>
      </c>
      <c r="D56" s="873">
        <f t="shared" si="3"/>
        <v>0</v>
      </c>
      <c r="E56" s="873">
        <f t="shared" si="3"/>
        <v>0</v>
      </c>
      <c r="F56" s="825"/>
      <c r="G56" s="908"/>
      <c r="H56" s="825"/>
      <c r="I56" s="908"/>
      <c r="J56" s="825"/>
      <c r="K56" s="908"/>
      <c r="L56" s="825"/>
      <c r="M56" s="908"/>
      <c r="N56" s="825"/>
      <c r="O56" s="908"/>
      <c r="P56" s="825"/>
      <c r="Q56" s="908"/>
      <c r="R56" s="825"/>
      <c r="S56" s="825"/>
      <c r="T56" s="909"/>
      <c r="U56" s="909"/>
      <c r="V56" s="842"/>
      <c r="W56" s="907"/>
      <c r="X56" s="896"/>
      <c r="Y56" s="896"/>
      <c r="Z56" s="896"/>
      <c r="AA56" s="896"/>
      <c r="AB56" s="896"/>
      <c r="AC56" s="896"/>
      <c r="AD56" s="804"/>
      <c r="AE56" s="804"/>
      <c r="AF56" s="804"/>
      <c r="AG56" s="804"/>
      <c r="AH56" s="896"/>
      <c r="AI56" s="896"/>
      <c r="AJ56" s="804"/>
      <c r="AK56" s="896"/>
      <c r="AL56" s="896"/>
      <c r="AM56" s="896"/>
      <c r="AN56" s="896"/>
      <c r="AO56" s="897"/>
      <c r="AP56" s="897"/>
      <c r="AQ56" s="897"/>
      <c r="AR56" s="898"/>
      <c r="AS56" s="898"/>
      <c r="AT56" s="898"/>
      <c r="AU56" s="898"/>
      <c r="AV56" s="898"/>
      <c r="AW56" s="795"/>
      <c r="BY56" s="794"/>
      <c r="BZ56" s="794"/>
      <c r="CA56" s="794"/>
      <c r="CB56" s="794"/>
      <c r="CC56" s="794"/>
      <c r="CD56" s="794"/>
      <c r="CE56" s="794"/>
      <c r="CF56" s="794"/>
      <c r="CG56" s="807"/>
      <c r="CH56" s="807"/>
      <c r="CI56" s="807"/>
      <c r="CJ56" s="807"/>
      <c r="CK56" s="807"/>
      <c r="CL56" s="807"/>
      <c r="CM56" s="807"/>
      <c r="CN56" s="807"/>
      <c r="CO56" s="794"/>
    </row>
    <row r="57" spans="1:93" s="793" customFormat="1" x14ac:dyDescent="0.2">
      <c r="A57" s="1556" t="s">
        <v>51</v>
      </c>
      <c r="B57" s="1558"/>
      <c r="C57" s="873">
        <f>SUM(D57:E57)</f>
        <v>0</v>
      </c>
      <c r="D57" s="873">
        <f t="shared" si="3"/>
        <v>0</v>
      </c>
      <c r="E57" s="873">
        <f t="shared" si="3"/>
        <v>0</v>
      </c>
      <c r="F57" s="825"/>
      <c r="G57" s="908"/>
      <c r="H57" s="825"/>
      <c r="I57" s="908"/>
      <c r="J57" s="825"/>
      <c r="K57" s="908"/>
      <c r="L57" s="825"/>
      <c r="M57" s="908"/>
      <c r="N57" s="825"/>
      <c r="O57" s="908"/>
      <c r="P57" s="825"/>
      <c r="Q57" s="908"/>
      <c r="R57" s="825"/>
      <c r="S57" s="825"/>
      <c r="T57" s="909"/>
      <c r="U57" s="909"/>
      <c r="V57" s="842"/>
      <c r="W57" s="907"/>
      <c r="X57" s="896"/>
      <c r="Y57" s="896"/>
      <c r="Z57" s="896"/>
      <c r="AA57" s="896"/>
      <c r="AB57" s="896"/>
      <c r="AC57" s="896"/>
      <c r="AD57" s="804"/>
      <c r="AE57" s="804"/>
      <c r="AF57" s="804"/>
      <c r="AG57" s="804"/>
      <c r="AH57" s="896"/>
      <c r="AI57" s="896"/>
      <c r="AJ57" s="804"/>
      <c r="AK57" s="896"/>
      <c r="AL57" s="896"/>
      <c r="AM57" s="896"/>
      <c r="AN57" s="896"/>
      <c r="AO57" s="897"/>
      <c r="AP57" s="897"/>
      <c r="AQ57" s="897"/>
      <c r="AR57" s="898"/>
      <c r="AS57" s="898"/>
      <c r="AT57" s="898"/>
      <c r="AU57" s="898"/>
      <c r="AV57" s="898"/>
      <c r="AW57" s="795"/>
      <c r="BY57" s="794"/>
      <c r="BZ57" s="794"/>
      <c r="CA57" s="794"/>
      <c r="CB57" s="794"/>
      <c r="CC57" s="794"/>
      <c r="CD57" s="794"/>
      <c r="CE57" s="794"/>
      <c r="CF57" s="794"/>
      <c r="CG57" s="807"/>
      <c r="CH57" s="807"/>
      <c r="CI57" s="807"/>
      <c r="CJ57" s="807"/>
      <c r="CK57" s="807"/>
      <c r="CL57" s="807"/>
      <c r="CM57" s="807"/>
      <c r="CN57" s="807"/>
      <c r="CO57" s="794"/>
    </row>
    <row r="58" spans="1:93" s="793" customFormat="1" ht="15" customHeight="1" x14ac:dyDescent="0.2">
      <c r="A58" s="1598" t="s">
        <v>220</v>
      </c>
      <c r="B58" s="1530"/>
      <c r="C58" s="910">
        <f>SUM(D58:E58)</f>
        <v>0</v>
      </c>
      <c r="D58" s="910">
        <f t="shared" si="3"/>
        <v>0</v>
      </c>
      <c r="E58" s="910">
        <f t="shared" si="3"/>
        <v>0</v>
      </c>
      <c r="F58" s="829"/>
      <c r="G58" s="911"/>
      <c r="H58" s="829"/>
      <c r="I58" s="911"/>
      <c r="J58" s="829"/>
      <c r="K58" s="911"/>
      <c r="L58" s="829"/>
      <c r="M58" s="911"/>
      <c r="N58" s="829"/>
      <c r="O58" s="911"/>
      <c r="P58" s="829"/>
      <c r="Q58" s="911"/>
      <c r="R58" s="829"/>
      <c r="S58" s="829"/>
      <c r="T58" s="912"/>
      <c r="U58" s="913"/>
      <c r="V58" s="914"/>
      <c r="W58" s="907"/>
      <c r="X58" s="896"/>
      <c r="Y58" s="896"/>
      <c r="Z58" s="896"/>
      <c r="AA58" s="896"/>
      <c r="AB58" s="896"/>
      <c r="AC58" s="896"/>
      <c r="AD58" s="804"/>
      <c r="AE58" s="804"/>
      <c r="AF58" s="804"/>
      <c r="AG58" s="804"/>
      <c r="AH58" s="896"/>
      <c r="AI58" s="896"/>
      <c r="AJ58" s="804"/>
      <c r="AK58" s="896"/>
      <c r="AL58" s="896"/>
      <c r="AM58" s="896"/>
      <c r="AN58" s="896"/>
      <c r="AO58" s="897"/>
      <c r="AP58" s="897"/>
      <c r="AQ58" s="897"/>
      <c r="AR58" s="898"/>
      <c r="AS58" s="898"/>
      <c r="AT58" s="898"/>
      <c r="AU58" s="898"/>
      <c r="AV58" s="898"/>
      <c r="AW58" s="795"/>
      <c r="BY58" s="794"/>
      <c r="BZ58" s="794"/>
      <c r="CA58" s="794"/>
      <c r="CB58" s="794"/>
      <c r="CC58" s="794"/>
      <c r="CD58" s="794"/>
      <c r="CE58" s="794"/>
      <c r="CF58" s="794"/>
      <c r="CG58" s="807"/>
      <c r="CH58" s="807"/>
      <c r="CI58" s="807"/>
      <c r="CJ58" s="807"/>
      <c r="CK58" s="807"/>
      <c r="CL58" s="807"/>
      <c r="CM58" s="807"/>
      <c r="CN58" s="807"/>
      <c r="CO58" s="794"/>
    </row>
    <row r="59" spans="1:93" s="793" customFormat="1" x14ac:dyDescent="0.2">
      <c r="A59" s="1590" t="s">
        <v>52</v>
      </c>
      <c r="B59" s="1591"/>
      <c r="C59" s="915">
        <f>SUM(D59:E59)</f>
        <v>0</v>
      </c>
      <c r="D59" s="915">
        <f t="shared" si="3"/>
        <v>0</v>
      </c>
      <c r="E59" s="915">
        <f t="shared" si="3"/>
        <v>0</v>
      </c>
      <c r="F59" s="916"/>
      <c r="G59" s="917"/>
      <c r="H59" s="916"/>
      <c r="I59" s="917"/>
      <c r="J59" s="916"/>
      <c r="K59" s="917"/>
      <c r="L59" s="916"/>
      <c r="M59" s="917"/>
      <c r="N59" s="916"/>
      <c r="O59" s="917"/>
      <c r="P59" s="916"/>
      <c r="Q59" s="917"/>
      <c r="R59" s="916"/>
      <c r="S59" s="916"/>
      <c r="T59" s="918"/>
      <c r="U59" s="919"/>
      <c r="V59" s="919"/>
      <c r="W59" s="907"/>
      <c r="X59" s="896"/>
      <c r="Y59" s="896"/>
      <c r="Z59" s="896"/>
      <c r="AA59" s="896"/>
      <c r="AB59" s="896"/>
      <c r="AC59" s="896"/>
      <c r="AD59" s="804"/>
      <c r="AE59" s="804"/>
      <c r="AF59" s="804"/>
      <c r="AG59" s="804"/>
      <c r="AH59" s="896"/>
      <c r="AI59" s="896"/>
      <c r="AJ59" s="804"/>
      <c r="AK59" s="896"/>
      <c r="AL59" s="896"/>
      <c r="AM59" s="896"/>
      <c r="AN59" s="896"/>
      <c r="AO59" s="897"/>
      <c r="AP59" s="897"/>
      <c r="AQ59" s="897"/>
      <c r="AR59" s="898"/>
      <c r="AS59" s="898"/>
      <c r="AT59" s="898"/>
      <c r="AU59" s="898"/>
      <c r="AV59" s="898"/>
      <c r="AW59" s="795"/>
      <c r="BY59" s="794"/>
      <c r="BZ59" s="794"/>
      <c r="CA59" s="794"/>
      <c r="CB59" s="794"/>
      <c r="CC59" s="794"/>
      <c r="CD59" s="794"/>
      <c r="CE59" s="794"/>
      <c r="CF59" s="794"/>
      <c r="CG59" s="807"/>
      <c r="CH59" s="807"/>
      <c r="CI59" s="807"/>
      <c r="CJ59" s="807"/>
      <c r="CK59" s="807"/>
      <c r="CL59" s="807"/>
      <c r="CM59" s="807"/>
      <c r="CN59" s="807"/>
      <c r="CO59" s="794"/>
    </row>
    <row r="60" spans="1:93" s="793" customFormat="1" x14ac:dyDescent="0.2">
      <c r="A60" s="920" t="s">
        <v>221</v>
      </c>
      <c r="B60" s="896"/>
      <c r="C60" s="896"/>
      <c r="D60" s="896"/>
      <c r="E60" s="896"/>
      <c r="F60" s="896"/>
      <c r="G60" s="804"/>
      <c r="H60" s="804"/>
      <c r="I60" s="804"/>
      <c r="J60" s="804"/>
      <c r="K60" s="896"/>
      <c r="L60" s="896"/>
      <c r="M60" s="804"/>
      <c r="N60" s="896"/>
      <c r="O60" s="896"/>
      <c r="P60" s="896"/>
      <c r="Q60" s="896"/>
      <c r="R60" s="921"/>
      <c r="S60" s="921"/>
      <c r="T60" s="921"/>
      <c r="U60" s="922"/>
      <c r="V60" s="922"/>
      <c r="W60" s="922"/>
      <c r="X60" s="922"/>
      <c r="Y60" s="922"/>
      <c r="Z60" s="795"/>
      <c r="BY60" s="794"/>
      <c r="BZ60" s="794"/>
      <c r="CA60" s="794"/>
      <c r="CB60" s="794"/>
      <c r="CC60" s="794"/>
      <c r="CD60" s="794"/>
      <c r="CE60" s="794"/>
      <c r="CF60" s="794"/>
      <c r="CG60" s="807"/>
      <c r="CH60" s="807"/>
      <c r="CI60" s="807"/>
      <c r="CJ60" s="807"/>
      <c r="CK60" s="807"/>
      <c r="CL60" s="807"/>
      <c r="CM60" s="807"/>
      <c r="CN60" s="807"/>
      <c r="CO60" s="794"/>
    </row>
    <row r="61" spans="1:93" s="793" customFormat="1" ht="15" customHeight="1" x14ac:dyDescent="0.2">
      <c r="A61" s="1514" t="s">
        <v>222</v>
      </c>
      <c r="B61" s="1516"/>
      <c r="C61" s="1494" t="s">
        <v>33</v>
      </c>
      <c r="D61" s="1495"/>
      <c r="E61" s="1496"/>
      <c r="F61" s="1562" t="s">
        <v>223</v>
      </c>
      <c r="G61" s="1563"/>
      <c r="H61" s="1563"/>
      <c r="I61" s="1563"/>
      <c r="J61" s="1563"/>
      <c r="K61" s="1563"/>
      <c r="L61" s="1563"/>
      <c r="M61" s="1563"/>
      <c r="N61" s="1563"/>
      <c r="O61" s="1564"/>
      <c r="P61" s="923"/>
      <c r="Q61" s="896"/>
      <c r="R61" s="921"/>
      <c r="S61" s="921"/>
      <c r="T61" s="921"/>
      <c r="U61" s="922"/>
      <c r="V61" s="922"/>
      <c r="W61" s="922"/>
      <c r="X61" s="922"/>
      <c r="Y61" s="922"/>
      <c r="Z61" s="795"/>
      <c r="BY61" s="794"/>
      <c r="BZ61" s="794"/>
      <c r="CA61" s="794"/>
      <c r="CB61" s="794"/>
      <c r="CC61" s="794"/>
      <c r="CD61" s="794"/>
      <c r="CE61" s="794"/>
      <c r="CF61" s="794"/>
      <c r="CG61" s="807"/>
      <c r="CH61" s="807"/>
      <c r="CI61" s="807"/>
      <c r="CJ61" s="807"/>
      <c r="CK61" s="807"/>
      <c r="CL61" s="807"/>
      <c r="CM61" s="807"/>
      <c r="CN61" s="807"/>
      <c r="CO61" s="794"/>
    </row>
    <row r="62" spans="1:93" s="793" customFormat="1" x14ac:dyDescent="0.2">
      <c r="A62" s="1592"/>
      <c r="B62" s="1593"/>
      <c r="C62" s="1497"/>
      <c r="D62" s="1498"/>
      <c r="E62" s="1499"/>
      <c r="F62" s="1562" t="s">
        <v>224</v>
      </c>
      <c r="G62" s="1564"/>
      <c r="H62" s="1562" t="s">
        <v>225</v>
      </c>
      <c r="I62" s="1564"/>
      <c r="J62" s="1562" t="s">
        <v>226</v>
      </c>
      <c r="K62" s="1564"/>
      <c r="L62" s="1562" t="s">
        <v>227</v>
      </c>
      <c r="M62" s="1564"/>
      <c r="N62" s="1520" t="s">
        <v>8</v>
      </c>
      <c r="O62" s="1595"/>
      <c r="P62" s="896"/>
      <c r="Q62" s="896"/>
      <c r="R62" s="921"/>
      <c r="S62" s="921"/>
      <c r="T62" s="921"/>
      <c r="U62" s="922"/>
      <c r="V62" s="922"/>
      <c r="W62" s="922"/>
      <c r="X62" s="922"/>
      <c r="Y62" s="922"/>
      <c r="Z62" s="795"/>
      <c r="BY62" s="794"/>
      <c r="BZ62" s="794"/>
      <c r="CA62" s="794"/>
      <c r="CB62" s="794"/>
      <c r="CC62" s="794"/>
      <c r="CD62" s="794"/>
      <c r="CE62" s="794"/>
      <c r="CF62" s="794"/>
      <c r="CG62" s="807"/>
      <c r="CH62" s="807"/>
      <c r="CI62" s="807"/>
      <c r="CJ62" s="807"/>
      <c r="CK62" s="807"/>
      <c r="CL62" s="807"/>
      <c r="CM62" s="807"/>
      <c r="CN62" s="807"/>
      <c r="CO62" s="794"/>
    </row>
    <row r="63" spans="1:93" s="793" customFormat="1" x14ac:dyDescent="0.2">
      <c r="A63" s="1517"/>
      <c r="B63" s="1519"/>
      <c r="C63" s="924" t="s">
        <v>149</v>
      </c>
      <c r="D63" s="901" t="s">
        <v>30</v>
      </c>
      <c r="E63" s="901" t="s">
        <v>48</v>
      </c>
      <c r="F63" s="901" t="s">
        <v>30</v>
      </c>
      <c r="G63" s="901" t="s">
        <v>48</v>
      </c>
      <c r="H63" s="901" t="s">
        <v>30</v>
      </c>
      <c r="I63" s="901" t="s">
        <v>48</v>
      </c>
      <c r="J63" s="901" t="s">
        <v>30</v>
      </c>
      <c r="K63" s="901" t="s">
        <v>48</v>
      </c>
      <c r="L63" s="901" t="s">
        <v>30</v>
      </c>
      <c r="M63" s="901" t="s">
        <v>48</v>
      </c>
      <c r="N63" s="901" t="s">
        <v>30</v>
      </c>
      <c r="O63" s="901" t="s">
        <v>48</v>
      </c>
      <c r="P63" s="925"/>
      <c r="Q63" s="896"/>
      <c r="R63" s="921"/>
      <c r="S63" s="921"/>
      <c r="T63" s="921"/>
      <c r="U63" s="922"/>
      <c r="V63" s="922"/>
      <c r="W63" s="922"/>
      <c r="X63" s="922"/>
      <c r="Y63" s="922"/>
      <c r="Z63" s="795"/>
      <c r="BY63" s="794"/>
      <c r="BZ63" s="794"/>
      <c r="CA63" s="794"/>
      <c r="CB63" s="794"/>
      <c r="CC63" s="794"/>
      <c r="CD63" s="794"/>
      <c r="CE63" s="794"/>
      <c r="CF63" s="794"/>
      <c r="CG63" s="807"/>
      <c r="CH63" s="807"/>
      <c r="CI63" s="807"/>
      <c r="CJ63" s="807"/>
      <c r="CK63" s="807"/>
      <c r="CL63" s="807"/>
      <c r="CM63" s="807"/>
      <c r="CN63" s="807"/>
      <c r="CO63" s="794"/>
    </row>
    <row r="64" spans="1:93" s="793" customFormat="1" ht="15" customHeight="1" x14ac:dyDescent="0.2">
      <c r="A64" s="1562" t="s">
        <v>34</v>
      </c>
      <c r="B64" s="1564"/>
      <c r="C64" s="926">
        <f>SUM(D64:E64)</f>
        <v>0</v>
      </c>
      <c r="D64" s="927">
        <f>SUM(F64+H64+J64+L64+N64)</f>
        <v>0</v>
      </c>
      <c r="E64" s="928">
        <f>SUM(G64+I64+K64+M64+O64)</f>
        <v>0</v>
      </c>
      <c r="F64" s="833"/>
      <c r="G64" s="929"/>
      <c r="H64" s="833"/>
      <c r="I64" s="929"/>
      <c r="J64" s="833"/>
      <c r="K64" s="835"/>
      <c r="L64" s="833"/>
      <c r="M64" s="835"/>
      <c r="N64" s="833"/>
      <c r="O64" s="835"/>
      <c r="P64" s="925"/>
      <c r="Q64" s="896"/>
      <c r="R64" s="921"/>
      <c r="S64" s="921"/>
      <c r="T64" s="921"/>
      <c r="U64" s="922"/>
      <c r="V64" s="922"/>
      <c r="W64" s="922"/>
      <c r="X64" s="922"/>
      <c r="Y64" s="922"/>
      <c r="Z64" s="795"/>
      <c r="BY64" s="794"/>
      <c r="BZ64" s="794"/>
      <c r="CA64" s="794"/>
      <c r="CB64" s="794"/>
      <c r="CC64" s="794"/>
      <c r="CD64" s="794"/>
      <c r="CE64" s="794"/>
      <c r="CF64" s="794"/>
      <c r="CG64" s="807"/>
      <c r="CH64" s="807"/>
      <c r="CI64" s="807"/>
      <c r="CJ64" s="807"/>
      <c r="CK64" s="807"/>
      <c r="CL64" s="807"/>
      <c r="CM64" s="807"/>
      <c r="CN64" s="807"/>
      <c r="CO64" s="794"/>
    </row>
    <row r="65" spans="1:93" s="793" customFormat="1" x14ac:dyDescent="0.2">
      <c r="A65" s="882" t="s">
        <v>56</v>
      </c>
      <c r="B65" s="930"/>
      <c r="C65" s="882"/>
      <c r="D65" s="882"/>
      <c r="E65" s="882"/>
      <c r="F65" s="882"/>
      <c r="G65" s="882"/>
      <c r="H65" s="931"/>
      <c r="I65" s="932"/>
      <c r="J65" s="932"/>
      <c r="K65" s="933"/>
      <c r="L65" s="933"/>
      <c r="M65" s="933"/>
      <c r="N65" s="933"/>
      <c r="O65" s="933"/>
      <c r="P65" s="932"/>
      <c r="Q65" s="932"/>
      <c r="R65" s="932"/>
      <c r="S65" s="932"/>
      <c r="T65" s="896"/>
      <c r="U65" s="896"/>
      <c r="V65" s="896"/>
      <c r="W65" s="896"/>
      <c r="X65" s="804"/>
      <c r="Y65" s="804"/>
      <c r="Z65" s="804"/>
      <c r="AA65" s="804"/>
      <c r="AB65" s="896"/>
      <c r="AC65" s="896"/>
      <c r="AD65" s="804"/>
      <c r="AE65" s="896"/>
      <c r="AF65" s="896"/>
      <c r="AG65" s="896"/>
      <c r="AH65" s="934"/>
      <c r="AI65" s="896"/>
      <c r="AJ65" s="896"/>
      <c r="AK65" s="896"/>
      <c r="AL65" s="935"/>
      <c r="AM65" s="936"/>
      <c r="AN65" s="937"/>
      <c r="AO65" s="922"/>
      <c r="AP65" s="922"/>
      <c r="AQ65" s="922"/>
      <c r="AR65" s="922"/>
      <c r="AS65" s="922"/>
      <c r="AT65" s="922"/>
      <c r="AU65" s="922"/>
      <c r="AV65" s="922"/>
      <c r="AW65" s="795"/>
      <c r="BY65" s="794"/>
      <c r="BZ65" s="794"/>
      <c r="CA65" s="794"/>
      <c r="CB65" s="794"/>
      <c r="CC65" s="794"/>
      <c r="CD65" s="794"/>
      <c r="CE65" s="794"/>
      <c r="CF65" s="794"/>
      <c r="CG65" s="807"/>
      <c r="CH65" s="807"/>
      <c r="CI65" s="807"/>
      <c r="CJ65" s="807"/>
      <c r="CK65" s="807"/>
      <c r="CL65" s="807"/>
      <c r="CM65" s="807"/>
      <c r="CN65" s="807"/>
      <c r="CO65" s="794"/>
    </row>
    <row r="66" spans="1:93" s="793" customFormat="1" ht="14.25" customHeight="1" x14ac:dyDescent="0.2">
      <c r="A66" s="1508" t="s">
        <v>32</v>
      </c>
      <c r="B66" s="1509"/>
      <c r="C66" s="1508" t="s">
        <v>33</v>
      </c>
      <c r="D66" s="1574"/>
      <c r="E66" s="1509"/>
      <c r="F66" s="1577" t="s">
        <v>34</v>
      </c>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9"/>
      <c r="AH66" s="938"/>
      <c r="AI66" s="804"/>
      <c r="AJ66" s="804"/>
      <c r="AK66" s="804"/>
      <c r="AL66" s="814"/>
      <c r="AM66" s="814"/>
      <c r="AN66" s="814"/>
      <c r="AO66" s="814"/>
      <c r="AP66" s="814"/>
      <c r="AQ66" s="814"/>
      <c r="AR66" s="814"/>
      <c r="AS66" s="814"/>
      <c r="AT66" s="814"/>
      <c r="AU66" s="845"/>
      <c r="BY66" s="794"/>
      <c r="BZ66" s="794"/>
      <c r="CA66" s="794"/>
      <c r="CB66" s="794"/>
      <c r="CC66" s="794"/>
      <c r="CD66" s="794"/>
      <c r="CE66" s="794"/>
      <c r="CF66" s="794"/>
      <c r="CG66" s="807"/>
      <c r="CH66" s="807"/>
      <c r="CI66" s="807"/>
      <c r="CJ66" s="807"/>
      <c r="CK66" s="807"/>
      <c r="CL66" s="807"/>
      <c r="CM66" s="807"/>
      <c r="CN66" s="807"/>
      <c r="CO66" s="794"/>
    </row>
    <row r="67" spans="1:93" s="793" customFormat="1" x14ac:dyDescent="0.2">
      <c r="A67" s="1510"/>
      <c r="B67" s="1511"/>
      <c r="C67" s="1512"/>
      <c r="D67" s="1576"/>
      <c r="E67" s="1513"/>
      <c r="F67" s="1520" t="s">
        <v>57</v>
      </c>
      <c r="G67" s="1595"/>
      <c r="H67" s="1520" t="s">
        <v>58</v>
      </c>
      <c r="I67" s="1595"/>
      <c r="J67" s="1520" t="s">
        <v>59</v>
      </c>
      <c r="K67" s="1595"/>
      <c r="L67" s="1520" t="s">
        <v>60</v>
      </c>
      <c r="M67" s="1595"/>
      <c r="N67" s="1520" t="s">
        <v>61</v>
      </c>
      <c r="O67" s="1595"/>
      <c r="P67" s="1520" t="s">
        <v>62</v>
      </c>
      <c r="Q67" s="1595"/>
      <c r="R67" s="1520" t="s">
        <v>63</v>
      </c>
      <c r="S67" s="1595"/>
      <c r="T67" s="1520" t="s">
        <v>64</v>
      </c>
      <c r="U67" s="1595"/>
      <c r="V67" s="1520" t="s">
        <v>65</v>
      </c>
      <c r="W67" s="1595"/>
      <c r="X67" s="1520" t="s">
        <v>66</v>
      </c>
      <c r="Y67" s="1595"/>
      <c r="Z67" s="1562" t="s">
        <v>67</v>
      </c>
      <c r="AA67" s="1564"/>
      <c r="AB67" s="1562" t="s">
        <v>68</v>
      </c>
      <c r="AC67" s="1564"/>
      <c r="AD67" s="1562" t="s">
        <v>69</v>
      </c>
      <c r="AE67" s="1564"/>
      <c r="AF67" s="1562" t="s">
        <v>70</v>
      </c>
      <c r="AG67" s="1564"/>
      <c r="AH67" s="804"/>
      <c r="AI67" s="804"/>
      <c r="AJ67" s="804"/>
      <c r="AK67" s="804"/>
      <c r="AL67" s="814"/>
      <c r="AM67" s="814"/>
      <c r="AN67" s="814"/>
      <c r="AO67" s="814"/>
      <c r="AP67" s="814"/>
      <c r="AQ67" s="814"/>
      <c r="AR67" s="814"/>
      <c r="AS67" s="814"/>
      <c r="AT67" s="814"/>
      <c r="AU67" s="845"/>
      <c r="BY67" s="794"/>
      <c r="BZ67" s="794"/>
      <c r="CA67" s="794"/>
      <c r="CB67" s="794"/>
      <c r="CC67" s="794"/>
      <c r="CD67" s="794"/>
      <c r="CE67" s="794"/>
      <c r="CF67" s="794"/>
      <c r="CG67" s="807"/>
      <c r="CH67" s="807"/>
      <c r="CI67" s="807"/>
      <c r="CJ67" s="807"/>
      <c r="CK67" s="807"/>
      <c r="CL67" s="807"/>
      <c r="CM67" s="807"/>
      <c r="CN67" s="807"/>
      <c r="CO67" s="794"/>
    </row>
    <row r="68" spans="1:93" s="793" customFormat="1" x14ac:dyDescent="0.2">
      <c r="A68" s="1512"/>
      <c r="B68" s="1513"/>
      <c r="C68" s="851" t="s">
        <v>149</v>
      </c>
      <c r="D68" s="851" t="s">
        <v>30</v>
      </c>
      <c r="E68" s="939" t="s">
        <v>48</v>
      </c>
      <c r="F68" s="940" t="s">
        <v>30</v>
      </c>
      <c r="G68" s="941" t="s">
        <v>48</v>
      </c>
      <c r="H68" s="940" t="s">
        <v>30</v>
      </c>
      <c r="I68" s="941" t="s">
        <v>48</v>
      </c>
      <c r="J68" s="940" t="s">
        <v>30</v>
      </c>
      <c r="K68" s="941" t="s">
        <v>48</v>
      </c>
      <c r="L68" s="940" t="s">
        <v>30</v>
      </c>
      <c r="M68" s="941" t="s">
        <v>48</v>
      </c>
      <c r="N68" s="940" t="s">
        <v>30</v>
      </c>
      <c r="O68" s="941" t="s">
        <v>48</v>
      </c>
      <c r="P68" s="940" t="s">
        <v>30</v>
      </c>
      <c r="Q68" s="941" t="s">
        <v>48</v>
      </c>
      <c r="R68" s="940" t="s">
        <v>30</v>
      </c>
      <c r="S68" s="941" t="s">
        <v>48</v>
      </c>
      <c r="T68" s="940" t="s">
        <v>30</v>
      </c>
      <c r="U68" s="941" t="s">
        <v>48</v>
      </c>
      <c r="V68" s="940" t="s">
        <v>30</v>
      </c>
      <c r="W68" s="941" t="s">
        <v>48</v>
      </c>
      <c r="X68" s="940" t="s">
        <v>30</v>
      </c>
      <c r="Y68" s="941" t="s">
        <v>48</v>
      </c>
      <c r="Z68" s="940" t="s">
        <v>30</v>
      </c>
      <c r="AA68" s="941" t="s">
        <v>48</v>
      </c>
      <c r="AB68" s="940" t="s">
        <v>30</v>
      </c>
      <c r="AC68" s="941" t="s">
        <v>48</v>
      </c>
      <c r="AD68" s="940" t="s">
        <v>30</v>
      </c>
      <c r="AE68" s="941" t="s">
        <v>48</v>
      </c>
      <c r="AF68" s="940" t="s">
        <v>30</v>
      </c>
      <c r="AG68" s="941" t="s">
        <v>48</v>
      </c>
      <c r="AH68" s="942"/>
      <c r="AI68" s="804"/>
      <c r="AJ68" s="804"/>
      <c r="AK68" s="804"/>
      <c r="AL68" s="814"/>
      <c r="AM68" s="814"/>
      <c r="AN68" s="814"/>
      <c r="AO68" s="814"/>
      <c r="AP68" s="814"/>
      <c r="AQ68" s="814"/>
      <c r="AR68" s="814"/>
      <c r="AS68" s="814"/>
      <c r="AT68" s="814"/>
      <c r="AU68" s="845"/>
      <c r="BY68" s="794"/>
      <c r="BZ68" s="794"/>
      <c r="CA68" s="794"/>
      <c r="CB68" s="794"/>
      <c r="CC68" s="794"/>
      <c r="CD68" s="794"/>
      <c r="CE68" s="794"/>
      <c r="CF68" s="794"/>
      <c r="CG68" s="807"/>
      <c r="CH68" s="807"/>
      <c r="CI68" s="807"/>
      <c r="CJ68" s="807"/>
      <c r="CK68" s="807"/>
      <c r="CL68" s="807"/>
      <c r="CM68" s="807"/>
      <c r="CN68" s="807"/>
      <c r="CO68" s="794"/>
    </row>
    <row r="69" spans="1:93" s="793" customFormat="1" x14ac:dyDescent="0.2">
      <c r="A69" s="1572" t="s">
        <v>71</v>
      </c>
      <c r="B69" s="1573"/>
      <c r="C69" s="858">
        <f t="shared" ref="C69:C74" si="4">SUM(D69:E69)</f>
        <v>0</v>
      </c>
      <c r="D69" s="858">
        <f t="shared" ref="D69:E74" si="5">SUM(F69+H69+J69+L69+N69+P69+R69+T69+V69+X69+Z69+AB69+AD69+AF69)</f>
        <v>0</v>
      </c>
      <c r="E69" s="943">
        <f t="shared" si="5"/>
        <v>0</v>
      </c>
      <c r="F69" s="817"/>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944"/>
      <c r="AI69" s="849"/>
      <c r="AJ69" s="804"/>
      <c r="AK69" s="894"/>
      <c r="AL69" s="823"/>
      <c r="AM69" s="823"/>
      <c r="AN69" s="823"/>
      <c r="AO69" s="823"/>
      <c r="AP69" s="823"/>
      <c r="AQ69" s="823"/>
      <c r="AR69" s="823"/>
      <c r="AS69" s="823"/>
      <c r="AT69" s="823"/>
      <c r="AU69" s="845"/>
      <c r="BY69" s="794"/>
      <c r="BZ69" s="794"/>
      <c r="CA69" s="794"/>
      <c r="CB69" s="794"/>
      <c r="CC69" s="794"/>
      <c r="CD69" s="794"/>
      <c r="CE69" s="794"/>
      <c r="CF69" s="794"/>
      <c r="CG69" s="807"/>
      <c r="CH69" s="807"/>
      <c r="CI69" s="807"/>
      <c r="CJ69" s="807"/>
      <c r="CK69" s="807"/>
      <c r="CL69" s="807"/>
      <c r="CM69" s="807"/>
      <c r="CN69" s="807"/>
      <c r="CO69" s="794"/>
    </row>
    <row r="70" spans="1:93" s="793" customFormat="1" x14ac:dyDescent="0.2">
      <c r="A70" s="1509" t="s">
        <v>72</v>
      </c>
      <c r="B70" s="945" t="s">
        <v>73</v>
      </c>
      <c r="C70" s="864">
        <f t="shared" si="4"/>
        <v>0</v>
      </c>
      <c r="D70" s="864">
        <f t="shared" si="5"/>
        <v>0</v>
      </c>
      <c r="E70" s="864">
        <f t="shared" si="5"/>
        <v>0</v>
      </c>
      <c r="F70" s="865"/>
      <c r="G70" s="865"/>
      <c r="H70" s="865"/>
      <c r="I70" s="865"/>
      <c r="J70" s="865"/>
      <c r="K70" s="865"/>
      <c r="L70" s="865"/>
      <c r="M70" s="865"/>
      <c r="N70" s="865"/>
      <c r="O70" s="865"/>
      <c r="P70" s="865"/>
      <c r="Q70" s="865"/>
      <c r="R70" s="865"/>
      <c r="S70" s="865"/>
      <c r="T70" s="865"/>
      <c r="U70" s="865"/>
      <c r="V70" s="865"/>
      <c r="W70" s="865"/>
      <c r="X70" s="865"/>
      <c r="Y70" s="865"/>
      <c r="Z70" s="865"/>
      <c r="AA70" s="865"/>
      <c r="AB70" s="865"/>
      <c r="AC70" s="865"/>
      <c r="AD70" s="865"/>
      <c r="AE70" s="865"/>
      <c r="AF70" s="865"/>
      <c r="AG70" s="865"/>
      <c r="AH70" s="944"/>
      <c r="AI70" s="804"/>
      <c r="AJ70" s="894"/>
      <c r="AK70" s="946"/>
      <c r="AL70" s="823"/>
      <c r="AM70" s="823"/>
      <c r="AN70" s="823"/>
      <c r="AO70" s="823"/>
      <c r="AP70" s="823"/>
      <c r="AQ70" s="823"/>
      <c r="AR70" s="823"/>
      <c r="AS70" s="823"/>
      <c r="AT70" s="823"/>
      <c r="AU70" s="845"/>
      <c r="BY70" s="794"/>
      <c r="BZ70" s="794"/>
      <c r="CA70" s="794"/>
      <c r="CB70" s="794"/>
      <c r="CC70" s="794"/>
      <c r="CD70" s="794"/>
      <c r="CE70" s="794"/>
      <c r="CF70" s="794"/>
      <c r="CG70" s="807"/>
      <c r="CH70" s="807"/>
      <c r="CI70" s="807"/>
      <c r="CJ70" s="807"/>
      <c r="CK70" s="807"/>
      <c r="CL70" s="807"/>
      <c r="CM70" s="807"/>
      <c r="CN70" s="807"/>
      <c r="CO70" s="794"/>
    </row>
    <row r="71" spans="1:93" s="793" customFormat="1" x14ac:dyDescent="0.2">
      <c r="A71" s="1511"/>
      <c r="B71" s="947" t="s">
        <v>74</v>
      </c>
      <c r="C71" s="873">
        <f t="shared" si="4"/>
        <v>14</v>
      </c>
      <c r="D71" s="873">
        <f t="shared" si="5"/>
        <v>2</v>
      </c>
      <c r="E71" s="873">
        <f t="shared" si="5"/>
        <v>12</v>
      </c>
      <c r="F71" s="842">
        <v>2</v>
      </c>
      <c r="G71" s="842"/>
      <c r="H71" s="842"/>
      <c r="I71" s="842"/>
      <c r="J71" s="842"/>
      <c r="K71" s="842"/>
      <c r="L71" s="842"/>
      <c r="M71" s="842"/>
      <c r="N71" s="842"/>
      <c r="O71" s="842">
        <v>2</v>
      </c>
      <c r="P71" s="842"/>
      <c r="Q71" s="842">
        <v>1</v>
      </c>
      <c r="R71" s="842"/>
      <c r="S71" s="842">
        <v>2</v>
      </c>
      <c r="T71" s="842"/>
      <c r="U71" s="842"/>
      <c r="V71" s="842"/>
      <c r="W71" s="842">
        <v>3</v>
      </c>
      <c r="X71" s="842"/>
      <c r="Y71" s="842">
        <v>2</v>
      </c>
      <c r="Z71" s="842"/>
      <c r="AA71" s="842">
        <v>1</v>
      </c>
      <c r="AB71" s="842"/>
      <c r="AC71" s="842">
        <v>1</v>
      </c>
      <c r="AD71" s="842"/>
      <c r="AE71" s="842"/>
      <c r="AF71" s="842"/>
      <c r="AG71" s="842"/>
      <c r="AH71" s="948"/>
      <c r="AI71" s="804"/>
      <c r="AJ71" s="949"/>
      <c r="AK71" s="823"/>
      <c r="AL71" s="823"/>
      <c r="AM71" s="823"/>
      <c r="AN71" s="823"/>
      <c r="AO71" s="823"/>
      <c r="AP71" s="823"/>
      <c r="AQ71" s="823"/>
      <c r="AR71" s="823"/>
      <c r="AS71" s="823"/>
      <c r="AT71" s="823"/>
      <c r="AU71" s="845"/>
      <c r="BY71" s="794"/>
      <c r="BZ71" s="794"/>
      <c r="CA71" s="794"/>
      <c r="CB71" s="794"/>
      <c r="CC71" s="794"/>
      <c r="CD71" s="794"/>
      <c r="CE71" s="794"/>
      <c r="CF71" s="794"/>
      <c r="CG71" s="807"/>
      <c r="CH71" s="807"/>
      <c r="CI71" s="807"/>
      <c r="CJ71" s="807"/>
      <c r="CK71" s="807"/>
      <c r="CL71" s="807"/>
      <c r="CM71" s="807"/>
      <c r="CN71" s="807"/>
      <c r="CO71" s="794"/>
    </row>
    <row r="72" spans="1:93" s="793" customFormat="1" x14ac:dyDescent="0.2">
      <c r="A72" s="1511"/>
      <c r="B72" s="947" t="s">
        <v>228</v>
      </c>
      <c r="C72" s="873">
        <f t="shared" si="4"/>
        <v>0</v>
      </c>
      <c r="D72" s="873">
        <f t="shared" si="5"/>
        <v>0</v>
      </c>
      <c r="E72" s="873">
        <f t="shared" si="5"/>
        <v>0</v>
      </c>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944"/>
      <c r="AI72" s="804"/>
      <c r="AJ72" s="950"/>
      <c r="AK72" s="894"/>
      <c r="AL72" s="823"/>
      <c r="AM72" s="823"/>
      <c r="AN72" s="823"/>
      <c r="AO72" s="823"/>
      <c r="AP72" s="823"/>
      <c r="AQ72" s="823"/>
      <c r="AR72" s="823"/>
      <c r="AS72" s="823"/>
      <c r="AT72" s="823"/>
      <c r="AU72" s="845"/>
      <c r="BY72" s="794"/>
      <c r="BZ72" s="794"/>
      <c r="CA72" s="794"/>
      <c r="CB72" s="794"/>
      <c r="CC72" s="794"/>
      <c r="CD72" s="794"/>
      <c r="CE72" s="794"/>
      <c r="CF72" s="794"/>
      <c r="CG72" s="807"/>
      <c r="CH72" s="807"/>
      <c r="CI72" s="807"/>
      <c r="CJ72" s="807"/>
      <c r="CK72" s="807"/>
      <c r="CL72" s="807"/>
      <c r="CM72" s="807"/>
      <c r="CN72" s="807"/>
      <c r="CO72" s="794"/>
    </row>
    <row r="73" spans="1:93" s="793" customFormat="1" ht="26.25" customHeight="1" x14ac:dyDescent="0.2">
      <c r="A73" s="1511"/>
      <c r="B73" s="951" t="s">
        <v>229</v>
      </c>
      <c r="C73" s="873">
        <f t="shared" si="4"/>
        <v>0</v>
      </c>
      <c r="D73" s="873">
        <f t="shared" si="5"/>
        <v>0</v>
      </c>
      <c r="E73" s="873">
        <f t="shared" si="5"/>
        <v>0</v>
      </c>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944"/>
      <c r="AI73" s="804"/>
      <c r="AJ73" s="952"/>
      <c r="AK73" s="946"/>
      <c r="AL73" s="823"/>
      <c r="AM73" s="823"/>
      <c r="AN73" s="823"/>
      <c r="AO73" s="823"/>
      <c r="AP73" s="823"/>
      <c r="AQ73" s="823"/>
      <c r="AR73" s="823"/>
      <c r="AS73" s="823"/>
      <c r="AT73" s="823"/>
      <c r="AU73" s="845"/>
      <c r="BY73" s="794"/>
      <c r="BZ73" s="794"/>
      <c r="CA73" s="794"/>
      <c r="CB73" s="794"/>
      <c r="CC73" s="794"/>
      <c r="CD73" s="794"/>
      <c r="CE73" s="794"/>
      <c r="CF73" s="794"/>
      <c r="CG73" s="807"/>
      <c r="CH73" s="807"/>
      <c r="CI73" s="807"/>
      <c r="CJ73" s="807"/>
      <c r="CK73" s="807"/>
      <c r="CL73" s="807"/>
      <c r="CM73" s="807"/>
      <c r="CN73" s="807"/>
      <c r="CO73" s="794"/>
    </row>
    <row r="74" spans="1:93" s="793" customFormat="1" x14ac:dyDescent="0.2">
      <c r="A74" s="1513"/>
      <c r="B74" s="953" t="s">
        <v>75</v>
      </c>
      <c r="C74" s="868">
        <f t="shared" si="4"/>
        <v>0</v>
      </c>
      <c r="D74" s="868">
        <f t="shared" si="5"/>
        <v>0</v>
      </c>
      <c r="E74" s="868">
        <f t="shared" si="5"/>
        <v>0</v>
      </c>
      <c r="F74" s="843"/>
      <c r="G74" s="843"/>
      <c r="H74" s="843"/>
      <c r="I74" s="843"/>
      <c r="J74" s="843"/>
      <c r="K74" s="843"/>
      <c r="L74" s="843"/>
      <c r="M74" s="843"/>
      <c r="N74" s="843"/>
      <c r="O74" s="843"/>
      <c r="P74" s="843"/>
      <c r="Q74" s="843"/>
      <c r="R74" s="843"/>
      <c r="S74" s="843"/>
      <c r="T74" s="843"/>
      <c r="U74" s="843"/>
      <c r="V74" s="843"/>
      <c r="W74" s="843"/>
      <c r="X74" s="843"/>
      <c r="Y74" s="843"/>
      <c r="Z74" s="843"/>
      <c r="AA74" s="843"/>
      <c r="AB74" s="843"/>
      <c r="AC74" s="843"/>
      <c r="AD74" s="843"/>
      <c r="AE74" s="843"/>
      <c r="AF74" s="843"/>
      <c r="AG74" s="843"/>
      <c r="AH74" s="944"/>
      <c r="AI74" s="804"/>
      <c r="AJ74" s="950"/>
      <c r="AK74" s="950"/>
      <c r="AL74" s="823"/>
      <c r="AM74" s="823"/>
      <c r="AN74" s="823"/>
      <c r="AO74" s="823"/>
      <c r="AP74" s="823"/>
      <c r="AQ74" s="823"/>
      <c r="AR74" s="823"/>
      <c r="AS74" s="823"/>
      <c r="AT74" s="823"/>
      <c r="AU74" s="845"/>
      <c r="BY74" s="794"/>
      <c r="BZ74" s="794"/>
      <c r="CA74" s="794"/>
      <c r="CB74" s="794"/>
      <c r="CC74" s="794"/>
      <c r="CD74" s="794"/>
      <c r="CE74" s="794"/>
      <c r="CF74" s="794"/>
      <c r="CG74" s="807"/>
      <c r="CH74" s="807"/>
      <c r="CI74" s="807"/>
      <c r="CJ74" s="807"/>
      <c r="CK74" s="807"/>
      <c r="CL74" s="807"/>
      <c r="CM74" s="807"/>
      <c r="CN74" s="807"/>
      <c r="CO74" s="794"/>
    </row>
    <row r="75" spans="1:93" s="793" customFormat="1" x14ac:dyDescent="0.2">
      <c r="A75" s="882" t="s">
        <v>76</v>
      </c>
      <c r="B75" s="882"/>
      <c r="C75" s="882"/>
      <c r="D75" s="882"/>
      <c r="E75" s="882"/>
      <c r="F75" s="954"/>
      <c r="G75" s="882"/>
      <c r="H75" s="931"/>
      <c r="I75" s="932"/>
      <c r="J75" s="931"/>
      <c r="K75" s="932"/>
      <c r="L75" s="931"/>
      <c r="M75" s="932"/>
      <c r="N75" s="931"/>
      <c r="O75" s="932"/>
      <c r="P75" s="931"/>
      <c r="Q75" s="932"/>
      <c r="R75" s="931"/>
      <c r="S75" s="932"/>
      <c r="T75" s="931"/>
      <c r="U75" s="932"/>
      <c r="V75" s="932"/>
      <c r="W75" s="933"/>
      <c r="X75" s="933"/>
      <c r="Y75" s="933"/>
      <c r="Z75" s="933"/>
      <c r="AA75" s="933"/>
      <c r="AB75" s="932"/>
      <c r="AC75" s="932"/>
      <c r="AD75" s="932"/>
      <c r="AE75" s="932"/>
      <c r="AF75" s="932"/>
      <c r="AG75" s="932"/>
      <c r="AH75" s="849"/>
      <c r="AI75" s="849"/>
      <c r="AJ75" s="798"/>
      <c r="AK75" s="955"/>
      <c r="AL75" s="798"/>
      <c r="AM75" s="798"/>
      <c r="AN75" s="799"/>
      <c r="AO75" s="799"/>
      <c r="AP75" s="799"/>
      <c r="AQ75" s="799"/>
      <c r="AR75" s="799"/>
      <c r="AS75" s="799"/>
      <c r="AT75" s="799"/>
      <c r="AU75" s="799"/>
      <c r="AV75" s="799"/>
      <c r="AW75" s="845"/>
      <c r="BY75" s="794"/>
      <c r="BZ75" s="794"/>
      <c r="CA75" s="794"/>
      <c r="CB75" s="794"/>
      <c r="CC75" s="794"/>
      <c r="CD75" s="794"/>
      <c r="CE75" s="794"/>
      <c r="CF75" s="794"/>
      <c r="CG75" s="807"/>
      <c r="CH75" s="807"/>
      <c r="CI75" s="807"/>
      <c r="CJ75" s="807"/>
      <c r="CK75" s="807"/>
      <c r="CL75" s="807"/>
      <c r="CM75" s="807"/>
      <c r="CN75" s="807"/>
      <c r="CO75" s="794"/>
    </row>
    <row r="76" spans="1:93" s="793" customFormat="1" ht="14.25" customHeight="1" x14ac:dyDescent="0.2">
      <c r="A76" s="1508" t="s">
        <v>32</v>
      </c>
      <c r="B76" s="1509"/>
      <c r="C76" s="1508" t="s">
        <v>33</v>
      </c>
      <c r="D76" s="1574"/>
      <c r="E76" s="1509"/>
      <c r="F76" s="1577" t="s">
        <v>77</v>
      </c>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1579"/>
      <c r="AH76" s="1669" t="s">
        <v>230</v>
      </c>
      <c r="AI76" s="1670"/>
      <c r="AJ76" s="1671"/>
      <c r="AK76" s="957"/>
      <c r="AL76" s="823"/>
      <c r="AM76" s="823"/>
      <c r="AN76" s="823"/>
      <c r="AO76" s="823"/>
      <c r="AP76" s="823"/>
      <c r="AQ76" s="823"/>
      <c r="AR76" s="823"/>
      <c r="AS76" s="823"/>
      <c r="AT76" s="823"/>
      <c r="AU76" s="845"/>
      <c r="BY76" s="794"/>
      <c r="BZ76" s="794"/>
      <c r="CA76" s="794"/>
      <c r="CB76" s="794"/>
      <c r="CC76" s="794"/>
      <c r="CD76" s="794"/>
      <c r="CE76" s="794"/>
      <c r="CF76" s="794"/>
      <c r="CG76" s="807"/>
      <c r="CH76" s="807"/>
      <c r="CI76" s="807"/>
      <c r="CJ76" s="807"/>
      <c r="CK76" s="807"/>
      <c r="CL76" s="807"/>
      <c r="CM76" s="807"/>
      <c r="CN76" s="807"/>
      <c r="CO76" s="794"/>
    </row>
    <row r="77" spans="1:93" s="793" customFormat="1" ht="14.25" customHeight="1" x14ac:dyDescent="0.2">
      <c r="A77" s="1510"/>
      <c r="B77" s="1511"/>
      <c r="C77" s="1512"/>
      <c r="D77" s="1576"/>
      <c r="E77" s="1513"/>
      <c r="F77" s="1520" t="s">
        <v>57</v>
      </c>
      <c r="G77" s="1595"/>
      <c r="H77" s="1520" t="s">
        <v>58</v>
      </c>
      <c r="I77" s="1595"/>
      <c r="J77" s="1562" t="s">
        <v>59</v>
      </c>
      <c r="K77" s="1564"/>
      <c r="L77" s="1562" t="s">
        <v>60</v>
      </c>
      <c r="M77" s="1564"/>
      <c r="N77" s="1562" t="s">
        <v>61</v>
      </c>
      <c r="O77" s="1564"/>
      <c r="P77" s="1562" t="s">
        <v>62</v>
      </c>
      <c r="Q77" s="1564"/>
      <c r="R77" s="1520" t="s">
        <v>63</v>
      </c>
      <c r="S77" s="1595"/>
      <c r="T77" s="1562" t="s">
        <v>64</v>
      </c>
      <c r="U77" s="1564"/>
      <c r="V77" s="1562" t="s">
        <v>65</v>
      </c>
      <c r="W77" s="1564"/>
      <c r="X77" s="1562" t="s">
        <v>66</v>
      </c>
      <c r="Y77" s="1564"/>
      <c r="Z77" s="1562" t="s">
        <v>67</v>
      </c>
      <c r="AA77" s="1564"/>
      <c r="AB77" s="1562" t="s">
        <v>68</v>
      </c>
      <c r="AC77" s="1564"/>
      <c r="AD77" s="1562" t="s">
        <v>69</v>
      </c>
      <c r="AE77" s="1564"/>
      <c r="AF77" s="1562" t="s">
        <v>70</v>
      </c>
      <c r="AG77" s="1564"/>
      <c r="AH77" s="1599" t="s">
        <v>231</v>
      </c>
      <c r="AI77" s="1599" t="s">
        <v>232</v>
      </c>
      <c r="AJ77" s="1599" t="s">
        <v>233</v>
      </c>
      <c r="AK77" s="959"/>
      <c r="AL77" s="823"/>
      <c r="AM77" s="823"/>
      <c r="AN77" s="823"/>
      <c r="AO77" s="823"/>
      <c r="AP77" s="823"/>
      <c r="AQ77" s="823"/>
      <c r="AR77" s="823"/>
      <c r="AS77" s="823"/>
      <c r="AT77" s="823"/>
      <c r="AU77" s="845"/>
      <c r="BY77" s="794"/>
      <c r="BZ77" s="794"/>
      <c r="CA77" s="794"/>
      <c r="CB77" s="794"/>
      <c r="CC77" s="794"/>
      <c r="CD77" s="794"/>
      <c r="CE77" s="794"/>
      <c r="CF77" s="794"/>
      <c r="CG77" s="807"/>
      <c r="CH77" s="807"/>
      <c r="CI77" s="807"/>
      <c r="CJ77" s="807"/>
      <c r="CK77" s="807"/>
      <c r="CL77" s="807"/>
      <c r="CM77" s="807"/>
      <c r="CN77" s="807"/>
      <c r="CO77" s="794"/>
    </row>
    <row r="78" spans="1:93" s="793" customFormat="1" x14ac:dyDescent="0.2">
      <c r="A78" s="1512"/>
      <c r="B78" s="1513"/>
      <c r="C78" s="851" t="s">
        <v>149</v>
      </c>
      <c r="D78" s="851" t="s">
        <v>30</v>
      </c>
      <c r="E78" s="851" t="s">
        <v>48</v>
      </c>
      <c r="F78" s="960" t="s">
        <v>30</v>
      </c>
      <c r="G78" s="960" t="s">
        <v>48</v>
      </c>
      <c r="H78" s="960" t="s">
        <v>30</v>
      </c>
      <c r="I78" s="960" t="s">
        <v>48</v>
      </c>
      <c r="J78" s="960" t="s">
        <v>30</v>
      </c>
      <c r="K78" s="960" t="s">
        <v>48</v>
      </c>
      <c r="L78" s="960" t="s">
        <v>30</v>
      </c>
      <c r="M78" s="960" t="s">
        <v>48</v>
      </c>
      <c r="N78" s="960" t="s">
        <v>30</v>
      </c>
      <c r="O78" s="960" t="s">
        <v>48</v>
      </c>
      <c r="P78" s="960" t="s">
        <v>30</v>
      </c>
      <c r="Q78" s="960" t="s">
        <v>48</v>
      </c>
      <c r="R78" s="960" t="s">
        <v>30</v>
      </c>
      <c r="S78" s="960" t="s">
        <v>48</v>
      </c>
      <c r="T78" s="960" t="s">
        <v>30</v>
      </c>
      <c r="U78" s="960" t="s">
        <v>48</v>
      </c>
      <c r="V78" s="960" t="s">
        <v>30</v>
      </c>
      <c r="W78" s="960" t="s">
        <v>48</v>
      </c>
      <c r="X78" s="960" t="s">
        <v>30</v>
      </c>
      <c r="Y78" s="960" t="s">
        <v>48</v>
      </c>
      <c r="Z78" s="960" t="s">
        <v>30</v>
      </c>
      <c r="AA78" s="960" t="s">
        <v>48</v>
      </c>
      <c r="AB78" s="960" t="s">
        <v>30</v>
      </c>
      <c r="AC78" s="960" t="s">
        <v>48</v>
      </c>
      <c r="AD78" s="960" t="s">
        <v>30</v>
      </c>
      <c r="AE78" s="960" t="s">
        <v>48</v>
      </c>
      <c r="AF78" s="960" t="s">
        <v>30</v>
      </c>
      <c r="AG78" s="960" t="s">
        <v>48</v>
      </c>
      <c r="AH78" s="1600"/>
      <c r="AI78" s="1600"/>
      <c r="AJ78" s="1600"/>
      <c r="AK78" s="961"/>
      <c r="AL78" s="823"/>
      <c r="AM78" s="823"/>
      <c r="AN78" s="823"/>
      <c r="AO78" s="823"/>
      <c r="AP78" s="823"/>
      <c r="AQ78" s="823"/>
      <c r="AR78" s="823"/>
      <c r="AS78" s="823"/>
      <c r="AT78" s="823"/>
      <c r="AU78" s="845"/>
      <c r="BY78" s="794"/>
      <c r="BZ78" s="794"/>
      <c r="CA78" s="794"/>
      <c r="CB78" s="794"/>
      <c r="CC78" s="794"/>
      <c r="CD78" s="794"/>
      <c r="CE78" s="794"/>
      <c r="CF78" s="794"/>
      <c r="CG78" s="807"/>
      <c r="CH78" s="807"/>
      <c r="CI78" s="807"/>
      <c r="CJ78" s="807"/>
      <c r="CK78" s="807"/>
      <c r="CL78" s="807"/>
      <c r="CM78" s="807"/>
      <c r="CN78" s="807"/>
      <c r="CO78" s="794"/>
    </row>
    <row r="79" spans="1:93" s="793" customFormat="1" x14ac:dyDescent="0.2">
      <c r="A79" s="1572" t="s">
        <v>80</v>
      </c>
      <c r="B79" s="1573"/>
      <c r="C79" s="858">
        <f t="shared" ref="C79:C84" si="6">SUM(D79:E79)</f>
        <v>0</v>
      </c>
      <c r="D79" s="858">
        <f t="shared" ref="D79:E84" si="7">SUM(F79+H79+J79+L79+N79+P79+R79+T79+V79+X79+Z79+AB79+AD79+AF79)</f>
        <v>0</v>
      </c>
      <c r="E79" s="858">
        <f t="shared" si="7"/>
        <v>0</v>
      </c>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5"/>
      <c r="AI79" s="865"/>
      <c r="AJ79" s="865"/>
      <c r="AK79" s="962"/>
      <c r="AL79" s="823"/>
      <c r="AM79" s="823"/>
      <c r="AN79" s="823"/>
      <c r="AO79" s="823"/>
      <c r="AP79" s="823"/>
      <c r="AQ79" s="823"/>
      <c r="AR79" s="823"/>
      <c r="AS79" s="823"/>
      <c r="AT79" s="823"/>
      <c r="BY79" s="794"/>
      <c r="BZ79" s="794"/>
      <c r="CA79" s="794"/>
      <c r="CB79" s="794"/>
      <c r="CC79" s="794"/>
      <c r="CD79" s="794"/>
      <c r="CE79" s="794"/>
      <c r="CF79" s="794"/>
      <c r="CG79" s="807">
        <v>0</v>
      </c>
      <c r="CH79" s="807"/>
      <c r="CI79" s="807"/>
      <c r="CJ79" s="807"/>
      <c r="CK79" s="807"/>
      <c r="CL79" s="807"/>
      <c r="CM79" s="807"/>
      <c r="CN79" s="807"/>
      <c r="CO79" s="794"/>
    </row>
    <row r="80" spans="1:93" s="793" customFormat="1" x14ac:dyDescent="0.2">
      <c r="A80" s="1509" t="s">
        <v>72</v>
      </c>
      <c r="B80" s="945" t="s">
        <v>73</v>
      </c>
      <c r="C80" s="864">
        <f t="shared" si="6"/>
        <v>0</v>
      </c>
      <c r="D80" s="864">
        <f t="shared" si="7"/>
        <v>0</v>
      </c>
      <c r="E80" s="864">
        <f t="shared" si="7"/>
        <v>0</v>
      </c>
      <c r="F80" s="865"/>
      <c r="G80" s="865"/>
      <c r="H80" s="865"/>
      <c r="I80" s="865"/>
      <c r="J80" s="865"/>
      <c r="K80" s="865"/>
      <c r="L80" s="865"/>
      <c r="M80" s="865"/>
      <c r="N80" s="865"/>
      <c r="O80" s="865"/>
      <c r="P80" s="865"/>
      <c r="Q80" s="865"/>
      <c r="R80" s="865"/>
      <c r="S80" s="865"/>
      <c r="T80" s="865"/>
      <c r="U80" s="865"/>
      <c r="V80" s="865"/>
      <c r="W80" s="865"/>
      <c r="X80" s="865"/>
      <c r="Y80" s="865"/>
      <c r="Z80" s="865"/>
      <c r="AA80" s="865"/>
      <c r="AB80" s="865"/>
      <c r="AC80" s="865"/>
      <c r="AD80" s="865"/>
      <c r="AE80" s="865"/>
      <c r="AF80" s="865"/>
      <c r="AG80" s="865"/>
      <c r="AH80" s="865"/>
      <c r="AI80" s="865"/>
      <c r="AJ80" s="865"/>
      <c r="AK80" s="963"/>
      <c r="AL80" s="823"/>
      <c r="AM80" s="823"/>
      <c r="AN80" s="823"/>
      <c r="AO80" s="823"/>
      <c r="AP80" s="823"/>
      <c r="AQ80" s="823"/>
      <c r="AR80" s="823"/>
      <c r="AS80" s="823"/>
      <c r="AT80" s="823"/>
      <c r="BY80" s="794"/>
      <c r="BZ80" s="794"/>
      <c r="CA80" s="794"/>
      <c r="CB80" s="794"/>
      <c r="CC80" s="794"/>
      <c r="CD80" s="794"/>
      <c r="CE80" s="794"/>
      <c r="CF80" s="794"/>
      <c r="CG80" s="807">
        <v>0</v>
      </c>
      <c r="CH80" s="807"/>
      <c r="CI80" s="807"/>
      <c r="CJ80" s="807"/>
      <c r="CK80" s="807"/>
      <c r="CL80" s="807"/>
      <c r="CM80" s="807"/>
      <c r="CN80" s="807"/>
      <c r="CO80" s="794"/>
    </row>
    <row r="81" spans="1:93" s="793" customFormat="1" x14ac:dyDescent="0.2">
      <c r="A81" s="1511"/>
      <c r="B81" s="947" t="s">
        <v>74</v>
      </c>
      <c r="C81" s="873">
        <f t="shared" si="6"/>
        <v>0</v>
      </c>
      <c r="D81" s="873">
        <f t="shared" si="7"/>
        <v>0</v>
      </c>
      <c r="E81" s="873">
        <f t="shared" si="7"/>
        <v>0</v>
      </c>
      <c r="F81" s="842"/>
      <c r="G81" s="842"/>
      <c r="H81" s="842"/>
      <c r="I81" s="842"/>
      <c r="J81" s="842"/>
      <c r="K81" s="842"/>
      <c r="L81" s="842"/>
      <c r="M81" s="842"/>
      <c r="N81" s="842"/>
      <c r="O81" s="842"/>
      <c r="P81" s="842"/>
      <c r="Q81" s="842"/>
      <c r="R81" s="842"/>
      <c r="S81" s="842"/>
      <c r="T81" s="842"/>
      <c r="U81" s="842"/>
      <c r="V81" s="842"/>
      <c r="W81" s="842"/>
      <c r="X81" s="842"/>
      <c r="Y81" s="842"/>
      <c r="Z81" s="842"/>
      <c r="AA81" s="842"/>
      <c r="AB81" s="842"/>
      <c r="AC81" s="842"/>
      <c r="AD81" s="842"/>
      <c r="AE81" s="842"/>
      <c r="AF81" s="842"/>
      <c r="AG81" s="842"/>
      <c r="AH81" s="842"/>
      <c r="AI81" s="842"/>
      <c r="AJ81" s="842"/>
      <c r="AK81" s="964"/>
      <c r="AL81" s="823"/>
      <c r="AM81" s="823"/>
      <c r="AN81" s="823"/>
      <c r="AO81" s="823"/>
      <c r="AP81" s="823"/>
      <c r="AQ81" s="823"/>
      <c r="AR81" s="823"/>
      <c r="AS81" s="823"/>
      <c r="AT81" s="823"/>
      <c r="BY81" s="794"/>
      <c r="BZ81" s="794"/>
      <c r="CA81" s="794"/>
      <c r="CB81" s="794"/>
      <c r="CC81" s="794"/>
      <c r="CD81" s="794"/>
      <c r="CE81" s="794"/>
      <c r="CF81" s="794"/>
      <c r="CG81" s="807">
        <v>0</v>
      </c>
      <c r="CH81" s="807"/>
      <c r="CI81" s="807"/>
      <c r="CJ81" s="807"/>
      <c r="CK81" s="807"/>
      <c r="CL81" s="807"/>
      <c r="CM81" s="807"/>
      <c r="CN81" s="807"/>
      <c r="CO81" s="794"/>
    </row>
    <row r="82" spans="1:93" s="793" customFormat="1" x14ac:dyDescent="0.2">
      <c r="A82" s="1511"/>
      <c r="B82" s="947" t="s">
        <v>228</v>
      </c>
      <c r="C82" s="873">
        <f t="shared" si="6"/>
        <v>0</v>
      </c>
      <c r="D82" s="873">
        <f t="shared" si="7"/>
        <v>0</v>
      </c>
      <c r="E82" s="873">
        <f t="shared" si="7"/>
        <v>0</v>
      </c>
      <c r="F82" s="842"/>
      <c r="G82" s="842"/>
      <c r="H82" s="842"/>
      <c r="I82" s="842"/>
      <c r="J82" s="842"/>
      <c r="K82" s="842"/>
      <c r="L82" s="842"/>
      <c r="M82" s="842"/>
      <c r="N82" s="842"/>
      <c r="O82" s="842"/>
      <c r="P82" s="842"/>
      <c r="Q82" s="842"/>
      <c r="R82" s="842"/>
      <c r="S82" s="842"/>
      <c r="T82" s="842"/>
      <c r="U82" s="842"/>
      <c r="V82" s="842"/>
      <c r="W82" s="842"/>
      <c r="X82" s="842"/>
      <c r="Y82" s="842"/>
      <c r="Z82" s="842"/>
      <c r="AA82" s="842"/>
      <c r="AB82" s="842"/>
      <c r="AC82" s="842"/>
      <c r="AD82" s="842"/>
      <c r="AE82" s="842"/>
      <c r="AF82" s="842"/>
      <c r="AG82" s="842"/>
      <c r="AH82" s="842"/>
      <c r="AI82" s="842"/>
      <c r="AJ82" s="842"/>
      <c r="AK82" s="964"/>
      <c r="AL82" s="823"/>
      <c r="AM82" s="823"/>
      <c r="AN82" s="823"/>
      <c r="AO82" s="823"/>
      <c r="AP82" s="823"/>
      <c r="AQ82" s="823"/>
      <c r="AR82" s="823"/>
      <c r="AS82" s="823"/>
      <c r="AT82" s="823"/>
      <c r="BY82" s="794"/>
      <c r="BZ82" s="794"/>
      <c r="CA82" s="794"/>
      <c r="CB82" s="794"/>
      <c r="CC82" s="794"/>
      <c r="CD82" s="794"/>
      <c r="CE82" s="794"/>
      <c r="CF82" s="794"/>
      <c r="CG82" s="807">
        <v>0</v>
      </c>
      <c r="CH82" s="807"/>
      <c r="CI82" s="807"/>
      <c r="CJ82" s="807"/>
      <c r="CK82" s="807"/>
      <c r="CL82" s="807"/>
      <c r="CM82" s="807"/>
      <c r="CN82" s="807"/>
      <c r="CO82" s="794"/>
    </row>
    <row r="83" spans="1:93" s="793" customFormat="1" ht="30" customHeight="1" x14ac:dyDescent="0.2">
      <c r="A83" s="1511"/>
      <c r="B83" s="951" t="s">
        <v>229</v>
      </c>
      <c r="C83" s="873">
        <f t="shared" si="6"/>
        <v>0</v>
      </c>
      <c r="D83" s="873">
        <f t="shared" si="7"/>
        <v>0</v>
      </c>
      <c r="E83" s="873">
        <f t="shared" si="7"/>
        <v>0</v>
      </c>
      <c r="F83" s="842"/>
      <c r="G83" s="842"/>
      <c r="H83" s="842"/>
      <c r="I83" s="842"/>
      <c r="J83" s="842"/>
      <c r="K83" s="842"/>
      <c r="L83" s="842"/>
      <c r="M83" s="842"/>
      <c r="N83" s="842"/>
      <c r="O83" s="842"/>
      <c r="P83" s="842"/>
      <c r="Q83" s="842"/>
      <c r="R83" s="842"/>
      <c r="S83" s="842"/>
      <c r="T83" s="842"/>
      <c r="U83" s="842"/>
      <c r="V83" s="842"/>
      <c r="W83" s="842"/>
      <c r="X83" s="842"/>
      <c r="Y83" s="842"/>
      <c r="Z83" s="842"/>
      <c r="AA83" s="842"/>
      <c r="AB83" s="842"/>
      <c r="AC83" s="842"/>
      <c r="AD83" s="842"/>
      <c r="AE83" s="842"/>
      <c r="AF83" s="842"/>
      <c r="AG83" s="842"/>
      <c r="AH83" s="842"/>
      <c r="AI83" s="842"/>
      <c r="AJ83" s="842"/>
      <c r="AK83" s="962"/>
      <c r="AL83" s="823"/>
      <c r="AM83" s="823"/>
      <c r="AN83" s="823"/>
      <c r="AO83" s="823"/>
      <c r="AP83" s="823"/>
      <c r="AQ83" s="823"/>
      <c r="AR83" s="823"/>
      <c r="AS83" s="823"/>
      <c r="AT83" s="823"/>
      <c r="BY83" s="794"/>
      <c r="BZ83" s="794"/>
      <c r="CA83" s="794"/>
      <c r="CB83" s="794"/>
      <c r="CC83" s="794"/>
      <c r="CD83" s="794"/>
      <c r="CE83" s="794"/>
      <c r="CF83" s="794"/>
      <c r="CG83" s="807">
        <v>0</v>
      </c>
      <c r="CH83" s="807"/>
      <c r="CI83" s="807"/>
      <c r="CJ83" s="807"/>
      <c r="CK83" s="807"/>
      <c r="CL83" s="807"/>
      <c r="CM83" s="807"/>
      <c r="CN83" s="807"/>
      <c r="CO83" s="794"/>
    </row>
    <row r="84" spans="1:93" s="793" customFormat="1" x14ac:dyDescent="0.2">
      <c r="A84" s="1513"/>
      <c r="B84" s="953" t="s">
        <v>75</v>
      </c>
      <c r="C84" s="868">
        <f t="shared" si="6"/>
        <v>0</v>
      </c>
      <c r="D84" s="868">
        <f t="shared" si="7"/>
        <v>0</v>
      </c>
      <c r="E84" s="868">
        <f t="shared" si="7"/>
        <v>0</v>
      </c>
      <c r="F84" s="843"/>
      <c r="G84" s="843"/>
      <c r="H84" s="843"/>
      <c r="I84" s="843"/>
      <c r="J84" s="843"/>
      <c r="K84" s="843"/>
      <c r="L84" s="843"/>
      <c r="M84" s="843"/>
      <c r="N84" s="843"/>
      <c r="O84" s="843"/>
      <c r="P84" s="843"/>
      <c r="Q84" s="843"/>
      <c r="R84" s="843"/>
      <c r="S84" s="843"/>
      <c r="T84" s="843"/>
      <c r="U84" s="843"/>
      <c r="V84" s="843"/>
      <c r="W84" s="843"/>
      <c r="X84" s="843"/>
      <c r="Y84" s="843"/>
      <c r="Z84" s="843"/>
      <c r="AA84" s="843"/>
      <c r="AB84" s="843"/>
      <c r="AC84" s="843"/>
      <c r="AD84" s="843"/>
      <c r="AE84" s="843"/>
      <c r="AF84" s="843"/>
      <c r="AG84" s="843"/>
      <c r="AH84" s="843"/>
      <c r="AI84" s="843"/>
      <c r="AJ84" s="843"/>
      <c r="AK84" s="963"/>
      <c r="AL84" s="823"/>
      <c r="AM84" s="823"/>
      <c r="AN84" s="823"/>
      <c r="AO84" s="823"/>
      <c r="AP84" s="823"/>
      <c r="AQ84" s="823"/>
      <c r="AR84" s="823"/>
      <c r="AS84" s="823"/>
      <c r="AT84" s="823"/>
      <c r="BY84" s="794"/>
      <c r="BZ84" s="794"/>
      <c r="CA84" s="794"/>
      <c r="CB84" s="794"/>
      <c r="CC84" s="794"/>
      <c r="CD84" s="794"/>
      <c r="CE84" s="794"/>
      <c r="CF84" s="794"/>
      <c r="CG84" s="807">
        <v>0</v>
      </c>
      <c r="CH84" s="807"/>
      <c r="CI84" s="807"/>
      <c r="CJ84" s="807"/>
      <c r="CK84" s="807"/>
      <c r="CL84" s="807"/>
      <c r="CM84" s="807"/>
      <c r="CN84" s="807"/>
      <c r="CO84" s="794"/>
    </row>
    <row r="85" spans="1:93" s="793" customFormat="1" x14ac:dyDescent="0.2">
      <c r="A85" s="882" t="s">
        <v>81</v>
      </c>
      <c r="B85" s="882"/>
      <c r="C85" s="882"/>
      <c r="D85" s="882"/>
      <c r="E85" s="882"/>
      <c r="F85" s="882"/>
      <c r="G85" s="882"/>
      <c r="H85" s="931"/>
      <c r="I85" s="932"/>
      <c r="J85" s="932"/>
      <c r="K85" s="933"/>
      <c r="L85" s="965"/>
      <c r="M85" s="965"/>
      <c r="N85" s="965"/>
      <c r="O85" s="965"/>
      <c r="P85" s="965"/>
      <c r="Q85" s="965"/>
      <c r="R85" s="965"/>
      <c r="S85" s="965"/>
      <c r="T85" s="965"/>
      <c r="U85" s="965"/>
      <c r="V85" s="965"/>
      <c r="W85" s="849"/>
      <c r="X85" s="798"/>
      <c r="Y85" s="798"/>
      <c r="Z85" s="798"/>
      <c r="AA85" s="798"/>
      <c r="AB85" s="798"/>
      <c r="AC85" s="798"/>
      <c r="AD85" s="798"/>
      <c r="AE85" s="798"/>
      <c r="AF85" s="798"/>
      <c r="AG85" s="798"/>
      <c r="AH85" s="798"/>
      <c r="AI85" s="798"/>
      <c r="AJ85" s="798"/>
      <c r="AK85" s="798"/>
      <c r="AL85" s="798"/>
      <c r="AM85" s="798"/>
      <c r="AN85" s="799"/>
      <c r="AO85" s="799"/>
      <c r="AP85" s="799"/>
      <c r="AQ85" s="799"/>
      <c r="AR85" s="799"/>
      <c r="AS85" s="799"/>
      <c r="AT85" s="799"/>
      <c r="AU85" s="888"/>
      <c r="AV85" s="888"/>
      <c r="BY85" s="794"/>
      <c r="BZ85" s="794"/>
      <c r="CA85" s="794"/>
      <c r="CB85" s="794"/>
      <c r="CC85" s="794"/>
      <c r="CD85" s="794"/>
      <c r="CE85" s="794"/>
      <c r="CF85" s="794"/>
      <c r="CG85" s="807"/>
      <c r="CH85" s="807"/>
      <c r="CI85" s="807"/>
      <c r="CJ85" s="807"/>
      <c r="CK85" s="807"/>
      <c r="CL85" s="807"/>
      <c r="CM85" s="807"/>
      <c r="CN85" s="807"/>
      <c r="CO85" s="794"/>
    </row>
    <row r="86" spans="1:93" s="793" customFormat="1" ht="14.25" customHeight="1" x14ac:dyDescent="0.2">
      <c r="A86" s="1574" t="s">
        <v>32</v>
      </c>
      <c r="B86" s="1509"/>
      <c r="C86" s="1508" t="s">
        <v>33</v>
      </c>
      <c r="D86" s="1574"/>
      <c r="E86" s="1509"/>
      <c r="F86" s="1577" t="s">
        <v>34</v>
      </c>
      <c r="G86" s="1578"/>
      <c r="H86" s="1578"/>
      <c r="I86" s="1578"/>
      <c r="J86" s="1578"/>
      <c r="K86" s="1578"/>
      <c r="L86" s="1578"/>
      <c r="M86" s="1578"/>
      <c r="N86" s="1578"/>
      <c r="O86" s="1578"/>
      <c r="P86" s="1578"/>
      <c r="Q86" s="1578"/>
      <c r="R86" s="1578"/>
      <c r="S86" s="1578"/>
      <c r="T86" s="1578"/>
      <c r="U86" s="1578"/>
      <c r="V86" s="1578"/>
      <c r="W86" s="1578"/>
      <c r="X86" s="1578"/>
      <c r="Y86" s="1578"/>
      <c r="Z86" s="1578"/>
      <c r="AA86" s="1578"/>
      <c r="AB86" s="1578"/>
      <c r="AC86" s="1578"/>
      <c r="AD86" s="1578"/>
      <c r="AE86" s="1578"/>
      <c r="AF86" s="1578"/>
      <c r="AG86" s="1579"/>
      <c r="AH86" s="1669" t="s">
        <v>230</v>
      </c>
      <c r="AI86" s="1670"/>
      <c r="AJ86" s="1671"/>
      <c r="AK86" s="798"/>
      <c r="AL86" s="799"/>
      <c r="AM86" s="799"/>
      <c r="AN86" s="799"/>
      <c r="AO86" s="799"/>
      <c r="AP86" s="799"/>
      <c r="AQ86" s="799"/>
      <c r="AR86" s="844"/>
      <c r="AS86" s="799"/>
      <c r="AT86" s="966"/>
      <c r="AU86" s="795"/>
      <c r="BY86" s="794"/>
      <c r="BZ86" s="794"/>
      <c r="CA86" s="794"/>
      <c r="CB86" s="794"/>
      <c r="CC86" s="794"/>
      <c r="CD86" s="794"/>
      <c r="CE86" s="794"/>
      <c r="CF86" s="794"/>
      <c r="CG86" s="807"/>
      <c r="CH86" s="807"/>
      <c r="CI86" s="807"/>
      <c r="CJ86" s="807"/>
      <c r="CK86" s="807"/>
      <c r="CL86" s="807"/>
      <c r="CM86" s="807"/>
      <c r="CN86" s="807"/>
      <c r="CO86" s="794"/>
    </row>
    <row r="87" spans="1:93" s="793" customFormat="1" ht="14.25" customHeight="1" x14ac:dyDescent="0.2">
      <c r="A87" s="1575"/>
      <c r="B87" s="1511"/>
      <c r="C87" s="1512"/>
      <c r="D87" s="1576"/>
      <c r="E87" s="1513"/>
      <c r="F87" s="1520" t="s">
        <v>82</v>
      </c>
      <c r="G87" s="1595"/>
      <c r="H87" s="1520" t="s">
        <v>58</v>
      </c>
      <c r="I87" s="1595"/>
      <c r="J87" s="1520" t="s">
        <v>59</v>
      </c>
      <c r="K87" s="1595"/>
      <c r="L87" s="1520" t="s">
        <v>60</v>
      </c>
      <c r="M87" s="1595"/>
      <c r="N87" s="1520" t="s">
        <v>61</v>
      </c>
      <c r="O87" s="1595"/>
      <c r="P87" s="1520" t="s">
        <v>62</v>
      </c>
      <c r="Q87" s="1595"/>
      <c r="R87" s="1520" t="s">
        <v>63</v>
      </c>
      <c r="S87" s="1595"/>
      <c r="T87" s="1520" t="s">
        <v>64</v>
      </c>
      <c r="U87" s="1595"/>
      <c r="V87" s="1520" t="s">
        <v>65</v>
      </c>
      <c r="W87" s="1595"/>
      <c r="X87" s="1520" t="s">
        <v>66</v>
      </c>
      <c r="Y87" s="1595"/>
      <c r="Z87" s="1562" t="s">
        <v>67</v>
      </c>
      <c r="AA87" s="1564"/>
      <c r="AB87" s="1562" t="s">
        <v>68</v>
      </c>
      <c r="AC87" s="1564"/>
      <c r="AD87" s="1562" t="s">
        <v>69</v>
      </c>
      <c r="AE87" s="1564"/>
      <c r="AF87" s="1562" t="s">
        <v>70</v>
      </c>
      <c r="AG87" s="1564"/>
      <c r="AH87" s="1599" t="s">
        <v>234</v>
      </c>
      <c r="AI87" s="1599" t="s">
        <v>235</v>
      </c>
      <c r="AJ87" s="1599" t="s">
        <v>233</v>
      </c>
      <c r="AK87" s="942"/>
      <c r="AL87" s="814"/>
      <c r="AM87" s="814"/>
      <c r="AN87" s="814"/>
      <c r="AO87" s="814"/>
      <c r="AP87" s="814"/>
      <c r="AQ87" s="814"/>
      <c r="AR87" s="856"/>
      <c r="AS87" s="814"/>
      <c r="AT87" s="823"/>
      <c r="AU87" s="795"/>
      <c r="BY87" s="794"/>
      <c r="BZ87" s="794"/>
      <c r="CA87" s="794"/>
      <c r="CB87" s="794"/>
      <c r="CC87" s="794"/>
      <c r="CD87" s="794"/>
      <c r="CE87" s="794"/>
      <c r="CF87" s="794"/>
      <c r="CG87" s="807"/>
      <c r="CH87" s="807"/>
      <c r="CI87" s="807"/>
      <c r="CJ87" s="807"/>
      <c r="CK87" s="807"/>
      <c r="CL87" s="807"/>
      <c r="CM87" s="807"/>
      <c r="CN87" s="807"/>
      <c r="CO87" s="794"/>
    </row>
    <row r="88" spans="1:93" s="793" customFormat="1" x14ac:dyDescent="0.2">
      <c r="A88" s="1576"/>
      <c r="B88" s="1513"/>
      <c r="C88" s="851" t="s">
        <v>149</v>
      </c>
      <c r="D88" s="851" t="s">
        <v>30</v>
      </c>
      <c r="E88" s="851" t="s">
        <v>48</v>
      </c>
      <c r="F88" s="960" t="s">
        <v>30</v>
      </c>
      <c r="G88" s="960" t="s">
        <v>48</v>
      </c>
      <c r="H88" s="960" t="s">
        <v>30</v>
      </c>
      <c r="I88" s="960" t="s">
        <v>48</v>
      </c>
      <c r="J88" s="960" t="s">
        <v>30</v>
      </c>
      <c r="K88" s="960" t="s">
        <v>48</v>
      </c>
      <c r="L88" s="960" t="s">
        <v>30</v>
      </c>
      <c r="M88" s="960" t="s">
        <v>48</v>
      </c>
      <c r="N88" s="960" t="s">
        <v>30</v>
      </c>
      <c r="O88" s="960" t="s">
        <v>48</v>
      </c>
      <c r="P88" s="960" t="s">
        <v>30</v>
      </c>
      <c r="Q88" s="960" t="s">
        <v>48</v>
      </c>
      <c r="R88" s="960" t="s">
        <v>30</v>
      </c>
      <c r="S88" s="960" t="s">
        <v>48</v>
      </c>
      <c r="T88" s="960" t="s">
        <v>30</v>
      </c>
      <c r="U88" s="960" t="s">
        <v>48</v>
      </c>
      <c r="V88" s="960" t="s">
        <v>30</v>
      </c>
      <c r="W88" s="960" t="s">
        <v>48</v>
      </c>
      <c r="X88" s="960" t="s">
        <v>30</v>
      </c>
      <c r="Y88" s="960" t="s">
        <v>48</v>
      </c>
      <c r="Z88" s="960" t="s">
        <v>30</v>
      </c>
      <c r="AA88" s="960" t="s">
        <v>48</v>
      </c>
      <c r="AB88" s="960" t="s">
        <v>30</v>
      </c>
      <c r="AC88" s="960" t="s">
        <v>48</v>
      </c>
      <c r="AD88" s="960" t="s">
        <v>30</v>
      </c>
      <c r="AE88" s="960" t="s">
        <v>48</v>
      </c>
      <c r="AF88" s="960" t="s">
        <v>30</v>
      </c>
      <c r="AG88" s="960" t="s">
        <v>48</v>
      </c>
      <c r="AH88" s="1600"/>
      <c r="AI88" s="1600"/>
      <c r="AJ88" s="1600"/>
      <c r="AK88" s="942"/>
      <c r="AL88" s="804"/>
      <c r="AM88" s="804"/>
      <c r="AN88" s="804"/>
      <c r="AO88" s="804"/>
      <c r="AP88" s="804"/>
      <c r="AQ88" s="804"/>
      <c r="AR88" s="804"/>
      <c r="AS88" s="814"/>
      <c r="AT88" s="823"/>
      <c r="AU88" s="795"/>
      <c r="BY88" s="794"/>
      <c r="BZ88" s="794"/>
      <c r="CA88" s="794"/>
      <c r="CB88" s="794"/>
      <c r="CC88" s="794"/>
      <c r="CD88" s="794"/>
      <c r="CE88" s="794"/>
      <c r="CF88" s="794"/>
      <c r="CG88" s="807"/>
      <c r="CH88" s="807"/>
      <c r="CI88" s="807"/>
      <c r="CJ88" s="807"/>
      <c r="CK88" s="807"/>
      <c r="CL88" s="807"/>
      <c r="CM88" s="807"/>
      <c r="CN88" s="807"/>
      <c r="CO88" s="794"/>
    </row>
    <row r="89" spans="1:93" s="793" customFormat="1" x14ac:dyDescent="0.2">
      <c r="A89" s="1580" t="s">
        <v>83</v>
      </c>
      <c r="B89" s="1581"/>
      <c r="C89" s="864">
        <f>SUM(D89:E89)</f>
        <v>0</v>
      </c>
      <c r="D89" s="864">
        <f t="shared" ref="D89:E92" si="8">SUM(F89+H89+J89+L89+N89+P89+R89+T89+V89+X89+Z89+AB89+AD89+AF89)</f>
        <v>0</v>
      </c>
      <c r="E89" s="864">
        <f t="shared" si="8"/>
        <v>0</v>
      </c>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942"/>
      <c r="AL89" s="804"/>
      <c r="AM89" s="804"/>
      <c r="AN89" s="804"/>
      <c r="AO89" s="804"/>
      <c r="AP89" s="804"/>
      <c r="AQ89" s="804"/>
      <c r="AR89" s="804"/>
      <c r="AS89" s="814"/>
      <c r="AT89" s="823"/>
      <c r="AU89" s="795"/>
      <c r="BY89" s="794"/>
      <c r="BZ89" s="794"/>
      <c r="CA89" s="794"/>
      <c r="CB89" s="794"/>
      <c r="CC89" s="794"/>
      <c r="CD89" s="794"/>
      <c r="CE89" s="794"/>
      <c r="CF89" s="794"/>
      <c r="CG89" s="807"/>
      <c r="CH89" s="807"/>
      <c r="CI89" s="807"/>
      <c r="CJ89" s="807"/>
      <c r="CK89" s="807"/>
      <c r="CL89" s="807"/>
      <c r="CM89" s="807"/>
      <c r="CN89" s="807"/>
      <c r="CO89" s="794"/>
    </row>
    <row r="90" spans="1:93" s="793" customFormat="1" x14ac:dyDescent="0.2">
      <c r="A90" s="1734" t="s">
        <v>84</v>
      </c>
      <c r="B90" s="1735"/>
      <c r="C90" s="878">
        <f>SUM(D90:E90)</f>
        <v>0</v>
      </c>
      <c r="D90" s="878">
        <f t="shared" si="8"/>
        <v>0</v>
      </c>
      <c r="E90" s="878">
        <f t="shared" si="8"/>
        <v>0</v>
      </c>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942"/>
      <c r="AL90" s="804"/>
      <c r="AM90" s="804"/>
      <c r="AN90" s="804"/>
      <c r="AO90" s="804"/>
      <c r="AP90" s="804"/>
      <c r="AQ90" s="804"/>
      <c r="AR90" s="804"/>
      <c r="AS90" s="814"/>
      <c r="AT90" s="823"/>
      <c r="AU90" s="795"/>
      <c r="BY90" s="794"/>
      <c r="BZ90" s="794"/>
      <c r="CA90" s="794"/>
      <c r="CB90" s="794"/>
      <c r="CC90" s="794"/>
      <c r="CD90" s="794"/>
      <c r="CE90" s="794"/>
      <c r="CF90" s="794"/>
      <c r="CG90" s="807"/>
      <c r="CH90" s="807"/>
      <c r="CI90" s="807"/>
      <c r="CJ90" s="807"/>
      <c r="CK90" s="807"/>
      <c r="CL90" s="807"/>
      <c r="CM90" s="807"/>
      <c r="CN90" s="807"/>
      <c r="CO90" s="794"/>
    </row>
    <row r="91" spans="1:93" s="793" customFormat="1" x14ac:dyDescent="0.2">
      <c r="A91" s="1584" t="s">
        <v>236</v>
      </c>
      <c r="B91" s="945" t="s">
        <v>85</v>
      </c>
      <c r="C91" s="864">
        <f>SUM(D91:E91)</f>
        <v>0</v>
      </c>
      <c r="D91" s="864">
        <f t="shared" si="8"/>
        <v>0</v>
      </c>
      <c r="E91" s="864">
        <f t="shared" si="8"/>
        <v>0</v>
      </c>
      <c r="F91" s="865"/>
      <c r="G91" s="865"/>
      <c r="H91" s="865"/>
      <c r="I91" s="865"/>
      <c r="J91" s="865"/>
      <c r="K91" s="865"/>
      <c r="L91" s="865"/>
      <c r="M91" s="865"/>
      <c r="N91" s="865"/>
      <c r="O91" s="865"/>
      <c r="P91" s="865"/>
      <c r="Q91" s="865"/>
      <c r="R91" s="865"/>
      <c r="S91" s="865"/>
      <c r="T91" s="865"/>
      <c r="U91" s="865"/>
      <c r="V91" s="865"/>
      <c r="W91" s="865"/>
      <c r="X91" s="865"/>
      <c r="Y91" s="865"/>
      <c r="Z91" s="865"/>
      <c r="AA91" s="865"/>
      <c r="AB91" s="865"/>
      <c r="AC91" s="865"/>
      <c r="AD91" s="865"/>
      <c r="AE91" s="865"/>
      <c r="AF91" s="865"/>
      <c r="AG91" s="865"/>
      <c r="AH91" s="865"/>
      <c r="AI91" s="865"/>
      <c r="AJ91" s="865"/>
      <c r="AK91" s="942"/>
      <c r="AL91" s="804"/>
      <c r="AM91" s="804"/>
      <c r="AN91" s="804"/>
      <c r="AO91" s="804"/>
      <c r="AP91" s="804"/>
      <c r="AQ91" s="804"/>
      <c r="AR91" s="804"/>
      <c r="AS91" s="814"/>
      <c r="AT91" s="823"/>
      <c r="AU91" s="795"/>
      <c r="BY91" s="794"/>
      <c r="BZ91" s="794"/>
      <c r="CA91" s="794"/>
      <c r="CB91" s="794"/>
      <c r="CC91" s="794"/>
      <c r="CD91" s="794"/>
      <c r="CE91" s="794"/>
      <c r="CF91" s="794"/>
      <c r="CG91" s="807"/>
      <c r="CH91" s="807"/>
      <c r="CI91" s="807"/>
      <c r="CJ91" s="807"/>
      <c r="CK91" s="807"/>
      <c r="CL91" s="807"/>
      <c r="CM91" s="807"/>
      <c r="CN91" s="807"/>
      <c r="CO91" s="794"/>
    </row>
    <row r="92" spans="1:93" s="793" customFormat="1" x14ac:dyDescent="0.2">
      <c r="A92" s="1585"/>
      <c r="B92" s="953" t="s">
        <v>86</v>
      </c>
      <c r="C92" s="868">
        <f>SUM(D92:E92)</f>
        <v>0</v>
      </c>
      <c r="D92" s="868">
        <f t="shared" si="8"/>
        <v>0</v>
      </c>
      <c r="E92" s="868">
        <f t="shared" si="8"/>
        <v>0</v>
      </c>
      <c r="F92" s="843"/>
      <c r="G92" s="843"/>
      <c r="H92" s="843"/>
      <c r="I92" s="843"/>
      <c r="J92" s="843"/>
      <c r="K92" s="843"/>
      <c r="L92" s="843"/>
      <c r="M92" s="843"/>
      <c r="N92" s="843"/>
      <c r="O92" s="843"/>
      <c r="P92" s="843"/>
      <c r="Q92" s="843"/>
      <c r="R92" s="843"/>
      <c r="S92" s="843"/>
      <c r="T92" s="843"/>
      <c r="U92" s="843"/>
      <c r="V92" s="843"/>
      <c r="W92" s="843"/>
      <c r="X92" s="843"/>
      <c r="Y92" s="843"/>
      <c r="Z92" s="843"/>
      <c r="AA92" s="843"/>
      <c r="AB92" s="843"/>
      <c r="AC92" s="843"/>
      <c r="AD92" s="843"/>
      <c r="AE92" s="843"/>
      <c r="AF92" s="843"/>
      <c r="AG92" s="843"/>
      <c r="AH92" s="843"/>
      <c r="AI92" s="843"/>
      <c r="AJ92" s="843"/>
      <c r="AK92" s="942"/>
      <c r="AL92" s="804"/>
      <c r="AM92" s="804"/>
      <c r="AN92" s="804"/>
      <c r="AO92" s="804"/>
      <c r="AP92" s="804"/>
      <c r="AQ92" s="804"/>
      <c r="AR92" s="804"/>
      <c r="AS92" s="967"/>
      <c r="AT92" s="946"/>
      <c r="AU92" s="795"/>
      <c r="BY92" s="794"/>
      <c r="BZ92" s="794"/>
      <c r="CA92" s="794"/>
      <c r="CB92" s="794"/>
      <c r="CC92" s="794"/>
      <c r="CD92" s="794"/>
      <c r="CE92" s="794"/>
      <c r="CF92" s="794"/>
      <c r="CG92" s="807"/>
      <c r="CH92" s="807"/>
      <c r="CI92" s="807"/>
      <c r="CJ92" s="807"/>
      <c r="CK92" s="807"/>
      <c r="CL92" s="807"/>
      <c r="CM92" s="807"/>
      <c r="CN92" s="807"/>
      <c r="CO92" s="794"/>
    </row>
    <row r="93" spans="1:93" s="793" customFormat="1" x14ac:dyDescent="0.2">
      <c r="A93" s="1736" t="s">
        <v>87</v>
      </c>
      <c r="B93" s="1737"/>
      <c r="C93" s="915">
        <f>SUM(D93:E93)</f>
        <v>0</v>
      </c>
      <c r="D93" s="915">
        <f>SUM(F93+H93+J93+L93+N93+P93+R93+T93+V89+X93+Z93+AB93+AD93+AF93)</f>
        <v>0</v>
      </c>
      <c r="E93" s="915">
        <f>SUM(G93+I93+K93+M93+O93+Q93+S93+U93+W93+Y93+AA93+AC93+AE93+AG93)</f>
        <v>0</v>
      </c>
      <c r="F93" s="968"/>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9"/>
      <c r="AL93" s="967"/>
      <c r="AM93" s="814"/>
      <c r="AN93" s="814"/>
      <c r="AO93" s="814"/>
      <c r="AP93" s="815"/>
      <c r="AQ93" s="815"/>
      <c r="AR93" s="814"/>
      <c r="AS93" s="814"/>
      <c r="AT93" s="814"/>
      <c r="AU93" s="845"/>
      <c r="BY93" s="794"/>
      <c r="BZ93" s="794"/>
      <c r="CA93" s="794" t="str">
        <f>IF(C93&gt;C91+C92,"Los Ingresos de pacientes dependientes severos con escaras DEBEN estar incluidos en los Ingresos de pacientes dependientes severos Oncológicos o No Oncológicos","")</f>
        <v/>
      </c>
      <c r="CB93" s="794"/>
      <c r="CC93" s="794"/>
      <c r="CD93" s="794"/>
      <c r="CE93" s="794"/>
      <c r="CF93" s="794"/>
      <c r="CG93" s="807"/>
      <c r="CH93" s="807"/>
      <c r="CI93" s="807"/>
      <c r="CJ93" s="807"/>
      <c r="CK93" s="807"/>
      <c r="CL93" s="807"/>
      <c r="CM93" s="807"/>
      <c r="CN93" s="807"/>
      <c r="CO93" s="794"/>
    </row>
    <row r="94" spans="1:93" s="793" customFormat="1" x14ac:dyDescent="0.2">
      <c r="A94" s="889" t="s">
        <v>237</v>
      </c>
      <c r="B94" s="889"/>
      <c r="C94" s="889"/>
      <c r="D94" s="889"/>
      <c r="E94" s="889"/>
      <c r="F94" s="882"/>
      <c r="G94" s="882"/>
      <c r="H94" s="931"/>
      <c r="I94" s="932"/>
      <c r="J94" s="932"/>
      <c r="K94" s="932"/>
      <c r="L94" s="932"/>
      <c r="M94" s="932"/>
      <c r="N94" s="932"/>
      <c r="O94" s="932"/>
      <c r="P94" s="932"/>
      <c r="Q94" s="932"/>
      <c r="R94" s="932"/>
      <c r="S94" s="932"/>
      <c r="T94" s="932"/>
      <c r="U94" s="932"/>
      <c r="V94" s="932"/>
      <c r="W94" s="932"/>
      <c r="X94" s="798"/>
      <c r="Y94" s="798"/>
      <c r="Z94" s="798"/>
      <c r="AA94" s="798"/>
      <c r="AB94" s="798"/>
      <c r="AC94" s="798"/>
      <c r="AD94" s="798"/>
      <c r="AE94" s="798"/>
      <c r="AF94" s="798"/>
      <c r="AG94" s="798"/>
      <c r="AH94" s="798"/>
      <c r="AI94" s="798"/>
      <c r="AJ94" s="798"/>
      <c r="AK94" s="798"/>
      <c r="AL94" s="970"/>
      <c r="AM94" s="971"/>
      <c r="AN94" s="966"/>
      <c r="AO94" s="966"/>
      <c r="AP94" s="966"/>
      <c r="AQ94" s="966"/>
      <c r="AR94" s="966"/>
      <c r="AS94" s="966"/>
      <c r="AT94" s="966"/>
      <c r="AU94" s="966"/>
      <c r="AV94" s="966"/>
      <c r="AW94" s="845"/>
      <c r="BY94" s="794"/>
      <c r="BZ94" s="794"/>
      <c r="CA94" s="794"/>
      <c r="CB94" s="794"/>
      <c r="CC94" s="794"/>
      <c r="CD94" s="794"/>
      <c r="CE94" s="794"/>
      <c r="CF94" s="794"/>
      <c r="CG94" s="807"/>
      <c r="CH94" s="807"/>
      <c r="CI94" s="807"/>
      <c r="CJ94" s="807"/>
      <c r="CK94" s="807"/>
      <c r="CL94" s="807"/>
      <c r="CM94" s="807"/>
      <c r="CN94" s="807"/>
      <c r="CO94" s="794"/>
    </row>
    <row r="95" spans="1:93" s="793" customFormat="1" ht="14.25" customHeight="1" x14ac:dyDescent="0.2">
      <c r="A95" s="1508" t="s">
        <v>3</v>
      </c>
      <c r="B95" s="1509"/>
      <c r="C95" s="1562" t="s">
        <v>33</v>
      </c>
      <c r="D95" s="1563"/>
      <c r="E95" s="1564"/>
      <c r="F95" s="1562" t="s">
        <v>67</v>
      </c>
      <c r="G95" s="1564"/>
      <c r="H95" s="1562" t="s">
        <v>68</v>
      </c>
      <c r="I95" s="1564"/>
      <c r="J95" s="1562" t="s">
        <v>69</v>
      </c>
      <c r="K95" s="1564"/>
      <c r="L95" s="1562" t="s">
        <v>70</v>
      </c>
      <c r="M95" s="1564"/>
      <c r="N95" s="972"/>
      <c r="O95" s="973"/>
      <c r="P95" s="974"/>
      <c r="Q95" s="975"/>
      <c r="R95" s="975"/>
      <c r="S95" s="976"/>
      <c r="T95" s="823"/>
      <c r="U95" s="946"/>
      <c r="V95" s="823"/>
      <c r="W95" s="823"/>
      <c r="X95" s="823"/>
      <c r="Y95" s="823"/>
      <c r="Z95" s="966"/>
      <c r="AA95" s="966"/>
      <c r="AB95" s="795"/>
      <c r="AC95" s="795"/>
      <c r="AD95" s="845"/>
      <c r="BY95" s="794"/>
      <c r="BZ95" s="794"/>
      <c r="CA95" s="794"/>
      <c r="CB95" s="794"/>
      <c r="CC95" s="794"/>
      <c r="CD95" s="794"/>
      <c r="CE95" s="794"/>
      <c r="CF95" s="794"/>
      <c r="CG95" s="807"/>
      <c r="CH95" s="807"/>
      <c r="CI95" s="807"/>
      <c r="CJ95" s="807"/>
      <c r="CK95" s="807"/>
      <c r="CL95" s="807"/>
      <c r="CM95" s="807"/>
      <c r="CN95" s="807"/>
      <c r="CO95" s="794"/>
    </row>
    <row r="96" spans="1:93" s="793" customFormat="1" x14ac:dyDescent="0.2">
      <c r="A96" s="1512"/>
      <c r="B96" s="1513"/>
      <c r="C96" s="851" t="s">
        <v>149</v>
      </c>
      <c r="D96" s="851" t="s">
        <v>30</v>
      </c>
      <c r="E96" s="851" t="s">
        <v>48</v>
      </c>
      <c r="F96" s="851" t="s">
        <v>30</v>
      </c>
      <c r="G96" s="851" t="s">
        <v>48</v>
      </c>
      <c r="H96" s="851" t="s">
        <v>30</v>
      </c>
      <c r="I96" s="851" t="s">
        <v>48</v>
      </c>
      <c r="J96" s="851" t="s">
        <v>30</v>
      </c>
      <c r="K96" s="851" t="s">
        <v>48</v>
      </c>
      <c r="L96" s="851" t="s">
        <v>30</v>
      </c>
      <c r="M96" s="851" t="s">
        <v>48</v>
      </c>
      <c r="N96" s="961"/>
      <c r="O96" s="823"/>
      <c r="P96" s="823"/>
      <c r="Q96" s="823"/>
      <c r="R96" s="823"/>
      <c r="S96" s="823"/>
      <c r="T96" s="823"/>
      <c r="U96" s="823"/>
      <c r="V96" s="977"/>
      <c r="W96" s="823"/>
      <c r="X96" s="823"/>
      <c r="Y96" s="823"/>
      <c r="Z96" s="966"/>
      <c r="AA96" s="966"/>
      <c r="AB96" s="795"/>
      <c r="AC96" s="795"/>
      <c r="AD96" s="845"/>
      <c r="BY96" s="794"/>
      <c r="BZ96" s="794"/>
      <c r="CA96" s="794"/>
      <c r="CB96" s="794"/>
      <c r="CC96" s="794"/>
      <c r="CD96" s="794"/>
      <c r="CE96" s="794"/>
      <c r="CF96" s="794"/>
      <c r="CG96" s="807"/>
      <c r="CH96" s="807"/>
      <c r="CI96" s="807"/>
      <c r="CJ96" s="807"/>
      <c r="CK96" s="807"/>
      <c r="CL96" s="807"/>
      <c r="CM96" s="807"/>
      <c r="CN96" s="807"/>
      <c r="CO96" s="794"/>
    </row>
    <row r="97" spans="1:93" s="793" customFormat="1" x14ac:dyDescent="0.2">
      <c r="A97" s="1566" t="s">
        <v>282</v>
      </c>
      <c r="B97" s="864" t="s">
        <v>88</v>
      </c>
      <c r="C97" s="864">
        <f>SUM(D97:E97)</f>
        <v>0</v>
      </c>
      <c r="D97" s="864">
        <f t="shared" ref="D97:E99" si="9">SUM(F97+H97+J97+L97)</f>
        <v>0</v>
      </c>
      <c r="E97" s="864">
        <f t="shared" si="9"/>
        <v>0</v>
      </c>
      <c r="F97" s="841"/>
      <c r="G97" s="841"/>
      <c r="H97" s="841"/>
      <c r="I97" s="841"/>
      <c r="J97" s="841"/>
      <c r="K97" s="841"/>
      <c r="L97" s="841"/>
      <c r="M97" s="841"/>
      <c r="N97" s="961"/>
      <c r="O97" s="823"/>
      <c r="P97" s="823"/>
      <c r="Q97" s="823"/>
      <c r="R97" s="823"/>
      <c r="S97" s="823"/>
      <c r="T97" s="823"/>
      <c r="U97" s="823"/>
      <c r="V97" s="977"/>
      <c r="W97" s="823"/>
      <c r="X97" s="823"/>
      <c r="Y97" s="823"/>
      <c r="Z97" s="966"/>
      <c r="AA97" s="966"/>
      <c r="AB97" s="795"/>
      <c r="AC97" s="795"/>
      <c r="BY97" s="794"/>
      <c r="BZ97" s="794"/>
      <c r="CA97" s="794"/>
      <c r="CB97" s="794"/>
      <c r="CC97" s="794"/>
      <c r="CD97" s="794"/>
      <c r="CE97" s="794"/>
      <c r="CF97" s="794"/>
      <c r="CG97" s="807"/>
      <c r="CH97" s="807"/>
      <c r="CI97" s="807"/>
      <c r="CJ97" s="807"/>
      <c r="CK97" s="807"/>
      <c r="CL97" s="807"/>
      <c r="CM97" s="807"/>
      <c r="CN97" s="807"/>
      <c r="CO97" s="794"/>
    </row>
    <row r="98" spans="1:93" s="793" customFormat="1" x14ac:dyDescent="0.2">
      <c r="A98" s="1567"/>
      <c r="B98" s="873" t="s">
        <v>89</v>
      </c>
      <c r="C98" s="873">
        <f>SUM(D98:E98)</f>
        <v>0</v>
      </c>
      <c r="D98" s="873">
        <f t="shared" si="9"/>
        <v>0</v>
      </c>
      <c r="E98" s="873">
        <f t="shared" si="9"/>
        <v>0</v>
      </c>
      <c r="F98" s="841"/>
      <c r="G98" s="841"/>
      <c r="H98" s="841"/>
      <c r="I98" s="841"/>
      <c r="J98" s="841"/>
      <c r="K98" s="841"/>
      <c r="L98" s="841"/>
      <c r="M98" s="841"/>
      <c r="N98" s="961"/>
      <c r="O98" s="823"/>
      <c r="P98" s="823"/>
      <c r="Q98" s="823"/>
      <c r="R98" s="823"/>
      <c r="S98" s="823"/>
      <c r="T98" s="823"/>
      <c r="U98" s="823"/>
      <c r="V98" s="977"/>
      <c r="W98" s="823"/>
      <c r="X98" s="823"/>
      <c r="Y98" s="823"/>
      <c r="Z98" s="966"/>
      <c r="AA98" s="966"/>
      <c r="AB98" s="795"/>
      <c r="AC98" s="795"/>
      <c r="BY98" s="794"/>
      <c r="BZ98" s="794"/>
      <c r="CA98" s="794"/>
      <c r="CB98" s="794"/>
      <c r="CC98" s="794"/>
      <c r="CD98" s="794"/>
      <c r="CE98" s="794"/>
      <c r="CF98" s="794"/>
      <c r="CG98" s="807"/>
      <c r="CH98" s="807"/>
      <c r="CI98" s="807"/>
      <c r="CJ98" s="807"/>
      <c r="CK98" s="807"/>
      <c r="CL98" s="807"/>
      <c r="CM98" s="807"/>
      <c r="CN98" s="807"/>
      <c r="CO98" s="794"/>
    </row>
    <row r="99" spans="1:93" s="793" customFormat="1" x14ac:dyDescent="0.2">
      <c r="A99" s="1568"/>
      <c r="B99" s="978" t="s">
        <v>90</v>
      </c>
      <c r="C99" s="878">
        <f>SUM(D99:E99)</f>
        <v>0</v>
      </c>
      <c r="D99" s="878">
        <f t="shared" si="9"/>
        <v>0</v>
      </c>
      <c r="E99" s="878">
        <f t="shared" si="9"/>
        <v>0</v>
      </c>
      <c r="F99" s="841"/>
      <c r="G99" s="841"/>
      <c r="H99" s="841"/>
      <c r="I99" s="841"/>
      <c r="J99" s="841"/>
      <c r="K99" s="841"/>
      <c r="L99" s="841"/>
      <c r="M99" s="841"/>
      <c r="N99" s="961"/>
      <c r="O99" s="823"/>
      <c r="P99" s="823"/>
      <c r="Q99" s="823"/>
      <c r="R99" s="823"/>
      <c r="S99" s="823"/>
      <c r="T99" s="823"/>
      <c r="U99" s="823"/>
      <c r="V99" s="977"/>
      <c r="W99" s="823"/>
      <c r="X99" s="823"/>
      <c r="Y99" s="823"/>
      <c r="Z99" s="966"/>
      <c r="AA99" s="966"/>
      <c r="AB99" s="795"/>
      <c r="AC99" s="795"/>
      <c r="BY99" s="794"/>
      <c r="BZ99" s="794"/>
      <c r="CA99" s="794"/>
      <c r="CB99" s="794"/>
      <c r="CC99" s="794"/>
      <c r="CD99" s="794"/>
      <c r="CE99" s="794"/>
      <c r="CF99" s="794"/>
      <c r="CG99" s="807"/>
      <c r="CH99" s="807"/>
      <c r="CI99" s="807"/>
      <c r="CJ99" s="807"/>
      <c r="CK99" s="807"/>
      <c r="CL99" s="807"/>
      <c r="CM99" s="807"/>
      <c r="CN99" s="807"/>
      <c r="CO99" s="794"/>
    </row>
    <row r="100" spans="1:93" s="793" customFormat="1" x14ac:dyDescent="0.2">
      <c r="A100" s="1727" t="s">
        <v>91</v>
      </c>
      <c r="B100" s="1728"/>
      <c r="C100" s="858">
        <f t="shared" ref="C100:M100" si="10">SUM(C97:C99)</f>
        <v>0</v>
      </c>
      <c r="D100" s="858">
        <f t="shared" si="10"/>
        <v>0</v>
      </c>
      <c r="E100" s="858">
        <f t="shared" si="10"/>
        <v>0</v>
      </c>
      <c r="F100" s="858">
        <f t="shared" si="10"/>
        <v>0</v>
      </c>
      <c r="G100" s="858">
        <f t="shared" si="10"/>
        <v>0</v>
      </c>
      <c r="H100" s="858">
        <f t="shared" si="10"/>
        <v>0</v>
      </c>
      <c r="I100" s="858">
        <f t="shared" si="10"/>
        <v>0</v>
      </c>
      <c r="J100" s="858">
        <f t="shared" si="10"/>
        <v>0</v>
      </c>
      <c r="K100" s="858">
        <f t="shared" si="10"/>
        <v>0</v>
      </c>
      <c r="L100" s="858">
        <f t="shared" si="10"/>
        <v>0</v>
      </c>
      <c r="M100" s="858">
        <f t="shared" si="10"/>
        <v>0</v>
      </c>
      <c r="N100" s="961"/>
      <c r="O100" s="823"/>
      <c r="P100" s="823"/>
      <c r="Q100" s="823"/>
      <c r="R100" s="823"/>
      <c r="S100" s="823"/>
      <c r="T100" s="823"/>
      <c r="U100" s="823"/>
      <c r="V100" s="977"/>
      <c r="W100" s="823"/>
      <c r="X100" s="823"/>
      <c r="Y100" s="823"/>
      <c r="Z100" s="966"/>
      <c r="AA100" s="966"/>
      <c r="AB100" s="795"/>
      <c r="AC100" s="795"/>
      <c r="BY100" s="794"/>
      <c r="BZ100" s="794"/>
      <c r="CA100" s="794"/>
      <c r="CB100" s="794"/>
      <c r="CC100" s="794"/>
      <c r="CD100" s="794"/>
      <c r="CE100" s="794"/>
      <c r="CF100" s="794"/>
      <c r="CG100" s="807"/>
      <c r="CH100" s="807"/>
      <c r="CI100" s="807"/>
      <c r="CJ100" s="807"/>
      <c r="CK100" s="807"/>
      <c r="CL100" s="807"/>
      <c r="CM100" s="807"/>
      <c r="CN100" s="807"/>
      <c r="CO100" s="794"/>
    </row>
    <row r="101" spans="1:93" s="793" customFormat="1" x14ac:dyDescent="0.2">
      <c r="A101" s="1569" t="s">
        <v>239</v>
      </c>
      <c r="B101" s="876" t="s">
        <v>92</v>
      </c>
      <c r="C101" s="876">
        <f>SUM(D101:E101)</f>
        <v>0</v>
      </c>
      <c r="D101" s="876">
        <f t="shared" ref="D101:E104" si="11">SUM(F101+H101+J101+L101)</f>
        <v>0</v>
      </c>
      <c r="E101" s="876">
        <f t="shared" si="11"/>
        <v>0</v>
      </c>
      <c r="F101" s="841"/>
      <c r="G101" s="841"/>
      <c r="H101" s="841"/>
      <c r="I101" s="841"/>
      <c r="J101" s="841"/>
      <c r="K101" s="841"/>
      <c r="L101" s="841"/>
      <c r="M101" s="841"/>
      <c r="N101" s="961"/>
      <c r="O101" s="823"/>
      <c r="P101" s="823"/>
      <c r="Q101" s="823"/>
      <c r="R101" s="823"/>
      <c r="S101" s="823"/>
      <c r="T101" s="823"/>
      <c r="U101" s="823"/>
      <c r="V101" s="977"/>
      <c r="W101" s="823"/>
      <c r="X101" s="966"/>
      <c r="Y101" s="966"/>
      <c r="Z101" s="966"/>
      <c r="AA101" s="966"/>
      <c r="AB101" s="795"/>
      <c r="AC101" s="795"/>
      <c r="BY101" s="794"/>
      <c r="BZ101" s="794"/>
      <c r="CA101" s="794"/>
      <c r="CB101" s="794"/>
      <c r="CC101" s="794"/>
      <c r="CD101" s="794"/>
      <c r="CE101" s="794"/>
      <c r="CF101" s="794"/>
      <c r="CG101" s="807"/>
      <c r="CH101" s="807"/>
      <c r="CI101" s="807"/>
      <c r="CJ101" s="807"/>
      <c r="CK101" s="807"/>
      <c r="CL101" s="807"/>
      <c r="CM101" s="807"/>
      <c r="CN101" s="807"/>
      <c r="CO101" s="794"/>
    </row>
    <row r="102" spans="1:93" s="793" customFormat="1" x14ac:dyDescent="0.2">
      <c r="A102" s="1570"/>
      <c r="B102" s="873" t="s">
        <v>93</v>
      </c>
      <c r="C102" s="873">
        <f>SUM(D102:E102)</f>
        <v>0</v>
      </c>
      <c r="D102" s="873">
        <f t="shared" si="11"/>
        <v>0</v>
      </c>
      <c r="E102" s="873">
        <f t="shared" si="11"/>
        <v>0</v>
      </c>
      <c r="F102" s="842"/>
      <c r="G102" s="842"/>
      <c r="H102" s="842"/>
      <c r="I102" s="842"/>
      <c r="J102" s="842"/>
      <c r="K102" s="842"/>
      <c r="L102" s="842"/>
      <c r="M102" s="842"/>
      <c r="N102" s="979"/>
      <c r="O102" s="805"/>
      <c r="P102" s="805"/>
      <c r="Q102" s="805"/>
      <c r="R102" s="805"/>
      <c r="S102" s="804"/>
      <c r="T102" s="804"/>
      <c r="U102" s="977"/>
      <c r="V102" s="823"/>
      <c r="W102" s="823"/>
      <c r="X102" s="823"/>
      <c r="Y102" s="823"/>
      <c r="Z102" s="823"/>
      <c r="AA102" s="823"/>
      <c r="AB102" s="823"/>
      <c r="AC102" s="823"/>
      <c r="AD102" s="823"/>
      <c r="AE102" s="823"/>
      <c r="AF102" s="823"/>
      <c r="AG102" s="823"/>
      <c r="AH102" s="977"/>
      <c r="AI102" s="823"/>
      <c r="AJ102" s="966"/>
      <c r="AK102" s="966"/>
      <c r="AL102" s="966"/>
      <c r="AM102" s="966"/>
      <c r="AN102" s="795"/>
      <c r="AO102" s="795"/>
      <c r="BY102" s="794"/>
      <c r="BZ102" s="794"/>
      <c r="CA102" s="794"/>
      <c r="CB102" s="794"/>
      <c r="CC102" s="794"/>
      <c r="CD102" s="794"/>
      <c r="CE102" s="794"/>
      <c r="CF102" s="794"/>
      <c r="CG102" s="807"/>
      <c r="CH102" s="807"/>
      <c r="CI102" s="807"/>
      <c r="CJ102" s="807"/>
      <c r="CK102" s="807"/>
      <c r="CL102" s="807"/>
      <c r="CM102" s="807"/>
      <c r="CN102" s="807"/>
      <c r="CO102" s="794"/>
    </row>
    <row r="103" spans="1:93" s="793" customFormat="1" x14ac:dyDescent="0.2">
      <c r="A103" s="1570"/>
      <c r="B103" s="873" t="s">
        <v>94</v>
      </c>
      <c r="C103" s="873">
        <f>SUM(D103:E103)</f>
        <v>0</v>
      </c>
      <c r="D103" s="873">
        <f t="shared" si="11"/>
        <v>0</v>
      </c>
      <c r="E103" s="873">
        <f t="shared" si="11"/>
        <v>0</v>
      </c>
      <c r="F103" s="842"/>
      <c r="G103" s="842"/>
      <c r="H103" s="842"/>
      <c r="I103" s="842"/>
      <c r="J103" s="842"/>
      <c r="K103" s="842"/>
      <c r="L103" s="842"/>
      <c r="M103" s="842"/>
      <c r="N103" s="979"/>
      <c r="O103" s="805"/>
      <c r="P103" s="805"/>
      <c r="Q103" s="805"/>
      <c r="R103" s="805"/>
      <c r="S103" s="804"/>
      <c r="T103" s="804"/>
      <c r="U103" s="977"/>
      <c r="V103" s="823"/>
      <c r="W103" s="823"/>
      <c r="X103" s="823"/>
      <c r="Y103" s="823"/>
      <c r="Z103" s="823"/>
      <c r="AA103" s="823"/>
      <c r="AB103" s="823"/>
      <c r="AC103" s="823"/>
      <c r="AD103" s="823"/>
      <c r="AE103" s="823"/>
      <c r="AF103" s="823"/>
      <c r="AG103" s="823"/>
      <c r="AH103" s="977"/>
      <c r="AI103" s="823"/>
      <c r="AJ103" s="966"/>
      <c r="AK103" s="966"/>
      <c r="AL103" s="966"/>
      <c r="AM103" s="966"/>
      <c r="AN103" s="795"/>
      <c r="AO103" s="795"/>
      <c r="BY103" s="794"/>
      <c r="BZ103" s="794"/>
      <c r="CA103" s="794"/>
      <c r="CB103" s="794"/>
      <c r="CC103" s="794"/>
      <c r="CD103" s="794"/>
      <c r="CE103" s="794"/>
      <c r="CF103" s="794"/>
      <c r="CG103" s="807"/>
      <c r="CH103" s="807"/>
      <c r="CI103" s="807"/>
      <c r="CJ103" s="807"/>
      <c r="CK103" s="807"/>
      <c r="CL103" s="807"/>
      <c r="CM103" s="807"/>
      <c r="CN103" s="807"/>
      <c r="CO103" s="794"/>
    </row>
    <row r="104" spans="1:93" s="793" customFormat="1" x14ac:dyDescent="0.2">
      <c r="A104" s="1571"/>
      <c r="B104" s="878" t="s">
        <v>95</v>
      </c>
      <c r="C104" s="878">
        <f>SUM(D104:E104)</f>
        <v>0</v>
      </c>
      <c r="D104" s="878">
        <f t="shared" si="11"/>
        <v>0</v>
      </c>
      <c r="E104" s="878">
        <f t="shared" si="11"/>
        <v>0</v>
      </c>
      <c r="F104" s="879"/>
      <c r="G104" s="879"/>
      <c r="H104" s="879"/>
      <c r="I104" s="879"/>
      <c r="J104" s="879"/>
      <c r="K104" s="879"/>
      <c r="L104" s="879"/>
      <c r="M104" s="879"/>
      <c r="N104" s="979"/>
      <c r="O104" s="805"/>
      <c r="P104" s="805"/>
      <c r="Q104" s="805"/>
      <c r="R104" s="805"/>
      <c r="S104" s="804"/>
      <c r="T104" s="804"/>
      <c r="U104" s="894"/>
      <c r="V104" s="823"/>
      <c r="W104" s="823"/>
      <c r="X104" s="823"/>
      <c r="Y104" s="823"/>
      <c r="Z104" s="823"/>
      <c r="AA104" s="823"/>
      <c r="AB104" s="823"/>
      <c r="AC104" s="823"/>
      <c r="AD104" s="823"/>
      <c r="AE104" s="823"/>
      <c r="AF104" s="823"/>
      <c r="AG104" s="823"/>
      <c r="AH104" s="977"/>
      <c r="AI104" s="823"/>
      <c r="AJ104" s="966"/>
      <c r="AK104" s="966"/>
      <c r="AL104" s="966"/>
      <c r="AM104" s="966"/>
      <c r="AN104" s="795"/>
      <c r="AO104" s="795"/>
      <c r="BY104" s="794"/>
      <c r="BZ104" s="794"/>
      <c r="CA104" s="794"/>
      <c r="CB104" s="794"/>
      <c r="CC104" s="794"/>
      <c r="CD104" s="794"/>
      <c r="CE104" s="794"/>
      <c r="CF104" s="794"/>
      <c r="CG104" s="807"/>
      <c r="CH104" s="807"/>
      <c r="CI104" s="807"/>
      <c r="CJ104" s="807"/>
      <c r="CK104" s="807"/>
      <c r="CL104" s="807"/>
      <c r="CM104" s="807"/>
      <c r="CN104" s="807"/>
      <c r="CO104" s="794"/>
    </row>
    <row r="105" spans="1:93" s="793" customFormat="1" x14ac:dyDescent="0.2">
      <c r="A105" s="1727" t="s">
        <v>91</v>
      </c>
      <c r="B105" s="1728"/>
      <c r="C105" s="858">
        <f t="shared" ref="C105:M105" si="12">SUM(C101:C104)</f>
        <v>0</v>
      </c>
      <c r="D105" s="858">
        <f t="shared" si="12"/>
        <v>0</v>
      </c>
      <c r="E105" s="858">
        <f t="shared" si="12"/>
        <v>0</v>
      </c>
      <c r="F105" s="858">
        <f t="shared" si="12"/>
        <v>0</v>
      </c>
      <c r="G105" s="858">
        <f t="shared" si="12"/>
        <v>0</v>
      </c>
      <c r="H105" s="858">
        <f t="shared" si="12"/>
        <v>0</v>
      </c>
      <c r="I105" s="858">
        <f t="shared" si="12"/>
        <v>0</v>
      </c>
      <c r="J105" s="858">
        <f t="shared" si="12"/>
        <v>0</v>
      </c>
      <c r="K105" s="858">
        <f t="shared" si="12"/>
        <v>0</v>
      </c>
      <c r="L105" s="858">
        <f t="shared" si="12"/>
        <v>0</v>
      </c>
      <c r="M105" s="858">
        <f t="shared" si="12"/>
        <v>0</v>
      </c>
      <c r="N105" s="979"/>
      <c r="O105" s="805"/>
      <c r="P105" s="805"/>
      <c r="Q105" s="805"/>
      <c r="R105" s="805"/>
      <c r="S105" s="804"/>
      <c r="T105" s="804"/>
      <c r="U105" s="950"/>
      <c r="V105" s="823"/>
      <c r="W105" s="823"/>
      <c r="X105" s="823"/>
      <c r="Y105" s="823"/>
      <c r="Z105" s="823"/>
      <c r="AA105" s="823"/>
      <c r="AB105" s="823"/>
      <c r="AC105" s="823"/>
      <c r="AD105" s="823"/>
      <c r="AE105" s="823"/>
      <c r="AF105" s="823"/>
      <c r="AG105" s="823"/>
      <c r="AH105" s="977"/>
      <c r="AI105" s="823"/>
      <c r="AJ105" s="966"/>
      <c r="AK105" s="966"/>
      <c r="AL105" s="966"/>
      <c r="AM105" s="966"/>
      <c r="AN105" s="795"/>
      <c r="AO105" s="795"/>
      <c r="BY105" s="794"/>
      <c r="BZ105" s="794"/>
      <c r="CA105" s="794"/>
      <c r="CB105" s="794"/>
      <c r="CC105" s="794"/>
      <c r="CD105" s="794"/>
      <c r="CE105" s="794"/>
      <c r="CF105" s="794"/>
      <c r="CG105" s="807"/>
      <c r="CH105" s="807"/>
      <c r="CI105" s="807"/>
      <c r="CJ105" s="807"/>
      <c r="CK105" s="807"/>
      <c r="CL105" s="807"/>
      <c r="CM105" s="807"/>
      <c r="CN105" s="807"/>
      <c r="CO105" s="794"/>
    </row>
    <row r="106" spans="1:93" s="793" customFormat="1" x14ac:dyDescent="0.2">
      <c r="A106" s="1727" t="s">
        <v>96</v>
      </c>
      <c r="B106" s="1728"/>
      <c r="C106" s="915">
        <f t="shared" ref="C106:M106" si="13">SUM(C100+C105)</f>
        <v>0</v>
      </c>
      <c r="D106" s="915">
        <f t="shared" si="13"/>
        <v>0</v>
      </c>
      <c r="E106" s="915">
        <f t="shared" si="13"/>
        <v>0</v>
      </c>
      <c r="F106" s="915">
        <f t="shared" si="13"/>
        <v>0</v>
      </c>
      <c r="G106" s="915">
        <f t="shared" si="13"/>
        <v>0</v>
      </c>
      <c r="H106" s="915">
        <f t="shared" si="13"/>
        <v>0</v>
      </c>
      <c r="I106" s="915">
        <f t="shared" si="13"/>
        <v>0</v>
      </c>
      <c r="J106" s="915">
        <f t="shared" si="13"/>
        <v>0</v>
      </c>
      <c r="K106" s="915">
        <f t="shared" si="13"/>
        <v>0</v>
      </c>
      <c r="L106" s="915">
        <f t="shared" si="13"/>
        <v>0</v>
      </c>
      <c r="M106" s="915">
        <f t="shared" si="13"/>
        <v>0</v>
      </c>
      <c r="N106" s="794"/>
      <c r="O106" s="805"/>
      <c r="P106" s="805"/>
      <c r="Q106" s="805"/>
      <c r="R106" s="805"/>
      <c r="S106" s="804"/>
      <c r="T106" s="804"/>
      <c r="U106" s="950"/>
      <c r="V106" s="823"/>
      <c r="W106" s="823"/>
      <c r="X106" s="823"/>
      <c r="Y106" s="823"/>
      <c r="Z106" s="823"/>
      <c r="AA106" s="823"/>
      <c r="AB106" s="823"/>
      <c r="AC106" s="823"/>
      <c r="AD106" s="823"/>
      <c r="AE106" s="823"/>
      <c r="AF106" s="823"/>
      <c r="AG106" s="823"/>
      <c r="AH106" s="977"/>
      <c r="AI106" s="823"/>
      <c r="AJ106" s="966"/>
      <c r="AK106" s="966"/>
      <c r="AL106" s="966"/>
      <c r="AM106" s="966"/>
      <c r="AN106" s="795"/>
      <c r="AO106" s="795"/>
      <c r="BY106" s="794"/>
      <c r="BZ106" s="794"/>
      <c r="CA106" s="794"/>
      <c r="CB106" s="794"/>
      <c r="CC106" s="794"/>
      <c r="CD106" s="794"/>
      <c r="CE106" s="794"/>
      <c r="CF106" s="794"/>
      <c r="CG106" s="807"/>
      <c r="CH106" s="807"/>
      <c r="CI106" s="807"/>
      <c r="CJ106" s="807"/>
      <c r="CK106" s="807"/>
      <c r="CL106" s="807"/>
      <c r="CM106" s="807"/>
      <c r="CN106" s="807"/>
      <c r="CO106" s="794"/>
    </row>
    <row r="107" spans="1:93" s="793" customFormat="1" x14ac:dyDescent="0.2">
      <c r="A107" s="889" t="s">
        <v>240</v>
      </c>
      <c r="B107" s="889"/>
      <c r="C107" s="889"/>
      <c r="D107" s="971"/>
      <c r="E107" s="980"/>
      <c r="F107" s="980"/>
      <c r="G107" s="981"/>
      <c r="H107" s="981"/>
      <c r="I107" s="931"/>
      <c r="J107" s="932"/>
      <c r="K107" s="932"/>
      <c r="L107" s="932"/>
      <c r="M107" s="932"/>
      <c r="N107" s="932"/>
      <c r="O107" s="932"/>
      <c r="P107" s="932"/>
      <c r="Q107" s="932"/>
      <c r="R107" s="932"/>
      <c r="S107" s="798"/>
      <c r="T107" s="982"/>
      <c r="U107" s="798"/>
      <c r="V107" s="798"/>
      <c r="W107" s="798"/>
      <c r="X107" s="799"/>
      <c r="Y107" s="799"/>
      <c r="Z107" s="799"/>
      <c r="AA107" s="799"/>
      <c r="AB107" s="799"/>
      <c r="AC107" s="799"/>
      <c r="AD107" s="799"/>
      <c r="AE107" s="799"/>
      <c r="AF107" s="799"/>
      <c r="AG107" s="966"/>
      <c r="AH107" s="966"/>
      <c r="AI107" s="966"/>
      <c r="AJ107" s="983"/>
      <c r="AK107" s="966"/>
      <c r="AL107" s="966"/>
      <c r="AM107" s="966"/>
      <c r="AN107" s="966"/>
      <c r="AO107" s="966"/>
      <c r="AP107" s="966"/>
      <c r="AQ107" s="966"/>
      <c r="BY107" s="794"/>
      <c r="BZ107" s="794"/>
      <c r="CA107" s="794"/>
      <c r="CB107" s="794"/>
      <c r="CC107" s="794"/>
      <c r="CD107" s="794"/>
      <c r="CE107" s="794"/>
      <c r="CF107" s="794"/>
      <c r="CG107" s="807"/>
      <c r="CH107" s="807"/>
      <c r="CI107" s="807"/>
      <c r="CJ107" s="807"/>
      <c r="CK107" s="807"/>
      <c r="CL107" s="807"/>
      <c r="CM107" s="807"/>
      <c r="CN107" s="807"/>
      <c r="CO107" s="794"/>
    </row>
    <row r="108" spans="1:93" s="793" customFormat="1" ht="14.25" customHeight="1" x14ac:dyDescent="0.2">
      <c r="A108" s="1508" t="s">
        <v>3</v>
      </c>
      <c r="B108" s="1509"/>
      <c r="C108" s="1562" t="s">
        <v>33</v>
      </c>
      <c r="D108" s="1563"/>
      <c r="E108" s="1564"/>
      <c r="F108" s="1562" t="s">
        <v>67</v>
      </c>
      <c r="G108" s="1564"/>
      <c r="H108" s="1562" t="s">
        <v>68</v>
      </c>
      <c r="I108" s="1564"/>
      <c r="J108" s="1562" t="s">
        <v>69</v>
      </c>
      <c r="K108" s="1564"/>
      <c r="L108" s="1562" t="s">
        <v>70</v>
      </c>
      <c r="M108" s="1740"/>
      <c r="N108" s="1657" t="s">
        <v>230</v>
      </c>
      <c r="O108" s="1563"/>
      <c r="P108" s="1564"/>
      <c r="Q108" s="1741"/>
      <c r="R108" s="1742"/>
      <c r="S108" s="1738"/>
      <c r="T108" s="1739"/>
      <c r="U108" s="1738"/>
      <c r="V108" s="1739"/>
      <c r="W108" s="1738"/>
      <c r="X108" s="1739"/>
      <c r="Y108" s="1738"/>
      <c r="Z108" s="1739"/>
      <c r="AA108" s="977"/>
      <c r="AB108" s="823"/>
      <c r="AC108" s="823"/>
      <c r="AD108" s="823"/>
      <c r="AE108" s="966"/>
      <c r="AF108" s="966"/>
      <c r="AG108" s="966"/>
      <c r="AH108" s="966"/>
      <c r="AI108" s="814"/>
      <c r="AJ108" s="814"/>
      <c r="AK108" s="814"/>
      <c r="AL108" s="814"/>
      <c r="AM108" s="984"/>
      <c r="AN108" s="815"/>
      <c r="AO108" s="815"/>
      <c r="AP108" s="815"/>
      <c r="AQ108" s="815"/>
      <c r="AR108" s="815"/>
      <c r="AS108" s="815"/>
      <c r="AT108" s="815"/>
      <c r="BY108" s="794"/>
      <c r="BZ108" s="794"/>
      <c r="CA108" s="794"/>
      <c r="CB108" s="794"/>
      <c r="CC108" s="794"/>
      <c r="CD108" s="794"/>
      <c r="CE108" s="794"/>
      <c r="CF108" s="794"/>
      <c r="CG108" s="807"/>
      <c r="CH108" s="807"/>
      <c r="CI108" s="807"/>
      <c r="CJ108" s="807"/>
      <c r="CK108" s="807"/>
      <c r="CL108" s="807"/>
      <c r="CM108" s="807"/>
      <c r="CN108" s="807"/>
      <c r="CO108" s="794"/>
    </row>
    <row r="109" spans="1:93" s="793" customFormat="1" ht="21" x14ac:dyDescent="0.2">
      <c r="A109" s="1512"/>
      <c r="B109" s="1513"/>
      <c r="C109" s="851" t="s">
        <v>149</v>
      </c>
      <c r="D109" s="851" t="s">
        <v>30</v>
      </c>
      <c r="E109" s="851" t="s">
        <v>48</v>
      </c>
      <c r="F109" s="851" t="s">
        <v>30</v>
      </c>
      <c r="G109" s="851" t="s">
        <v>48</v>
      </c>
      <c r="H109" s="851" t="s">
        <v>30</v>
      </c>
      <c r="I109" s="851" t="s">
        <v>48</v>
      </c>
      <c r="J109" s="851" t="s">
        <v>30</v>
      </c>
      <c r="K109" s="851" t="s">
        <v>48</v>
      </c>
      <c r="L109" s="851" t="s">
        <v>30</v>
      </c>
      <c r="M109" s="985" t="s">
        <v>48</v>
      </c>
      <c r="N109" s="986" t="s">
        <v>231</v>
      </c>
      <c r="O109" s="884" t="s">
        <v>232</v>
      </c>
      <c r="P109" s="901" t="s">
        <v>233</v>
      </c>
      <c r="Q109" s="987"/>
      <c r="R109" s="988"/>
      <c r="S109" s="988"/>
      <c r="T109" s="988"/>
      <c r="U109" s="988"/>
      <c r="V109" s="988"/>
      <c r="W109" s="988"/>
      <c r="X109" s="988"/>
      <c r="Y109" s="988"/>
      <c r="Z109" s="988"/>
      <c r="AA109" s="977"/>
      <c r="AB109" s="823"/>
      <c r="AC109" s="823"/>
      <c r="AD109" s="823"/>
      <c r="AE109" s="966"/>
      <c r="AF109" s="966"/>
      <c r="AG109" s="966"/>
      <c r="AH109" s="966"/>
      <c r="AI109" s="814"/>
      <c r="AJ109" s="814"/>
      <c r="AK109" s="814"/>
      <c r="AL109" s="814"/>
      <c r="AM109" s="984"/>
      <c r="AN109" s="815"/>
      <c r="AO109" s="815"/>
      <c r="AP109" s="815"/>
      <c r="AQ109" s="815"/>
      <c r="AR109" s="815"/>
      <c r="AS109" s="815"/>
      <c r="AT109" s="815"/>
      <c r="BY109" s="794"/>
      <c r="BZ109" s="794"/>
      <c r="CA109" s="794"/>
      <c r="CB109" s="794"/>
      <c r="CC109" s="794"/>
      <c r="CD109" s="794"/>
      <c r="CE109" s="794"/>
      <c r="CF109" s="794"/>
      <c r="CG109" s="807"/>
      <c r="CH109" s="807"/>
      <c r="CI109" s="807"/>
      <c r="CJ109" s="807"/>
      <c r="CK109" s="807"/>
      <c r="CL109" s="807"/>
      <c r="CM109" s="807"/>
      <c r="CN109" s="807"/>
      <c r="CO109" s="794"/>
    </row>
    <row r="110" spans="1:93" s="793" customFormat="1" x14ac:dyDescent="0.2">
      <c r="A110" s="1566" t="s">
        <v>282</v>
      </c>
      <c r="B110" s="864" t="s">
        <v>88</v>
      </c>
      <c r="C110" s="989">
        <f>SUM(D110:E110)</f>
        <v>0</v>
      </c>
      <c r="D110" s="990">
        <f t="shared" ref="D110:E112" si="14">SUM(F110+H110+J110+L110)</f>
        <v>0</v>
      </c>
      <c r="E110" s="990">
        <f t="shared" si="14"/>
        <v>0</v>
      </c>
      <c r="F110" s="865"/>
      <c r="G110" s="865"/>
      <c r="H110" s="865"/>
      <c r="I110" s="865"/>
      <c r="J110" s="865"/>
      <c r="K110" s="865"/>
      <c r="L110" s="865"/>
      <c r="M110" s="906"/>
      <c r="N110" s="991"/>
      <c r="O110" s="906"/>
      <c r="P110" s="865"/>
      <c r="Q110" s="992"/>
      <c r="R110" s="993"/>
      <c r="S110" s="993"/>
      <c r="T110" s="993"/>
      <c r="U110" s="993"/>
      <c r="V110" s="993"/>
      <c r="W110" s="993"/>
      <c r="X110" s="993"/>
      <c r="Y110" s="993"/>
      <c r="Z110" s="993"/>
      <c r="AA110" s="977"/>
      <c r="AB110" s="823"/>
      <c r="AC110" s="823"/>
      <c r="AD110" s="823"/>
      <c r="AE110" s="966"/>
      <c r="AF110" s="966"/>
      <c r="AG110" s="966"/>
      <c r="AH110" s="966"/>
      <c r="AI110" s="814"/>
      <c r="AJ110" s="814"/>
      <c r="AK110" s="814"/>
      <c r="AL110" s="814"/>
      <c r="AM110" s="814"/>
      <c r="AN110" s="815"/>
      <c r="AO110" s="815"/>
      <c r="AP110" s="823"/>
      <c r="AQ110" s="815"/>
      <c r="AR110" s="815"/>
      <c r="AS110" s="815"/>
      <c r="AT110" s="815"/>
      <c r="BY110" s="794"/>
      <c r="BZ110" s="794"/>
      <c r="CA110" s="794"/>
      <c r="CB110" s="794"/>
      <c r="CC110" s="794"/>
      <c r="CD110" s="794"/>
      <c r="CE110" s="794"/>
      <c r="CF110" s="794"/>
      <c r="CG110" s="807"/>
      <c r="CH110" s="807"/>
      <c r="CI110" s="807"/>
      <c r="CJ110" s="807"/>
      <c r="CK110" s="807"/>
      <c r="CL110" s="807"/>
      <c r="CM110" s="807"/>
      <c r="CN110" s="807"/>
      <c r="CO110" s="794"/>
    </row>
    <row r="111" spans="1:93" s="793" customFormat="1" x14ac:dyDescent="0.2">
      <c r="A111" s="1567"/>
      <c r="B111" s="873" t="s">
        <v>89</v>
      </c>
      <c r="C111" s="994">
        <f>SUM(D111:E111)</f>
        <v>0</v>
      </c>
      <c r="D111" s="994">
        <f t="shared" si="14"/>
        <v>0</v>
      </c>
      <c r="E111" s="994">
        <f t="shared" si="14"/>
        <v>0</v>
      </c>
      <c r="F111" s="842"/>
      <c r="G111" s="842"/>
      <c r="H111" s="842"/>
      <c r="I111" s="842"/>
      <c r="J111" s="842"/>
      <c r="K111" s="842"/>
      <c r="L111" s="842"/>
      <c r="M111" s="909"/>
      <c r="N111" s="995"/>
      <c r="O111" s="909"/>
      <c r="P111" s="842"/>
      <c r="Q111" s="992"/>
      <c r="R111" s="996"/>
      <c r="S111" s="993"/>
      <c r="T111" s="993"/>
      <c r="U111" s="993"/>
      <c r="V111" s="993"/>
      <c r="W111" s="993"/>
      <c r="X111" s="993"/>
      <c r="Y111" s="993"/>
      <c r="Z111" s="997"/>
      <c r="AA111" s="950"/>
      <c r="AB111" s="946"/>
      <c r="AC111" s="946"/>
      <c r="AD111" s="946"/>
      <c r="AE111" s="998"/>
      <c r="AF111" s="998"/>
      <c r="AG111" s="998"/>
      <c r="AH111" s="998"/>
      <c r="AI111" s="967"/>
      <c r="AJ111" s="967"/>
      <c r="AK111" s="967"/>
      <c r="AL111" s="967"/>
      <c r="AM111" s="814"/>
      <c r="AN111" s="815"/>
      <c r="AO111" s="815"/>
      <c r="AP111" s="823"/>
      <c r="AQ111" s="815"/>
      <c r="AR111" s="815"/>
      <c r="AS111" s="815"/>
      <c r="AT111" s="815"/>
      <c r="BY111" s="794"/>
      <c r="BZ111" s="794"/>
      <c r="CA111" s="794"/>
      <c r="CB111" s="794"/>
      <c r="CC111" s="794"/>
      <c r="CD111" s="794"/>
      <c r="CE111" s="794"/>
      <c r="CF111" s="794"/>
      <c r="CG111" s="807"/>
      <c r="CH111" s="807"/>
      <c r="CI111" s="807"/>
      <c r="CJ111" s="807"/>
      <c r="CK111" s="807"/>
      <c r="CL111" s="807"/>
      <c r="CM111" s="807"/>
      <c r="CN111" s="807"/>
      <c r="CO111" s="794"/>
    </row>
    <row r="112" spans="1:93" s="793" customFormat="1" x14ac:dyDescent="0.2">
      <c r="A112" s="1568"/>
      <c r="B112" s="978" t="s">
        <v>90</v>
      </c>
      <c r="C112" s="999">
        <f>SUM(D112:E112)</f>
        <v>0</v>
      </c>
      <c r="D112" s="999">
        <f t="shared" si="14"/>
        <v>0</v>
      </c>
      <c r="E112" s="999">
        <f t="shared" si="14"/>
        <v>0</v>
      </c>
      <c r="F112" s="879"/>
      <c r="G112" s="879"/>
      <c r="H112" s="879"/>
      <c r="I112" s="879"/>
      <c r="J112" s="879"/>
      <c r="K112" s="879"/>
      <c r="L112" s="879"/>
      <c r="M112" s="912"/>
      <c r="N112" s="1000"/>
      <c r="O112" s="912"/>
      <c r="P112" s="879"/>
      <c r="Q112" s="992"/>
      <c r="R112" s="996"/>
      <c r="S112" s="993"/>
      <c r="T112" s="993"/>
      <c r="U112" s="993"/>
      <c r="V112" s="993"/>
      <c r="W112" s="993"/>
      <c r="X112" s="993"/>
      <c r="Y112" s="1001"/>
      <c r="Z112" s="993"/>
      <c r="AA112" s="823"/>
      <c r="AB112" s="823"/>
      <c r="AC112" s="823"/>
      <c r="AD112" s="823"/>
      <c r="AE112" s="966"/>
      <c r="AF112" s="966"/>
      <c r="AG112" s="966"/>
      <c r="AH112" s="966"/>
      <c r="AI112" s="814"/>
      <c r="AJ112" s="814"/>
      <c r="AK112" s="814"/>
      <c r="AL112" s="814"/>
      <c r="AM112" s="814"/>
      <c r="AN112" s="815"/>
      <c r="AO112" s="815"/>
      <c r="AP112" s="823"/>
      <c r="AQ112" s="815"/>
      <c r="AR112" s="815"/>
      <c r="AS112" s="815"/>
      <c r="AT112" s="815"/>
      <c r="BY112" s="794"/>
      <c r="BZ112" s="794"/>
      <c r="CA112" s="794"/>
      <c r="CB112" s="794"/>
      <c r="CC112" s="794"/>
      <c r="CD112" s="794"/>
      <c r="CE112" s="794"/>
      <c r="CF112" s="794"/>
      <c r="CG112" s="807"/>
      <c r="CH112" s="807"/>
      <c r="CI112" s="807"/>
      <c r="CJ112" s="807"/>
      <c r="CK112" s="807"/>
      <c r="CL112" s="807"/>
      <c r="CM112" s="807"/>
      <c r="CN112" s="807"/>
      <c r="CO112" s="794"/>
    </row>
    <row r="113" spans="1:5464" s="793" customFormat="1" x14ac:dyDescent="0.2">
      <c r="A113" s="1727" t="s">
        <v>91</v>
      </c>
      <c r="B113" s="1728"/>
      <c r="C113" s="1002">
        <f t="shared" ref="C113:P113" si="15">SUM(C110:C112)</f>
        <v>0</v>
      </c>
      <c r="D113" s="1002">
        <f t="shared" si="15"/>
        <v>0</v>
      </c>
      <c r="E113" s="1002">
        <f t="shared" si="15"/>
        <v>0</v>
      </c>
      <c r="F113" s="1002">
        <f t="shared" si="15"/>
        <v>0</v>
      </c>
      <c r="G113" s="1002">
        <f t="shared" si="15"/>
        <v>0</v>
      </c>
      <c r="H113" s="1002">
        <f t="shared" si="15"/>
        <v>0</v>
      </c>
      <c r="I113" s="1002">
        <f t="shared" si="15"/>
        <v>0</v>
      </c>
      <c r="J113" s="1002">
        <f t="shared" si="15"/>
        <v>0</v>
      </c>
      <c r="K113" s="1002">
        <f t="shared" si="15"/>
        <v>0</v>
      </c>
      <c r="L113" s="1002">
        <f t="shared" si="15"/>
        <v>0</v>
      </c>
      <c r="M113" s="1003">
        <f t="shared" si="15"/>
        <v>0</v>
      </c>
      <c r="N113" s="1004">
        <f t="shared" si="15"/>
        <v>0</v>
      </c>
      <c r="O113" s="1003">
        <f t="shared" si="15"/>
        <v>0</v>
      </c>
      <c r="P113" s="1002">
        <f t="shared" si="15"/>
        <v>0</v>
      </c>
      <c r="Q113" s="992"/>
      <c r="R113" s="996"/>
      <c r="S113" s="996"/>
      <c r="T113" s="996"/>
      <c r="U113" s="996"/>
      <c r="V113" s="996"/>
      <c r="W113" s="996"/>
      <c r="X113" s="996"/>
      <c r="Y113" s="1005"/>
      <c r="Z113" s="996"/>
      <c r="AA113" s="823"/>
      <c r="AB113" s="823"/>
      <c r="AC113" s="823"/>
      <c r="AD113" s="823"/>
      <c r="AE113" s="966"/>
      <c r="AF113" s="966"/>
      <c r="AG113" s="966"/>
      <c r="AH113" s="966"/>
      <c r="AI113" s="814"/>
      <c r="AJ113" s="814"/>
      <c r="AK113" s="814"/>
      <c r="AL113" s="814"/>
      <c r="AM113" s="814"/>
      <c r="AN113" s="815"/>
      <c r="AO113" s="815"/>
      <c r="AP113" s="823"/>
      <c r="AQ113" s="815"/>
      <c r="AR113" s="815"/>
      <c r="AS113" s="815"/>
      <c r="AT113" s="815"/>
      <c r="BY113" s="794"/>
      <c r="BZ113" s="794"/>
      <c r="CA113" s="794"/>
      <c r="CB113" s="794"/>
      <c r="CC113" s="794"/>
      <c r="CD113" s="794"/>
      <c r="CE113" s="794"/>
      <c r="CF113" s="794"/>
      <c r="CG113" s="807">
        <v>0</v>
      </c>
      <c r="CH113" s="807"/>
      <c r="CI113" s="807"/>
      <c r="CJ113" s="807"/>
      <c r="CK113" s="807"/>
      <c r="CL113" s="807"/>
      <c r="CM113" s="807"/>
      <c r="CN113" s="807"/>
      <c r="CO113" s="794"/>
    </row>
    <row r="114" spans="1:5464" s="793" customFormat="1" x14ac:dyDescent="0.2">
      <c r="A114" s="1569" t="s">
        <v>239</v>
      </c>
      <c r="B114" s="876" t="s">
        <v>92</v>
      </c>
      <c r="C114" s="1006">
        <f>SUM(D114:E114)</f>
        <v>0</v>
      </c>
      <c r="D114" s="1006">
        <f t="shared" ref="D114:E117" si="16">SUM(F114+H114+J114+L114)</f>
        <v>0</v>
      </c>
      <c r="E114" s="1006">
        <f t="shared" si="16"/>
        <v>0</v>
      </c>
      <c r="F114" s="841"/>
      <c r="G114" s="841"/>
      <c r="H114" s="841"/>
      <c r="I114" s="841"/>
      <c r="J114" s="841"/>
      <c r="K114" s="841"/>
      <c r="L114" s="841"/>
      <c r="M114" s="1007"/>
      <c r="N114" s="1008"/>
      <c r="O114" s="1007"/>
      <c r="P114" s="841"/>
      <c r="Q114" s="1009"/>
      <c r="R114" s="814"/>
      <c r="S114" s="814"/>
      <c r="T114" s="814"/>
      <c r="U114" s="814"/>
      <c r="V114" s="814"/>
      <c r="W114" s="814"/>
      <c r="X114" s="814"/>
      <c r="Y114" s="856"/>
      <c r="Z114" s="814"/>
      <c r="AA114" s="814"/>
      <c r="AB114" s="823"/>
      <c r="AC114" s="823"/>
      <c r="AD114" s="823"/>
      <c r="AE114" s="823"/>
      <c r="AF114" s="823"/>
      <c r="AG114" s="823"/>
      <c r="AH114" s="823"/>
      <c r="AI114" s="823"/>
      <c r="AJ114" s="823"/>
      <c r="AK114" s="823"/>
      <c r="AL114" s="823"/>
      <c r="AM114" s="823"/>
      <c r="AN114" s="823"/>
      <c r="AO114" s="966"/>
      <c r="AP114" s="966"/>
      <c r="AQ114" s="966"/>
      <c r="AR114" s="966"/>
      <c r="AS114" s="814"/>
      <c r="AT114" s="814"/>
      <c r="BY114" s="794"/>
      <c r="BZ114" s="794"/>
      <c r="CA114" s="794"/>
      <c r="CB114" s="794"/>
      <c r="CC114" s="794"/>
      <c r="CD114" s="794"/>
      <c r="CE114" s="794"/>
      <c r="CF114" s="794"/>
      <c r="CG114" s="807"/>
      <c r="CH114" s="807"/>
      <c r="CI114" s="807"/>
      <c r="CJ114" s="807"/>
      <c r="CK114" s="807"/>
      <c r="CL114" s="807"/>
      <c r="CM114" s="807"/>
      <c r="CN114" s="807"/>
      <c r="CO114" s="794"/>
    </row>
    <row r="115" spans="1:5464" s="793" customFormat="1" x14ac:dyDescent="0.2">
      <c r="A115" s="1570"/>
      <c r="B115" s="873" t="s">
        <v>93</v>
      </c>
      <c r="C115" s="994">
        <f>SUM(D115:E115)</f>
        <v>0</v>
      </c>
      <c r="D115" s="994">
        <f t="shared" si="16"/>
        <v>0</v>
      </c>
      <c r="E115" s="994">
        <f t="shared" si="16"/>
        <v>0</v>
      </c>
      <c r="F115" s="842"/>
      <c r="G115" s="842"/>
      <c r="H115" s="842"/>
      <c r="I115" s="842"/>
      <c r="J115" s="842"/>
      <c r="K115" s="842"/>
      <c r="L115" s="842"/>
      <c r="M115" s="909"/>
      <c r="N115" s="995"/>
      <c r="O115" s="909"/>
      <c r="P115" s="842"/>
      <c r="Q115" s="969"/>
      <c r="R115" s="804"/>
      <c r="S115" s="804"/>
      <c r="T115" s="804"/>
      <c r="U115" s="804"/>
      <c r="V115" s="804"/>
      <c r="W115" s="804"/>
      <c r="X115" s="804"/>
      <c r="Y115" s="804"/>
      <c r="Z115" s="814"/>
      <c r="AA115" s="814"/>
      <c r="AB115" s="823"/>
      <c r="AC115" s="823"/>
      <c r="AD115" s="823"/>
      <c r="AE115" s="823"/>
      <c r="AF115" s="823"/>
      <c r="AG115" s="823"/>
      <c r="AH115" s="823"/>
      <c r="AI115" s="823"/>
      <c r="AJ115" s="823"/>
      <c r="AK115" s="823"/>
      <c r="AL115" s="823"/>
      <c r="AM115" s="823"/>
      <c r="AN115" s="823"/>
      <c r="AO115" s="966"/>
      <c r="AP115" s="966"/>
      <c r="AQ115" s="966"/>
      <c r="AR115" s="966"/>
      <c r="AS115" s="814"/>
      <c r="AT115" s="814"/>
      <c r="BY115" s="794"/>
      <c r="BZ115" s="794"/>
      <c r="CA115" s="794"/>
      <c r="CB115" s="794"/>
      <c r="CC115" s="794"/>
      <c r="CD115" s="794"/>
      <c r="CE115" s="794"/>
      <c r="CF115" s="794"/>
      <c r="CG115" s="807"/>
      <c r="CH115" s="807"/>
      <c r="CI115" s="807"/>
      <c r="CJ115" s="807"/>
      <c r="CK115" s="807"/>
      <c r="CL115" s="807"/>
      <c r="CM115" s="807"/>
      <c r="CN115" s="807"/>
      <c r="CO115" s="794"/>
    </row>
    <row r="116" spans="1:5464" s="793" customFormat="1" x14ac:dyDescent="0.2">
      <c r="A116" s="1570"/>
      <c r="B116" s="873" t="s">
        <v>94</v>
      </c>
      <c r="C116" s="994">
        <f>SUM(D116:E116)</f>
        <v>0</v>
      </c>
      <c r="D116" s="994">
        <f t="shared" si="16"/>
        <v>0</v>
      </c>
      <c r="E116" s="994">
        <f t="shared" si="16"/>
        <v>0</v>
      </c>
      <c r="F116" s="842"/>
      <c r="G116" s="842"/>
      <c r="H116" s="842"/>
      <c r="I116" s="842"/>
      <c r="J116" s="842"/>
      <c r="K116" s="842"/>
      <c r="L116" s="842"/>
      <c r="M116" s="909"/>
      <c r="N116" s="995"/>
      <c r="O116" s="909"/>
      <c r="P116" s="842"/>
      <c r="Q116" s="969"/>
      <c r="R116" s="804"/>
      <c r="S116" s="804"/>
      <c r="T116" s="804"/>
      <c r="U116" s="804"/>
      <c r="V116" s="804"/>
      <c r="W116" s="804"/>
      <c r="X116" s="804"/>
      <c r="Y116" s="804"/>
      <c r="Z116" s="814"/>
      <c r="AA116" s="814"/>
      <c r="AB116" s="823"/>
      <c r="AC116" s="823"/>
      <c r="AD116" s="823"/>
      <c r="AE116" s="823"/>
      <c r="AF116" s="823"/>
      <c r="AG116" s="823"/>
      <c r="AH116" s="823"/>
      <c r="AI116" s="823"/>
      <c r="AJ116" s="823"/>
      <c r="AK116" s="823"/>
      <c r="AL116" s="823"/>
      <c r="AM116" s="823"/>
      <c r="AN116" s="823"/>
      <c r="AO116" s="966"/>
      <c r="AP116" s="966"/>
      <c r="AQ116" s="966"/>
      <c r="AR116" s="966"/>
      <c r="AS116" s="814"/>
      <c r="AT116" s="814"/>
      <c r="BY116" s="794"/>
      <c r="BZ116" s="794"/>
      <c r="CA116" s="794"/>
      <c r="CB116" s="794"/>
      <c r="CC116" s="794"/>
      <c r="CD116" s="794"/>
      <c r="CE116" s="794"/>
      <c r="CF116" s="794"/>
      <c r="CG116" s="807"/>
      <c r="CH116" s="807"/>
      <c r="CI116" s="807"/>
      <c r="CJ116" s="807"/>
      <c r="CK116" s="807"/>
      <c r="CL116" s="807"/>
      <c r="CM116" s="807"/>
      <c r="CN116" s="807"/>
      <c r="CO116" s="794"/>
    </row>
    <row r="117" spans="1:5464" s="793" customFormat="1" x14ac:dyDescent="0.2">
      <c r="A117" s="1571"/>
      <c r="B117" s="878" t="s">
        <v>95</v>
      </c>
      <c r="C117" s="999">
        <f>SUM(D117:E117)</f>
        <v>0</v>
      </c>
      <c r="D117" s="999">
        <f t="shared" si="16"/>
        <v>0</v>
      </c>
      <c r="E117" s="999">
        <f t="shared" si="16"/>
        <v>0</v>
      </c>
      <c r="F117" s="879"/>
      <c r="G117" s="879"/>
      <c r="H117" s="879"/>
      <c r="I117" s="879"/>
      <c r="J117" s="879"/>
      <c r="K117" s="879"/>
      <c r="L117" s="879"/>
      <c r="M117" s="912"/>
      <c r="N117" s="1000"/>
      <c r="O117" s="912"/>
      <c r="P117" s="879"/>
      <c r="Q117" s="969"/>
      <c r="R117" s="804"/>
      <c r="S117" s="804"/>
      <c r="T117" s="804"/>
      <c r="U117" s="804"/>
      <c r="V117" s="804"/>
      <c r="W117" s="804"/>
      <c r="X117" s="804"/>
      <c r="Y117" s="804"/>
      <c r="Z117" s="814"/>
      <c r="AA117" s="814"/>
      <c r="AB117" s="823"/>
      <c r="AC117" s="823"/>
      <c r="AD117" s="823"/>
      <c r="AE117" s="823"/>
      <c r="AF117" s="823"/>
      <c r="AG117" s="823"/>
      <c r="AH117" s="823"/>
      <c r="AI117" s="823"/>
      <c r="AJ117" s="823"/>
      <c r="AK117" s="823"/>
      <c r="AL117" s="823"/>
      <c r="AM117" s="823"/>
      <c r="AN117" s="823"/>
      <c r="AO117" s="966"/>
      <c r="AP117" s="966"/>
      <c r="AQ117" s="966"/>
      <c r="AR117" s="966"/>
      <c r="AS117" s="814"/>
      <c r="AT117" s="814"/>
      <c r="BY117" s="794"/>
      <c r="BZ117" s="794"/>
      <c r="CA117" s="794"/>
      <c r="CB117" s="794"/>
      <c r="CC117" s="794"/>
      <c r="CD117" s="794"/>
      <c r="CE117" s="794"/>
      <c r="CF117" s="794"/>
      <c r="CG117" s="807"/>
      <c r="CH117" s="807"/>
      <c r="CI117" s="807"/>
      <c r="CJ117" s="807"/>
      <c r="CK117" s="807"/>
      <c r="CL117" s="807"/>
      <c r="CM117" s="807"/>
      <c r="CN117" s="807"/>
      <c r="CO117" s="794"/>
    </row>
    <row r="118" spans="1:5464" s="793" customFormat="1" x14ac:dyDescent="0.2">
      <c r="A118" s="1727" t="s">
        <v>91</v>
      </c>
      <c r="B118" s="1728"/>
      <c r="C118" s="1002">
        <f t="shared" ref="C118:P118" si="17">SUM(C114:C117)</f>
        <v>0</v>
      </c>
      <c r="D118" s="1002">
        <f t="shared" si="17"/>
        <v>0</v>
      </c>
      <c r="E118" s="1002">
        <f t="shared" si="17"/>
        <v>0</v>
      </c>
      <c r="F118" s="1002">
        <f t="shared" si="17"/>
        <v>0</v>
      </c>
      <c r="G118" s="1002">
        <f t="shared" si="17"/>
        <v>0</v>
      </c>
      <c r="H118" s="1002">
        <f t="shared" si="17"/>
        <v>0</v>
      </c>
      <c r="I118" s="1002">
        <f t="shared" si="17"/>
        <v>0</v>
      </c>
      <c r="J118" s="1002">
        <f t="shared" si="17"/>
        <v>0</v>
      </c>
      <c r="K118" s="1002">
        <f t="shared" si="17"/>
        <v>0</v>
      </c>
      <c r="L118" s="1002">
        <f t="shared" si="17"/>
        <v>0</v>
      </c>
      <c r="M118" s="1003">
        <f t="shared" si="17"/>
        <v>0</v>
      </c>
      <c r="N118" s="1004">
        <f t="shared" si="17"/>
        <v>0</v>
      </c>
      <c r="O118" s="1003">
        <f t="shared" si="17"/>
        <v>0</v>
      </c>
      <c r="P118" s="1002">
        <f t="shared" si="17"/>
        <v>0</v>
      </c>
      <c r="Q118" s="969"/>
      <c r="R118" s="804"/>
      <c r="S118" s="804"/>
      <c r="T118" s="804"/>
      <c r="U118" s="804"/>
      <c r="V118" s="804"/>
      <c r="W118" s="804"/>
      <c r="X118" s="804"/>
      <c r="Y118" s="804"/>
      <c r="Z118" s="814"/>
      <c r="AA118" s="814"/>
      <c r="AB118" s="823"/>
      <c r="AC118" s="823"/>
      <c r="AD118" s="823"/>
      <c r="AE118" s="823"/>
      <c r="AF118" s="823"/>
      <c r="AG118" s="823"/>
      <c r="AH118" s="823"/>
      <c r="AI118" s="823"/>
      <c r="AJ118" s="823"/>
      <c r="AK118" s="823"/>
      <c r="AL118" s="823"/>
      <c r="AM118" s="823"/>
      <c r="AN118" s="823"/>
      <c r="AO118" s="966"/>
      <c r="AP118" s="966"/>
      <c r="AQ118" s="966"/>
      <c r="AR118" s="966"/>
      <c r="AS118" s="814"/>
      <c r="AT118" s="814"/>
      <c r="BY118" s="794"/>
      <c r="BZ118" s="794"/>
      <c r="CA118" s="794"/>
      <c r="CB118" s="794"/>
      <c r="CC118" s="794"/>
      <c r="CD118" s="794"/>
      <c r="CE118" s="794"/>
      <c r="CF118" s="794"/>
      <c r="CG118" s="807">
        <v>0</v>
      </c>
      <c r="CH118" s="807"/>
      <c r="CI118" s="807"/>
      <c r="CJ118" s="807"/>
      <c r="CK118" s="807"/>
      <c r="CL118" s="807"/>
      <c r="CM118" s="807"/>
      <c r="CN118" s="807"/>
      <c r="CO118" s="794"/>
    </row>
    <row r="119" spans="1:5464" s="793" customFormat="1" x14ac:dyDescent="0.2">
      <c r="A119" s="1727" t="s">
        <v>96</v>
      </c>
      <c r="B119" s="1728"/>
      <c r="C119" s="1010">
        <f t="shared" ref="C119:P119" si="18">SUM(C113+C118)</f>
        <v>0</v>
      </c>
      <c r="D119" s="1010">
        <f t="shared" si="18"/>
        <v>0</v>
      </c>
      <c r="E119" s="1010">
        <f t="shared" si="18"/>
        <v>0</v>
      </c>
      <c r="F119" s="1010">
        <f t="shared" si="18"/>
        <v>0</v>
      </c>
      <c r="G119" s="1010">
        <f t="shared" si="18"/>
        <v>0</v>
      </c>
      <c r="H119" s="1010">
        <f t="shared" si="18"/>
        <v>0</v>
      </c>
      <c r="I119" s="1010">
        <f t="shared" si="18"/>
        <v>0</v>
      </c>
      <c r="J119" s="1010">
        <f t="shared" si="18"/>
        <v>0</v>
      </c>
      <c r="K119" s="1010">
        <f t="shared" si="18"/>
        <v>0</v>
      </c>
      <c r="L119" s="1010">
        <f t="shared" si="18"/>
        <v>0</v>
      </c>
      <c r="M119" s="1011">
        <f t="shared" si="18"/>
        <v>0</v>
      </c>
      <c r="N119" s="1012">
        <f t="shared" si="18"/>
        <v>0</v>
      </c>
      <c r="O119" s="1011">
        <f t="shared" si="18"/>
        <v>0</v>
      </c>
      <c r="P119" s="1010">
        <f t="shared" si="18"/>
        <v>0</v>
      </c>
      <c r="Q119" s="969"/>
      <c r="R119" s="804"/>
      <c r="S119" s="804"/>
      <c r="T119" s="804"/>
      <c r="U119" s="804"/>
      <c r="V119" s="804"/>
      <c r="W119" s="804"/>
      <c r="X119" s="804"/>
      <c r="Y119" s="804"/>
      <c r="Z119" s="814"/>
      <c r="AA119" s="814"/>
      <c r="AB119" s="823"/>
      <c r="AC119" s="823"/>
      <c r="AD119" s="823"/>
      <c r="AE119" s="823"/>
      <c r="AF119" s="823"/>
      <c r="AG119" s="823"/>
      <c r="AH119" s="823"/>
      <c r="AI119" s="823"/>
      <c r="AJ119" s="823"/>
      <c r="AK119" s="823"/>
      <c r="AL119" s="823"/>
      <c r="AM119" s="823"/>
      <c r="AN119" s="823"/>
      <c r="AO119" s="823"/>
      <c r="AP119" s="823"/>
      <c r="AQ119" s="815"/>
      <c r="AR119" s="815"/>
      <c r="AS119" s="815"/>
      <c r="AT119" s="815"/>
      <c r="BY119" s="794"/>
      <c r="BZ119" s="794"/>
      <c r="CA119" s="794"/>
      <c r="CB119" s="794"/>
      <c r="CC119" s="794"/>
      <c r="CD119" s="794"/>
      <c r="CE119" s="794"/>
      <c r="CF119" s="794"/>
      <c r="CG119" s="807"/>
      <c r="CH119" s="807"/>
      <c r="CI119" s="807"/>
      <c r="CJ119" s="807"/>
      <c r="CK119" s="807"/>
      <c r="CL119" s="807"/>
      <c r="CM119" s="807"/>
      <c r="CN119" s="807"/>
      <c r="CO119" s="794"/>
    </row>
    <row r="120" spans="1:5464" s="793" customFormat="1" x14ac:dyDescent="0.2">
      <c r="A120" s="889" t="s">
        <v>241</v>
      </c>
      <c r="B120" s="889"/>
      <c r="C120" s="889"/>
      <c r="D120" s="971"/>
      <c r="E120" s="980"/>
      <c r="F120" s="980"/>
      <c r="G120" s="981"/>
      <c r="H120" s="981"/>
      <c r="I120" s="931"/>
      <c r="J120" s="932"/>
      <c r="K120" s="932"/>
      <c r="L120" s="932"/>
      <c r="M120" s="932"/>
      <c r="N120" s="1013"/>
      <c r="O120" s="1014"/>
      <c r="P120" s="804"/>
      <c r="Q120" s="804"/>
      <c r="R120" s="804"/>
      <c r="S120" s="804"/>
      <c r="T120" s="804"/>
      <c r="U120" s="804"/>
      <c r="V120" s="804"/>
      <c r="W120" s="804"/>
      <c r="X120" s="804"/>
      <c r="Y120" s="804"/>
      <c r="Z120" s="804"/>
      <c r="AA120" s="804"/>
      <c r="AB120" s="814"/>
      <c r="AC120" s="814"/>
      <c r="AD120" s="823"/>
      <c r="AE120" s="823"/>
      <c r="AF120" s="823"/>
      <c r="AG120" s="823"/>
      <c r="AH120" s="823"/>
      <c r="AI120" s="823"/>
      <c r="AJ120" s="823"/>
      <c r="AK120" s="823"/>
      <c r="AL120" s="823"/>
      <c r="AM120" s="823"/>
      <c r="AN120" s="823"/>
      <c r="AO120" s="823"/>
      <c r="AP120" s="823"/>
      <c r="AQ120" s="823"/>
      <c r="AR120" s="823"/>
      <c r="AS120" s="815"/>
      <c r="AT120" s="815"/>
      <c r="AU120" s="815"/>
      <c r="AV120" s="815"/>
      <c r="BY120" s="794"/>
      <c r="BZ120" s="794"/>
      <c r="CA120" s="794"/>
      <c r="CB120" s="794"/>
      <c r="CC120" s="794"/>
      <c r="CD120" s="794"/>
      <c r="CE120" s="794"/>
      <c r="CF120" s="794"/>
      <c r="CG120" s="807"/>
      <c r="CH120" s="807"/>
      <c r="CI120" s="807"/>
      <c r="CJ120" s="807"/>
      <c r="CK120" s="807"/>
      <c r="CL120" s="807"/>
      <c r="CM120" s="807"/>
      <c r="CN120" s="807"/>
      <c r="CO120" s="794"/>
    </row>
    <row r="121" spans="1:5464" s="793" customFormat="1" ht="14.25" customHeight="1" x14ac:dyDescent="0.2">
      <c r="A121" s="1508" t="s">
        <v>3</v>
      </c>
      <c r="B121" s="1509"/>
      <c r="C121" s="1562" t="s">
        <v>33</v>
      </c>
      <c r="D121" s="1563"/>
      <c r="E121" s="1564"/>
      <c r="F121" s="1562" t="s">
        <v>66</v>
      </c>
      <c r="G121" s="1564"/>
      <c r="H121" s="1562" t="s">
        <v>67</v>
      </c>
      <c r="I121" s="1564"/>
      <c r="J121" s="1562" t="s">
        <v>68</v>
      </c>
      <c r="K121" s="1564"/>
      <c r="L121" s="1562" t="s">
        <v>69</v>
      </c>
      <c r="M121" s="1564"/>
      <c r="N121" s="1562" t="s">
        <v>70</v>
      </c>
      <c r="O121" s="1564"/>
      <c r="P121" s="804"/>
      <c r="Q121" s="804"/>
      <c r="R121" s="804"/>
      <c r="S121" s="804"/>
      <c r="T121" s="804"/>
      <c r="U121" s="804"/>
      <c r="V121" s="804"/>
      <c r="W121" s="814"/>
      <c r="X121" s="814"/>
      <c r="Y121" s="823"/>
      <c r="Z121" s="823"/>
      <c r="AA121" s="823"/>
      <c r="AB121" s="823"/>
      <c r="AC121" s="823"/>
      <c r="AD121" s="823"/>
      <c r="AE121" s="823"/>
      <c r="AF121" s="823"/>
      <c r="AG121" s="823"/>
      <c r="AH121" s="823"/>
      <c r="AI121" s="823"/>
      <c r="AJ121" s="823"/>
      <c r="AK121" s="823"/>
      <c r="AL121" s="823"/>
      <c r="AM121" s="823"/>
      <c r="AN121" s="815"/>
      <c r="AO121" s="815"/>
      <c r="AP121" s="815"/>
      <c r="AQ121" s="815"/>
      <c r="BY121" s="794"/>
      <c r="BZ121" s="794"/>
      <c r="CA121" s="794"/>
      <c r="CB121" s="794"/>
      <c r="CC121" s="794"/>
      <c r="CD121" s="794"/>
      <c r="CE121" s="794"/>
      <c r="CF121" s="794"/>
      <c r="CG121" s="807"/>
      <c r="CH121" s="807"/>
      <c r="CI121" s="807"/>
      <c r="CJ121" s="807"/>
      <c r="CK121" s="807"/>
      <c r="CL121" s="807"/>
      <c r="CM121" s="807"/>
      <c r="CN121" s="807"/>
      <c r="CO121" s="794"/>
    </row>
    <row r="122" spans="1:5464" s="793" customFormat="1" ht="19.5" customHeight="1" x14ac:dyDescent="0.2">
      <c r="A122" s="1512"/>
      <c r="B122" s="1513"/>
      <c r="C122" s="851" t="s">
        <v>149</v>
      </c>
      <c r="D122" s="851" t="s">
        <v>30</v>
      </c>
      <c r="E122" s="939" t="s">
        <v>48</v>
      </c>
      <c r="F122" s="809" t="s">
        <v>30</v>
      </c>
      <c r="G122" s="939" t="s">
        <v>48</v>
      </c>
      <c r="H122" s="809" t="s">
        <v>30</v>
      </c>
      <c r="I122" s="939" t="s">
        <v>48</v>
      </c>
      <c r="J122" s="809" t="s">
        <v>30</v>
      </c>
      <c r="K122" s="939" t="s">
        <v>48</v>
      </c>
      <c r="L122" s="809" t="s">
        <v>30</v>
      </c>
      <c r="M122" s="939" t="s">
        <v>48</v>
      </c>
      <c r="N122" s="1015" t="s">
        <v>30</v>
      </c>
      <c r="O122" s="892" t="s">
        <v>48</v>
      </c>
      <c r="P122" s="942"/>
      <c r="Q122" s="804"/>
      <c r="R122" s="804"/>
      <c r="S122" s="804"/>
      <c r="T122" s="804"/>
      <c r="U122" s="804"/>
      <c r="V122" s="804"/>
      <c r="W122" s="814"/>
      <c r="X122" s="814"/>
      <c r="Y122" s="823"/>
      <c r="Z122" s="823"/>
      <c r="AA122" s="823"/>
      <c r="AB122" s="823"/>
      <c r="AC122" s="823"/>
      <c r="AD122" s="823"/>
      <c r="AE122" s="823"/>
      <c r="AF122" s="823"/>
      <c r="AG122" s="823"/>
      <c r="AH122" s="823"/>
      <c r="AI122" s="823"/>
      <c r="AJ122" s="823"/>
      <c r="AK122" s="823"/>
      <c r="AL122" s="823"/>
      <c r="AM122" s="823"/>
      <c r="AN122" s="815"/>
      <c r="AO122" s="815"/>
      <c r="AP122" s="815"/>
      <c r="AQ122" s="815"/>
      <c r="BY122" s="794"/>
      <c r="BZ122" s="794"/>
      <c r="CA122" s="794"/>
      <c r="CB122" s="794"/>
      <c r="CC122" s="794"/>
      <c r="CD122" s="794"/>
      <c r="CE122" s="794"/>
      <c r="CF122" s="794"/>
      <c r="CG122" s="807"/>
      <c r="CH122" s="807"/>
      <c r="CI122" s="807"/>
      <c r="CJ122" s="807"/>
      <c r="CK122" s="807"/>
      <c r="CL122" s="807"/>
      <c r="CM122" s="807"/>
      <c r="CN122" s="807"/>
      <c r="CO122" s="794"/>
    </row>
    <row r="123" spans="1:5464" s="793" customFormat="1" x14ac:dyDescent="0.2">
      <c r="A123" s="1516" t="s">
        <v>242</v>
      </c>
      <c r="B123" s="1016" t="s">
        <v>88</v>
      </c>
      <c r="C123" s="1017">
        <f>SUM(D123+E123)</f>
        <v>0</v>
      </c>
      <c r="D123" s="1017">
        <f>SUM(F123+H123+J123+L123+N123)</f>
        <v>0</v>
      </c>
      <c r="E123" s="1018">
        <f>SUM(G123+I123+K123+M123+O123)</f>
        <v>0</v>
      </c>
      <c r="F123" s="817"/>
      <c r="G123" s="905"/>
      <c r="H123" s="817"/>
      <c r="I123" s="1019"/>
      <c r="J123" s="1020"/>
      <c r="K123" s="1019"/>
      <c r="L123" s="1020"/>
      <c r="M123" s="1019"/>
      <c r="N123" s="1021"/>
      <c r="O123" s="819"/>
      <c r="P123" s="942"/>
      <c r="Q123" s="804"/>
      <c r="R123" s="804"/>
      <c r="S123" s="804"/>
      <c r="T123" s="804"/>
      <c r="U123" s="804"/>
      <c r="V123" s="804"/>
      <c r="W123" s="814"/>
      <c r="X123" s="814"/>
      <c r="Y123" s="823"/>
      <c r="Z123" s="823"/>
      <c r="AA123" s="823"/>
      <c r="AB123" s="823"/>
      <c r="AC123" s="823"/>
      <c r="AD123" s="823"/>
      <c r="AE123" s="823"/>
      <c r="AF123" s="823"/>
      <c r="AG123" s="823"/>
      <c r="AH123" s="823"/>
      <c r="AI123" s="823"/>
      <c r="AJ123" s="823"/>
      <c r="AK123" s="823"/>
      <c r="AL123" s="823"/>
      <c r="AM123" s="823"/>
      <c r="AN123" s="815"/>
      <c r="AO123" s="815"/>
      <c r="AP123" s="815"/>
      <c r="AQ123" s="815"/>
      <c r="BY123" s="794"/>
      <c r="BZ123" s="794"/>
      <c r="CA123" s="794"/>
      <c r="CB123" s="794"/>
      <c r="CC123" s="794"/>
      <c r="CD123" s="794"/>
      <c r="CE123" s="794"/>
      <c r="CF123" s="794"/>
      <c r="CG123" s="807"/>
      <c r="CH123" s="807"/>
      <c r="CI123" s="807"/>
      <c r="CJ123" s="807"/>
      <c r="CK123" s="807"/>
      <c r="CL123" s="807"/>
      <c r="CM123" s="807"/>
      <c r="CN123" s="807"/>
      <c r="CO123" s="794"/>
    </row>
    <row r="124" spans="1:5464" s="793" customFormat="1" x14ac:dyDescent="0.2">
      <c r="A124" s="1593"/>
      <c r="B124" s="1022" t="s">
        <v>89</v>
      </c>
      <c r="C124" s="1023">
        <f>SUM(D124+E124)</f>
        <v>0</v>
      </c>
      <c r="D124" s="1023">
        <f>SUM(H124+J124+L124+N124)</f>
        <v>0</v>
      </c>
      <c r="E124" s="1024">
        <f>SUM(I124+K124+M124+O124)</f>
        <v>0</v>
      </c>
      <c r="F124" s="1025"/>
      <c r="G124" s="1026"/>
      <c r="H124" s="1020"/>
      <c r="I124" s="1019"/>
      <c r="J124" s="1020"/>
      <c r="K124" s="1019"/>
      <c r="L124" s="1020"/>
      <c r="M124" s="1019"/>
      <c r="N124" s="1021"/>
      <c r="O124" s="1027"/>
      <c r="P124" s="942"/>
      <c r="Q124" s="804"/>
      <c r="R124" s="804"/>
      <c r="S124" s="804"/>
      <c r="T124" s="804"/>
      <c r="U124" s="804"/>
      <c r="V124" s="804"/>
      <c r="W124" s="814"/>
      <c r="X124" s="814"/>
      <c r="Y124" s="823"/>
      <c r="Z124" s="823"/>
      <c r="AA124" s="823"/>
      <c r="AB124" s="823"/>
      <c r="AC124" s="823"/>
      <c r="AD124" s="823"/>
      <c r="AE124" s="823"/>
      <c r="AF124" s="823"/>
      <c r="AG124" s="823"/>
      <c r="AH124" s="823"/>
      <c r="AI124" s="823"/>
      <c r="AJ124" s="823"/>
      <c r="AK124" s="823"/>
      <c r="AL124" s="823"/>
      <c r="AM124" s="823"/>
      <c r="AN124" s="815"/>
      <c r="AO124" s="815"/>
      <c r="AP124" s="815"/>
      <c r="AQ124" s="1028"/>
      <c r="AR124" s="795"/>
      <c r="AS124" s="795"/>
      <c r="AT124" s="795"/>
      <c r="AU124" s="795"/>
      <c r="AV124" s="795"/>
      <c r="AW124" s="795"/>
      <c r="AX124" s="795"/>
      <c r="AY124" s="795"/>
      <c r="AZ124" s="795"/>
      <c r="BA124" s="795"/>
      <c r="BB124" s="795"/>
      <c r="BC124" s="795"/>
      <c r="BY124" s="794"/>
      <c r="BZ124" s="794"/>
      <c r="CA124" s="794"/>
      <c r="CB124" s="794"/>
      <c r="CC124" s="794"/>
      <c r="CD124" s="794"/>
      <c r="CE124" s="794"/>
      <c r="CF124" s="794"/>
      <c r="CG124" s="807"/>
      <c r="CH124" s="807"/>
      <c r="CI124" s="807"/>
      <c r="CJ124" s="807"/>
      <c r="CK124" s="807"/>
      <c r="CL124" s="807"/>
      <c r="CM124" s="807"/>
      <c r="CN124" s="807"/>
      <c r="CO124" s="794"/>
    </row>
    <row r="125" spans="1:5464" s="793" customFormat="1" x14ac:dyDescent="0.2">
      <c r="A125" s="1593"/>
      <c r="B125" s="1029" t="s">
        <v>90</v>
      </c>
      <c r="C125" s="1030">
        <f>SUM(D125+E125)</f>
        <v>0</v>
      </c>
      <c r="D125" s="1030">
        <f>SUM(H125+J125+L125+N125)</f>
        <v>0</v>
      </c>
      <c r="E125" s="1031">
        <f>SUM(I125+K125+M125+O125)</f>
        <v>0</v>
      </c>
      <c r="F125" s="1032"/>
      <c r="G125" s="1033"/>
      <c r="H125" s="916"/>
      <c r="I125" s="917"/>
      <c r="J125" s="916"/>
      <c r="K125" s="917"/>
      <c r="L125" s="916"/>
      <c r="M125" s="917"/>
      <c r="N125" s="1034"/>
      <c r="O125" s="1035"/>
      <c r="P125" s="942"/>
      <c r="Q125" s="804"/>
      <c r="R125" s="804"/>
      <c r="S125" s="804"/>
      <c r="T125" s="804"/>
      <c r="U125" s="804"/>
      <c r="V125" s="804"/>
      <c r="W125" s="814"/>
      <c r="X125" s="814"/>
      <c r="Y125" s="823"/>
      <c r="Z125" s="823"/>
      <c r="AA125" s="823"/>
      <c r="AB125" s="823"/>
      <c r="AC125" s="823"/>
      <c r="AD125" s="823"/>
      <c r="AE125" s="823"/>
      <c r="AF125" s="823"/>
      <c r="AG125" s="823"/>
      <c r="AH125" s="823"/>
      <c r="AI125" s="823"/>
      <c r="AJ125" s="823"/>
      <c r="AK125" s="823"/>
      <c r="AL125" s="823"/>
      <c r="AM125" s="823"/>
      <c r="AN125" s="815"/>
      <c r="AO125" s="815"/>
      <c r="AP125" s="815"/>
      <c r="AQ125" s="1036"/>
      <c r="AR125" s="795"/>
      <c r="AS125" s="795"/>
      <c r="AT125" s="795"/>
      <c r="AU125" s="795"/>
      <c r="AV125" s="795"/>
      <c r="AW125" s="795"/>
      <c r="AX125" s="795"/>
      <c r="AY125" s="795"/>
      <c r="AZ125" s="795"/>
      <c r="BA125" s="795"/>
      <c r="BB125" s="795"/>
      <c r="BC125" s="795"/>
      <c r="BY125" s="794"/>
      <c r="BZ125" s="794"/>
      <c r="CA125" s="794"/>
      <c r="CB125" s="794"/>
      <c r="CC125" s="794"/>
      <c r="CD125" s="794"/>
      <c r="CE125" s="794"/>
      <c r="CF125" s="794"/>
      <c r="CG125" s="807"/>
      <c r="CH125" s="807"/>
      <c r="CI125" s="807"/>
      <c r="CJ125" s="807"/>
      <c r="CK125" s="807"/>
      <c r="CL125" s="807"/>
      <c r="CM125" s="807"/>
      <c r="CN125" s="807"/>
      <c r="CO125" s="794"/>
    </row>
    <row r="126" spans="1:5464" s="1048" customFormat="1" ht="15" thickBot="1" x14ac:dyDescent="0.25">
      <c r="A126" s="1638"/>
      <c r="B126" s="1037" t="s">
        <v>243</v>
      </c>
      <c r="C126" s="1037">
        <f t="shared" ref="C126:O126" si="19">SUM(C123:C125)</f>
        <v>0</v>
      </c>
      <c r="D126" s="1037">
        <f t="shared" si="19"/>
        <v>0</v>
      </c>
      <c r="E126" s="1038">
        <f t="shared" si="19"/>
        <v>0</v>
      </c>
      <c r="F126" s="1039">
        <f t="shared" si="19"/>
        <v>0</v>
      </c>
      <c r="G126" s="1040">
        <f t="shared" si="19"/>
        <v>0</v>
      </c>
      <c r="H126" s="1039">
        <f t="shared" si="19"/>
        <v>0</v>
      </c>
      <c r="I126" s="1040">
        <f t="shared" si="19"/>
        <v>0</v>
      </c>
      <c r="J126" s="1039">
        <f t="shared" si="19"/>
        <v>0</v>
      </c>
      <c r="K126" s="1040">
        <f t="shared" si="19"/>
        <v>0</v>
      </c>
      <c r="L126" s="1039">
        <f t="shared" si="19"/>
        <v>0</v>
      </c>
      <c r="M126" s="1040">
        <f t="shared" si="19"/>
        <v>0</v>
      </c>
      <c r="N126" s="1041">
        <f t="shared" si="19"/>
        <v>0</v>
      </c>
      <c r="O126" s="1042">
        <f t="shared" si="19"/>
        <v>0</v>
      </c>
      <c r="P126" s="1043"/>
      <c r="Q126" s="815"/>
      <c r="R126" s="815"/>
      <c r="S126" s="815"/>
      <c r="T126" s="815"/>
      <c r="U126" s="815"/>
      <c r="V126" s="815"/>
      <c r="W126" s="815"/>
      <c r="X126" s="815"/>
      <c r="Y126" s="815"/>
      <c r="Z126" s="815"/>
      <c r="AA126" s="815"/>
      <c r="AB126" s="815"/>
      <c r="AC126" s="815"/>
      <c r="AD126" s="815"/>
      <c r="AE126" s="815"/>
      <c r="AF126" s="815"/>
      <c r="AG126" s="815"/>
      <c r="AH126" s="815"/>
      <c r="AI126" s="1044"/>
      <c r="AJ126" s="1045"/>
      <c r="AK126" s="1045"/>
      <c r="AL126" s="1045"/>
      <c r="AM126" s="1045"/>
      <c r="AN126" s="1045"/>
      <c r="AO126" s="1045"/>
      <c r="AP126" s="1045"/>
      <c r="AQ126" s="1045"/>
      <c r="AR126" s="1045"/>
      <c r="AS126" s="1045"/>
      <c r="AT126" s="1045"/>
      <c r="AU126" s="1045"/>
      <c r="AV126" s="1045"/>
      <c r="AW126" s="1045"/>
      <c r="AX126" s="1045"/>
      <c r="AY126" s="1045"/>
      <c r="AZ126" s="1045"/>
      <c r="BA126" s="1045"/>
      <c r="BB126" s="1045"/>
      <c r="BC126" s="1045"/>
      <c r="BD126" s="1045"/>
      <c r="BE126" s="1045"/>
      <c r="BF126" s="1045"/>
      <c r="BG126" s="1045"/>
      <c r="BH126" s="1045"/>
      <c r="BI126" s="1045"/>
      <c r="BJ126" s="1045"/>
      <c r="BK126" s="1045"/>
      <c r="BL126" s="1045"/>
      <c r="BM126" s="1045"/>
      <c r="BN126" s="1045"/>
      <c r="BO126" s="1045"/>
      <c r="BP126" s="1045"/>
      <c r="BQ126" s="1045"/>
      <c r="BR126" s="1045"/>
      <c r="BS126" s="1045"/>
      <c r="BT126" s="1045"/>
      <c r="BU126" s="1045"/>
      <c r="BV126" s="1045"/>
      <c r="BW126" s="1045"/>
      <c r="BX126" s="1045"/>
      <c r="BY126" s="1046"/>
      <c r="BZ126" s="1046"/>
      <c r="CA126" s="1046"/>
      <c r="CB126" s="1046"/>
      <c r="CC126" s="1046"/>
      <c r="CD126" s="1046"/>
      <c r="CE126" s="1046"/>
      <c r="CF126" s="1046"/>
      <c r="CG126" s="1047"/>
      <c r="CH126" s="1047"/>
      <c r="CI126" s="1047"/>
      <c r="CJ126" s="1047"/>
      <c r="CK126" s="1047"/>
      <c r="CL126" s="1047"/>
      <c r="CM126" s="1047"/>
      <c r="CN126" s="1047"/>
      <c r="CO126" s="1046"/>
      <c r="CP126" s="1045"/>
      <c r="CQ126" s="1045"/>
      <c r="CR126" s="1045"/>
      <c r="CS126" s="1045"/>
      <c r="CT126" s="1045"/>
      <c r="CU126" s="1045"/>
      <c r="CV126" s="1045"/>
      <c r="CW126" s="1045"/>
      <c r="CX126" s="1045"/>
      <c r="CY126" s="1045"/>
      <c r="CZ126" s="1045"/>
      <c r="DA126" s="1045"/>
      <c r="DB126" s="1045"/>
      <c r="DC126" s="1045"/>
      <c r="DD126" s="1045"/>
      <c r="DE126" s="1045"/>
      <c r="DF126" s="1045"/>
      <c r="DG126" s="1045"/>
      <c r="DH126" s="1045"/>
      <c r="DI126" s="1045"/>
      <c r="DJ126" s="1045"/>
      <c r="DK126" s="1045"/>
      <c r="DL126" s="1045"/>
      <c r="DM126" s="1045"/>
      <c r="DN126" s="1045"/>
      <c r="DO126" s="1045"/>
      <c r="DP126" s="1045"/>
      <c r="DQ126" s="1045"/>
      <c r="DR126" s="1045"/>
      <c r="DS126" s="1045"/>
      <c r="DT126" s="1045"/>
      <c r="DU126" s="1045"/>
      <c r="DV126" s="1045"/>
      <c r="DW126" s="1045"/>
      <c r="DX126" s="1045"/>
      <c r="DY126" s="1045"/>
      <c r="DZ126" s="1045"/>
      <c r="EA126" s="1045"/>
      <c r="EB126" s="1045"/>
      <c r="EC126" s="1045"/>
      <c r="ED126" s="1045"/>
      <c r="EE126" s="1045"/>
      <c r="EF126" s="1045"/>
      <c r="EG126" s="1045"/>
      <c r="EH126" s="1045"/>
      <c r="EI126" s="1045"/>
      <c r="EJ126" s="1045"/>
      <c r="EK126" s="1045"/>
      <c r="EL126" s="1045"/>
      <c r="EM126" s="1045"/>
      <c r="EN126" s="1045"/>
      <c r="EO126" s="1045"/>
      <c r="EP126" s="1045"/>
      <c r="EQ126" s="1045"/>
      <c r="ER126" s="1045"/>
      <c r="ES126" s="1045"/>
      <c r="ET126" s="1045"/>
      <c r="EU126" s="1045"/>
      <c r="EV126" s="1045"/>
      <c r="EW126" s="1045"/>
      <c r="EX126" s="1045"/>
      <c r="EY126" s="1045"/>
      <c r="EZ126" s="1045"/>
      <c r="FA126" s="1045"/>
      <c r="FB126" s="1045"/>
      <c r="FC126" s="1045"/>
      <c r="FD126" s="1045"/>
      <c r="FE126" s="1045"/>
      <c r="FF126" s="1045"/>
      <c r="FG126" s="1045"/>
      <c r="FH126" s="1045"/>
      <c r="FI126" s="1045"/>
      <c r="FJ126" s="1045"/>
      <c r="FK126" s="1045"/>
      <c r="FL126" s="1045"/>
      <c r="FM126" s="1045"/>
      <c r="FN126" s="1045"/>
      <c r="FO126" s="1045"/>
      <c r="FP126" s="1045"/>
      <c r="FQ126" s="1045"/>
      <c r="FR126" s="1045"/>
      <c r="FS126" s="1045"/>
      <c r="FT126" s="1045"/>
      <c r="FU126" s="1045"/>
      <c r="FV126" s="1045"/>
      <c r="FW126" s="1045"/>
      <c r="FX126" s="1045"/>
      <c r="FY126" s="1045"/>
      <c r="FZ126" s="1045"/>
      <c r="GA126" s="1045"/>
      <c r="GB126" s="1045"/>
      <c r="GC126" s="1045"/>
      <c r="GD126" s="1045"/>
      <c r="GE126" s="1045"/>
      <c r="GF126" s="1045"/>
      <c r="GG126" s="1045"/>
      <c r="GH126" s="1045"/>
      <c r="GI126" s="1045"/>
      <c r="GJ126" s="1045"/>
      <c r="GK126" s="1045"/>
      <c r="GL126" s="1045"/>
      <c r="GM126" s="1045"/>
      <c r="GN126" s="1045"/>
      <c r="GO126" s="1045"/>
      <c r="GP126" s="1045"/>
      <c r="GQ126" s="1045"/>
      <c r="GR126" s="1045"/>
      <c r="GS126" s="1045"/>
      <c r="GT126" s="1045"/>
      <c r="GU126" s="1045"/>
      <c r="GV126" s="1045"/>
      <c r="GW126" s="1045"/>
      <c r="GX126" s="1045"/>
      <c r="GY126" s="1045"/>
      <c r="GZ126" s="1045"/>
      <c r="HA126" s="1045"/>
      <c r="HB126" s="1045"/>
      <c r="HC126" s="1045"/>
      <c r="HD126" s="1045"/>
      <c r="HE126" s="1045"/>
      <c r="HF126" s="1045"/>
      <c r="HG126" s="1045"/>
      <c r="HH126" s="1045"/>
      <c r="HI126" s="1045"/>
      <c r="HJ126" s="1045"/>
      <c r="HK126" s="1045"/>
      <c r="HL126" s="1045"/>
      <c r="HM126" s="1045"/>
      <c r="HN126" s="1045"/>
      <c r="HO126" s="1045"/>
      <c r="HP126" s="1045"/>
      <c r="HQ126" s="1045"/>
      <c r="HR126" s="1045"/>
      <c r="HS126" s="1045"/>
      <c r="HT126" s="1045"/>
      <c r="HU126" s="1045"/>
      <c r="HV126" s="1045"/>
      <c r="HW126" s="1045"/>
      <c r="HX126" s="1045"/>
      <c r="HY126" s="1045"/>
      <c r="HZ126" s="1045"/>
      <c r="IA126" s="1045"/>
      <c r="IB126" s="1045"/>
      <c r="IC126" s="1045"/>
      <c r="ID126" s="1045"/>
      <c r="IE126" s="1045"/>
      <c r="IF126" s="1045"/>
      <c r="IG126" s="1045"/>
      <c r="IH126" s="1045"/>
      <c r="II126" s="1045"/>
      <c r="IJ126" s="1045"/>
      <c r="IK126" s="1045"/>
      <c r="IL126" s="1045"/>
      <c r="IM126" s="1045"/>
      <c r="IN126" s="1045"/>
      <c r="IO126" s="1045"/>
      <c r="IP126" s="1045"/>
      <c r="IQ126" s="1045"/>
      <c r="IR126" s="1045"/>
      <c r="IS126" s="1045"/>
      <c r="IT126" s="1045"/>
      <c r="IU126" s="1045"/>
      <c r="IV126" s="1045"/>
      <c r="IW126" s="1045"/>
      <c r="IX126" s="1045"/>
      <c r="IY126" s="1045"/>
      <c r="IZ126" s="1045"/>
      <c r="JA126" s="1045"/>
      <c r="JB126" s="1045"/>
      <c r="JC126" s="1045"/>
      <c r="JD126" s="1045"/>
      <c r="JE126" s="1045"/>
      <c r="JF126" s="1045"/>
      <c r="JG126" s="1045"/>
      <c r="JH126" s="1045"/>
      <c r="JI126" s="1045"/>
      <c r="JJ126" s="1045"/>
      <c r="JK126" s="1045"/>
      <c r="JL126" s="1045"/>
      <c r="JM126" s="1045"/>
      <c r="JN126" s="1045"/>
      <c r="JO126" s="1045"/>
      <c r="JP126" s="1045"/>
      <c r="JQ126" s="1045"/>
      <c r="JR126" s="1045"/>
      <c r="JS126" s="1045"/>
      <c r="JT126" s="1045"/>
      <c r="JU126" s="1045"/>
      <c r="JV126" s="1045"/>
      <c r="JW126" s="1045"/>
      <c r="JX126" s="1045"/>
      <c r="JY126" s="1045"/>
      <c r="JZ126" s="1045"/>
      <c r="KA126" s="1045"/>
      <c r="KB126" s="1045"/>
      <c r="KC126" s="1045"/>
      <c r="KD126" s="1045"/>
      <c r="KE126" s="1045"/>
      <c r="KF126" s="1045"/>
      <c r="KG126" s="1045"/>
      <c r="KH126" s="1045"/>
      <c r="KI126" s="1045"/>
      <c r="KJ126" s="1045"/>
      <c r="KK126" s="1045"/>
      <c r="KL126" s="1045"/>
      <c r="KM126" s="1045"/>
      <c r="KN126" s="1045"/>
      <c r="KO126" s="1045"/>
      <c r="KP126" s="1045"/>
      <c r="KQ126" s="1045"/>
      <c r="KR126" s="1045"/>
      <c r="KS126" s="1045"/>
      <c r="KT126" s="1045"/>
      <c r="KU126" s="1045"/>
      <c r="KV126" s="1045"/>
      <c r="KW126" s="1045"/>
      <c r="KX126" s="1045"/>
      <c r="KY126" s="1045"/>
      <c r="KZ126" s="1045"/>
      <c r="LA126" s="1045"/>
      <c r="LB126" s="1045"/>
      <c r="LC126" s="1045"/>
      <c r="LD126" s="1045"/>
      <c r="LE126" s="1045"/>
      <c r="LF126" s="1045"/>
      <c r="LG126" s="1045"/>
      <c r="LH126" s="1045"/>
      <c r="LI126" s="1045"/>
      <c r="LJ126" s="1045"/>
      <c r="LK126" s="1045"/>
      <c r="LL126" s="1045"/>
      <c r="LM126" s="1045"/>
      <c r="LN126" s="1045"/>
      <c r="LO126" s="1045"/>
      <c r="LP126" s="1045"/>
      <c r="LQ126" s="1045"/>
      <c r="LR126" s="1045"/>
      <c r="LS126" s="1045"/>
      <c r="LT126" s="1045"/>
      <c r="LU126" s="1045"/>
      <c r="LV126" s="1045"/>
      <c r="LW126" s="1045"/>
      <c r="LX126" s="1045"/>
      <c r="LY126" s="1045"/>
      <c r="LZ126" s="1045"/>
      <c r="MA126" s="1045"/>
      <c r="MB126" s="1045"/>
      <c r="MC126" s="1045"/>
      <c r="MD126" s="1045"/>
      <c r="ME126" s="1045"/>
      <c r="MF126" s="1045"/>
      <c r="MG126" s="1045"/>
      <c r="MH126" s="1045"/>
      <c r="MI126" s="1045"/>
      <c r="MJ126" s="1045"/>
      <c r="MK126" s="1045"/>
      <c r="ML126" s="1045"/>
      <c r="MM126" s="1045"/>
      <c r="MN126" s="1045"/>
      <c r="MO126" s="1045"/>
      <c r="MP126" s="1045"/>
      <c r="MQ126" s="1045"/>
      <c r="MR126" s="1045"/>
      <c r="MS126" s="1045"/>
      <c r="MT126" s="1045"/>
      <c r="MU126" s="1045"/>
      <c r="MV126" s="1045"/>
      <c r="MW126" s="1045"/>
      <c r="MX126" s="1045"/>
      <c r="MY126" s="1045"/>
      <c r="MZ126" s="1045"/>
      <c r="NA126" s="1045"/>
      <c r="NB126" s="1045"/>
      <c r="NC126" s="1045"/>
      <c r="ND126" s="1045"/>
      <c r="NE126" s="1045"/>
      <c r="NF126" s="1045"/>
      <c r="NG126" s="1045"/>
      <c r="NH126" s="1045"/>
      <c r="NI126" s="1045"/>
      <c r="NJ126" s="1045"/>
      <c r="NK126" s="1045"/>
      <c r="NL126" s="1045"/>
      <c r="NM126" s="1045"/>
      <c r="NN126" s="1045"/>
      <c r="NO126" s="1045"/>
      <c r="NP126" s="1045"/>
      <c r="NQ126" s="1045"/>
      <c r="NR126" s="1045"/>
      <c r="NS126" s="1045"/>
      <c r="NT126" s="1045"/>
      <c r="NU126" s="1045"/>
      <c r="NV126" s="1045"/>
      <c r="NW126" s="1045"/>
      <c r="NX126" s="1045"/>
      <c r="NY126" s="1045"/>
      <c r="NZ126" s="1045"/>
      <c r="OA126" s="1045"/>
      <c r="OB126" s="1045"/>
      <c r="OC126" s="1045"/>
      <c r="OD126" s="1045"/>
      <c r="OE126" s="1045"/>
      <c r="OF126" s="1045"/>
      <c r="OG126" s="1045"/>
      <c r="OH126" s="1045"/>
      <c r="OI126" s="1045"/>
      <c r="OJ126" s="1045"/>
      <c r="OK126" s="1045"/>
      <c r="OL126" s="1045"/>
      <c r="OM126" s="1045"/>
      <c r="ON126" s="1045"/>
      <c r="OO126" s="1045"/>
      <c r="OP126" s="1045"/>
      <c r="OQ126" s="1045"/>
      <c r="OR126" s="1045"/>
      <c r="OS126" s="1045"/>
      <c r="OT126" s="1045"/>
      <c r="OU126" s="1045"/>
      <c r="OV126" s="1045"/>
      <c r="OW126" s="1045"/>
      <c r="OX126" s="1045"/>
      <c r="OY126" s="1045"/>
      <c r="OZ126" s="1045"/>
      <c r="PA126" s="1045"/>
      <c r="PB126" s="1045"/>
      <c r="PC126" s="1045"/>
      <c r="PD126" s="1045"/>
      <c r="PE126" s="1045"/>
      <c r="PF126" s="1045"/>
      <c r="PG126" s="1045"/>
      <c r="PH126" s="1045"/>
      <c r="PI126" s="1045"/>
      <c r="PJ126" s="1045"/>
      <c r="PK126" s="1045"/>
      <c r="PL126" s="1045"/>
      <c r="PM126" s="1045"/>
      <c r="PN126" s="1045"/>
      <c r="PO126" s="1045"/>
      <c r="PP126" s="1045"/>
      <c r="PQ126" s="1045"/>
      <c r="PR126" s="1045"/>
      <c r="PS126" s="1045"/>
      <c r="PT126" s="1045"/>
      <c r="PU126" s="1045"/>
      <c r="PV126" s="1045"/>
      <c r="PW126" s="1045"/>
      <c r="PX126" s="1045"/>
      <c r="PY126" s="1045"/>
      <c r="PZ126" s="1045"/>
      <c r="QA126" s="1045"/>
      <c r="QB126" s="1045"/>
      <c r="QC126" s="1045"/>
      <c r="QD126" s="1045"/>
      <c r="QE126" s="1045"/>
      <c r="QF126" s="1045"/>
      <c r="QG126" s="1045"/>
      <c r="QH126" s="1045"/>
      <c r="QI126" s="1045"/>
      <c r="QJ126" s="1045"/>
      <c r="QK126" s="1045"/>
      <c r="QL126" s="1045"/>
      <c r="QM126" s="1045"/>
      <c r="QN126" s="1045"/>
      <c r="QO126" s="1045"/>
      <c r="QP126" s="1045"/>
      <c r="QQ126" s="1045"/>
      <c r="QR126" s="1045"/>
      <c r="QS126" s="1045"/>
      <c r="QT126" s="1045"/>
      <c r="QU126" s="1045"/>
      <c r="QV126" s="1045"/>
      <c r="QW126" s="1045"/>
      <c r="QX126" s="1045"/>
      <c r="QY126" s="1045"/>
      <c r="QZ126" s="1045"/>
      <c r="RA126" s="1045"/>
      <c r="RB126" s="1045"/>
      <c r="RC126" s="1045"/>
      <c r="RD126" s="1045"/>
      <c r="RE126" s="1045"/>
      <c r="RF126" s="1045"/>
      <c r="RG126" s="1045"/>
      <c r="RH126" s="1045"/>
      <c r="RI126" s="1045"/>
      <c r="RJ126" s="1045"/>
      <c r="RK126" s="1045"/>
      <c r="RL126" s="1045"/>
      <c r="RM126" s="1045"/>
      <c r="RN126" s="1045"/>
      <c r="RO126" s="1045"/>
      <c r="RP126" s="1045"/>
      <c r="RQ126" s="1045"/>
      <c r="RR126" s="1045"/>
      <c r="RS126" s="1045"/>
      <c r="RT126" s="1045"/>
      <c r="RU126" s="1045"/>
      <c r="RV126" s="1045"/>
      <c r="RW126" s="1045"/>
      <c r="RX126" s="1045"/>
      <c r="RY126" s="1045"/>
      <c r="RZ126" s="1045"/>
      <c r="SA126" s="1045"/>
      <c r="SB126" s="1045"/>
      <c r="SC126" s="1045"/>
      <c r="SD126" s="1045"/>
      <c r="SE126" s="1045"/>
      <c r="SF126" s="1045"/>
      <c r="SG126" s="1045"/>
      <c r="SH126" s="1045"/>
      <c r="SI126" s="1045"/>
      <c r="SJ126" s="1045"/>
      <c r="SK126" s="1045"/>
      <c r="SL126" s="1045"/>
      <c r="SM126" s="1045"/>
      <c r="SN126" s="1045"/>
      <c r="SO126" s="1045"/>
      <c r="SP126" s="1045"/>
      <c r="SQ126" s="1045"/>
      <c r="SR126" s="1045"/>
      <c r="SS126" s="1045"/>
      <c r="ST126" s="1045"/>
      <c r="SU126" s="1045"/>
      <c r="SV126" s="1045"/>
      <c r="SW126" s="1045"/>
      <c r="SX126" s="1045"/>
      <c r="SY126" s="1045"/>
      <c r="SZ126" s="1045"/>
      <c r="TA126" s="1045"/>
      <c r="TB126" s="1045"/>
      <c r="TC126" s="1045"/>
      <c r="TD126" s="1045"/>
      <c r="TE126" s="1045"/>
      <c r="TF126" s="1045"/>
      <c r="TG126" s="1045"/>
      <c r="TH126" s="1045"/>
      <c r="TI126" s="1045"/>
      <c r="TJ126" s="1045"/>
      <c r="TK126" s="1045"/>
      <c r="TL126" s="1045"/>
      <c r="TM126" s="1045"/>
      <c r="TN126" s="1045"/>
      <c r="TO126" s="1045"/>
      <c r="TP126" s="1045"/>
      <c r="TQ126" s="1045"/>
      <c r="TR126" s="1045"/>
      <c r="TS126" s="1045"/>
      <c r="TT126" s="1045"/>
      <c r="TU126" s="1045"/>
      <c r="TV126" s="1045"/>
      <c r="TW126" s="1045"/>
      <c r="TX126" s="1045"/>
      <c r="TY126" s="1045"/>
      <c r="TZ126" s="1045"/>
      <c r="UA126" s="1045"/>
      <c r="UB126" s="1045"/>
      <c r="UC126" s="1045"/>
      <c r="UD126" s="1045"/>
      <c r="UE126" s="1045"/>
      <c r="UF126" s="1045"/>
      <c r="UG126" s="1045"/>
      <c r="UH126" s="1045"/>
      <c r="UI126" s="1045"/>
      <c r="UJ126" s="1045"/>
      <c r="UK126" s="1045"/>
      <c r="UL126" s="1045"/>
      <c r="UM126" s="1045"/>
      <c r="UN126" s="1045"/>
      <c r="UO126" s="1045"/>
      <c r="UP126" s="1045"/>
      <c r="UQ126" s="1045"/>
      <c r="UR126" s="1045"/>
      <c r="US126" s="1045"/>
      <c r="UT126" s="1045"/>
      <c r="UU126" s="1045"/>
      <c r="UV126" s="1045"/>
      <c r="UW126" s="1045"/>
      <c r="UX126" s="1045"/>
      <c r="UY126" s="1045"/>
      <c r="UZ126" s="1045"/>
      <c r="VA126" s="1045"/>
      <c r="VB126" s="1045"/>
      <c r="VC126" s="1045"/>
      <c r="VD126" s="1045"/>
      <c r="VE126" s="1045"/>
      <c r="VF126" s="1045"/>
      <c r="VG126" s="1045"/>
      <c r="VH126" s="1045"/>
      <c r="VI126" s="1045"/>
      <c r="VJ126" s="1045"/>
      <c r="VK126" s="1045"/>
      <c r="VL126" s="1045"/>
      <c r="VM126" s="1045"/>
      <c r="VN126" s="1045"/>
      <c r="VO126" s="1045"/>
      <c r="VP126" s="1045"/>
      <c r="VQ126" s="1045"/>
      <c r="VR126" s="1045"/>
      <c r="VS126" s="1045"/>
      <c r="VT126" s="1045"/>
      <c r="VU126" s="1045"/>
      <c r="VV126" s="1045"/>
      <c r="VW126" s="1045"/>
      <c r="VX126" s="1045"/>
      <c r="VY126" s="1045"/>
      <c r="VZ126" s="1045"/>
      <c r="WA126" s="1045"/>
      <c r="WB126" s="1045"/>
      <c r="WC126" s="1045"/>
      <c r="WD126" s="1045"/>
      <c r="WE126" s="1045"/>
      <c r="WF126" s="1045"/>
      <c r="WG126" s="1045"/>
      <c r="WH126" s="1045"/>
      <c r="WI126" s="1045"/>
      <c r="WJ126" s="1045"/>
      <c r="WK126" s="1045"/>
      <c r="WL126" s="1045"/>
      <c r="WM126" s="1045"/>
      <c r="WN126" s="1045"/>
      <c r="WO126" s="1045"/>
      <c r="WP126" s="1045"/>
      <c r="WQ126" s="1045"/>
      <c r="WR126" s="1045"/>
      <c r="WS126" s="1045"/>
      <c r="WT126" s="1045"/>
      <c r="WU126" s="1045"/>
      <c r="WV126" s="1045"/>
      <c r="WW126" s="1045"/>
      <c r="WX126" s="1045"/>
      <c r="WY126" s="1045"/>
      <c r="WZ126" s="1045"/>
      <c r="XA126" s="1045"/>
      <c r="XB126" s="1045"/>
      <c r="XC126" s="1045"/>
      <c r="XD126" s="1045"/>
      <c r="XE126" s="1045"/>
      <c r="XF126" s="1045"/>
      <c r="XG126" s="1045"/>
      <c r="XH126" s="1045"/>
      <c r="XI126" s="1045"/>
      <c r="XJ126" s="1045"/>
      <c r="XK126" s="1045"/>
      <c r="XL126" s="1045"/>
      <c r="XM126" s="1045"/>
      <c r="XN126" s="1045"/>
      <c r="XO126" s="1045"/>
      <c r="XP126" s="1045"/>
      <c r="XQ126" s="1045"/>
      <c r="XR126" s="1045"/>
      <c r="XS126" s="1045"/>
      <c r="XT126" s="1045"/>
      <c r="XU126" s="1045"/>
      <c r="XV126" s="1045"/>
      <c r="XW126" s="1045"/>
      <c r="XX126" s="1045"/>
      <c r="XY126" s="1045"/>
      <c r="XZ126" s="1045"/>
      <c r="YA126" s="1045"/>
      <c r="YB126" s="1045"/>
      <c r="YC126" s="1045"/>
      <c r="YD126" s="1045"/>
      <c r="YE126" s="1045"/>
      <c r="YF126" s="1045"/>
      <c r="YG126" s="1045"/>
      <c r="YH126" s="1045"/>
      <c r="YI126" s="1045"/>
      <c r="YJ126" s="1045"/>
      <c r="YK126" s="1045"/>
      <c r="YL126" s="1045"/>
      <c r="YM126" s="1045"/>
      <c r="YN126" s="1045"/>
      <c r="YO126" s="1045"/>
      <c r="YP126" s="1045"/>
      <c r="YQ126" s="1045"/>
      <c r="YR126" s="1045"/>
      <c r="YS126" s="1045"/>
      <c r="YT126" s="1045"/>
      <c r="YU126" s="1045"/>
      <c r="YV126" s="1045"/>
      <c r="YW126" s="1045"/>
      <c r="YX126" s="1045"/>
      <c r="YY126" s="1045"/>
      <c r="YZ126" s="1045"/>
      <c r="ZA126" s="1045"/>
      <c r="ZB126" s="1045"/>
      <c r="ZC126" s="1045"/>
      <c r="ZD126" s="1045"/>
      <c r="ZE126" s="1045"/>
      <c r="ZF126" s="1045"/>
      <c r="ZG126" s="1045"/>
      <c r="ZH126" s="1045"/>
      <c r="ZI126" s="1045"/>
      <c r="ZJ126" s="1045"/>
      <c r="ZK126" s="1045"/>
      <c r="ZL126" s="1045"/>
      <c r="ZM126" s="1045"/>
      <c r="ZN126" s="1045"/>
      <c r="ZO126" s="1045"/>
      <c r="ZP126" s="1045"/>
      <c r="ZQ126" s="1045"/>
      <c r="ZR126" s="1045"/>
      <c r="ZS126" s="1045"/>
      <c r="ZT126" s="1045"/>
      <c r="ZU126" s="1045"/>
      <c r="ZV126" s="1045"/>
      <c r="ZW126" s="1045"/>
      <c r="ZX126" s="1045"/>
      <c r="ZY126" s="1045"/>
      <c r="ZZ126" s="1045"/>
      <c r="AAA126" s="1045"/>
      <c r="AAB126" s="1045"/>
      <c r="AAC126" s="1045"/>
      <c r="AAD126" s="1045"/>
      <c r="AAE126" s="1045"/>
      <c r="AAF126" s="1045"/>
      <c r="AAG126" s="1045"/>
      <c r="AAH126" s="1045"/>
      <c r="AAI126" s="1045"/>
      <c r="AAJ126" s="1045"/>
      <c r="AAK126" s="1045"/>
      <c r="AAL126" s="1045"/>
      <c r="AAM126" s="1045"/>
      <c r="AAN126" s="1045"/>
      <c r="AAO126" s="1045"/>
      <c r="AAP126" s="1045"/>
      <c r="AAQ126" s="1045"/>
      <c r="AAR126" s="1045"/>
      <c r="AAS126" s="1045"/>
      <c r="AAT126" s="1045"/>
      <c r="AAU126" s="1045"/>
      <c r="AAV126" s="1045"/>
      <c r="AAW126" s="1045"/>
      <c r="AAX126" s="1045"/>
      <c r="AAY126" s="1045"/>
      <c r="AAZ126" s="1045"/>
      <c r="ABA126" s="1045"/>
      <c r="ABB126" s="1045"/>
      <c r="ABC126" s="1045"/>
      <c r="ABD126" s="1045"/>
      <c r="ABE126" s="1045"/>
      <c r="ABF126" s="1045"/>
      <c r="ABG126" s="1045"/>
      <c r="ABH126" s="1045"/>
      <c r="ABI126" s="1045"/>
      <c r="ABJ126" s="1045"/>
      <c r="ABK126" s="1045"/>
      <c r="ABL126" s="1045"/>
      <c r="ABM126" s="1045"/>
      <c r="ABN126" s="1045"/>
      <c r="ABO126" s="1045"/>
      <c r="ABP126" s="1045"/>
      <c r="ABQ126" s="1045"/>
      <c r="ABR126" s="1045"/>
      <c r="ABS126" s="1045"/>
      <c r="ABT126" s="1045"/>
      <c r="ABU126" s="1045"/>
      <c r="ABV126" s="1045"/>
      <c r="ABW126" s="1045"/>
      <c r="ABX126" s="1045"/>
      <c r="ABY126" s="1045"/>
      <c r="ABZ126" s="1045"/>
      <c r="ACA126" s="1045"/>
      <c r="ACB126" s="1045"/>
      <c r="ACC126" s="1045"/>
      <c r="ACD126" s="1045"/>
      <c r="ACE126" s="1045"/>
      <c r="ACF126" s="1045"/>
      <c r="ACG126" s="1045"/>
      <c r="ACH126" s="1045"/>
      <c r="ACI126" s="1045"/>
      <c r="ACJ126" s="1045"/>
      <c r="ACK126" s="1045"/>
      <c r="ACL126" s="1045"/>
      <c r="ACM126" s="1045"/>
      <c r="ACN126" s="1045"/>
      <c r="ACO126" s="1045"/>
      <c r="ACP126" s="1045"/>
      <c r="ACQ126" s="1045"/>
      <c r="ACR126" s="1045"/>
      <c r="ACS126" s="1045"/>
      <c r="ACT126" s="1045"/>
      <c r="ACU126" s="1045"/>
      <c r="ACV126" s="1045"/>
      <c r="ACW126" s="1045"/>
      <c r="ACX126" s="1045"/>
      <c r="ACY126" s="1045"/>
      <c r="ACZ126" s="1045"/>
      <c r="ADA126" s="1045"/>
      <c r="ADB126" s="1045"/>
      <c r="ADC126" s="1045"/>
      <c r="ADD126" s="1045"/>
      <c r="ADE126" s="1045"/>
      <c r="ADF126" s="1045"/>
      <c r="ADG126" s="1045"/>
      <c r="ADH126" s="1045"/>
      <c r="ADI126" s="1045"/>
      <c r="ADJ126" s="1045"/>
      <c r="ADK126" s="1045"/>
      <c r="ADL126" s="1045"/>
      <c r="ADM126" s="1045"/>
      <c r="ADN126" s="1045"/>
      <c r="ADO126" s="1045"/>
      <c r="ADP126" s="1045"/>
      <c r="ADQ126" s="1045"/>
      <c r="ADR126" s="1045"/>
      <c r="ADS126" s="1045"/>
      <c r="ADT126" s="1045"/>
      <c r="ADU126" s="1045"/>
      <c r="ADV126" s="1045"/>
      <c r="ADW126" s="1045"/>
      <c r="ADX126" s="1045"/>
      <c r="ADY126" s="1045"/>
      <c r="ADZ126" s="1045"/>
      <c r="AEA126" s="1045"/>
      <c r="AEB126" s="1045"/>
      <c r="AEC126" s="1045"/>
      <c r="AED126" s="1045"/>
      <c r="AEE126" s="1045"/>
      <c r="AEF126" s="1045"/>
      <c r="AEG126" s="1045"/>
      <c r="AEH126" s="1045"/>
      <c r="AEI126" s="1045"/>
      <c r="AEJ126" s="1045"/>
      <c r="AEK126" s="1045"/>
      <c r="AEL126" s="1045"/>
      <c r="AEM126" s="1045"/>
      <c r="AEN126" s="1045"/>
      <c r="AEO126" s="1045"/>
      <c r="AEP126" s="1045"/>
      <c r="AEQ126" s="1045"/>
      <c r="AER126" s="1045"/>
      <c r="AES126" s="1045"/>
      <c r="AET126" s="1045"/>
      <c r="AEU126" s="1045"/>
      <c r="AEV126" s="1045"/>
      <c r="AEW126" s="1045"/>
      <c r="AEX126" s="1045"/>
      <c r="AEY126" s="1045"/>
      <c r="AEZ126" s="1045"/>
      <c r="AFA126" s="1045"/>
      <c r="AFB126" s="1045"/>
      <c r="AFC126" s="1045"/>
      <c r="AFD126" s="1045"/>
      <c r="AFE126" s="1045"/>
      <c r="AFF126" s="1045"/>
      <c r="AFG126" s="1045"/>
      <c r="AFH126" s="1045"/>
      <c r="AFI126" s="1045"/>
      <c r="AFJ126" s="1045"/>
      <c r="AFK126" s="1045"/>
      <c r="AFL126" s="1045"/>
      <c r="AFM126" s="1045"/>
      <c r="AFN126" s="1045"/>
      <c r="AFO126" s="1045"/>
      <c r="AFP126" s="1045"/>
      <c r="AFQ126" s="1045"/>
      <c r="AFR126" s="1045"/>
      <c r="AFS126" s="1045"/>
      <c r="AFT126" s="1045"/>
      <c r="AFU126" s="1045"/>
      <c r="AFV126" s="1045"/>
      <c r="AFW126" s="1045"/>
      <c r="AFX126" s="1045"/>
      <c r="AFY126" s="1045"/>
      <c r="AFZ126" s="1045"/>
      <c r="AGA126" s="1045"/>
      <c r="AGB126" s="1045"/>
      <c r="AGC126" s="1045"/>
      <c r="AGD126" s="1045"/>
      <c r="AGE126" s="1045"/>
      <c r="AGF126" s="1045"/>
      <c r="AGG126" s="1045"/>
      <c r="AGH126" s="1045"/>
      <c r="AGI126" s="1045"/>
      <c r="AGJ126" s="1045"/>
      <c r="AGK126" s="1045"/>
      <c r="AGL126" s="1045"/>
      <c r="AGM126" s="1045"/>
      <c r="AGN126" s="1045"/>
      <c r="AGO126" s="1045"/>
      <c r="AGP126" s="1045"/>
      <c r="AGQ126" s="1045"/>
      <c r="AGR126" s="1045"/>
      <c r="AGS126" s="1045"/>
      <c r="AGT126" s="1045"/>
      <c r="AGU126" s="1045"/>
      <c r="AGV126" s="1045"/>
      <c r="AGW126" s="1045"/>
      <c r="AGX126" s="1045"/>
      <c r="AGY126" s="1045"/>
      <c r="AGZ126" s="1045"/>
      <c r="AHA126" s="1045"/>
      <c r="AHB126" s="1045"/>
      <c r="AHC126" s="1045"/>
      <c r="AHD126" s="1045"/>
      <c r="AHE126" s="1045"/>
      <c r="AHF126" s="1045"/>
      <c r="AHG126" s="1045"/>
      <c r="AHH126" s="1045"/>
      <c r="AHI126" s="1045"/>
      <c r="AHJ126" s="1045"/>
      <c r="AHK126" s="1045"/>
      <c r="AHL126" s="1045"/>
      <c r="AHM126" s="1045"/>
      <c r="AHN126" s="1045"/>
      <c r="AHO126" s="1045"/>
      <c r="AHP126" s="1045"/>
      <c r="AHQ126" s="1045"/>
      <c r="AHR126" s="1045"/>
      <c r="AHS126" s="1045"/>
      <c r="AHT126" s="1045"/>
      <c r="AHU126" s="1045"/>
      <c r="AHV126" s="1045"/>
      <c r="AHW126" s="1045"/>
      <c r="AHX126" s="1045"/>
      <c r="AHY126" s="1045"/>
      <c r="AHZ126" s="1045"/>
      <c r="AIA126" s="1045"/>
      <c r="AIB126" s="1045"/>
      <c r="AIC126" s="1045"/>
      <c r="AID126" s="1045"/>
      <c r="AIE126" s="1045"/>
      <c r="AIF126" s="1045"/>
      <c r="AIG126" s="1045"/>
      <c r="AIH126" s="1045"/>
      <c r="AII126" s="1045"/>
      <c r="AIJ126" s="1045"/>
      <c r="AIK126" s="1045"/>
      <c r="AIL126" s="1045"/>
      <c r="AIM126" s="1045"/>
      <c r="AIN126" s="1045"/>
      <c r="AIO126" s="1045"/>
      <c r="AIP126" s="1045"/>
      <c r="AIQ126" s="1045"/>
      <c r="AIR126" s="1045"/>
      <c r="AIS126" s="1045"/>
      <c r="AIT126" s="1045"/>
      <c r="AIU126" s="1045"/>
      <c r="AIV126" s="1045"/>
      <c r="AIW126" s="1045"/>
      <c r="AIX126" s="1045"/>
      <c r="AIY126" s="1045"/>
      <c r="AIZ126" s="1045"/>
      <c r="AJA126" s="1045"/>
      <c r="AJB126" s="1045"/>
      <c r="AJC126" s="1045"/>
      <c r="AJD126" s="1045"/>
      <c r="AJE126" s="1045"/>
      <c r="AJF126" s="1045"/>
      <c r="AJG126" s="1045"/>
      <c r="AJH126" s="1045"/>
      <c r="AJI126" s="1045"/>
      <c r="AJJ126" s="1045"/>
      <c r="AJK126" s="1045"/>
      <c r="AJL126" s="1045"/>
      <c r="AJM126" s="1045"/>
      <c r="AJN126" s="1045"/>
      <c r="AJO126" s="1045"/>
      <c r="AJP126" s="1045"/>
      <c r="AJQ126" s="1045"/>
      <c r="AJR126" s="1045"/>
      <c r="AJS126" s="1045"/>
      <c r="AJT126" s="1045"/>
      <c r="AJU126" s="1045"/>
      <c r="AJV126" s="1045"/>
      <c r="AJW126" s="1045"/>
      <c r="AJX126" s="1045"/>
      <c r="AJY126" s="1045"/>
      <c r="AJZ126" s="1045"/>
      <c r="AKA126" s="1045"/>
      <c r="AKB126" s="1045"/>
      <c r="AKC126" s="1045"/>
      <c r="AKD126" s="1045"/>
      <c r="AKE126" s="1045"/>
      <c r="AKF126" s="1045"/>
      <c r="AKG126" s="1045"/>
      <c r="AKH126" s="1045"/>
      <c r="AKI126" s="1045"/>
      <c r="AKJ126" s="1045"/>
      <c r="AKK126" s="1045"/>
      <c r="AKL126" s="1045"/>
      <c r="AKM126" s="1045"/>
      <c r="AKN126" s="1045"/>
      <c r="AKO126" s="1045"/>
      <c r="AKP126" s="1045"/>
      <c r="AKQ126" s="1045"/>
      <c r="AKR126" s="1045"/>
      <c r="AKS126" s="1045"/>
      <c r="AKT126" s="1045"/>
      <c r="AKU126" s="1045"/>
      <c r="AKV126" s="1045"/>
      <c r="AKW126" s="1045"/>
      <c r="AKX126" s="1045"/>
      <c r="AKY126" s="1045"/>
      <c r="AKZ126" s="1045"/>
      <c r="ALA126" s="1045"/>
      <c r="ALB126" s="1045"/>
      <c r="ALC126" s="1045"/>
      <c r="ALD126" s="1045"/>
      <c r="ALE126" s="1045"/>
      <c r="ALF126" s="1045"/>
      <c r="ALG126" s="1045"/>
      <c r="ALH126" s="1045"/>
      <c r="ALI126" s="1045"/>
      <c r="ALJ126" s="1045"/>
      <c r="ALK126" s="1045"/>
      <c r="ALL126" s="1045"/>
      <c r="ALM126" s="1045"/>
      <c r="ALN126" s="1045"/>
      <c r="ALO126" s="1045"/>
      <c r="ALP126" s="1045"/>
      <c r="ALQ126" s="1045"/>
      <c r="ALR126" s="1045"/>
      <c r="ALS126" s="1045"/>
      <c r="ALT126" s="1045"/>
      <c r="ALU126" s="1045"/>
      <c r="ALV126" s="1045"/>
      <c r="ALW126" s="1045"/>
      <c r="ALX126" s="1045"/>
      <c r="ALY126" s="1045"/>
      <c r="ALZ126" s="1045"/>
      <c r="AMA126" s="1045"/>
      <c r="AMB126" s="1045"/>
      <c r="AMC126" s="1045"/>
      <c r="AMD126" s="1045"/>
      <c r="AME126" s="1045"/>
      <c r="AMF126" s="1045"/>
      <c r="AMG126" s="1045"/>
      <c r="AMH126" s="1045"/>
      <c r="AMI126" s="1045"/>
      <c r="AMJ126" s="1045"/>
      <c r="AMK126" s="1045"/>
      <c r="AML126" s="1045"/>
      <c r="AMM126" s="1045"/>
      <c r="AMN126" s="1045"/>
      <c r="AMO126" s="1045"/>
      <c r="AMP126" s="1045"/>
      <c r="AMQ126" s="1045"/>
      <c r="AMR126" s="1045"/>
      <c r="AMS126" s="1045"/>
      <c r="AMT126" s="1045"/>
      <c r="AMU126" s="1045"/>
      <c r="AMV126" s="1045"/>
      <c r="AMW126" s="1045"/>
      <c r="AMX126" s="1045"/>
      <c r="AMY126" s="1045"/>
      <c r="AMZ126" s="1045"/>
      <c r="ANA126" s="1045"/>
      <c r="ANB126" s="1045"/>
      <c r="ANC126" s="1045"/>
      <c r="AND126" s="1045"/>
      <c r="ANE126" s="1045"/>
      <c r="ANF126" s="1045"/>
      <c r="ANG126" s="1045"/>
      <c r="ANH126" s="1045"/>
      <c r="ANI126" s="1045"/>
      <c r="ANJ126" s="1045"/>
      <c r="ANK126" s="1045"/>
      <c r="ANL126" s="1045"/>
      <c r="ANM126" s="1045"/>
      <c r="ANN126" s="1045"/>
      <c r="ANO126" s="1045"/>
      <c r="ANP126" s="1045"/>
      <c r="ANQ126" s="1045"/>
      <c r="ANR126" s="1045"/>
      <c r="ANS126" s="1045"/>
      <c r="ANT126" s="1045"/>
      <c r="ANU126" s="1045"/>
      <c r="ANV126" s="1045"/>
      <c r="ANW126" s="1045"/>
      <c r="ANX126" s="1045"/>
      <c r="ANY126" s="1045"/>
      <c r="ANZ126" s="1045"/>
      <c r="AOA126" s="1045"/>
      <c r="AOB126" s="1045"/>
      <c r="AOC126" s="1045"/>
      <c r="AOD126" s="1045"/>
      <c r="AOE126" s="1045"/>
      <c r="AOF126" s="1045"/>
      <c r="AOG126" s="1045"/>
      <c r="AOH126" s="1045"/>
      <c r="AOI126" s="1045"/>
      <c r="AOJ126" s="1045"/>
      <c r="AOK126" s="1045"/>
      <c r="AOL126" s="1045"/>
      <c r="AOM126" s="1045"/>
      <c r="AON126" s="1045"/>
      <c r="AOO126" s="1045"/>
      <c r="AOP126" s="1045"/>
      <c r="AOQ126" s="1045"/>
      <c r="AOR126" s="1045"/>
      <c r="AOS126" s="1045"/>
      <c r="AOT126" s="1045"/>
      <c r="AOU126" s="1045"/>
      <c r="AOV126" s="1045"/>
      <c r="AOW126" s="1045"/>
      <c r="AOX126" s="1045"/>
      <c r="AOY126" s="1045"/>
      <c r="AOZ126" s="1045"/>
      <c r="APA126" s="1045"/>
      <c r="APB126" s="1045"/>
      <c r="APC126" s="1045"/>
      <c r="APD126" s="1045"/>
      <c r="APE126" s="1045"/>
      <c r="APF126" s="1045"/>
      <c r="APG126" s="1045"/>
      <c r="APH126" s="1045"/>
      <c r="API126" s="1045"/>
      <c r="APJ126" s="1045"/>
      <c r="APK126" s="1045"/>
      <c r="APL126" s="1045"/>
      <c r="APM126" s="1045"/>
      <c r="APN126" s="1045"/>
      <c r="APO126" s="1045"/>
      <c r="APP126" s="1045"/>
      <c r="APQ126" s="1045"/>
      <c r="APR126" s="1045"/>
      <c r="APS126" s="1045"/>
      <c r="APT126" s="1045"/>
      <c r="APU126" s="1045"/>
      <c r="APV126" s="1045"/>
      <c r="APW126" s="1045"/>
      <c r="APX126" s="1045"/>
      <c r="APY126" s="1045"/>
      <c r="APZ126" s="1045"/>
      <c r="AQA126" s="1045"/>
      <c r="AQB126" s="1045"/>
      <c r="AQC126" s="1045"/>
      <c r="AQD126" s="1045"/>
      <c r="AQE126" s="1045"/>
      <c r="AQF126" s="1045"/>
      <c r="AQG126" s="1045"/>
      <c r="AQH126" s="1045"/>
      <c r="AQI126" s="1045"/>
      <c r="AQJ126" s="1045"/>
      <c r="AQK126" s="1045"/>
      <c r="AQL126" s="1045"/>
      <c r="AQM126" s="1045"/>
      <c r="AQN126" s="1045"/>
      <c r="AQO126" s="1045"/>
      <c r="AQP126" s="1045"/>
      <c r="AQQ126" s="1045"/>
      <c r="AQR126" s="1045"/>
      <c r="AQS126" s="1045"/>
      <c r="AQT126" s="1045"/>
      <c r="AQU126" s="1045"/>
      <c r="AQV126" s="1045"/>
      <c r="AQW126" s="1045"/>
      <c r="AQX126" s="1045"/>
      <c r="AQY126" s="1045"/>
      <c r="AQZ126" s="1045"/>
      <c r="ARA126" s="1045"/>
      <c r="ARB126" s="1045"/>
      <c r="ARC126" s="1045"/>
      <c r="ARD126" s="1045"/>
      <c r="ARE126" s="1045"/>
      <c r="ARF126" s="1045"/>
      <c r="ARG126" s="1045"/>
      <c r="ARH126" s="1045"/>
      <c r="ARI126" s="1045"/>
      <c r="ARJ126" s="1045"/>
      <c r="ARK126" s="1045"/>
      <c r="ARL126" s="1045"/>
      <c r="ARM126" s="1045"/>
      <c r="ARN126" s="1045"/>
      <c r="ARO126" s="1045"/>
      <c r="ARP126" s="1045"/>
      <c r="ARQ126" s="1045"/>
      <c r="ARR126" s="1045"/>
      <c r="ARS126" s="1045"/>
      <c r="ART126" s="1045"/>
      <c r="ARU126" s="1045"/>
      <c r="ARV126" s="1045"/>
      <c r="ARW126" s="1045"/>
      <c r="ARX126" s="1045"/>
      <c r="ARY126" s="1045"/>
      <c r="ARZ126" s="1045"/>
      <c r="ASA126" s="1045"/>
      <c r="ASB126" s="1045"/>
      <c r="ASC126" s="1045"/>
      <c r="ASD126" s="1045"/>
      <c r="ASE126" s="1045"/>
      <c r="ASF126" s="1045"/>
      <c r="ASG126" s="1045"/>
      <c r="ASH126" s="1045"/>
      <c r="ASI126" s="1045"/>
      <c r="ASJ126" s="1045"/>
      <c r="ASK126" s="1045"/>
      <c r="ASL126" s="1045"/>
      <c r="ASM126" s="1045"/>
      <c r="ASN126" s="1045"/>
      <c r="ASO126" s="1045"/>
      <c r="ASP126" s="1045"/>
      <c r="ASQ126" s="1045"/>
      <c r="ASR126" s="1045"/>
      <c r="ASS126" s="1045"/>
      <c r="AST126" s="1045"/>
      <c r="ASU126" s="1045"/>
      <c r="ASV126" s="1045"/>
      <c r="ASW126" s="1045"/>
      <c r="ASX126" s="1045"/>
      <c r="ASY126" s="1045"/>
      <c r="ASZ126" s="1045"/>
      <c r="ATA126" s="1045"/>
      <c r="ATB126" s="1045"/>
      <c r="ATC126" s="1045"/>
      <c r="ATD126" s="1045"/>
      <c r="ATE126" s="1045"/>
      <c r="ATF126" s="1045"/>
      <c r="ATG126" s="1045"/>
      <c r="ATH126" s="1045"/>
      <c r="ATI126" s="1045"/>
      <c r="ATJ126" s="1045"/>
      <c r="ATK126" s="1045"/>
      <c r="ATL126" s="1045"/>
      <c r="ATM126" s="1045"/>
      <c r="ATN126" s="1045"/>
      <c r="ATO126" s="1045"/>
      <c r="ATP126" s="1045"/>
      <c r="ATQ126" s="1045"/>
      <c r="ATR126" s="1045"/>
      <c r="ATS126" s="1045"/>
      <c r="ATT126" s="1045"/>
      <c r="ATU126" s="1045"/>
      <c r="ATV126" s="1045"/>
      <c r="ATW126" s="1045"/>
      <c r="ATX126" s="1045"/>
      <c r="ATY126" s="1045"/>
      <c r="ATZ126" s="1045"/>
      <c r="AUA126" s="1045"/>
      <c r="AUB126" s="1045"/>
      <c r="AUC126" s="1045"/>
      <c r="AUD126" s="1045"/>
      <c r="AUE126" s="1045"/>
      <c r="AUF126" s="1045"/>
      <c r="AUG126" s="1045"/>
      <c r="AUH126" s="1045"/>
      <c r="AUI126" s="1045"/>
      <c r="AUJ126" s="1045"/>
      <c r="AUK126" s="1045"/>
      <c r="AUL126" s="1045"/>
      <c r="AUM126" s="1045"/>
      <c r="AUN126" s="1045"/>
      <c r="AUO126" s="1045"/>
      <c r="AUP126" s="1045"/>
      <c r="AUQ126" s="1045"/>
      <c r="AUR126" s="1045"/>
      <c r="AUS126" s="1045"/>
      <c r="AUT126" s="1045"/>
      <c r="AUU126" s="1045"/>
      <c r="AUV126" s="1045"/>
      <c r="AUW126" s="1045"/>
      <c r="AUX126" s="1045"/>
      <c r="AUY126" s="1045"/>
      <c r="AUZ126" s="1045"/>
      <c r="AVA126" s="1045"/>
      <c r="AVB126" s="1045"/>
      <c r="AVC126" s="1045"/>
      <c r="AVD126" s="1045"/>
      <c r="AVE126" s="1045"/>
      <c r="AVF126" s="1045"/>
      <c r="AVG126" s="1045"/>
      <c r="AVH126" s="1045"/>
      <c r="AVI126" s="1045"/>
      <c r="AVJ126" s="1045"/>
      <c r="AVK126" s="1045"/>
      <c r="AVL126" s="1045"/>
      <c r="AVM126" s="1045"/>
      <c r="AVN126" s="1045"/>
      <c r="AVO126" s="1045"/>
      <c r="AVP126" s="1045"/>
      <c r="AVQ126" s="1045"/>
      <c r="AVR126" s="1045"/>
      <c r="AVS126" s="1045"/>
      <c r="AVT126" s="1045"/>
      <c r="AVU126" s="1045"/>
      <c r="AVV126" s="1045"/>
      <c r="AVW126" s="1045"/>
      <c r="AVX126" s="1045"/>
      <c r="AVY126" s="1045"/>
      <c r="AVZ126" s="1045"/>
      <c r="AWA126" s="1045"/>
      <c r="AWB126" s="1045"/>
      <c r="AWC126" s="1045"/>
      <c r="AWD126" s="1045"/>
      <c r="AWE126" s="1045"/>
      <c r="AWF126" s="1045"/>
      <c r="AWG126" s="1045"/>
      <c r="AWH126" s="1045"/>
      <c r="AWI126" s="1045"/>
      <c r="AWJ126" s="1045"/>
      <c r="AWK126" s="1045"/>
      <c r="AWL126" s="1045"/>
      <c r="AWM126" s="1045"/>
      <c r="AWN126" s="1045"/>
      <c r="AWO126" s="1045"/>
      <c r="AWP126" s="1045"/>
      <c r="AWQ126" s="1045"/>
      <c r="AWR126" s="1045"/>
      <c r="AWS126" s="1045"/>
      <c r="AWT126" s="1045"/>
      <c r="AWU126" s="1045"/>
      <c r="AWV126" s="1045"/>
      <c r="AWW126" s="1045"/>
      <c r="AWX126" s="1045"/>
      <c r="AWY126" s="1045"/>
      <c r="AWZ126" s="1045"/>
      <c r="AXA126" s="1045"/>
      <c r="AXB126" s="1045"/>
      <c r="AXC126" s="1045"/>
      <c r="AXD126" s="1045"/>
      <c r="AXE126" s="1045"/>
      <c r="AXF126" s="1045"/>
      <c r="AXG126" s="1045"/>
      <c r="AXH126" s="1045"/>
      <c r="AXI126" s="1045"/>
      <c r="AXJ126" s="1045"/>
      <c r="AXK126" s="1045"/>
      <c r="AXL126" s="1045"/>
      <c r="AXM126" s="1045"/>
      <c r="AXN126" s="1045"/>
      <c r="AXO126" s="1045"/>
      <c r="AXP126" s="1045"/>
      <c r="AXQ126" s="1045"/>
      <c r="AXR126" s="1045"/>
      <c r="AXS126" s="1045"/>
      <c r="AXT126" s="1045"/>
      <c r="AXU126" s="1045"/>
      <c r="AXV126" s="1045"/>
      <c r="AXW126" s="1045"/>
      <c r="AXX126" s="1045"/>
      <c r="AXY126" s="1045"/>
      <c r="AXZ126" s="1045"/>
      <c r="AYA126" s="1045"/>
      <c r="AYB126" s="1045"/>
      <c r="AYC126" s="1045"/>
      <c r="AYD126" s="1045"/>
      <c r="AYE126" s="1045"/>
      <c r="AYF126" s="1045"/>
      <c r="AYG126" s="1045"/>
      <c r="AYH126" s="1045"/>
      <c r="AYI126" s="1045"/>
      <c r="AYJ126" s="1045"/>
      <c r="AYK126" s="1045"/>
      <c r="AYL126" s="1045"/>
      <c r="AYM126" s="1045"/>
      <c r="AYN126" s="1045"/>
      <c r="AYO126" s="1045"/>
      <c r="AYP126" s="1045"/>
      <c r="AYQ126" s="1045"/>
      <c r="AYR126" s="1045"/>
      <c r="AYS126" s="1045"/>
      <c r="AYT126" s="1045"/>
      <c r="AYU126" s="1045"/>
      <c r="AYV126" s="1045"/>
      <c r="AYW126" s="1045"/>
      <c r="AYX126" s="1045"/>
      <c r="AYY126" s="1045"/>
      <c r="AYZ126" s="1045"/>
      <c r="AZA126" s="1045"/>
      <c r="AZB126" s="1045"/>
      <c r="AZC126" s="1045"/>
      <c r="AZD126" s="1045"/>
      <c r="AZE126" s="1045"/>
      <c r="AZF126" s="1045"/>
      <c r="AZG126" s="1045"/>
      <c r="AZH126" s="1045"/>
      <c r="AZI126" s="1045"/>
      <c r="AZJ126" s="1045"/>
      <c r="AZK126" s="1045"/>
      <c r="AZL126" s="1045"/>
      <c r="AZM126" s="1045"/>
      <c r="AZN126" s="1045"/>
      <c r="AZO126" s="1045"/>
      <c r="AZP126" s="1045"/>
      <c r="AZQ126" s="1045"/>
      <c r="AZR126" s="1045"/>
      <c r="AZS126" s="1045"/>
      <c r="AZT126" s="1045"/>
      <c r="AZU126" s="1045"/>
      <c r="AZV126" s="1045"/>
      <c r="AZW126" s="1045"/>
      <c r="AZX126" s="1045"/>
      <c r="AZY126" s="1045"/>
      <c r="AZZ126" s="1045"/>
      <c r="BAA126" s="1045"/>
      <c r="BAB126" s="1045"/>
      <c r="BAC126" s="1045"/>
      <c r="BAD126" s="1045"/>
      <c r="BAE126" s="1045"/>
      <c r="BAF126" s="1045"/>
      <c r="BAG126" s="1045"/>
      <c r="BAH126" s="1045"/>
      <c r="BAI126" s="1045"/>
      <c r="BAJ126" s="1045"/>
      <c r="BAK126" s="1045"/>
      <c r="BAL126" s="1045"/>
      <c r="BAM126" s="1045"/>
      <c r="BAN126" s="1045"/>
      <c r="BAO126" s="1045"/>
      <c r="BAP126" s="1045"/>
      <c r="BAQ126" s="1045"/>
      <c r="BAR126" s="1045"/>
      <c r="BAS126" s="1045"/>
      <c r="BAT126" s="1045"/>
      <c r="BAU126" s="1045"/>
      <c r="BAV126" s="1045"/>
      <c r="BAW126" s="1045"/>
      <c r="BAX126" s="1045"/>
      <c r="BAY126" s="1045"/>
      <c r="BAZ126" s="1045"/>
      <c r="BBA126" s="1045"/>
      <c r="BBB126" s="1045"/>
      <c r="BBC126" s="1045"/>
      <c r="BBD126" s="1045"/>
      <c r="BBE126" s="1045"/>
      <c r="BBF126" s="1045"/>
      <c r="BBG126" s="1045"/>
      <c r="BBH126" s="1045"/>
      <c r="BBI126" s="1045"/>
      <c r="BBJ126" s="1045"/>
      <c r="BBK126" s="1045"/>
      <c r="BBL126" s="1045"/>
      <c r="BBM126" s="1045"/>
      <c r="BBN126" s="1045"/>
      <c r="BBO126" s="1045"/>
      <c r="BBP126" s="1045"/>
      <c r="BBQ126" s="1045"/>
      <c r="BBR126" s="1045"/>
      <c r="BBS126" s="1045"/>
      <c r="BBT126" s="1045"/>
      <c r="BBU126" s="1045"/>
      <c r="BBV126" s="1045"/>
      <c r="BBW126" s="1045"/>
      <c r="BBX126" s="1045"/>
      <c r="BBY126" s="1045"/>
      <c r="BBZ126" s="1045"/>
      <c r="BCA126" s="1045"/>
      <c r="BCB126" s="1045"/>
      <c r="BCC126" s="1045"/>
      <c r="BCD126" s="1045"/>
      <c r="BCE126" s="1045"/>
      <c r="BCF126" s="1045"/>
      <c r="BCG126" s="1045"/>
      <c r="BCH126" s="1045"/>
      <c r="BCI126" s="1045"/>
      <c r="BCJ126" s="1045"/>
      <c r="BCK126" s="1045"/>
      <c r="BCL126" s="1045"/>
      <c r="BCM126" s="1045"/>
      <c r="BCN126" s="1045"/>
      <c r="BCO126" s="1045"/>
      <c r="BCP126" s="1045"/>
      <c r="BCQ126" s="1045"/>
      <c r="BCR126" s="1045"/>
      <c r="BCS126" s="1045"/>
      <c r="BCT126" s="1045"/>
      <c r="BCU126" s="1045"/>
      <c r="BCV126" s="1045"/>
      <c r="BCW126" s="1045"/>
      <c r="BCX126" s="1045"/>
      <c r="BCY126" s="1045"/>
      <c r="BCZ126" s="1045"/>
      <c r="BDA126" s="1045"/>
      <c r="BDB126" s="1045"/>
      <c r="BDC126" s="1045"/>
      <c r="BDD126" s="1045"/>
      <c r="BDE126" s="1045"/>
      <c r="BDF126" s="1045"/>
      <c r="BDG126" s="1045"/>
      <c r="BDH126" s="1045"/>
      <c r="BDI126" s="1045"/>
      <c r="BDJ126" s="1045"/>
      <c r="BDK126" s="1045"/>
      <c r="BDL126" s="1045"/>
      <c r="BDM126" s="1045"/>
      <c r="BDN126" s="1045"/>
      <c r="BDO126" s="1045"/>
      <c r="BDP126" s="1045"/>
      <c r="BDQ126" s="1045"/>
      <c r="BDR126" s="1045"/>
      <c r="BDS126" s="1045"/>
      <c r="BDT126" s="1045"/>
      <c r="BDU126" s="1045"/>
      <c r="BDV126" s="1045"/>
      <c r="BDW126" s="1045"/>
      <c r="BDX126" s="1045"/>
      <c r="BDY126" s="1045"/>
      <c r="BDZ126" s="1045"/>
      <c r="BEA126" s="1045"/>
      <c r="BEB126" s="1045"/>
      <c r="BEC126" s="1045"/>
      <c r="BED126" s="1045"/>
      <c r="BEE126" s="1045"/>
      <c r="BEF126" s="1045"/>
      <c r="BEG126" s="1045"/>
      <c r="BEH126" s="1045"/>
      <c r="BEI126" s="1045"/>
      <c r="BEJ126" s="1045"/>
      <c r="BEK126" s="1045"/>
      <c r="BEL126" s="1045"/>
      <c r="BEM126" s="1045"/>
      <c r="BEN126" s="1045"/>
      <c r="BEO126" s="1045"/>
      <c r="BEP126" s="1045"/>
      <c r="BEQ126" s="1045"/>
      <c r="BER126" s="1045"/>
      <c r="BES126" s="1045"/>
      <c r="BET126" s="1045"/>
      <c r="BEU126" s="1045"/>
      <c r="BEV126" s="1045"/>
      <c r="BEW126" s="1045"/>
      <c r="BEX126" s="1045"/>
      <c r="BEY126" s="1045"/>
      <c r="BEZ126" s="1045"/>
      <c r="BFA126" s="1045"/>
      <c r="BFB126" s="1045"/>
      <c r="BFC126" s="1045"/>
      <c r="BFD126" s="1045"/>
      <c r="BFE126" s="1045"/>
      <c r="BFF126" s="1045"/>
      <c r="BFG126" s="1045"/>
      <c r="BFH126" s="1045"/>
      <c r="BFI126" s="1045"/>
      <c r="BFJ126" s="1045"/>
      <c r="BFK126" s="1045"/>
      <c r="BFL126" s="1045"/>
      <c r="BFM126" s="1045"/>
      <c r="BFN126" s="1045"/>
      <c r="BFO126" s="1045"/>
      <c r="BFP126" s="1045"/>
      <c r="BFQ126" s="1045"/>
      <c r="BFR126" s="1045"/>
      <c r="BFS126" s="1045"/>
      <c r="BFT126" s="1045"/>
      <c r="BFU126" s="1045"/>
      <c r="BFV126" s="1045"/>
      <c r="BFW126" s="1045"/>
      <c r="BFX126" s="1045"/>
      <c r="BFY126" s="1045"/>
      <c r="BFZ126" s="1045"/>
      <c r="BGA126" s="1045"/>
      <c r="BGB126" s="1045"/>
      <c r="BGC126" s="1045"/>
      <c r="BGD126" s="1045"/>
      <c r="BGE126" s="1045"/>
      <c r="BGF126" s="1045"/>
      <c r="BGG126" s="1045"/>
      <c r="BGH126" s="1045"/>
      <c r="BGI126" s="1045"/>
      <c r="BGJ126" s="1045"/>
      <c r="BGK126" s="1045"/>
      <c r="BGL126" s="1045"/>
      <c r="BGM126" s="1045"/>
      <c r="BGN126" s="1045"/>
      <c r="BGO126" s="1045"/>
      <c r="BGP126" s="1045"/>
      <c r="BGQ126" s="1045"/>
      <c r="BGR126" s="1045"/>
      <c r="BGS126" s="1045"/>
      <c r="BGT126" s="1045"/>
      <c r="BGU126" s="1045"/>
      <c r="BGV126" s="1045"/>
      <c r="BGW126" s="1045"/>
      <c r="BGX126" s="1045"/>
      <c r="BGY126" s="1045"/>
      <c r="BGZ126" s="1045"/>
      <c r="BHA126" s="1045"/>
      <c r="BHB126" s="1045"/>
      <c r="BHC126" s="1045"/>
      <c r="BHD126" s="1045"/>
      <c r="BHE126" s="1045"/>
      <c r="BHF126" s="1045"/>
      <c r="BHG126" s="1045"/>
      <c r="BHH126" s="1045"/>
      <c r="BHI126" s="1045"/>
      <c r="BHJ126" s="1045"/>
      <c r="BHK126" s="1045"/>
      <c r="BHL126" s="1045"/>
      <c r="BHM126" s="1045"/>
      <c r="BHN126" s="1045"/>
      <c r="BHO126" s="1045"/>
      <c r="BHP126" s="1045"/>
      <c r="BHQ126" s="1045"/>
      <c r="BHR126" s="1045"/>
      <c r="BHS126" s="1045"/>
      <c r="BHT126" s="1045"/>
      <c r="BHU126" s="1045"/>
      <c r="BHV126" s="1045"/>
      <c r="BHW126" s="1045"/>
      <c r="BHX126" s="1045"/>
      <c r="BHY126" s="1045"/>
      <c r="BHZ126" s="1045"/>
      <c r="BIA126" s="1045"/>
      <c r="BIB126" s="1045"/>
      <c r="BIC126" s="1045"/>
      <c r="BID126" s="1045"/>
      <c r="BIE126" s="1045"/>
      <c r="BIF126" s="1045"/>
      <c r="BIG126" s="1045"/>
      <c r="BIH126" s="1045"/>
      <c r="BII126" s="1045"/>
      <c r="BIJ126" s="1045"/>
      <c r="BIK126" s="1045"/>
      <c r="BIL126" s="1045"/>
      <c r="BIM126" s="1045"/>
      <c r="BIN126" s="1045"/>
      <c r="BIO126" s="1045"/>
      <c r="BIP126" s="1045"/>
      <c r="BIQ126" s="1045"/>
      <c r="BIR126" s="1045"/>
      <c r="BIS126" s="1045"/>
      <c r="BIT126" s="1045"/>
      <c r="BIU126" s="1045"/>
      <c r="BIV126" s="1045"/>
      <c r="BIW126" s="1045"/>
      <c r="BIX126" s="1045"/>
      <c r="BIY126" s="1045"/>
      <c r="BIZ126" s="1045"/>
      <c r="BJA126" s="1045"/>
      <c r="BJB126" s="1045"/>
      <c r="BJC126" s="1045"/>
      <c r="BJD126" s="1045"/>
      <c r="BJE126" s="1045"/>
      <c r="BJF126" s="1045"/>
      <c r="BJG126" s="1045"/>
      <c r="BJH126" s="1045"/>
      <c r="BJI126" s="1045"/>
      <c r="BJJ126" s="1045"/>
      <c r="BJK126" s="1045"/>
      <c r="BJL126" s="1045"/>
      <c r="BJM126" s="1045"/>
      <c r="BJN126" s="1045"/>
      <c r="BJO126" s="1045"/>
      <c r="BJP126" s="1045"/>
      <c r="BJQ126" s="1045"/>
      <c r="BJR126" s="1045"/>
      <c r="BJS126" s="1045"/>
      <c r="BJT126" s="1045"/>
      <c r="BJU126" s="1045"/>
      <c r="BJV126" s="1045"/>
      <c r="BJW126" s="1045"/>
      <c r="BJX126" s="1045"/>
      <c r="BJY126" s="1045"/>
      <c r="BJZ126" s="1045"/>
      <c r="BKA126" s="1045"/>
      <c r="BKB126" s="1045"/>
      <c r="BKC126" s="1045"/>
      <c r="BKD126" s="1045"/>
      <c r="BKE126" s="1045"/>
      <c r="BKF126" s="1045"/>
      <c r="BKG126" s="1045"/>
      <c r="BKH126" s="1045"/>
      <c r="BKI126" s="1045"/>
      <c r="BKJ126" s="1045"/>
      <c r="BKK126" s="1045"/>
      <c r="BKL126" s="1045"/>
      <c r="BKM126" s="1045"/>
      <c r="BKN126" s="1045"/>
      <c r="BKO126" s="1045"/>
      <c r="BKP126" s="1045"/>
      <c r="BKQ126" s="1045"/>
      <c r="BKR126" s="1045"/>
      <c r="BKS126" s="1045"/>
      <c r="BKT126" s="1045"/>
      <c r="BKU126" s="1045"/>
      <c r="BKV126" s="1045"/>
      <c r="BKW126" s="1045"/>
      <c r="BKX126" s="1045"/>
      <c r="BKY126" s="1045"/>
      <c r="BKZ126" s="1045"/>
      <c r="BLA126" s="1045"/>
      <c r="BLB126" s="1045"/>
      <c r="BLC126" s="1045"/>
      <c r="BLD126" s="1045"/>
      <c r="BLE126" s="1045"/>
      <c r="BLF126" s="1045"/>
      <c r="BLG126" s="1045"/>
      <c r="BLH126" s="1045"/>
      <c r="BLI126" s="1045"/>
      <c r="BLJ126" s="1045"/>
      <c r="BLK126" s="1045"/>
      <c r="BLL126" s="1045"/>
      <c r="BLM126" s="1045"/>
      <c r="BLN126" s="1045"/>
      <c r="BLO126" s="1045"/>
      <c r="BLP126" s="1045"/>
      <c r="BLQ126" s="1045"/>
      <c r="BLR126" s="1045"/>
      <c r="BLS126" s="1045"/>
      <c r="BLT126" s="1045"/>
      <c r="BLU126" s="1045"/>
      <c r="BLV126" s="1045"/>
      <c r="BLW126" s="1045"/>
      <c r="BLX126" s="1045"/>
      <c r="BLY126" s="1045"/>
      <c r="BLZ126" s="1045"/>
      <c r="BMA126" s="1045"/>
      <c r="BMB126" s="1045"/>
      <c r="BMC126" s="1045"/>
      <c r="BMD126" s="1045"/>
      <c r="BME126" s="1045"/>
      <c r="BMF126" s="1045"/>
      <c r="BMG126" s="1045"/>
      <c r="BMH126" s="1045"/>
      <c r="BMI126" s="1045"/>
      <c r="BMJ126" s="1045"/>
      <c r="BMK126" s="1045"/>
      <c r="BML126" s="1045"/>
      <c r="BMM126" s="1045"/>
      <c r="BMN126" s="1045"/>
      <c r="BMO126" s="1045"/>
      <c r="BMP126" s="1045"/>
      <c r="BMQ126" s="1045"/>
      <c r="BMR126" s="1045"/>
      <c r="BMS126" s="1045"/>
      <c r="BMT126" s="1045"/>
      <c r="BMU126" s="1045"/>
      <c r="BMV126" s="1045"/>
      <c r="BMW126" s="1045"/>
      <c r="BMX126" s="1045"/>
      <c r="BMY126" s="1045"/>
      <c r="BMZ126" s="1045"/>
      <c r="BNA126" s="1045"/>
      <c r="BNB126" s="1045"/>
      <c r="BNC126" s="1045"/>
      <c r="BND126" s="1045"/>
      <c r="BNE126" s="1045"/>
      <c r="BNF126" s="1045"/>
      <c r="BNG126" s="1045"/>
      <c r="BNH126" s="1045"/>
      <c r="BNI126" s="1045"/>
      <c r="BNJ126" s="1045"/>
      <c r="BNK126" s="1045"/>
      <c r="BNL126" s="1045"/>
      <c r="BNM126" s="1045"/>
      <c r="BNN126" s="1045"/>
      <c r="BNO126" s="1045"/>
      <c r="BNP126" s="1045"/>
      <c r="BNQ126" s="1045"/>
      <c r="BNR126" s="1045"/>
      <c r="BNS126" s="1045"/>
      <c r="BNT126" s="1045"/>
      <c r="BNU126" s="1045"/>
      <c r="BNV126" s="1045"/>
      <c r="BNW126" s="1045"/>
      <c r="BNX126" s="1045"/>
      <c r="BNY126" s="1045"/>
      <c r="BNZ126" s="1045"/>
      <c r="BOA126" s="1045"/>
      <c r="BOB126" s="1045"/>
      <c r="BOC126" s="1045"/>
      <c r="BOD126" s="1045"/>
      <c r="BOE126" s="1045"/>
      <c r="BOF126" s="1045"/>
      <c r="BOG126" s="1045"/>
      <c r="BOH126" s="1045"/>
      <c r="BOI126" s="1045"/>
      <c r="BOJ126" s="1045"/>
      <c r="BOK126" s="1045"/>
      <c r="BOL126" s="1045"/>
      <c r="BOM126" s="1045"/>
      <c r="BON126" s="1045"/>
      <c r="BOO126" s="1045"/>
      <c r="BOP126" s="1045"/>
      <c r="BOQ126" s="1045"/>
      <c r="BOR126" s="1045"/>
      <c r="BOS126" s="1045"/>
      <c r="BOT126" s="1045"/>
      <c r="BOU126" s="1045"/>
      <c r="BOV126" s="1045"/>
      <c r="BOW126" s="1045"/>
      <c r="BOX126" s="1045"/>
      <c r="BOY126" s="1045"/>
      <c r="BOZ126" s="1045"/>
      <c r="BPA126" s="1045"/>
      <c r="BPB126" s="1045"/>
      <c r="BPC126" s="1045"/>
      <c r="BPD126" s="1045"/>
      <c r="BPE126" s="1045"/>
      <c r="BPF126" s="1045"/>
      <c r="BPG126" s="1045"/>
      <c r="BPH126" s="1045"/>
      <c r="BPI126" s="1045"/>
      <c r="BPJ126" s="1045"/>
      <c r="BPK126" s="1045"/>
      <c r="BPL126" s="1045"/>
      <c r="BPM126" s="1045"/>
      <c r="BPN126" s="1045"/>
      <c r="BPO126" s="1045"/>
      <c r="BPP126" s="1045"/>
      <c r="BPQ126" s="1045"/>
      <c r="BPR126" s="1045"/>
      <c r="BPS126" s="1045"/>
      <c r="BPT126" s="1045"/>
      <c r="BPU126" s="1045"/>
      <c r="BPV126" s="1045"/>
      <c r="BPW126" s="1045"/>
      <c r="BPX126" s="1045"/>
      <c r="BPY126" s="1045"/>
      <c r="BPZ126" s="1045"/>
      <c r="BQA126" s="1045"/>
      <c r="BQB126" s="1045"/>
      <c r="BQC126" s="1045"/>
      <c r="BQD126" s="1045"/>
      <c r="BQE126" s="1045"/>
      <c r="BQF126" s="1045"/>
      <c r="BQG126" s="1045"/>
      <c r="BQH126" s="1045"/>
      <c r="BQI126" s="1045"/>
      <c r="BQJ126" s="1045"/>
      <c r="BQK126" s="1045"/>
      <c r="BQL126" s="1045"/>
      <c r="BQM126" s="1045"/>
      <c r="BQN126" s="1045"/>
      <c r="BQO126" s="1045"/>
      <c r="BQP126" s="1045"/>
      <c r="BQQ126" s="1045"/>
      <c r="BQR126" s="1045"/>
      <c r="BQS126" s="1045"/>
      <c r="BQT126" s="1045"/>
      <c r="BQU126" s="1045"/>
      <c r="BQV126" s="1045"/>
      <c r="BQW126" s="1045"/>
      <c r="BQX126" s="1045"/>
      <c r="BQY126" s="1045"/>
      <c r="BQZ126" s="1045"/>
      <c r="BRA126" s="1045"/>
      <c r="BRB126" s="1045"/>
      <c r="BRC126" s="1045"/>
      <c r="BRD126" s="1045"/>
      <c r="BRE126" s="1045"/>
      <c r="BRF126" s="1045"/>
      <c r="BRG126" s="1045"/>
      <c r="BRH126" s="1045"/>
      <c r="BRI126" s="1045"/>
      <c r="BRJ126" s="1045"/>
      <c r="BRK126" s="1045"/>
      <c r="BRL126" s="1045"/>
      <c r="BRM126" s="1045"/>
      <c r="BRN126" s="1045"/>
      <c r="BRO126" s="1045"/>
      <c r="BRP126" s="1045"/>
      <c r="BRQ126" s="1045"/>
      <c r="BRR126" s="1045"/>
      <c r="BRS126" s="1045"/>
      <c r="BRT126" s="1045"/>
      <c r="BRU126" s="1045"/>
      <c r="BRV126" s="1045"/>
      <c r="BRW126" s="1045"/>
      <c r="BRX126" s="1045"/>
      <c r="BRY126" s="1045"/>
      <c r="BRZ126" s="1045"/>
      <c r="BSA126" s="1045"/>
      <c r="BSB126" s="1045"/>
      <c r="BSC126" s="1045"/>
      <c r="BSD126" s="1045"/>
      <c r="BSE126" s="1045"/>
      <c r="BSF126" s="1045"/>
      <c r="BSG126" s="1045"/>
      <c r="BSH126" s="1045"/>
      <c r="BSI126" s="1045"/>
      <c r="BSJ126" s="1045"/>
      <c r="BSK126" s="1045"/>
      <c r="BSL126" s="1045"/>
      <c r="BSM126" s="1045"/>
      <c r="BSN126" s="1045"/>
      <c r="BSO126" s="1045"/>
      <c r="BSP126" s="1045"/>
      <c r="BSQ126" s="1045"/>
      <c r="BSR126" s="1045"/>
      <c r="BSS126" s="1045"/>
      <c r="BST126" s="1045"/>
      <c r="BSU126" s="1045"/>
      <c r="BSV126" s="1045"/>
      <c r="BSW126" s="1045"/>
      <c r="BSX126" s="1045"/>
      <c r="BSY126" s="1045"/>
      <c r="BSZ126" s="1045"/>
      <c r="BTA126" s="1045"/>
      <c r="BTB126" s="1045"/>
      <c r="BTC126" s="1045"/>
      <c r="BTD126" s="1045"/>
      <c r="BTE126" s="1045"/>
      <c r="BTF126" s="1045"/>
      <c r="BTG126" s="1045"/>
      <c r="BTH126" s="1045"/>
      <c r="BTI126" s="1045"/>
      <c r="BTJ126" s="1045"/>
      <c r="BTK126" s="1045"/>
      <c r="BTL126" s="1045"/>
      <c r="BTM126" s="1045"/>
      <c r="BTN126" s="1045"/>
      <c r="BTO126" s="1045"/>
      <c r="BTP126" s="1045"/>
      <c r="BTQ126" s="1045"/>
      <c r="BTR126" s="1045"/>
      <c r="BTS126" s="1045"/>
      <c r="BTT126" s="1045"/>
      <c r="BTU126" s="1045"/>
      <c r="BTV126" s="1045"/>
      <c r="BTW126" s="1045"/>
      <c r="BTX126" s="1045"/>
      <c r="BTY126" s="1045"/>
      <c r="BTZ126" s="1045"/>
      <c r="BUA126" s="1045"/>
      <c r="BUB126" s="1045"/>
      <c r="BUC126" s="1045"/>
      <c r="BUD126" s="1045"/>
      <c r="BUE126" s="1045"/>
      <c r="BUF126" s="1045"/>
      <c r="BUG126" s="1045"/>
      <c r="BUH126" s="1045"/>
      <c r="BUI126" s="1045"/>
      <c r="BUJ126" s="1045"/>
      <c r="BUK126" s="1045"/>
      <c r="BUL126" s="1045"/>
      <c r="BUM126" s="1045"/>
      <c r="BUN126" s="1045"/>
      <c r="BUO126" s="1045"/>
      <c r="BUP126" s="1045"/>
      <c r="BUQ126" s="1045"/>
      <c r="BUR126" s="1045"/>
      <c r="BUS126" s="1045"/>
      <c r="BUT126" s="1045"/>
      <c r="BUU126" s="1045"/>
      <c r="BUV126" s="1045"/>
      <c r="BUW126" s="1045"/>
      <c r="BUX126" s="1045"/>
      <c r="BUY126" s="1045"/>
      <c r="BUZ126" s="1045"/>
      <c r="BVA126" s="1045"/>
      <c r="BVB126" s="1045"/>
      <c r="BVC126" s="1045"/>
      <c r="BVD126" s="1045"/>
      <c r="BVE126" s="1045"/>
      <c r="BVF126" s="1045"/>
      <c r="BVG126" s="1045"/>
      <c r="BVH126" s="1045"/>
      <c r="BVI126" s="1045"/>
      <c r="BVJ126" s="1045"/>
      <c r="BVK126" s="1045"/>
      <c r="BVL126" s="1045"/>
      <c r="BVM126" s="1045"/>
      <c r="BVN126" s="1045"/>
      <c r="BVO126" s="1045"/>
      <c r="BVP126" s="1045"/>
      <c r="BVQ126" s="1045"/>
      <c r="BVR126" s="1045"/>
      <c r="BVS126" s="1045"/>
      <c r="BVT126" s="1045"/>
      <c r="BVU126" s="1045"/>
      <c r="BVV126" s="1045"/>
      <c r="BVW126" s="1045"/>
      <c r="BVX126" s="1045"/>
      <c r="BVY126" s="1045"/>
      <c r="BVZ126" s="1045"/>
      <c r="BWA126" s="1045"/>
      <c r="BWB126" s="1045"/>
      <c r="BWC126" s="1045"/>
      <c r="BWD126" s="1045"/>
      <c r="BWE126" s="1045"/>
      <c r="BWF126" s="1045"/>
      <c r="BWG126" s="1045"/>
      <c r="BWH126" s="1045"/>
      <c r="BWI126" s="1045"/>
      <c r="BWJ126" s="1045"/>
      <c r="BWK126" s="1045"/>
      <c r="BWL126" s="1045"/>
      <c r="BWM126" s="1045"/>
      <c r="BWN126" s="1045"/>
      <c r="BWO126" s="1045"/>
      <c r="BWP126" s="1045"/>
      <c r="BWQ126" s="1045"/>
      <c r="BWR126" s="1045"/>
      <c r="BWS126" s="1045"/>
      <c r="BWT126" s="1045"/>
      <c r="BWU126" s="1045"/>
      <c r="BWV126" s="1045"/>
      <c r="BWW126" s="1045"/>
      <c r="BWX126" s="1045"/>
      <c r="BWY126" s="1045"/>
      <c r="BWZ126" s="1045"/>
      <c r="BXA126" s="1045"/>
      <c r="BXB126" s="1045"/>
      <c r="BXC126" s="1045"/>
      <c r="BXD126" s="1045"/>
      <c r="BXE126" s="1045"/>
      <c r="BXF126" s="1045"/>
      <c r="BXG126" s="1045"/>
      <c r="BXH126" s="1045"/>
      <c r="BXI126" s="1045"/>
      <c r="BXJ126" s="1045"/>
      <c r="BXK126" s="1045"/>
      <c r="BXL126" s="1045"/>
      <c r="BXM126" s="1045"/>
      <c r="BXN126" s="1045"/>
      <c r="BXO126" s="1045"/>
      <c r="BXP126" s="1045"/>
      <c r="BXQ126" s="1045"/>
      <c r="BXR126" s="1045"/>
      <c r="BXS126" s="1045"/>
      <c r="BXT126" s="1045"/>
      <c r="BXU126" s="1045"/>
      <c r="BXV126" s="1045"/>
      <c r="BXW126" s="1045"/>
      <c r="BXX126" s="1045"/>
      <c r="BXY126" s="1045"/>
      <c r="BXZ126" s="1045"/>
      <c r="BYA126" s="1045"/>
      <c r="BYB126" s="1045"/>
      <c r="BYC126" s="1045"/>
      <c r="BYD126" s="1045"/>
      <c r="BYE126" s="1045"/>
      <c r="BYF126" s="1045"/>
      <c r="BYG126" s="1045"/>
      <c r="BYH126" s="1045"/>
      <c r="BYI126" s="1045"/>
      <c r="BYJ126" s="1045"/>
      <c r="BYK126" s="1045"/>
      <c r="BYL126" s="1045"/>
      <c r="BYM126" s="1045"/>
      <c r="BYN126" s="1045"/>
      <c r="BYO126" s="1045"/>
      <c r="BYP126" s="1045"/>
      <c r="BYQ126" s="1045"/>
      <c r="BYR126" s="1045"/>
      <c r="BYS126" s="1045"/>
      <c r="BYT126" s="1045"/>
      <c r="BYU126" s="1045"/>
      <c r="BYV126" s="1045"/>
      <c r="BYW126" s="1045"/>
      <c r="BYX126" s="1045"/>
      <c r="BYY126" s="1045"/>
      <c r="BYZ126" s="1045"/>
      <c r="BZA126" s="1045"/>
      <c r="BZB126" s="1045"/>
      <c r="BZC126" s="1045"/>
      <c r="BZD126" s="1045"/>
      <c r="BZE126" s="1045"/>
      <c r="BZF126" s="1045"/>
      <c r="BZG126" s="1045"/>
      <c r="BZH126" s="1045"/>
      <c r="BZI126" s="1045"/>
      <c r="BZJ126" s="1045"/>
      <c r="BZK126" s="1045"/>
      <c r="BZL126" s="1045"/>
      <c r="BZM126" s="1045"/>
      <c r="BZN126" s="1045"/>
      <c r="BZO126" s="1045"/>
      <c r="BZP126" s="1045"/>
      <c r="BZQ126" s="1045"/>
      <c r="BZR126" s="1045"/>
      <c r="BZS126" s="1045"/>
      <c r="BZT126" s="1045"/>
      <c r="BZU126" s="1045"/>
      <c r="BZV126" s="1045"/>
      <c r="BZW126" s="1045"/>
      <c r="BZX126" s="1045"/>
      <c r="BZY126" s="1045"/>
      <c r="BZZ126" s="1045"/>
      <c r="CAA126" s="1045"/>
      <c r="CAB126" s="1045"/>
      <c r="CAC126" s="1045"/>
      <c r="CAD126" s="1045"/>
      <c r="CAE126" s="1045"/>
      <c r="CAF126" s="1045"/>
      <c r="CAG126" s="1045"/>
      <c r="CAH126" s="1045"/>
      <c r="CAI126" s="1045"/>
      <c r="CAJ126" s="1045"/>
      <c r="CAK126" s="1045"/>
      <c r="CAL126" s="1045"/>
      <c r="CAM126" s="1045"/>
      <c r="CAN126" s="1045"/>
      <c r="CAO126" s="1045"/>
      <c r="CAP126" s="1045"/>
      <c r="CAQ126" s="1045"/>
      <c r="CAR126" s="1045"/>
      <c r="CAS126" s="1045"/>
      <c r="CAT126" s="1045"/>
      <c r="CAU126" s="1045"/>
      <c r="CAV126" s="1045"/>
      <c r="CAW126" s="1045"/>
      <c r="CAX126" s="1045"/>
      <c r="CAY126" s="1045"/>
      <c r="CAZ126" s="1045"/>
      <c r="CBA126" s="1045"/>
      <c r="CBB126" s="1045"/>
      <c r="CBC126" s="1045"/>
      <c r="CBD126" s="1045"/>
      <c r="CBE126" s="1045"/>
      <c r="CBF126" s="1045"/>
      <c r="CBG126" s="1045"/>
      <c r="CBH126" s="1045"/>
      <c r="CBI126" s="1045"/>
      <c r="CBJ126" s="1045"/>
      <c r="CBK126" s="1045"/>
      <c r="CBL126" s="1045"/>
      <c r="CBM126" s="1045"/>
      <c r="CBN126" s="1045"/>
      <c r="CBO126" s="1045"/>
      <c r="CBP126" s="1045"/>
      <c r="CBQ126" s="1045"/>
      <c r="CBR126" s="1045"/>
      <c r="CBS126" s="1045"/>
      <c r="CBT126" s="1045"/>
      <c r="CBU126" s="1045"/>
      <c r="CBV126" s="1045"/>
      <c r="CBW126" s="1045"/>
      <c r="CBX126" s="1045"/>
      <c r="CBY126" s="1045"/>
      <c r="CBZ126" s="1045"/>
      <c r="CCA126" s="1045"/>
      <c r="CCB126" s="1045"/>
      <c r="CCC126" s="1045"/>
      <c r="CCD126" s="1045"/>
      <c r="CCE126" s="1045"/>
      <c r="CCF126" s="1045"/>
      <c r="CCG126" s="1045"/>
      <c r="CCH126" s="1045"/>
      <c r="CCI126" s="1045"/>
      <c r="CCJ126" s="1045"/>
      <c r="CCK126" s="1045"/>
      <c r="CCL126" s="1045"/>
      <c r="CCM126" s="1045"/>
      <c r="CCN126" s="1045"/>
      <c r="CCO126" s="1045"/>
      <c r="CCP126" s="1045"/>
      <c r="CCQ126" s="1045"/>
      <c r="CCR126" s="1045"/>
      <c r="CCS126" s="1045"/>
      <c r="CCT126" s="1045"/>
      <c r="CCU126" s="1045"/>
      <c r="CCV126" s="1045"/>
      <c r="CCW126" s="1045"/>
      <c r="CCX126" s="1045"/>
      <c r="CCY126" s="1045"/>
      <c r="CCZ126" s="1045"/>
      <c r="CDA126" s="1045"/>
      <c r="CDB126" s="1045"/>
      <c r="CDC126" s="1045"/>
      <c r="CDD126" s="1045"/>
      <c r="CDE126" s="1045"/>
      <c r="CDF126" s="1045"/>
      <c r="CDG126" s="1045"/>
      <c r="CDH126" s="1045"/>
      <c r="CDI126" s="1045"/>
      <c r="CDJ126" s="1045"/>
      <c r="CDK126" s="1045"/>
      <c r="CDL126" s="1045"/>
      <c r="CDM126" s="1045"/>
      <c r="CDN126" s="1045"/>
      <c r="CDO126" s="1045"/>
      <c r="CDP126" s="1045"/>
      <c r="CDQ126" s="1045"/>
      <c r="CDR126" s="1045"/>
      <c r="CDS126" s="1045"/>
      <c r="CDT126" s="1045"/>
      <c r="CDU126" s="1045"/>
      <c r="CDV126" s="1045"/>
      <c r="CDW126" s="1045"/>
      <c r="CDX126" s="1045"/>
      <c r="CDY126" s="1045"/>
      <c r="CDZ126" s="1045"/>
      <c r="CEA126" s="1045"/>
      <c r="CEB126" s="1045"/>
      <c r="CEC126" s="1045"/>
      <c r="CED126" s="1045"/>
      <c r="CEE126" s="1045"/>
      <c r="CEF126" s="1045"/>
      <c r="CEG126" s="1045"/>
      <c r="CEH126" s="1045"/>
      <c r="CEI126" s="1045"/>
      <c r="CEJ126" s="1045"/>
      <c r="CEK126" s="1045"/>
      <c r="CEL126" s="1045"/>
      <c r="CEM126" s="1045"/>
      <c r="CEN126" s="1045"/>
      <c r="CEO126" s="1045"/>
      <c r="CEP126" s="1045"/>
      <c r="CEQ126" s="1045"/>
      <c r="CER126" s="1045"/>
      <c r="CES126" s="1045"/>
      <c r="CET126" s="1045"/>
      <c r="CEU126" s="1045"/>
      <c r="CEV126" s="1045"/>
      <c r="CEW126" s="1045"/>
      <c r="CEX126" s="1045"/>
      <c r="CEY126" s="1045"/>
      <c r="CEZ126" s="1045"/>
      <c r="CFA126" s="1045"/>
      <c r="CFB126" s="1045"/>
      <c r="CFC126" s="1045"/>
      <c r="CFD126" s="1045"/>
      <c r="CFE126" s="1045"/>
      <c r="CFF126" s="1045"/>
      <c r="CFG126" s="1045"/>
      <c r="CFH126" s="1045"/>
      <c r="CFI126" s="1045"/>
      <c r="CFJ126" s="1045"/>
      <c r="CFK126" s="1045"/>
      <c r="CFL126" s="1045"/>
      <c r="CFM126" s="1045"/>
      <c r="CFN126" s="1045"/>
      <c r="CFO126" s="1045"/>
      <c r="CFP126" s="1045"/>
      <c r="CFQ126" s="1045"/>
      <c r="CFR126" s="1045"/>
      <c r="CFS126" s="1045"/>
      <c r="CFT126" s="1045"/>
      <c r="CFU126" s="1045"/>
      <c r="CFV126" s="1045"/>
      <c r="CFW126" s="1045"/>
      <c r="CFX126" s="1045"/>
      <c r="CFY126" s="1045"/>
      <c r="CFZ126" s="1045"/>
      <c r="CGA126" s="1045"/>
      <c r="CGB126" s="1045"/>
      <c r="CGC126" s="1045"/>
      <c r="CGD126" s="1045"/>
      <c r="CGE126" s="1045"/>
      <c r="CGF126" s="1045"/>
      <c r="CGG126" s="1045"/>
      <c r="CGH126" s="1045"/>
      <c r="CGI126" s="1045"/>
      <c r="CGJ126" s="1045"/>
      <c r="CGK126" s="1045"/>
      <c r="CGL126" s="1045"/>
      <c r="CGM126" s="1045"/>
      <c r="CGN126" s="1045"/>
      <c r="CGO126" s="1045"/>
      <c r="CGP126" s="1045"/>
      <c r="CGQ126" s="1045"/>
      <c r="CGR126" s="1045"/>
      <c r="CGS126" s="1045"/>
      <c r="CGT126" s="1045"/>
      <c r="CGU126" s="1045"/>
      <c r="CGV126" s="1045"/>
      <c r="CGW126" s="1045"/>
      <c r="CGX126" s="1045"/>
      <c r="CGY126" s="1045"/>
      <c r="CGZ126" s="1045"/>
      <c r="CHA126" s="1045"/>
      <c r="CHB126" s="1045"/>
      <c r="CHC126" s="1045"/>
      <c r="CHD126" s="1045"/>
      <c r="CHE126" s="1045"/>
      <c r="CHF126" s="1045"/>
      <c r="CHG126" s="1045"/>
      <c r="CHH126" s="1045"/>
      <c r="CHI126" s="1045"/>
      <c r="CHJ126" s="1045"/>
      <c r="CHK126" s="1045"/>
      <c r="CHL126" s="1045"/>
      <c r="CHM126" s="1045"/>
      <c r="CHN126" s="1045"/>
      <c r="CHO126" s="1045"/>
      <c r="CHP126" s="1045"/>
      <c r="CHQ126" s="1045"/>
      <c r="CHR126" s="1045"/>
      <c r="CHS126" s="1045"/>
      <c r="CHT126" s="1045"/>
      <c r="CHU126" s="1045"/>
      <c r="CHV126" s="1045"/>
      <c r="CHW126" s="1045"/>
      <c r="CHX126" s="1045"/>
      <c r="CHY126" s="1045"/>
      <c r="CHZ126" s="1045"/>
      <c r="CIA126" s="1045"/>
      <c r="CIB126" s="1045"/>
      <c r="CIC126" s="1045"/>
      <c r="CID126" s="1045"/>
      <c r="CIE126" s="1045"/>
      <c r="CIF126" s="1045"/>
      <c r="CIG126" s="1045"/>
      <c r="CIH126" s="1045"/>
      <c r="CII126" s="1045"/>
      <c r="CIJ126" s="1045"/>
      <c r="CIK126" s="1045"/>
      <c r="CIL126" s="1045"/>
      <c r="CIM126" s="1045"/>
      <c r="CIN126" s="1045"/>
      <c r="CIO126" s="1045"/>
      <c r="CIP126" s="1045"/>
      <c r="CIQ126" s="1045"/>
      <c r="CIR126" s="1045"/>
      <c r="CIS126" s="1045"/>
      <c r="CIT126" s="1045"/>
      <c r="CIU126" s="1045"/>
      <c r="CIV126" s="1045"/>
      <c r="CIW126" s="1045"/>
      <c r="CIX126" s="1045"/>
      <c r="CIY126" s="1045"/>
      <c r="CIZ126" s="1045"/>
      <c r="CJA126" s="1045"/>
      <c r="CJB126" s="1045"/>
      <c r="CJC126" s="1045"/>
      <c r="CJD126" s="1045"/>
      <c r="CJE126" s="1045"/>
      <c r="CJF126" s="1045"/>
      <c r="CJG126" s="1045"/>
      <c r="CJH126" s="1045"/>
      <c r="CJI126" s="1045"/>
      <c r="CJJ126" s="1045"/>
      <c r="CJK126" s="1045"/>
      <c r="CJL126" s="1045"/>
      <c r="CJM126" s="1045"/>
      <c r="CJN126" s="1045"/>
      <c r="CJO126" s="1045"/>
      <c r="CJP126" s="1045"/>
      <c r="CJQ126" s="1045"/>
      <c r="CJR126" s="1045"/>
      <c r="CJS126" s="1045"/>
      <c r="CJT126" s="1045"/>
      <c r="CJU126" s="1045"/>
      <c r="CJV126" s="1045"/>
      <c r="CJW126" s="1045"/>
      <c r="CJX126" s="1045"/>
      <c r="CJY126" s="1045"/>
      <c r="CJZ126" s="1045"/>
      <c r="CKA126" s="1045"/>
      <c r="CKB126" s="1045"/>
      <c r="CKC126" s="1045"/>
      <c r="CKD126" s="1045"/>
      <c r="CKE126" s="1045"/>
      <c r="CKF126" s="1045"/>
      <c r="CKG126" s="1045"/>
      <c r="CKH126" s="1045"/>
      <c r="CKI126" s="1045"/>
      <c r="CKJ126" s="1045"/>
      <c r="CKK126" s="1045"/>
      <c r="CKL126" s="1045"/>
      <c r="CKM126" s="1045"/>
      <c r="CKN126" s="1045"/>
      <c r="CKO126" s="1045"/>
      <c r="CKP126" s="1045"/>
      <c r="CKQ126" s="1045"/>
      <c r="CKR126" s="1045"/>
      <c r="CKS126" s="1045"/>
      <c r="CKT126" s="1045"/>
      <c r="CKU126" s="1045"/>
      <c r="CKV126" s="1045"/>
      <c r="CKW126" s="1045"/>
      <c r="CKX126" s="1045"/>
      <c r="CKY126" s="1045"/>
      <c r="CKZ126" s="1045"/>
      <c r="CLA126" s="1045"/>
      <c r="CLB126" s="1045"/>
      <c r="CLC126" s="1045"/>
      <c r="CLD126" s="1045"/>
      <c r="CLE126" s="1045"/>
      <c r="CLF126" s="1045"/>
      <c r="CLG126" s="1045"/>
      <c r="CLH126" s="1045"/>
      <c r="CLI126" s="1045"/>
      <c r="CLJ126" s="1045"/>
      <c r="CLK126" s="1045"/>
      <c r="CLL126" s="1045"/>
      <c r="CLM126" s="1045"/>
      <c r="CLN126" s="1045"/>
      <c r="CLO126" s="1045"/>
      <c r="CLP126" s="1045"/>
      <c r="CLQ126" s="1045"/>
      <c r="CLR126" s="1045"/>
      <c r="CLS126" s="1045"/>
      <c r="CLT126" s="1045"/>
      <c r="CLU126" s="1045"/>
      <c r="CLV126" s="1045"/>
      <c r="CLW126" s="1045"/>
      <c r="CLX126" s="1045"/>
      <c r="CLY126" s="1045"/>
      <c r="CLZ126" s="1045"/>
      <c r="CMA126" s="1045"/>
      <c r="CMB126" s="1045"/>
      <c r="CMC126" s="1045"/>
      <c r="CMD126" s="1045"/>
      <c r="CME126" s="1045"/>
      <c r="CMF126" s="1045"/>
      <c r="CMG126" s="1045"/>
      <c r="CMH126" s="1045"/>
      <c r="CMI126" s="1045"/>
      <c r="CMJ126" s="1045"/>
      <c r="CMK126" s="1045"/>
      <c r="CML126" s="1045"/>
      <c r="CMM126" s="1045"/>
      <c r="CMN126" s="1045"/>
      <c r="CMO126" s="1045"/>
      <c r="CMP126" s="1045"/>
      <c r="CMQ126" s="1045"/>
      <c r="CMR126" s="1045"/>
      <c r="CMS126" s="1045"/>
      <c r="CMT126" s="1045"/>
      <c r="CMU126" s="1045"/>
      <c r="CMV126" s="1045"/>
      <c r="CMW126" s="1045"/>
      <c r="CMX126" s="1045"/>
      <c r="CMY126" s="1045"/>
      <c r="CMZ126" s="1045"/>
      <c r="CNA126" s="1045"/>
      <c r="CNB126" s="1045"/>
      <c r="CNC126" s="1045"/>
      <c r="CND126" s="1045"/>
      <c r="CNE126" s="1045"/>
      <c r="CNF126" s="1045"/>
      <c r="CNG126" s="1045"/>
      <c r="CNH126" s="1045"/>
      <c r="CNI126" s="1045"/>
      <c r="CNJ126" s="1045"/>
      <c r="CNK126" s="1045"/>
      <c r="CNL126" s="1045"/>
      <c r="CNM126" s="1045"/>
      <c r="CNN126" s="1045"/>
      <c r="CNO126" s="1045"/>
      <c r="CNP126" s="1045"/>
      <c r="CNQ126" s="1045"/>
      <c r="CNR126" s="1045"/>
      <c r="CNS126" s="1045"/>
      <c r="CNT126" s="1045"/>
      <c r="CNU126" s="1045"/>
      <c r="CNV126" s="1045"/>
      <c r="CNW126" s="1045"/>
      <c r="CNX126" s="1045"/>
      <c r="CNY126" s="1045"/>
      <c r="CNZ126" s="1045"/>
      <c r="COA126" s="1045"/>
      <c r="COB126" s="1045"/>
      <c r="COC126" s="1045"/>
      <c r="COD126" s="1045"/>
      <c r="COE126" s="1045"/>
      <c r="COF126" s="1045"/>
      <c r="COG126" s="1045"/>
      <c r="COH126" s="1045"/>
      <c r="COI126" s="1045"/>
      <c r="COJ126" s="1045"/>
      <c r="COK126" s="1045"/>
      <c r="COL126" s="1045"/>
      <c r="COM126" s="1045"/>
      <c r="CON126" s="1045"/>
      <c r="COO126" s="1045"/>
      <c r="COP126" s="1045"/>
      <c r="COQ126" s="1045"/>
      <c r="COR126" s="1045"/>
      <c r="COS126" s="1045"/>
      <c r="COT126" s="1045"/>
      <c r="COU126" s="1045"/>
      <c r="COV126" s="1045"/>
      <c r="COW126" s="1045"/>
      <c r="COX126" s="1045"/>
      <c r="COY126" s="1045"/>
      <c r="COZ126" s="1045"/>
      <c r="CPA126" s="1045"/>
      <c r="CPB126" s="1045"/>
      <c r="CPC126" s="1045"/>
      <c r="CPD126" s="1045"/>
      <c r="CPE126" s="1045"/>
      <c r="CPF126" s="1045"/>
      <c r="CPG126" s="1045"/>
      <c r="CPH126" s="1045"/>
      <c r="CPI126" s="1045"/>
      <c r="CPJ126" s="1045"/>
      <c r="CPK126" s="1045"/>
      <c r="CPL126" s="1045"/>
      <c r="CPM126" s="1045"/>
      <c r="CPN126" s="1045"/>
      <c r="CPO126" s="1045"/>
      <c r="CPP126" s="1045"/>
      <c r="CPQ126" s="1045"/>
      <c r="CPR126" s="1045"/>
      <c r="CPS126" s="1045"/>
      <c r="CPT126" s="1045"/>
      <c r="CPU126" s="1045"/>
      <c r="CPV126" s="1045"/>
      <c r="CPW126" s="1045"/>
      <c r="CPX126" s="1045"/>
      <c r="CPY126" s="1045"/>
      <c r="CPZ126" s="1045"/>
      <c r="CQA126" s="1045"/>
      <c r="CQB126" s="1045"/>
      <c r="CQC126" s="1045"/>
      <c r="CQD126" s="1045"/>
      <c r="CQE126" s="1045"/>
      <c r="CQF126" s="1045"/>
      <c r="CQG126" s="1045"/>
      <c r="CQH126" s="1045"/>
      <c r="CQI126" s="1045"/>
      <c r="CQJ126" s="1045"/>
      <c r="CQK126" s="1045"/>
      <c r="CQL126" s="1045"/>
      <c r="CQM126" s="1045"/>
      <c r="CQN126" s="1045"/>
      <c r="CQO126" s="1045"/>
      <c r="CQP126" s="1045"/>
      <c r="CQQ126" s="1045"/>
      <c r="CQR126" s="1045"/>
      <c r="CQS126" s="1045"/>
      <c r="CQT126" s="1045"/>
      <c r="CQU126" s="1045"/>
      <c r="CQV126" s="1045"/>
      <c r="CQW126" s="1045"/>
      <c r="CQX126" s="1045"/>
      <c r="CQY126" s="1045"/>
      <c r="CQZ126" s="1045"/>
      <c r="CRA126" s="1045"/>
      <c r="CRB126" s="1045"/>
      <c r="CRC126" s="1045"/>
      <c r="CRD126" s="1045"/>
      <c r="CRE126" s="1045"/>
      <c r="CRF126" s="1045"/>
      <c r="CRG126" s="1045"/>
      <c r="CRH126" s="1045"/>
      <c r="CRI126" s="1045"/>
      <c r="CRJ126" s="1045"/>
      <c r="CRK126" s="1045"/>
      <c r="CRL126" s="1045"/>
      <c r="CRM126" s="1045"/>
      <c r="CRN126" s="1045"/>
      <c r="CRO126" s="1045"/>
      <c r="CRP126" s="1045"/>
      <c r="CRQ126" s="1045"/>
      <c r="CRR126" s="1045"/>
      <c r="CRS126" s="1045"/>
      <c r="CRT126" s="1045"/>
      <c r="CRU126" s="1045"/>
      <c r="CRV126" s="1045"/>
      <c r="CRW126" s="1045"/>
      <c r="CRX126" s="1045"/>
      <c r="CRY126" s="1045"/>
      <c r="CRZ126" s="1045"/>
      <c r="CSA126" s="1045"/>
      <c r="CSB126" s="1045"/>
      <c r="CSC126" s="1045"/>
      <c r="CSD126" s="1045"/>
      <c r="CSE126" s="1045"/>
      <c r="CSF126" s="1045"/>
      <c r="CSG126" s="1045"/>
      <c r="CSH126" s="1045"/>
      <c r="CSI126" s="1045"/>
      <c r="CSJ126" s="1045"/>
      <c r="CSK126" s="1045"/>
      <c r="CSL126" s="1045"/>
      <c r="CSM126" s="1045"/>
      <c r="CSN126" s="1045"/>
      <c r="CSO126" s="1045"/>
      <c r="CSP126" s="1045"/>
      <c r="CSQ126" s="1045"/>
      <c r="CSR126" s="1045"/>
      <c r="CSS126" s="1045"/>
      <c r="CST126" s="1045"/>
      <c r="CSU126" s="1045"/>
      <c r="CSV126" s="1045"/>
      <c r="CSW126" s="1045"/>
      <c r="CSX126" s="1045"/>
      <c r="CSY126" s="1045"/>
      <c r="CSZ126" s="1045"/>
      <c r="CTA126" s="1045"/>
      <c r="CTB126" s="1045"/>
      <c r="CTC126" s="1045"/>
      <c r="CTD126" s="1045"/>
      <c r="CTE126" s="1045"/>
      <c r="CTF126" s="1045"/>
      <c r="CTG126" s="1045"/>
      <c r="CTH126" s="1045"/>
      <c r="CTI126" s="1045"/>
      <c r="CTJ126" s="1045"/>
      <c r="CTK126" s="1045"/>
      <c r="CTL126" s="1045"/>
      <c r="CTM126" s="1045"/>
      <c r="CTN126" s="1045"/>
      <c r="CTO126" s="1045"/>
      <c r="CTP126" s="1045"/>
      <c r="CTQ126" s="1045"/>
      <c r="CTR126" s="1045"/>
      <c r="CTS126" s="1045"/>
      <c r="CTT126" s="1045"/>
      <c r="CTU126" s="1045"/>
      <c r="CTV126" s="1045"/>
      <c r="CTW126" s="1045"/>
      <c r="CTX126" s="1045"/>
      <c r="CTY126" s="1045"/>
      <c r="CTZ126" s="1045"/>
      <c r="CUA126" s="1045"/>
      <c r="CUB126" s="1045"/>
      <c r="CUC126" s="1045"/>
      <c r="CUD126" s="1045"/>
      <c r="CUE126" s="1045"/>
      <c r="CUF126" s="1045"/>
      <c r="CUG126" s="1045"/>
      <c r="CUH126" s="1045"/>
      <c r="CUI126" s="1045"/>
      <c r="CUJ126" s="1045"/>
      <c r="CUK126" s="1045"/>
      <c r="CUL126" s="1045"/>
      <c r="CUM126" s="1045"/>
      <c r="CUN126" s="1045"/>
      <c r="CUO126" s="1045"/>
      <c r="CUP126" s="1045"/>
      <c r="CUQ126" s="1045"/>
      <c r="CUR126" s="1045"/>
      <c r="CUS126" s="1045"/>
      <c r="CUT126" s="1045"/>
      <c r="CUU126" s="1045"/>
      <c r="CUV126" s="1045"/>
      <c r="CUW126" s="1045"/>
      <c r="CUX126" s="1045"/>
      <c r="CUY126" s="1045"/>
      <c r="CUZ126" s="1045"/>
      <c r="CVA126" s="1045"/>
      <c r="CVB126" s="1045"/>
      <c r="CVC126" s="1045"/>
      <c r="CVD126" s="1045"/>
      <c r="CVE126" s="1045"/>
      <c r="CVF126" s="1045"/>
      <c r="CVG126" s="1045"/>
      <c r="CVH126" s="1045"/>
      <c r="CVI126" s="1045"/>
      <c r="CVJ126" s="1045"/>
      <c r="CVK126" s="1045"/>
      <c r="CVL126" s="1045"/>
      <c r="CVM126" s="1045"/>
      <c r="CVN126" s="1045"/>
      <c r="CVO126" s="1045"/>
      <c r="CVP126" s="1045"/>
      <c r="CVQ126" s="1045"/>
      <c r="CVR126" s="1045"/>
      <c r="CVS126" s="1045"/>
      <c r="CVT126" s="1045"/>
      <c r="CVU126" s="1045"/>
      <c r="CVV126" s="1045"/>
      <c r="CVW126" s="1045"/>
      <c r="CVX126" s="1045"/>
      <c r="CVY126" s="1045"/>
      <c r="CVZ126" s="1045"/>
      <c r="CWA126" s="1045"/>
      <c r="CWB126" s="1045"/>
      <c r="CWC126" s="1045"/>
      <c r="CWD126" s="1045"/>
      <c r="CWE126" s="1045"/>
      <c r="CWF126" s="1045"/>
      <c r="CWG126" s="1045"/>
      <c r="CWH126" s="1045"/>
      <c r="CWI126" s="1045"/>
      <c r="CWJ126" s="1045"/>
      <c r="CWK126" s="1045"/>
      <c r="CWL126" s="1045"/>
      <c r="CWM126" s="1045"/>
      <c r="CWN126" s="1045"/>
      <c r="CWO126" s="1045"/>
      <c r="CWP126" s="1045"/>
      <c r="CWQ126" s="1045"/>
      <c r="CWR126" s="1045"/>
      <c r="CWS126" s="1045"/>
      <c r="CWT126" s="1045"/>
      <c r="CWU126" s="1045"/>
      <c r="CWV126" s="1045"/>
      <c r="CWW126" s="1045"/>
      <c r="CWX126" s="1045"/>
      <c r="CWY126" s="1045"/>
      <c r="CWZ126" s="1045"/>
      <c r="CXA126" s="1045"/>
      <c r="CXB126" s="1045"/>
      <c r="CXC126" s="1045"/>
      <c r="CXD126" s="1045"/>
      <c r="CXE126" s="1045"/>
      <c r="CXF126" s="1045"/>
      <c r="CXG126" s="1045"/>
      <c r="CXH126" s="1045"/>
      <c r="CXI126" s="1045"/>
      <c r="CXJ126" s="1045"/>
      <c r="CXK126" s="1045"/>
      <c r="CXL126" s="1045"/>
      <c r="CXM126" s="1045"/>
      <c r="CXN126" s="1045"/>
      <c r="CXO126" s="1045"/>
      <c r="CXP126" s="1045"/>
      <c r="CXQ126" s="1045"/>
      <c r="CXR126" s="1045"/>
      <c r="CXS126" s="1045"/>
      <c r="CXT126" s="1045"/>
      <c r="CXU126" s="1045"/>
      <c r="CXV126" s="1045"/>
      <c r="CXW126" s="1045"/>
      <c r="CXX126" s="1045"/>
      <c r="CXY126" s="1045"/>
      <c r="CXZ126" s="1045"/>
      <c r="CYA126" s="1045"/>
      <c r="CYB126" s="1045"/>
      <c r="CYC126" s="1045"/>
      <c r="CYD126" s="1045"/>
      <c r="CYE126" s="1045"/>
      <c r="CYF126" s="1045"/>
      <c r="CYG126" s="1045"/>
      <c r="CYH126" s="1045"/>
      <c r="CYI126" s="1045"/>
      <c r="CYJ126" s="1045"/>
      <c r="CYK126" s="1045"/>
      <c r="CYL126" s="1045"/>
      <c r="CYM126" s="1045"/>
      <c r="CYN126" s="1045"/>
      <c r="CYO126" s="1045"/>
      <c r="CYP126" s="1045"/>
      <c r="CYQ126" s="1045"/>
      <c r="CYR126" s="1045"/>
      <c r="CYS126" s="1045"/>
      <c r="CYT126" s="1045"/>
      <c r="CYU126" s="1045"/>
      <c r="CYV126" s="1045"/>
      <c r="CYW126" s="1045"/>
      <c r="CYX126" s="1045"/>
      <c r="CYY126" s="1045"/>
      <c r="CYZ126" s="1045"/>
      <c r="CZA126" s="1045"/>
      <c r="CZB126" s="1045"/>
      <c r="CZC126" s="1045"/>
      <c r="CZD126" s="1045"/>
      <c r="CZE126" s="1045"/>
      <c r="CZF126" s="1045"/>
      <c r="CZG126" s="1045"/>
      <c r="CZH126" s="1045"/>
      <c r="CZI126" s="1045"/>
      <c r="CZJ126" s="1045"/>
      <c r="CZK126" s="1045"/>
      <c r="CZL126" s="1045"/>
      <c r="CZM126" s="1045"/>
      <c r="CZN126" s="1045"/>
      <c r="CZO126" s="1045"/>
      <c r="CZP126" s="1045"/>
      <c r="CZQ126" s="1045"/>
      <c r="CZR126" s="1045"/>
      <c r="CZS126" s="1045"/>
      <c r="CZT126" s="1045"/>
      <c r="CZU126" s="1045"/>
      <c r="CZV126" s="1045"/>
      <c r="CZW126" s="1045"/>
      <c r="CZX126" s="1045"/>
      <c r="CZY126" s="1045"/>
      <c r="CZZ126" s="1045"/>
      <c r="DAA126" s="1045"/>
      <c r="DAB126" s="1045"/>
      <c r="DAC126" s="1045"/>
      <c r="DAD126" s="1045"/>
      <c r="DAE126" s="1045"/>
      <c r="DAF126" s="1045"/>
      <c r="DAG126" s="1045"/>
      <c r="DAH126" s="1045"/>
      <c r="DAI126" s="1045"/>
      <c r="DAJ126" s="1045"/>
      <c r="DAK126" s="1045"/>
      <c r="DAL126" s="1045"/>
      <c r="DAM126" s="1045"/>
      <c r="DAN126" s="1045"/>
      <c r="DAO126" s="1045"/>
      <c r="DAP126" s="1045"/>
      <c r="DAQ126" s="1045"/>
      <c r="DAR126" s="1045"/>
      <c r="DAS126" s="1045"/>
      <c r="DAT126" s="1045"/>
      <c r="DAU126" s="1045"/>
      <c r="DAV126" s="1045"/>
      <c r="DAW126" s="1045"/>
      <c r="DAX126" s="1045"/>
      <c r="DAY126" s="1045"/>
      <c r="DAZ126" s="1045"/>
      <c r="DBA126" s="1045"/>
      <c r="DBB126" s="1045"/>
      <c r="DBC126" s="1045"/>
      <c r="DBD126" s="1045"/>
      <c r="DBE126" s="1045"/>
      <c r="DBF126" s="1045"/>
      <c r="DBG126" s="1045"/>
      <c r="DBH126" s="1045"/>
      <c r="DBI126" s="1045"/>
      <c r="DBJ126" s="1045"/>
      <c r="DBK126" s="1045"/>
      <c r="DBL126" s="1045"/>
      <c r="DBM126" s="1045"/>
      <c r="DBN126" s="1045"/>
      <c r="DBO126" s="1045"/>
      <c r="DBP126" s="1045"/>
      <c r="DBQ126" s="1045"/>
      <c r="DBR126" s="1045"/>
      <c r="DBS126" s="1045"/>
      <c r="DBT126" s="1045"/>
      <c r="DBU126" s="1045"/>
      <c r="DBV126" s="1045"/>
      <c r="DBW126" s="1045"/>
      <c r="DBX126" s="1045"/>
      <c r="DBY126" s="1045"/>
      <c r="DBZ126" s="1045"/>
      <c r="DCA126" s="1045"/>
      <c r="DCB126" s="1045"/>
      <c r="DCC126" s="1045"/>
      <c r="DCD126" s="1045"/>
      <c r="DCE126" s="1045"/>
      <c r="DCF126" s="1045"/>
      <c r="DCG126" s="1045"/>
      <c r="DCH126" s="1045"/>
      <c r="DCI126" s="1045"/>
      <c r="DCJ126" s="1045"/>
      <c r="DCK126" s="1045"/>
      <c r="DCL126" s="1045"/>
      <c r="DCM126" s="1045"/>
      <c r="DCN126" s="1045"/>
      <c r="DCO126" s="1045"/>
      <c r="DCP126" s="1045"/>
      <c r="DCQ126" s="1045"/>
      <c r="DCR126" s="1045"/>
      <c r="DCS126" s="1045"/>
      <c r="DCT126" s="1045"/>
      <c r="DCU126" s="1045"/>
      <c r="DCV126" s="1045"/>
      <c r="DCW126" s="1045"/>
      <c r="DCX126" s="1045"/>
      <c r="DCY126" s="1045"/>
      <c r="DCZ126" s="1045"/>
      <c r="DDA126" s="1045"/>
      <c r="DDB126" s="1045"/>
      <c r="DDC126" s="1045"/>
      <c r="DDD126" s="1045"/>
      <c r="DDE126" s="1045"/>
      <c r="DDF126" s="1045"/>
      <c r="DDG126" s="1045"/>
      <c r="DDH126" s="1045"/>
      <c r="DDI126" s="1045"/>
      <c r="DDJ126" s="1045"/>
      <c r="DDK126" s="1045"/>
      <c r="DDL126" s="1045"/>
      <c r="DDM126" s="1045"/>
      <c r="DDN126" s="1045"/>
      <c r="DDO126" s="1045"/>
      <c r="DDP126" s="1045"/>
      <c r="DDQ126" s="1045"/>
      <c r="DDR126" s="1045"/>
      <c r="DDS126" s="1045"/>
      <c r="DDT126" s="1045"/>
      <c r="DDU126" s="1045"/>
      <c r="DDV126" s="1045"/>
      <c r="DDW126" s="1045"/>
      <c r="DDX126" s="1045"/>
      <c r="DDY126" s="1045"/>
      <c r="DDZ126" s="1045"/>
      <c r="DEA126" s="1045"/>
      <c r="DEB126" s="1045"/>
      <c r="DEC126" s="1045"/>
      <c r="DED126" s="1045"/>
      <c r="DEE126" s="1045"/>
      <c r="DEF126" s="1045"/>
      <c r="DEG126" s="1045"/>
      <c r="DEH126" s="1045"/>
      <c r="DEI126" s="1045"/>
      <c r="DEJ126" s="1045"/>
      <c r="DEK126" s="1045"/>
      <c r="DEL126" s="1045"/>
      <c r="DEM126" s="1045"/>
      <c r="DEN126" s="1045"/>
      <c r="DEO126" s="1045"/>
      <c r="DEP126" s="1045"/>
      <c r="DEQ126" s="1045"/>
      <c r="DER126" s="1045"/>
      <c r="DES126" s="1045"/>
      <c r="DET126" s="1045"/>
      <c r="DEU126" s="1045"/>
      <c r="DEV126" s="1045"/>
      <c r="DEW126" s="1045"/>
      <c r="DEX126" s="1045"/>
      <c r="DEY126" s="1045"/>
      <c r="DEZ126" s="1045"/>
      <c r="DFA126" s="1045"/>
      <c r="DFB126" s="1045"/>
      <c r="DFC126" s="1045"/>
      <c r="DFD126" s="1045"/>
      <c r="DFE126" s="1045"/>
      <c r="DFF126" s="1045"/>
      <c r="DFG126" s="1045"/>
      <c r="DFH126" s="1045"/>
      <c r="DFI126" s="1045"/>
      <c r="DFJ126" s="1045"/>
      <c r="DFK126" s="1045"/>
      <c r="DFL126" s="1045"/>
      <c r="DFM126" s="1045"/>
      <c r="DFN126" s="1045"/>
      <c r="DFO126" s="1045"/>
      <c r="DFP126" s="1045"/>
      <c r="DFQ126" s="1045"/>
      <c r="DFR126" s="1045"/>
      <c r="DFS126" s="1045"/>
      <c r="DFT126" s="1045"/>
      <c r="DFU126" s="1045"/>
      <c r="DFV126" s="1045"/>
      <c r="DFW126" s="1045"/>
      <c r="DFX126" s="1045"/>
      <c r="DFY126" s="1045"/>
      <c r="DFZ126" s="1045"/>
      <c r="DGA126" s="1045"/>
      <c r="DGB126" s="1045"/>
      <c r="DGC126" s="1045"/>
      <c r="DGD126" s="1045"/>
      <c r="DGE126" s="1045"/>
      <c r="DGF126" s="1045"/>
      <c r="DGG126" s="1045"/>
      <c r="DGH126" s="1045"/>
      <c r="DGI126" s="1045"/>
      <c r="DGJ126" s="1045"/>
      <c r="DGK126" s="1045"/>
      <c r="DGL126" s="1045"/>
      <c r="DGM126" s="1045"/>
      <c r="DGN126" s="1045"/>
      <c r="DGO126" s="1045"/>
      <c r="DGP126" s="1045"/>
      <c r="DGQ126" s="1045"/>
      <c r="DGR126" s="1045"/>
      <c r="DGS126" s="1045"/>
      <c r="DGT126" s="1045"/>
      <c r="DGU126" s="1045"/>
      <c r="DGV126" s="1045"/>
      <c r="DGW126" s="1045"/>
      <c r="DGX126" s="1045"/>
      <c r="DGY126" s="1045"/>
      <c r="DGZ126" s="1045"/>
      <c r="DHA126" s="1045"/>
      <c r="DHB126" s="1045"/>
      <c r="DHC126" s="1045"/>
      <c r="DHD126" s="1045"/>
      <c r="DHE126" s="1045"/>
      <c r="DHF126" s="1045"/>
      <c r="DHG126" s="1045"/>
      <c r="DHH126" s="1045"/>
      <c r="DHI126" s="1045"/>
      <c r="DHJ126" s="1045"/>
      <c r="DHK126" s="1045"/>
      <c r="DHL126" s="1045"/>
      <c r="DHM126" s="1045"/>
      <c r="DHN126" s="1045"/>
      <c r="DHO126" s="1045"/>
      <c r="DHP126" s="1045"/>
      <c r="DHQ126" s="1045"/>
      <c r="DHR126" s="1045"/>
      <c r="DHS126" s="1045"/>
      <c r="DHT126" s="1045"/>
      <c r="DHU126" s="1045"/>
      <c r="DHV126" s="1045"/>
      <c r="DHW126" s="1045"/>
      <c r="DHX126" s="1045"/>
      <c r="DHY126" s="1045"/>
      <c r="DHZ126" s="1045"/>
      <c r="DIA126" s="1045"/>
      <c r="DIB126" s="1045"/>
      <c r="DIC126" s="1045"/>
      <c r="DID126" s="1045"/>
      <c r="DIE126" s="1045"/>
      <c r="DIF126" s="1045"/>
      <c r="DIG126" s="1045"/>
      <c r="DIH126" s="1045"/>
      <c r="DII126" s="1045"/>
      <c r="DIJ126" s="1045"/>
      <c r="DIK126" s="1045"/>
      <c r="DIL126" s="1045"/>
      <c r="DIM126" s="1045"/>
      <c r="DIN126" s="1045"/>
      <c r="DIO126" s="1045"/>
      <c r="DIP126" s="1045"/>
      <c r="DIQ126" s="1045"/>
      <c r="DIR126" s="1045"/>
      <c r="DIS126" s="1045"/>
      <c r="DIT126" s="1045"/>
      <c r="DIU126" s="1045"/>
      <c r="DIV126" s="1045"/>
      <c r="DIW126" s="1045"/>
      <c r="DIX126" s="1045"/>
      <c r="DIY126" s="1045"/>
      <c r="DIZ126" s="1045"/>
      <c r="DJA126" s="1045"/>
      <c r="DJB126" s="1045"/>
      <c r="DJC126" s="1045"/>
      <c r="DJD126" s="1045"/>
      <c r="DJE126" s="1045"/>
      <c r="DJF126" s="1045"/>
      <c r="DJG126" s="1045"/>
      <c r="DJH126" s="1045"/>
      <c r="DJI126" s="1045"/>
      <c r="DJJ126" s="1045"/>
      <c r="DJK126" s="1045"/>
      <c r="DJL126" s="1045"/>
      <c r="DJM126" s="1045"/>
      <c r="DJN126" s="1045"/>
      <c r="DJO126" s="1045"/>
      <c r="DJP126" s="1045"/>
      <c r="DJQ126" s="1045"/>
      <c r="DJR126" s="1045"/>
      <c r="DJS126" s="1045"/>
      <c r="DJT126" s="1045"/>
      <c r="DJU126" s="1045"/>
      <c r="DJV126" s="1045"/>
      <c r="DJW126" s="1045"/>
      <c r="DJX126" s="1045"/>
      <c r="DJY126" s="1045"/>
      <c r="DJZ126" s="1045"/>
      <c r="DKA126" s="1045"/>
      <c r="DKB126" s="1045"/>
      <c r="DKC126" s="1045"/>
      <c r="DKD126" s="1045"/>
      <c r="DKE126" s="1045"/>
      <c r="DKF126" s="1045"/>
      <c r="DKG126" s="1045"/>
      <c r="DKH126" s="1045"/>
      <c r="DKI126" s="1045"/>
      <c r="DKJ126" s="1045"/>
      <c r="DKK126" s="1045"/>
      <c r="DKL126" s="1045"/>
      <c r="DKM126" s="1045"/>
      <c r="DKN126" s="1045"/>
      <c r="DKO126" s="1045"/>
      <c r="DKP126" s="1045"/>
      <c r="DKQ126" s="1045"/>
      <c r="DKR126" s="1045"/>
      <c r="DKS126" s="1045"/>
      <c r="DKT126" s="1045"/>
      <c r="DKU126" s="1045"/>
      <c r="DKV126" s="1045"/>
      <c r="DKW126" s="1045"/>
      <c r="DKX126" s="1045"/>
      <c r="DKY126" s="1045"/>
      <c r="DKZ126" s="1045"/>
      <c r="DLA126" s="1045"/>
      <c r="DLB126" s="1045"/>
      <c r="DLC126" s="1045"/>
      <c r="DLD126" s="1045"/>
      <c r="DLE126" s="1045"/>
      <c r="DLF126" s="1045"/>
      <c r="DLG126" s="1045"/>
      <c r="DLH126" s="1045"/>
      <c r="DLI126" s="1045"/>
      <c r="DLJ126" s="1045"/>
      <c r="DLK126" s="1045"/>
      <c r="DLL126" s="1045"/>
      <c r="DLM126" s="1045"/>
      <c r="DLN126" s="1045"/>
      <c r="DLO126" s="1045"/>
      <c r="DLP126" s="1045"/>
      <c r="DLQ126" s="1045"/>
      <c r="DLR126" s="1045"/>
      <c r="DLS126" s="1045"/>
      <c r="DLT126" s="1045"/>
      <c r="DLU126" s="1045"/>
      <c r="DLV126" s="1045"/>
      <c r="DLW126" s="1045"/>
      <c r="DLX126" s="1045"/>
      <c r="DLY126" s="1045"/>
      <c r="DLZ126" s="1045"/>
      <c r="DMA126" s="1045"/>
      <c r="DMB126" s="1045"/>
      <c r="DMC126" s="1045"/>
      <c r="DMD126" s="1045"/>
      <c r="DME126" s="1045"/>
      <c r="DMF126" s="1045"/>
      <c r="DMG126" s="1045"/>
      <c r="DMH126" s="1045"/>
      <c r="DMI126" s="1045"/>
      <c r="DMJ126" s="1045"/>
      <c r="DMK126" s="1045"/>
      <c r="DML126" s="1045"/>
      <c r="DMM126" s="1045"/>
      <c r="DMN126" s="1045"/>
      <c r="DMO126" s="1045"/>
      <c r="DMP126" s="1045"/>
      <c r="DMQ126" s="1045"/>
      <c r="DMR126" s="1045"/>
      <c r="DMS126" s="1045"/>
      <c r="DMT126" s="1045"/>
      <c r="DMU126" s="1045"/>
      <c r="DMV126" s="1045"/>
      <c r="DMW126" s="1045"/>
      <c r="DMX126" s="1045"/>
      <c r="DMY126" s="1045"/>
      <c r="DMZ126" s="1045"/>
      <c r="DNA126" s="1045"/>
      <c r="DNB126" s="1045"/>
      <c r="DNC126" s="1045"/>
      <c r="DND126" s="1045"/>
      <c r="DNE126" s="1045"/>
      <c r="DNF126" s="1045"/>
      <c r="DNG126" s="1045"/>
      <c r="DNH126" s="1045"/>
      <c r="DNI126" s="1045"/>
      <c r="DNJ126" s="1045"/>
      <c r="DNK126" s="1045"/>
      <c r="DNL126" s="1045"/>
      <c r="DNM126" s="1045"/>
      <c r="DNN126" s="1045"/>
      <c r="DNO126" s="1045"/>
      <c r="DNP126" s="1045"/>
      <c r="DNQ126" s="1045"/>
      <c r="DNR126" s="1045"/>
      <c r="DNS126" s="1045"/>
      <c r="DNT126" s="1045"/>
      <c r="DNU126" s="1045"/>
      <c r="DNV126" s="1045"/>
      <c r="DNW126" s="1045"/>
      <c r="DNX126" s="1045"/>
      <c r="DNY126" s="1045"/>
      <c r="DNZ126" s="1045"/>
      <c r="DOA126" s="1045"/>
      <c r="DOB126" s="1045"/>
      <c r="DOC126" s="1045"/>
      <c r="DOD126" s="1045"/>
      <c r="DOE126" s="1045"/>
      <c r="DOF126" s="1045"/>
      <c r="DOG126" s="1045"/>
      <c r="DOH126" s="1045"/>
      <c r="DOI126" s="1045"/>
      <c r="DOJ126" s="1045"/>
      <c r="DOK126" s="1045"/>
      <c r="DOL126" s="1045"/>
      <c r="DOM126" s="1045"/>
      <c r="DON126" s="1045"/>
      <c r="DOO126" s="1045"/>
      <c r="DOP126" s="1045"/>
      <c r="DOQ126" s="1045"/>
      <c r="DOR126" s="1045"/>
      <c r="DOS126" s="1045"/>
      <c r="DOT126" s="1045"/>
      <c r="DOU126" s="1045"/>
      <c r="DOV126" s="1045"/>
      <c r="DOW126" s="1045"/>
      <c r="DOX126" s="1045"/>
      <c r="DOY126" s="1045"/>
      <c r="DOZ126" s="1045"/>
      <c r="DPA126" s="1045"/>
      <c r="DPB126" s="1045"/>
      <c r="DPC126" s="1045"/>
      <c r="DPD126" s="1045"/>
      <c r="DPE126" s="1045"/>
      <c r="DPF126" s="1045"/>
      <c r="DPG126" s="1045"/>
      <c r="DPH126" s="1045"/>
      <c r="DPI126" s="1045"/>
      <c r="DPJ126" s="1045"/>
      <c r="DPK126" s="1045"/>
      <c r="DPL126" s="1045"/>
      <c r="DPM126" s="1045"/>
      <c r="DPN126" s="1045"/>
      <c r="DPO126" s="1045"/>
      <c r="DPP126" s="1045"/>
      <c r="DPQ126" s="1045"/>
      <c r="DPR126" s="1045"/>
      <c r="DPS126" s="1045"/>
      <c r="DPT126" s="1045"/>
      <c r="DPU126" s="1045"/>
      <c r="DPV126" s="1045"/>
      <c r="DPW126" s="1045"/>
      <c r="DPX126" s="1045"/>
      <c r="DPY126" s="1045"/>
      <c r="DPZ126" s="1045"/>
      <c r="DQA126" s="1045"/>
      <c r="DQB126" s="1045"/>
      <c r="DQC126" s="1045"/>
      <c r="DQD126" s="1045"/>
      <c r="DQE126" s="1045"/>
      <c r="DQF126" s="1045"/>
      <c r="DQG126" s="1045"/>
      <c r="DQH126" s="1045"/>
      <c r="DQI126" s="1045"/>
      <c r="DQJ126" s="1045"/>
      <c r="DQK126" s="1045"/>
      <c r="DQL126" s="1045"/>
      <c r="DQM126" s="1045"/>
      <c r="DQN126" s="1045"/>
      <c r="DQO126" s="1045"/>
      <c r="DQP126" s="1045"/>
      <c r="DQQ126" s="1045"/>
      <c r="DQR126" s="1045"/>
      <c r="DQS126" s="1045"/>
      <c r="DQT126" s="1045"/>
      <c r="DQU126" s="1045"/>
      <c r="DQV126" s="1045"/>
      <c r="DQW126" s="1045"/>
      <c r="DQX126" s="1045"/>
      <c r="DQY126" s="1045"/>
      <c r="DQZ126" s="1045"/>
      <c r="DRA126" s="1045"/>
      <c r="DRB126" s="1045"/>
      <c r="DRC126" s="1045"/>
      <c r="DRD126" s="1045"/>
      <c r="DRE126" s="1045"/>
      <c r="DRF126" s="1045"/>
      <c r="DRG126" s="1045"/>
      <c r="DRH126" s="1045"/>
      <c r="DRI126" s="1045"/>
      <c r="DRJ126" s="1045"/>
      <c r="DRK126" s="1045"/>
      <c r="DRL126" s="1045"/>
      <c r="DRM126" s="1045"/>
      <c r="DRN126" s="1045"/>
      <c r="DRO126" s="1045"/>
      <c r="DRP126" s="1045"/>
      <c r="DRQ126" s="1045"/>
      <c r="DRR126" s="1045"/>
      <c r="DRS126" s="1045"/>
      <c r="DRT126" s="1045"/>
      <c r="DRU126" s="1045"/>
      <c r="DRV126" s="1045"/>
      <c r="DRW126" s="1045"/>
      <c r="DRX126" s="1045"/>
      <c r="DRY126" s="1045"/>
      <c r="DRZ126" s="1045"/>
      <c r="DSA126" s="1045"/>
      <c r="DSB126" s="1045"/>
      <c r="DSC126" s="1045"/>
      <c r="DSD126" s="1045"/>
      <c r="DSE126" s="1045"/>
      <c r="DSF126" s="1045"/>
      <c r="DSG126" s="1045"/>
      <c r="DSH126" s="1045"/>
      <c r="DSI126" s="1045"/>
      <c r="DSJ126" s="1045"/>
      <c r="DSK126" s="1045"/>
      <c r="DSL126" s="1045"/>
      <c r="DSM126" s="1045"/>
      <c r="DSN126" s="1045"/>
      <c r="DSO126" s="1045"/>
      <c r="DSP126" s="1045"/>
      <c r="DSQ126" s="1045"/>
      <c r="DSR126" s="1045"/>
      <c r="DSS126" s="1045"/>
      <c r="DST126" s="1045"/>
      <c r="DSU126" s="1045"/>
      <c r="DSV126" s="1045"/>
      <c r="DSW126" s="1045"/>
      <c r="DSX126" s="1045"/>
      <c r="DSY126" s="1045"/>
      <c r="DSZ126" s="1045"/>
      <c r="DTA126" s="1045"/>
      <c r="DTB126" s="1045"/>
      <c r="DTC126" s="1045"/>
      <c r="DTD126" s="1045"/>
      <c r="DTE126" s="1045"/>
      <c r="DTF126" s="1045"/>
      <c r="DTG126" s="1045"/>
      <c r="DTH126" s="1045"/>
      <c r="DTI126" s="1045"/>
      <c r="DTJ126" s="1045"/>
      <c r="DTK126" s="1045"/>
      <c r="DTL126" s="1045"/>
      <c r="DTM126" s="1045"/>
      <c r="DTN126" s="1045"/>
      <c r="DTO126" s="1045"/>
      <c r="DTP126" s="1045"/>
      <c r="DTQ126" s="1045"/>
      <c r="DTR126" s="1045"/>
      <c r="DTS126" s="1045"/>
      <c r="DTT126" s="1045"/>
      <c r="DTU126" s="1045"/>
      <c r="DTV126" s="1045"/>
      <c r="DTW126" s="1045"/>
      <c r="DTX126" s="1045"/>
      <c r="DTY126" s="1045"/>
      <c r="DTZ126" s="1045"/>
      <c r="DUA126" s="1045"/>
      <c r="DUB126" s="1045"/>
      <c r="DUC126" s="1045"/>
      <c r="DUD126" s="1045"/>
      <c r="DUE126" s="1045"/>
      <c r="DUF126" s="1045"/>
      <c r="DUG126" s="1045"/>
      <c r="DUH126" s="1045"/>
      <c r="DUI126" s="1045"/>
      <c r="DUJ126" s="1045"/>
      <c r="DUK126" s="1045"/>
      <c r="DUL126" s="1045"/>
      <c r="DUM126" s="1045"/>
      <c r="DUN126" s="1045"/>
      <c r="DUO126" s="1045"/>
      <c r="DUP126" s="1045"/>
      <c r="DUQ126" s="1045"/>
      <c r="DUR126" s="1045"/>
      <c r="DUS126" s="1045"/>
      <c r="DUT126" s="1045"/>
      <c r="DUU126" s="1045"/>
      <c r="DUV126" s="1045"/>
      <c r="DUW126" s="1045"/>
      <c r="DUX126" s="1045"/>
      <c r="DUY126" s="1045"/>
      <c r="DUZ126" s="1045"/>
      <c r="DVA126" s="1045"/>
      <c r="DVB126" s="1045"/>
      <c r="DVC126" s="1045"/>
      <c r="DVD126" s="1045"/>
      <c r="DVE126" s="1045"/>
      <c r="DVF126" s="1045"/>
      <c r="DVG126" s="1045"/>
      <c r="DVH126" s="1045"/>
      <c r="DVI126" s="1045"/>
      <c r="DVJ126" s="1045"/>
      <c r="DVK126" s="1045"/>
      <c r="DVL126" s="1045"/>
      <c r="DVM126" s="1045"/>
      <c r="DVN126" s="1045"/>
      <c r="DVO126" s="1045"/>
      <c r="DVP126" s="1045"/>
      <c r="DVQ126" s="1045"/>
      <c r="DVR126" s="1045"/>
      <c r="DVS126" s="1045"/>
      <c r="DVT126" s="1045"/>
      <c r="DVU126" s="1045"/>
      <c r="DVV126" s="1045"/>
      <c r="DVW126" s="1045"/>
      <c r="DVX126" s="1045"/>
      <c r="DVY126" s="1045"/>
      <c r="DVZ126" s="1045"/>
      <c r="DWA126" s="1045"/>
      <c r="DWB126" s="1045"/>
      <c r="DWC126" s="1045"/>
      <c r="DWD126" s="1045"/>
      <c r="DWE126" s="1045"/>
      <c r="DWF126" s="1045"/>
      <c r="DWG126" s="1045"/>
      <c r="DWH126" s="1045"/>
      <c r="DWI126" s="1045"/>
      <c r="DWJ126" s="1045"/>
      <c r="DWK126" s="1045"/>
      <c r="DWL126" s="1045"/>
      <c r="DWM126" s="1045"/>
      <c r="DWN126" s="1045"/>
      <c r="DWO126" s="1045"/>
      <c r="DWP126" s="1045"/>
      <c r="DWQ126" s="1045"/>
      <c r="DWR126" s="1045"/>
      <c r="DWS126" s="1045"/>
      <c r="DWT126" s="1045"/>
      <c r="DWU126" s="1045"/>
      <c r="DWV126" s="1045"/>
      <c r="DWW126" s="1045"/>
      <c r="DWX126" s="1045"/>
      <c r="DWY126" s="1045"/>
      <c r="DWZ126" s="1045"/>
      <c r="DXA126" s="1045"/>
      <c r="DXB126" s="1045"/>
      <c r="DXC126" s="1045"/>
      <c r="DXD126" s="1045"/>
      <c r="DXE126" s="1045"/>
      <c r="DXF126" s="1045"/>
      <c r="DXG126" s="1045"/>
      <c r="DXH126" s="1045"/>
      <c r="DXI126" s="1045"/>
      <c r="DXJ126" s="1045"/>
      <c r="DXK126" s="1045"/>
      <c r="DXL126" s="1045"/>
      <c r="DXM126" s="1045"/>
      <c r="DXN126" s="1045"/>
      <c r="DXO126" s="1045"/>
      <c r="DXP126" s="1045"/>
      <c r="DXQ126" s="1045"/>
      <c r="DXR126" s="1045"/>
      <c r="DXS126" s="1045"/>
      <c r="DXT126" s="1045"/>
      <c r="DXU126" s="1045"/>
      <c r="DXV126" s="1045"/>
      <c r="DXW126" s="1045"/>
      <c r="DXX126" s="1045"/>
      <c r="DXY126" s="1045"/>
      <c r="DXZ126" s="1045"/>
      <c r="DYA126" s="1045"/>
      <c r="DYB126" s="1045"/>
      <c r="DYC126" s="1045"/>
      <c r="DYD126" s="1045"/>
      <c r="DYE126" s="1045"/>
      <c r="DYF126" s="1045"/>
      <c r="DYG126" s="1045"/>
      <c r="DYH126" s="1045"/>
      <c r="DYI126" s="1045"/>
      <c r="DYJ126" s="1045"/>
      <c r="DYK126" s="1045"/>
      <c r="DYL126" s="1045"/>
      <c r="DYM126" s="1045"/>
      <c r="DYN126" s="1045"/>
      <c r="DYO126" s="1045"/>
      <c r="DYP126" s="1045"/>
      <c r="DYQ126" s="1045"/>
      <c r="DYR126" s="1045"/>
      <c r="DYS126" s="1045"/>
      <c r="DYT126" s="1045"/>
      <c r="DYU126" s="1045"/>
      <c r="DYV126" s="1045"/>
      <c r="DYW126" s="1045"/>
      <c r="DYX126" s="1045"/>
      <c r="DYY126" s="1045"/>
      <c r="DYZ126" s="1045"/>
      <c r="DZA126" s="1045"/>
      <c r="DZB126" s="1045"/>
      <c r="DZC126" s="1045"/>
      <c r="DZD126" s="1045"/>
      <c r="DZE126" s="1045"/>
      <c r="DZF126" s="1045"/>
      <c r="DZG126" s="1045"/>
      <c r="DZH126" s="1045"/>
      <c r="DZI126" s="1045"/>
      <c r="DZJ126" s="1045"/>
      <c r="DZK126" s="1045"/>
      <c r="DZL126" s="1045"/>
      <c r="DZM126" s="1045"/>
      <c r="DZN126" s="1045"/>
      <c r="DZO126" s="1045"/>
      <c r="DZP126" s="1045"/>
      <c r="DZQ126" s="1045"/>
      <c r="DZR126" s="1045"/>
      <c r="DZS126" s="1045"/>
      <c r="DZT126" s="1045"/>
      <c r="DZU126" s="1045"/>
      <c r="DZV126" s="1045"/>
      <c r="DZW126" s="1045"/>
      <c r="DZX126" s="1045"/>
      <c r="DZY126" s="1045"/>
      <c r="DZZ126" s="1045"/>
      <c r="EAA126" s="1045"/>
      <c r="EAB126" s="1045"/>
      <c r="EAC126" s="1045"/>
      <c r="EAD126" s="1045"/>
      <c r="EAE126" s="1045"/>
      <c r="EAF126" s="1045"/>
      <c r="EAG126" s="1045"/>
      <c r="EAH126" s="1045"/>
      <c r="EAI126" s="1045"/>
      <c r="EAJ126" s="1045"/>
      <c r="EAK126" s="1045"/>
      <c r="EAL126" s="1045"/>
      <c r="EAM126" s="1045"/>
      <c r="EAN126" s="1045"/>
      <c r="EAO126" s="1045"/>
      <c r="EAP126" s="1045"/>
      <c r="EAQ126" s="1045"/>
      <c r="EAR126" s="1045"/>
      <c r="EAS126" s="1045"/>
      <c r="EAT126" s="1045"/>
      <c r="EAU126" s="1045"/>
      <c r="EAV126" s="1045"/>
      <c r="EAW126" s="1045"/>
      <c r="EAX126" s="1045"/>
      <c r="EAY126" s="1045"/>
      <c r="EAZ126" s="1045"/>
      <c r="EBA126" s="1045"/>
      <c r="EBB126" s="1045"/>
      <c r="EBC126" s="1045"/>
      <c r="EBD126" s="1045"/>
      <c r="EBE126" s="1045"/>
      <c r="EBF126" s="1045"/>
      <c r="EBG126" s="1045"/>
      <c r="EBH126" s="1045"/>
      <c r="EBI126" s="1045"/>
      <c r="EBJ126" s="1045"/>
      <c r="EBK126" s="1045"/>
      <c r="EBL126" s="1045"/>
      <c r="EBM126" s="1045"/>
      <c r="EBN126" s="1045"/>
      <c r="EBO126" s="1045"/>
      <c r="EBP126" s="1045"/>
      <c r="EBQ126" s="1045"/>
      <c r="EBR126" s="1045"/>
      <c r="EBS126" s="1045"/>
      <c r="EBT126" s="1045"/>
      <c r="EBU126" s="1045"/>
      <c r="EBV126" s="1045"/>
      <c r="EBW126" s="1045"/>
      <c r="EBX126" s="1045"/>
      <c r="EBY126" s="1045"/>
      <c r="EBZ126" s="1045"/>
      <c r="ECA126" s="1045"/>
      <c r="ECB126" s="1045"/>
      <c r="ECC126" s="1045"/>
      <c r="ECD126" s="1045"/>
      <c r="ECE126" s="1045"/>
      <c r="ECF126" s="1045"/>
      <c r="ECG126" s="1045"/>
      <c r="ECH126" s="1045"/>
      <c r="ECI126" s="1045"/>
      <c r="ECJ126" s="1045"/>
      <c r="ECK126" s="1045"/>
      <c r="ECL126" s="1045"/>
      <c r="ECM126" s="1045"/>
      <c r="ECN126" s="1045"/>
      <c r="ECO126" s="1045"/>
      <c r="ECP126" s="1045"/>
      <c r="ECQ126" s="1045"/>
      <c r="ECR126" s="1045"/>
      <c r="ECS126" s="1045"/>
      <c r="ECT126" s="1045"/>
      <c r="ECU126" s="1045"/>
      <c r="ECV126" s="1045"/>
      <c r="ECW126" s="1045"/>
      <c r="ECX126" s="1045"/>
      <c r="ECY126" s="1045"/>
      <c r="ECZ126" s="1045"/>
      <c r="EDA126" s="1045"/>
      <c r="EDB126" s="1045"/>
      <c r="EDC126" s="1045"/>
      <c r="EDD126" s="1045"/>
      <c r="EDE126" s="1045"/>
      <c r="EDF126" s="1045"/>
      <c r="EDG126" s="1045"/>
      <c r="EDH126" s="1045"/>
      <c r="EDI126" s="1045"/>
      <c r="EDJ126" s="1045"/>
      <c r="EDK126" s="1045"/>
      <c r="EDL126" s="1045"/>
      <c r="EDM126" s="1045"/>
      <c r="EDN126" s="1045"/>
      <c r="EDO126" s="1045"/>
      <c r="EDP126" s="1045"/>
      <c r="EDQ126" s="1045"/>
      <c r="EDR126" s="1045"/>
      <c r="EDS126" s="1045"/>
      <c r="EDT126" s="1045"/>
      <c r="EDU126" s="1045"/>
      <c r="EDV126" s="1045"/>
      <c r="EDW126" s="1045"/>
      <c r="EDX126" s="1045"/>
      <c r="EDY126" s="1045"/>
      <c r="EDZ126" s="1045"/>
      <c r="EEA126" s="1045"/>
      <c r="EEB126" s="1045"/>
      <c r="EEC126" s="1045"/>
      <c r="EED126" s="1045"/>
      <c r="EEE126" s="1045"/>
      <c r="EEF126" s="1045"/>
      <c r="EEG126" s="1045"/>
      <c r="EEH126" s="1045"/>
      <c r="EEI126" s="1045"/>
      <c r="EEJ126" s="1045"/>
      <c r="EEK126" s="1045"/>
      <c r="EEL126" s="1045"/>
      <c r="EEM126" s="1045"/>
      <c r="EEN126" s="1045"/>
      <c r="EEO126" s="1045"/>
      <c r="EEP126" s="1045"/>
      <c r="EEQ126" s="1045"/>
      <c r="EER126" s="1045"/>
      <c r="EES126" s="1045"/>
      <c r="EET126" s="1045"/>
      <c r="EEU126" s="1045"/>
      <c r="EEV126" s="1045"/>
      <c r="EEW126" s="1045"/>
      <c r="EEX126" s="1045"/>
      <c r="EEY126" s="1045"/>
      <c r="EEZ126" s="1045"/>
      <c r="EFA126" s="1045"/>
      <c r="EFB126" s="1045"/>
      <c r="EFC126" s="1045"/>
      <c r="EFD126" s="1045"/>
      <c r="EFE126" s="1045"/>
      <c r="EFF126" s="1045"/>
      <c r="EFG126" s="1045"/>
      <c r="EFH126" s="1045"/>
      <c r="EFI126" s="1045"/>
      <c r="EFJ126" s="1045"/>
      <c r="EFK126" s="1045"/>
      <c r="EFL126" s="1045"/>
      <c r="EFM126" s="1045"/>
      <c r="EFN126" s="1045"/>
      <c r="EFO126" s="1045"/>
      <c r="EFP126" s="1045"/>
      <c r="EFQ126" s="1045"/>
      <c r="EFR126" s="1045"/>
      <c r="EFS126" s="1045"/>
      <c r="EFT126" s="1045"/>
      <c r="EFU126" s="1045"/>
      <c r="EFV126" s="1045"/>
      <c r="EFW126" s="1045"/>
      <c r="EFX126" s="1045"/>
      <c r="EFY126" s="1045"/>
      <c r="EFZ126" s="1045"/>
      <c r="EGA126" s="1045"/>
      <c r="EGB126" s="1045"/>
      <c r="EGC126" s="1045"/>
      <c r="EGD126" s="1045"/>
      <c r="EGE126" s="1045"/>
      <c r="EGF126" s="1045"/>
      <c r="EGG126" s="1045"/>
      <c r="EGH126" s="1045"/>
      <c r="EGI126" s="1045"/>
      <c r="EGJ126" s="1045"/>
      <c r="EGK126" s="1045"/>
      <c r="EGL126" s="1045"/>
      <c r="EGM126" s="1045"/>
      <c r="EGN126" s="1045"/>
      <c r="EGO126" s="1045"/>
      <c r="EGP126" s="1045"/>
      <c r="EGQ126" s="1045"/>
      <c r="EGR126" s="1045"/>
      <c r="EGS126" s="1045"/>
      <c r="EGT126" s="1045"/>
      <c r="EGU126" s="1045"/>
      <c r="EGV126" s="1045"/>
      <c r="EGW126" s="1045"/>
      <c r="EGX126" s="1045"/>
      <c r="EGY126" s="1045"/>
      <c r="EGZ126" s="1045"/>
      <c r="EHA126" s="1045"/>
      <c r="EHB126" s="1045"/>
      <c r="EHC126" s="1045"/>
      <c r="EHD126" s="1045"/>
      <c r="EHE126" s="1045"/>
      <c r="EHF126" s="1045"/>
      <c r="EHG126" s="1045"/>
      <c r="EHH126" s="1045"/>
      <c r="EHI126" s="1045"/>
      <c r="EHJ126" s="1045"/>
      <c r="EHK126" s="1045"/>
      <c r="EHL126" s="1045"/>
      <c r="EHM126" s="1045"/>
      <c r="EHN126" s="1045"/>
      <c r="EHO126" s="1045"/>
      <c r="EHP126" s="1045"/>
      <c r="EHQ126" s="1045"/>
      <c r="EHR126" s="1045"/>
      <c r="EHS126" s="1045"/>
      <c r="EHT126" s="1045"/>
      <c r="EHU126" s="1045"/>
      <c r="EHV126" s="1045"/>
      <c r="EHW126" s="1045"/>
      <c r="EHX126" s="1045"/>
      <c r="EHY126" s="1045"/>
      <c r="EHZ126" s="1045"/>
      <c r="EIA126" s="1045"/>
      <c r="EIB126" s="1045"/>
      <c r="EIC126" s="1045"/>
      <c r="EID126" s="1045"/>
      <c r="EIE126" s="1045"/>
      <c r="EIF126" s="1045"/>
      <c r="EIG126" s="1045"/>
      <c r="EIH126" s="1045"/>
      <c r="EII126" s="1045"/>
      <c r="EIJ126" s="1045"/>
      <c r="EIK126" s="1045"/>
      <c r="EIL126" s="1045"/>
      <c r="EIM126" s="1045"/>
      <c r="EIN126" s="1045"/>
      <c r="EIO126" s="1045"/>
      <c r="EIP126" s="1045"/>
      <c r="EIQ126" s="1045"/>
      <c r="EIR126" s="1045"/>
      <c r="EIS126" s="1045"/>
      <c r="EIT126" s="1045"/>
      <c r="EIU126" s="1045"/>
      <c r="EIV126" s="1045"/>
      <c r="EIW126" s="1045"/>
      <c r="EIX126" s="1045"/>
      <c r="EIY126" s="1045"/>
      <c r="EIZ126" s="1045"/>
      <c r="EJA126" s="1045"/>
      <c r="EJB126" s="1045"/>
      <c r="EJC126" s="1045"/>
      <c r="EJD126" s="1045"/>
      <c r="EJE126" s="1045"/>
      <c r="EJF126" s="1045"/>
      <c r="EJG126" s="1045"/>
      <c r="EJH126" s="1045"/>
      <c r="EJI126" s="1045"/>
      <c r="EJJ126" s="1045"/>
      <c r="EJK126" s="1045"/>
      <c r="EJL126" s="1045"/>
      <c r="EJM126" s="1045"/>
      <c r="EJN126" s="1045"/>
      <c r="EJO126" s="1045"/>
      <c r="EJP126" s="1045"/>
      <c r="EJQ126" s="1045"/>
      <c r="EJR126" s="1045"/>
      <c r="EJS126" s="1045"/>
      <c r="EJT126" s="1045"/>
      <c r="EJU126" s="1045"/>
      <c r="EJV126" s="1045"/>
      <c r="EJW126" s="1045"/>
      <c r="EJX126" s="1045"/>
      <c r="EJY126" s="1045"/>
      <c r="EJZ126" s="1045"/>
      <c r="EKA126" s="1045"/>
      <c r="EKB126" s="1045"/>
      <c r="EKC126" s="1045"/>
      <c r="EKD126" s="1045"/>
      <c r="EKE126" s="1045"/>
      <c r="EKF126" s="1045"/>
      <c r="EKG126" s="1045"/>
      <c r="EKH126" s="1045"/>
      <c r="EKI126" s="1045"/>
      <c r="EKJ126" s="1045"/>
      <c r="EKK126" s="1045"/>
      <c r="EKL126" s="1045"/>
      <c r="EKM126" s="1045"/>
      <c r="EKN126" s="1045"/>
      <c r="EKO126" s="1045"/>
      <c r="EKP126" s="1045"/>
      <c r="EKQ126" s="1045"/>
      <c r="EKR126" s="1045"/>
      <c r="EKS126" s="1045"/>
      <c r="EKT126" s="1045"/>
      <c r="EKU126" s="1045"/>
      <c r="EKV126" s="1045"/>
      <c r="EKW126" s="1045"/>
      <c r="EKX126" s="1045"/>
      <c r="EKY126" s="1045"/>
      <c r="EKZ126" s="1045"/>
      <c r="ELA126" s="1045"/>
      <c r="ELB126" s="1045"/>
      <c r="ELC126" s="1045"/>
      <c r="ELD126" s="1045"/>
      <c r="ELE126" s="1045"/>
      <c r="ELF126" s="1045"/>
      <c r="ELG126" s="1045"/>
      <c r="ELH126" s="1045"/>
      <c r="ELI126" s="1045"/>
      <c r="ELJ126" s="1045"/>
      <c r="ELK126" s="1045"/>
      <c r="ELL126" s="1045"/>
      <c r="ELM126" s="1045"/>
      <c r="ELN126" s="1045"/>
      <c r="ELO126" s="1045"/>
      <c r="ELP126" s="1045"/>
      <c r="ELQ126" s="1045"/>
      <c r="ELR126" s="1045"/>
      <c r="ELS126" s="1045"/>
      <c r="ELT126" s="1045"/>
      <c r="ELU126" s="1045"/>
      <c r="ELV126" s="1045"/>
      <c r="ELW126" s="1045"/>
      <c r="ELX126" s="1045"/>
      <c r="ELY126" s="1045"/>
      <c r="ELZ126" s="1045"/>
      <c r="EMA126" s="1045"/>
      <c r="EMB126" s="1045"/>
      <c r="EMC126" s="1045"/>
      <c r="EMD126" s="1045"/>
      <c r="EME126" s="1045"/>
      <c r="EMF126" s="1045"/>
      <c r="EMG126" s="1045"/>
      <c r="EMH126" s="1045"/>
      <c r="EMI126" s="1045"/>
      <c r="EMJ126" s="1045"/>
      <c r="EMK126" s="1045"/>
      <c r="EML126" s="1045"/>
      <c r="EMM126" s="1045"/>
      <c r="EMN126" s="1045"/>
      <c r="EMO126" s="1045"/>
      <c r="EMP126" s="1045"/>
      <c r="EMQ126" s="1045"/>
      <c r="EMR126" s="1045"/>
      <c r="EMS126" s="1045"/>
      <c r="EMT126" s="1045"/>
      <c r="EMU126" s="1045"/>
      <c r="EMV126" s="1045"/>
      <c r="EMW126" s="1045"/>
      <c r="EMX126" s="1045"/>
      <c r="EMY126" s="1045"/>
      <c r="EMZ126" s="1045"/>
      <c r="ENA126" s="1045"/>
      <c r="ENB126" s="1045"/>
      <c r="ENC126" s="1045"/>
      <c r="END126" s="1045"/>
      <c r="ENE126" s="1045"/>
      <c r="ENF126" s="1045"/>
      <c r="ENG126" s="1045"/>
      <c r="ENH126" s="1045"/>
      <c r="ENI126" s="1045"/>
      <c r="ENJ126" s="1045"/>
      <c r="ENK126" s="1045"/>
      <c r="ENL126" s="1045"/>
      <c r="ENM126" s="1045"/>
      <c r="ENN126" s="1045"/>
      <c r="ENO126" s="1045"/>
      <c r="ENP126" s="1045"/>
      <c r="ENQ126" s="1045"/>
      <c r="ENR126" s="1045"/>
      <c r="ENS126" s="1045"/>
      <c r="ENT126" s="1045"/>
      <c r="ENU126" s="1045"/>
      <c r="ENV126" s="1045"/>
      <c r="ENW126" s="1045"/>
      <c r="ENX126" s="1045"/>
      <c r="ENY126" s="1045"/>
      <c r="ENZ126" s="1045"/>
      <c r="EOA126" s="1045"/>
      <c r="EOB126" s="1045"/>
      <c r="EOC126" s="1045"/>
      <c r="EOD126" s="1045"/>
      <c r="EOE126" s="1045"/>
      <c r="EOF126" s="1045"/>
      <c r="EOG126" s="1045"/>
      <c r="EOH126" s="1045"/>
      <c r="EOI126" s="1045"/>
      <c r="EOJ126" s="1045"/>
      <c r="EOK126" s="1045"/>
      <c r="EOL126" s="1045"/>
      <c r="EOM126" s="1045"/>
      <c r="EON126" s="1045"/>
      <c r="EOO126" s="1045"/>
      <c r="EOP126" s="1045"/>
      <c r="EOQ126" s="1045"/>
      <c r="EOR126" s="1045"/>
      <c r="EOS126" s="1045"/>
      <c r="EOT126" s="1045"/>
      <c r="EOU126" s="1045"/>
      <c r="EOV126" s="1045"/>
      <c r="EOW126" s="1045"/>
      <c r="EOX126" s="1045"/>
      <c r="EOY126" s="1045"/>
      <c r="EOZ126" s="1045"/>
      <c r="EPA126" s="1045"/>
      <c r="EPB126" s="1045"/>
      <c r="EPC126" s="1045"/>
      <c r="EPD126" s="1045"/>
      <c r="EPE126" s="1045"/>
      <c r="EPF126" s="1045"/>
      <c r="EPG126" s="1045"/>
      <c r="EPH126" s="1045"/>
      <c r="EPI126" s="1045"/>
      <c r="EPJ126" s="1045"/>
      <c r="EPK126" s="1045"/>
      <c r="EPL126" s="1045"/>
      <c r="EPM126" s="1045"/>
      <c r="EPN126" s="1045"/>
      <c r="EPO126" s="1045"/>
      <c r="EPP126" s="1045"/>
      <c r="EPQ126" s="1045"/>
      <c r="EPR126" s="1045"/>
      <c r="EPS126" s="1045"/>
      <c r="EPT126" s="1045"/>
      <c r="EPU126" s="1045"/>
      <c r="EPV126" s="1045"/>
      <c r="EPW126" s="1045"/>
      <c r="EPX126" s="1045"/>
      <c r="EPY126" s="1045"/>
      <c r="EPZ126" s="1045"/>
      <c r="EQA126" s="1045"/>
      <c r="EQB126" s="1045"/>
      <c r="EQC126" s="1045"/>
      <c r="EQD126" s="1045"/>
      <c r="EQE126" s="1045"/>
      <c r="EQF126" s="1045"/>
      <c r="EQG126" s="1045"/>
      <c r="EQH126" s="1045"/>
      <c r="EQI126" s="1045"/>
      <c r="EQJ126" s="1045"/>
      <c r="EQK126" s="1045"/>
      <c r="EQL126" s="1045"/>
      <c r="EQM126" s="1045"/>
      <c r="EQN126" s="1045"/>
      <c r="EQO126" s="1045"/>
      <c r="EQP126" s="1045"/>
      <c r="EQQ126" s="1045"/>
      <c r="EQR126" s="1045"/>
      <c r="EQS126" s="1045"/>
      <c r="EQT126" s="1045"/>
      <c r="EQU126" s="1045"/>
      <c r="EQV126" s="1045"/>
      <c r="EQW126" s="1045"/>
      <c r="EQX126" s="1045"/>
      <c r="EQY126" s="1045"/>
      <c r="EQZ126" s="1045"/>
      <c r="ERA126" s="1045"/>
      <c r="ERB126" s="1045"/>
      <c r="ERC126" s="1045"/>
      <c r="ERD126" s="1045"/>
      <c r="ERE126" s="1045"/>
      <c r="ERF126" s="1045"/>
      <c r="ERG126" s="1045"/>
      <c r="ERH126" s="1045"/>
      <c r="ERI126" s="1045"/>
      <c r="ERJ126" s="1045"/>
      <c r="ERK126" s="1045"/>
      <c r="ERL126" s="1045"/>
      <c r="ERM126" s="1045"/>
      <c r="ERN126" s="1045"/>
      <c r="ERO126" s="1045"/>
      <c r="ERP126" s="1045"/>
      <c r="ERQ126" s="1045"/>
      <c r="ERR126" s="1045"/>
      <c r="ERS126" s="1045"/>
      <c r="ERT126" s="1045"/>
      <c r="ERU126" s="1045"/>
      <c r="ERV126" s="1045"/>
      <c r="ERW126" s="1045"/>
      <c r="ERX126" s="1045"/>
      <c r="ERY126" s="1045"/>
      <c r="ERZ126" s="1045"/>
      <c r="ESA126" s="1045"/>
      <c r="ESB126" s="1045"/>
      <c r="ESC126" s="1045"/>
      <c r="ESD126" s="1045"/>
      <c r="ESE126" s="1045"/>
      <c r="ESF126" s="1045"/>
      <c r="ESG126" s="1045"/>
      <c r="ESH126" s="1045"/>
      <c r="ESI126" s="1045"/>
      <c r="ESJ126" s="1045"/>
      <c r="ESK126" s="1045"/>
      <c r="ESL126" s="1045"/>
      <c r="ESM126" s="1045"/>
      <c r="ESN126" s="1045"/>
      <c r="ESO126" s="1045"/>
      <c r="ESP126" s="1045"/>
      <c r="ESQ126" s="1045"/>
      <c r="ESR126" s="1045"/>
      <c r="ESS126" s="1045"/>
      <c r="EST126" s="1045"/>
      <c r="ESU126" s="1045"/>
      <c r="ESV126" s="1045"/>
      <c r="ESW126" s="1045"/>
      <c r="ESX126" s="1045"/>
      <c r="ESY126" s="1045"/>
      <c r="ESZ126" s="1045"/>
      <c r="ETA126" s="1045"/>
      <c r="ETB126" s="1045"/>
      <c r="ETC126" s="1045"/>
      <c r="ETD126" s="1045"/>
      <c r="ETE126" s="1045"/>
      <c r="ETF126" s="1045"/>
      <c r="ETG126" s="1045"/>
      <c r="ETH126" s="1045"/>
      <c r="ETI126" s="1045"/>
      <c r="ETJ126" s="1045"/>
      <c r="ETK126" s="1045"/>
      <c r="ETL126" s="1045"/>
      <c r="ETM126" s="1045"/>
      <c r="ETN126" s="1045"/>
      <c r="ETO126" s="1045"/>
      <c r="ETP126" s="1045"/>
      <c r="ETQ126" s="1045"/>
      <c r="ETR126" s="1045"/>
      <c r="ETS126" s="1045"/>
      <c r="ETT126" s="1045"/>
      <c r="ETU126" s="1045"/>
      <c r="ETV126" s="1045"/>
      <c r="ETW126" s="1045"/>
      <c r="ETX126" s="1045"/>
      <c r="ETY126" s="1045"/>
      <c r="ETZ126" s="1045"/>
      <c r="EUA126" s="1045"/>
      <c r="EUB126" s="1045"/>
      <c r="EUC126" s="1045"/>
      <c r="EUD126" s="1045"/>
      <c r="EUE126" s="1045"/>
      <c r="EUF126" s="1045"/>
      <c r="EUG126" s="1045"/>
      <c r="EUH126" s="1045"/>
      <c r="EUI126" s="1045"/>
      <c r="EUJ126" s="1045"/>
      <c r="EUK126" s="1045"/>
      <c r="EUL126" s="1045"/>
      <c r="EUM126" s="1045"/>
      <c r="EUN126" s="1045"/>
      <c r="EUO126" s="1045"/>
      <c r="EUP126" s="1045"/>
      <c r="EUQ126" s="1045"/>
      <c r="EUR126" s="1045"/>
      <c r="EUS126" s="1045"/>
      <c r="EUT126" s="1045"/>
      <c r="EUU126" s="1045"/>
      <c r="EUV126" s="1045"/>
      <c r="EUW126" s="1045"/>
      <c r="EUX126" s="1045"/>
      <c r="EUY126" s="1045"/>
      <c r="EUZ126" s="1045"/>
      <c r="EVA126" s="1045"/>
      <c r="EVB126" s="1045"/>
      <c r="EVC126" s="1045"/>
      <c r="EVD126" s="1045"/>
      <c r="EVE126" s="1045"/>
      <c r="EVF126" s="1045"/>
      <c r="EVG126" s="1045"/>
      <c r="EVH126" s="1045"/>
      <c r="EVI126" s="1045"/>
      <c r="EVJ126" s="1045"/>
      <c r="EVK126" s="1045"/>
      <c r="EVL126" s="1045"/>
      <c r="EVM126" s="1045"/>
      <c r="EVN126" s="1045"/>
      <c r="EVO126" s="1045"/>
      <c r="EVP126" s="1045"/>
      <c r="EVQ126" s="1045"/>
      <c r="EVR126" s="1045"/>
      <c r="EVS126" s="1045"/>
      <c r="EVT126" s="1045"/>
      <c r="EVU126" s="1045"/>
      <c r="EVV126" s="1045"/>
      <c r="EVW126" s="1045"/>
      <c r="EVX126" s="1045"/>
      <c r="EVY126" s="1045"/>
      <c r="EVZ126" s="1045"/>
      <c r="EWA126" s="1045"/>
      <c r="EWB126" s="1045"/>
      <c r="EWC126" s="1045"/>
      <c r="EWD126" s="1045"/>
      <c r="EWE126" s="1045"/>
      <c r="EWF126" s="1045"/>
      <c r="EWG126" s="1045"/>
      <c r="EWH126" s="1045"/>
      <c r="EWI126" s="1045"/>
      <c r="EWJ126" s="1045"/>
      <c r="EWK126" s="1045"/>
      <c r="EWL126" s="1045"/>
      <c r="EWM126" s="1045"/>
      <c r="EWN126" s="1045"/>
      <c r="EWO126" s="1045"/>
      <c r="EWP126" s="1045"/>
      <c r="EWQ126" s="1045"/>
      <c r="EWR126" s="1045"/>
      <c r="EWS126" s="1045"/>
      <c r="EWT126" s="1045"/>
      <c r="EWU126" s="1045"/>
      <c r="EWV126" s="1045"/>
      <c r="EWW126" s="1045"/>
      <c r="EWX126" s="1045"/>
      <c r="EWY126" s="1045"/>
      <c r="EWZ126" s="1045"/>
      <c r="EXA126" s="1045"/>
      <c r="EXB126" s="1045"/>
      <c r="EXC126" s="1045"/>
      <c r="EXD126" s="1045"/>
      <c r="EXE126" s="1045"/>
      <c r="EXF126" s="1045"/>
      <c r="EXG126" s="1045"/>
      <c r="EXH126" s="1045"/>
      <c r="EXI126" s="1045"/>
      <c r="EXJ126" s="1045"/>
      <c r="EXK126" s="1045"/>
      <c r="EXL126" s="1045"/>
      <c r="EXM126" s="1045"/>
      <c r="EXN126" s="1045"/>
      <c r="EXO126" s="1045"/>
      <c r="EXP126" s="1045"/>
      <c r="EXQ126" s="1045"/>
      <c r="EXR126" s="1045"/>
      <c r="EXS126" s="1045"/>
      <c r="EXT126" s="1045"/>
      <c r="EXU126" s="1045"/>
      <c r="EXV126" s="1045"/>
      <c r="EXW126" s="1045"/>
      <c r="EXX126" s="1045"/>
      <c r="EXY126" s="1045"/>
      <c r="EXZ126" s="1045"/>
      <c r="EYA126" s="1045"/>
      <c r="EYB126" s="1045"/>
      <c r="EYC126" s="1045"/>
      <c r="EYD126" s="1045"/>
      <c r="EYE126" s="1045"/>
      <c r="EYF126" s="1045"/>
      <c r="EYG126" s="1045"/>
      <c r="EYH126" s="1045"/>
      <c r="EYI126" s="1045"/>
      <c r="EYJ126" s="1045"/>
      <c r="EYK126" s="1045"/>
      <c r="EYL126" s="1045"/>
      <c r="EYM126" s="1045"/>
      <c r="EYN126" s="1045"/>
      <c r="EYO126" s="1045"/>
      <c r="EYP126" s="1045"/>
      <c r="EYQ126" s="1045"/>
      <c r="EYR126" s="1045"/>
      <c r="EYS126" s="1045"/>
      <c r="EYT126" s="1045"/>
      <c r="EYU126" s="1045"/>
      <c r="EYV126" s="1045"/>
      <c r="EYW126" s="1045"/>
      <c r="EYX126" s="1045"/>
      <c r="EYY126" s="1045"/>
      <c r="EYZ126" s="1045"/>
      <c r="EZA126" s="1045"/>
      <c r="EZB126" s="1045"/>
      <c r="EZC126" s="1045"/>
      <c r="EZD126" s="1045"/>
      <c r="EZE126" s="1045"/>
      <c r="EZF126" s="1045"/>
      <c r="EZG126" s="1045"/>
      <c r="EZH126" s="1045"/>
      <c r="EZI126" s="1045"/>
      <c r="EZJ126" s="1045"/>
      <c r="EZK126" s="1045"/>
      <c r="EZL126" s="1045"/>
      <c r="EZM126" s="1045"/>
      <c r="EZN126" s="1045"/>
      <c r="EZO126" s="1045"/>
      <c r="EZP126" s="1045"/>
      <c r="EZQ126" s="1045"/>
      <c r="EZR126" s="1045"/>
      <c r="EZS126" s="1045"/>
      <c r="EZT126" s="1045"/>
      <c r="EZU126" s="1045"/>
      <c r="EZV126" s="1045"/>
      <c r="EZW126" s="1045"/>
      <c r="EZX126" s="1045"/>
      <c r="EZY126" s="1045"/>
      <c r="EZZ126" s="1045"/>
      <c r="FAA126" s="1045"/>
      <c r="FAB126" s="1045"/>
      <c r="FAC126" s="1045"/>
      <c r="FAD126" s="1045"/>
      <c r="FAE126" s="1045"/>
      <c r="FAF126" s="1045"/>
      <c r="FAG126" s="1045"/>
      <c r="FAH126" s="1045"/>
      <c r="FAI126" s="1045"/>
      <c r="FAJ126" s="1045"/>
      <c r="FAK126" s="1045"/>
      <c r="FAL126" s="1045"/>
      <c r="FAM126" s="1045"/>
      <c r="FAN126" s="1045"/>
      <c r="FAO126" s="1045"/>
      <c r="FAP126" s="1045"/>
      <c r="FAQ126" s="1045"/>
      <c r="FAR126" s="1045"/>
      <c r="FAS126" s="1045"/>
      <c r="FAT126" s="1045"/>
      <c r="FAU126" s="1045"/>
      <c r="FAV126" s="1045"/>
      <c r="FAW126" s="1045"/>
      <c r="FAX126" s="1045"/>
      <c r="FAY126" s="1045"/>
      <c r="FAZ126" s="1045"/>
      <c r="FBA126" s="1045"/>
      <c r="FBB126" s="1045"/>
      <c r="FBC126" s="1045"/>
      <c r="FBD126" s="1045"/>
      <c r="FBE126" s="1045"/>
      <c r="FBF126" s="1045"/>
      <c r="FBG126" s="1045"/>
      <c r="FBH126" s="1045"/>
      <c r="FBI126" s="1045"/>
      <c r="FBJ126" s="1045"/>
      <c r="FBK126" s="1045"/>
      <c r="FBL126" s="1045"/>
      <c r="FBM126" s="1045"/>
      <c r="FBN126" s="1045"/>
      <c r="FBO126" s="1045"/>
      <c r="FBP126" s="1045"/>
      <c r="FBQ126" s="1045"/>
      <c r="FBR126" s="1045"/>
      <c r="FBS126" s="1045"/>
      <c r="FBT126" s="1045"/>
      <c r="FBU126" s="1045"/>
      <c r="FBV126" s="1045"/>
      <c r="FBW126" s="1045"/>
      <c r="FBX126" s="1045"/>
      <c r="FBY126" s="1045"/>
      <c r="FBZ126" s="1045"/>
      <c r="FCA126" s="1045"/>
      <c r="FCB126" s="1045"/>
      <c r="FCC126" s="1045"/>
      <c r="FCD126" s="1045"/>
      <c r="FCE126" s="1045"/>
      <c r="FCF126" s="1045"/>
      <c r="FCG126" s="1045"/>
      <c r="FCH126" s="1045"/>
      <c r="FCI126" s="1045"/>
      <c r="FCJ126" s="1045"/>
      <c r="FCK126" s="1045"/>
      <c r="FCL126" s="1045"/>
      <c r="FCM126" s="1045"/>
      <c r="FCN126" s="1045"/>
      <c r="FCO126" s="1045"/>
      <c r="FCP126" s="1045"/>
      <c r="FCQ126" s="1045"/>
      <c r="FCR126" s="1045"/>
      <c r="FCS126" s="1045"/>
      <c r="FCT126" s="1045"/>
      <c r="FCU126" s="1045"/>
      <c r="FCV126" s="1045"/>
      <c r="FCW126" s="1045"/>
      <c r="FCX126" s="1045"/>
      <c r="FCY126" s="1045"/>
      <c r="FCZ126" s="1045"/>
      <c r="FDA126" s="1045"/>
      <c r="FDB126" s="1045"/>
      <c r="FDC126" s="1045"/>
      <c r="FDD126" s="1045"/>
      <c r="FDE126" s="1045"/>
      <c r="FDF126" s="1045"/>
      <c r="FDG126" s="1045"/>
      <c r="FDH126" s="1045"/>
      <c r="FDI126" s="1045"/>
      <c r="FDJ126" s="1045"/>
      <c r="FDK126" s="1045"/>
      <c r="FDL126" s="1045"/>
      <c r="FDM126" s="1045"/>
      <c r="FDN126" s="1045"/>
      <c r="FDO126" s="1045"/>
      <c r="FDP126" s="1045"/>
      <c r="FDQ126" s="1045"/>
      <c r="FDR126" s="1045"/>
      <c r="FDS126" s="1045"/>
      <c r="FDT126" s="1045"/>
      <c r="FDU126" s="1045"/>
      <c r="FDV126" s="1045"/>
      <c r="FDW126" s="1045"/>
      <c r="FDX126" s="1045"/>
      <c r="FDY126" s="1045"/>
      <c r="FDZ126" s="1045"/>
      <c r="FEA126" s="1045"/>
      <c r="FEB126" s="1045"/>
      <c r="FEC126" s="1045"/>
      <c r="FED126" s="1045"/>
      <c r="FEE126" s="1045"/>
      <c r="FEF126" s="1045"/>
      <c r="FEG126" s="1045"/>
      <c r="FEH126" s="1045"/>
      <c r="FEI126" s="1045"/>
      <c r="FEJ126" s="1045"/>
      <c r="FEK126" s="1045"/>
      <c r="FEL126" s="1045"/>
      <c r="FEM126" s="1045"/>
      <c r="FEN126" s="1045"/>
      <c r="FEO126" s="1045"/>
      <c r="FEP126" s="1045"/>
      <c r="FEQ126" s="1045"/>
      <c r="FER126" s="1045"/>
      <c r="FES126" s="1045"/>
      <c r="FET126" s="1045"/>
      <c r="FEU126" s="1045"/>
      <c r="FEV126" s="1045"/>
      <c r="FEW126" s="1045"/>
      <c r="FEX126" s="1045"/>
      <c r="FEY126" s="1045"/>
      <c r="FEZ126" s="1045"/>
      <c r="FFA126" s="1045"/>
      <c r="FFB126" s="1045"/>
      <c r="FFC126" s="1045"/>
      <c r="FFD126" s="1045"/>
      <c r="FFE126" s="1045"/>
      <c r="FFF126" s="1045"/>
      <c r="FFG126" s="1045"/>
      <c r="FFH126" s="1045"/>
      <c r="FFI126" s="1045"/>
      <c r="FFJ126" s="1045"/>
      <c r="FFK126" s="1045"/>
      <c r="FFL126" s="1045"/>
      <c r="FFM126" s="1045"/>
      <c r="FFN126" s="1045"/>
      <c r="FFO126" s="1045"/>
      <c r="FFP126" s="1045"/>
      <c r="FFQ126" s="1045"/>
      <c r="FFR126" s="1045"/>
      <c r="FFS126" s="1045"/>
      <c r="FFT126" s="1045"/>
      <c r="FFU126" s="1045"/>
      <c r="FFV126" s="1045"/>
      <c r="FFW126" s="1045"/>
      <c r="FFX126" s="1045"/>
      <c r="FFY126" s="1045"/>
      <c r="FFZ126" s="1045"/>
      <c r="FGA126" s="1045"/>
      <c r="FGB126" s="1045"/>
      <c r="FGC126" s="1045"/>
      <c r="FGD126" s="1045"/>
      <c r="FGE126" s="1045"/>
      <c r="FGF126" s="1045"/>
      <c r="FGG126" s="1045"/>
      <c r="FGH126" s="1045"/>
      <c r="FGI126" s="1045"/>
      <c r="FGJ126" s="1045"/>
      <c r="FGK126" s="1045"/>
      <c r="FGL126" s="1045"/>
      <c r="FGM126" s="1045"/>
      <c r="FGN126" s="1045"/>
      <c r="FGO126" s="1045"/>
      <c r="FGP126" s="1045"/>
      <c r="FGQ126" s="1045"/>
      <c r="FGR126" s="1045"/>
      <c r="FGS126" s="1045"/>
      <c r="FGT126" s="1045"/>
      <c r="FGU126" s="1045"/>
      <c r="FGV126" s="1045"/>
      <c r="FGW126" s="1045"/>
      <c r="FGX126" s="1045"/>
      <c r="FGY126" s="1045"/>
      <c r="FGZ126" s="1045"/>
      <c r="FHA126" s="1045"/>
      <c r="FHB126" s="1045"/>
      <c r="FHC126" s="1045"/>
      <c r="FHD126" s="1045"/>
      <c r="FHE126" s="1045"/>
      <c r="FHF126" s="1045"/>
      <c r="FHG126" s="1045"/>
      <c r="FHH126" s="1045"/>
      <c r="FHI126" s="1045"/>
      <c r="FHJ126" s="1045"/>
      <c r="FHK126" s="1045"/>
      <c r="FHL126" s="1045"/>
      <c r="FHM126" s="1045"/>
      <c r="FHN126" s="1045"/>
      <c r="FHO126" s="1045"/>
      <c r="FHP126" s="1045"/>
      <c r="FHQ126" s="1045"/>
      <c r="FHR126" s="1045"/>
      <c r="FHS126" s="1045"/>
      <c r="FHT126" s="1045"/>
      <c r="FHU126" s="1045"/>
      <c r="FHV126" s="1045"/>
      <c r="FHW126" s="1045"/>
      <c r="FHX126" s="1045"/>
      <c r="FHY126" s="1045"/>
      <c r="FHZ126" s="1045"/>
      <c r="FIA126" s="1045"/>
      <c r="FIB126" s="1045"/>
      <c r="FIC126" s="1045"/>
      <c r="FID126" s="1045"/>
      <c r="FIE126" s="1045"/>
      <c r="FIF126" s="1045"/>
      <c r="FIG126" s="1045"/>
      <c r="FIH126" s="1045"/>
      <c r="FII126" s="1045"/>
      <c r="FIJ126" s="1045"/>
      <c r="FIK126" s="1045"/>
      <c r="FIL126" s="1045"/>
      <c r="FIM126" s="1045"/>
      <c r="FIN126" s="1045"/>
      <c r="FIO126" s="1045"/>
      <c r="FIP126" s="1045"/>
      <c r="FIQ126" s="1045"/>
      <c r="FIR126" s="1045"/>
      <c r="FIS126" s="1045"/>
      <c r="FIT126" s="1045"/>
      <c r="FIU126" s="1045"/>
      <c r="FIV126" s="1045"/>
      <c r="FIW126" s="1045"/>
      <c r="FIX126" s="1045"/>
      <c r="FIY126" s="1045"/>
      <c r="FIZ126" s="1045"/>
      <c r="FJA126" s="1045"/>
      <c r="FJB126" s="1045"/>
      <c r="FJC126" s="1045"/>
      <c r="FJD126" s="1045"/>
      <c r="FJE126" s="1045"/>
      <c r="FJF126" s="1045"/>
      <c r="FJG126" s="1045"/>
      <c r="FJH126" s="1045"/>
      <c r="FJI126" s="1045"/>
      <c r="FJJ126" s="1045"/>
      <c r="FJK126" s="1045"/>
      <c r="FJL126" s="1045"/>
      <c r="FJM126" s="1045"/>
      <c r="FJN126" s="1045"/>
      <c r="FJO126" s="1045"/>
      <c r="FJP126" s="1045"/>
      <c r="FJQ126" s="1045"/>
      <c r="FJR126" s="1045"/>
      <c r="FJS126" s="1045"/>
      <c r="FJT126" s="1045"/>
      <c r="FJU126" s="1045"/>
      <c r="FJV126" s="1045"/>
      <c r="FJW126" s="1045"/>
      <c r="FJX126" s="1045"/>
      <c r="FJY126" s="1045"/>
      <c r="FJZ126" s="1045"/>
      <c r="FKA126" s="1045"/>
      <c r="FKB126" s="1045"/>
      <c r="FKC126" s="1045"/>
      <c r="FKD126" s="1045"/>
      <c r="FKE126" s="1045"/>
      <c r="FKF126" s="1045"/>
      <c r="FKG126" s="1045"/>
      <c r="FKH126" s="1045"/>
      <c r="FKI126" s="1045"/>
      <c r="FKJ126" s="1045"/>
      <c r="FKK126" s="1045"/>
      <c r="FKL126" s="1045"/>
      <c r="FKM126" s="1045"/>
      <c r="FKN126" s="1045"/>
      <c r="FKO126" s="1045"/>
      <c r="FKP126" s="1045"/>
      <c r="FKQ126" s="1045"/>
      <c r="FKR126" s="1045"/>
      <c r="FKS126" s="1045"/>
      <c r="FKT126" s="1045"/>
      <c r="FKU126" s="1045"/>
      <c r="FKV126" s="1045"/>
      <c r="FKW126" s="1045"/>
      <c r="FKX126" s="1045"/>
      <c r="FKY126" s="1045"/>
      <c r="FKZ126" s="1045"/>
      <c r="FLA126" s="1045"/>
      <c r="FLB126" s="1045"/>
      <c r="FLC126" s="1045"/>
      <c r="FLD126" s="1045"/>
      <c r="FLE126" s="1045"/>
      <c r="FLF126" s="1045"/>
      <c r="FLG126" s="1045"/>
      <c r="FLH126" s="1045"/>
      <c r="FLI126" s="1045"/>
      <c r="FLJ126" s="1045"/>
      <c r="FLK126" s="1045"/>
      <c r="FLL126" s="1045"/>
      <c r="FLM126" s="1045"/>
      <c r="FLN126" s="1045"/>
      <c r="FLO126" s="1045"/>
      <c r="FLP126" s="1045"/>
      <c r="FLQ126" s="1045"/>
      <c r="FLR126" s="1045"/>
      <c r="FLS126" s="1045"/>
      <c r="FLT126" s="1045"/>
      <c r="FLU126" s="1045"/>
      <c r="FLV126" s="1045"/>
      <c r="FLW126" s="1045"/>
      <c r="FLX126" s="1045"/>
      <c r="FLY126" s="1045"/>
      <c r="FLZ126" s="1045"/>
      <c r="FMA126" s="1045"/>
      <c r="FMB126" s="1045"/>
      <c r="FMC126" s="1045"/>
      <c r="FMD126" s="1045"/>
      <c r="FME126" s="1045"/>
      <c r="FMF126" s="1045"/>
      <c r="FMG126" s="1045"/>
      <c r="FMH126" s="1045"/>
      <c r="FMI126" s="1045"/>
      <c r="FMJ126" s="1045"/>
      <c r="FMK126" s="1045"/>
      <c r="FML126" s="1045"/>
      <c r="FMM126" s="1045"/>
      <c r="FMN126" s="1045"/>
      <c r="FMO126" s="1045"/>
      <c r="FMP126" s="1045"/>
      <c r="FMQ126" s="1045"/>
      <c r="FMR126" s="1045"/>
      <c r="FMS126" s="1045"/>
      <c r="FMT126" s="1045"/>
      <c r="FMU126" s="1045"/>
      <c r="FMV126" s="1045"/>
      <c r="FMW126" s="1045"/>
      <c r="FMX126" s="1045"/>
      <c r="FMY126" s="1045"/>
      <c r="FMZ126" s="1045"/>
      <c r="FNA126" s="1045"/>
      <c r="FNB126" s="1045"/>
      <c r="FNC126" s="1045"/>
      <c r="FND126" s="1045"/>
      <c r="FNE126" s="1045"/>
      <c r="FNF126" s="1045"/>
      <c r="FNG126" s="1045"/>
      <c r="FNH126" s="1045"/>
      <c r="FNI126" s="1045"/>
      <c r="FNJ126" s="1045"/>
      <c r="FNK126" s="1045"/>
      <c r="FNL126" s="1045"/>
      <c r="FNM126" s="1045"/>
      <c r="FNN126" s="1045"/>
      <c r="FNO126" s="1045"/>
      <c r="FNP126" s="1045"/>
      <c r="FNQ126" s="1045"/>
      <c r="FNR126" s="1045"/>
      <c r="FNS126" s="1045"/>
      <c r="FNT126" s="1045"/>
      <c r="FNU126" s="1045"/>
      <c r="FNV126" s="1045"/>
      <c r="FNW126" s="1045"/>
      <c r="FNX126" s="1045"/>
      <c r="FNY126" s="1045"/>
      <c r="FNZ126" s="1045"/>
      <c r="FOA126" s="1045"/>
      <c r="FOB126" s="1045"/>
      <c r="FOC126" s="1045"/>
      <c r="FOD126" s="1045"/>
      <c r="FOE126" s="1045"/>
      <c r="FOF126" s="1045"/>
      <c r="FOG126" s="1045"/>
      <c r="FOH126" s="1045"/>
      <c r="FOI126" s="1045"/>
      <c r="FOJ126" s="1045"/>
      <c r="FOK126" s="1045"/>
      <c r="FOL126" s="1045"/>
      <c r="FOM126" s="1045"/>
      <c r="FON126" s="1045"/>
      <c r="FOO126" s="1045"/>
      <c r="FOP126" s="1045"/>
      <c r="FOQ126" s="1045"/>
      <c r="FOR126" s="1045"/>
      <c r="FOS126" s="1045"/>
      <c r="FOT126" s="1045"/>
      <c r="FOU126" s="1045"/>
      <c r="FOV126" s="1045"/>
      <c r="FOW126" s="1045"/>
      <c r="FOX126" s="1045"/>
      <c r="FOY126" s="1045"/>
      <c r="FOZ126" s="1045"/>
      <c r="FPA126" s="1045"/>
      <c r="FPB126" s="1045"/>
      <c r="FPC126" s="1045"/>
      <c r="FPD126" s="1045"/>
      <c r="FPE126" s="1045"/>
      <c r="FPF126" s="1045"/>
      <c r="FPG126" s="1045"/>
      <c r="FPH126" s="1045"/>
      <c r="FPI126" s="1045"/>
      <c r="FPJ126" s="1045"/>
      <c r="FPK126" s="1045"/>
      <c r="FPL126" s="1045"/>
      <c r="FPM126" s="1045"/>
      <c r="FPN126" s="1045"/>
      <c r="FPO126" s="1045"/>
      <c r="FPP126" s="1045"/>
      <c r="FPQ126" s="1045"/>
      <c r="FPR126" s="1045"/>
      <c r="FPS126" s="1045"/>
      <c r="FPT126" s="1045"/>
      <c r="FPU126" s="1045"/>
      <c r="FPV126" s="1045"/>
      <c r="FPW126" s="1045"/>
      <c r="FPX126" s="1045"/>
      <c r="FPY126" s="1045"/>
      <c r="FPZ126" s="1045"/>
      <c r="FQA126" s="1045"/>
      <c r="FQB126" s="1045"/>
      <c r="FQC126" s="1045"/>
      <c r="FQD126" s="1045"/>
      <c r="FQE126" s="1045"/>
      <c r="FQF126" s="1045"/>
      <c r="FQG126" s="1045"/>
      <c r="FQH126" s="1045"/>
      <c r="FQI126" s="1045"/>
      <c r="FQJ126" s="1045"/>
      <c r="FQK126" s="1045"/>
      <c r="FQL126" s="1045"/>
      <c r="FQM126" s="1045"/>
      <c r="FQN126" s="1045"/>
      <c r="FQO126" s="1045"/>
      <c r="FQP126" s="1045"/>
      <c r="FQQ126" s="1045"/>
      <c r="FQR126" s="1045"/>
      <c r="FQS126" s="1045"/>
      <c r="FQT126" s="1045"/>
      <c r="FQU126" s="1045"/>
      <c r="FQV126" s="1045"/>
      <c r="FQW126" s="1045"/>
      <c r="FQX126" s="1045"/>
      <c r="FQY126" s="1045"/>
      <c r="FQZ126" s="1045"/>
      <c r="FRA126" s="1045"/>
      <c r="FRB126" s="1045"/>
      <c r="FRC126" s="1045"/>
      <c r="FRD126" s="1045"/>
      <c r="FRE126" s="1045"/>
      <c r="FRF126" s="1045"/>
      <c r="FRG126" s="1045"/>
      <c r="FRH126" s="1045"/>
      <c r="FRI126" s="1045"/>
      <c r="FRJ126" s="1045"/>
      <c r="FRK126" s="1045"/>
      <c r="FRL126" s="1045"/>
      <c r="FRM126" s="1045"/>
      <c r="FRN126" s="1045"/>
      <c r="FRO126" s="1045"/>
      <c r="FRP126" s="1045"/>
      <c r="FRQ126" s="1045"/>
      <c r="FRR126" s="1045"/>
      <c r="FRS126" s="1045"/>
      <c r="FRT126" s="1045"/>
      <c r="FRU126" s="1045"/>
      <c r="FRV126" s="1045"/>
      <c r="FRW126" s="1045"/>
      <c r="FRX126" s="1045"/>
      <c r="FRY126" s="1045"/>
      <c r="FRZ126" s="1045"/>
      <c r="FSA126" s="1045"/>
      <c r="FSB126" s="1045"/>
      <c r="FSC126" s="1045"/>
      <c r="FSD126" s="1045"/>
      <c r="FSE126" s="1045"/>
      <c r="FSF126" s="1045"/>
      <c r="FSG126" s="1045"/>
      <c r="FSH126" s="1045"/>
      <c r="FSI126" s="1045"/>
      <c r="FSJ126" s="1045"/>
      <c r="FSK126" s="1045"/>
      <c r="FSL126" s="1045"/>
      <c r="FSM126" s="1045"/>
      <c r="FSN126" s="1045"/>
      <c r="FSO126" s="1045"/>
      <c r="FSP126" s="1045"/>
      <c r="FSQ126" s="1045"/>
      <c r="FSR126" s="1045"/>
      <c r="FSS126" s="1045"/>
      <c r="FST126" s="1045"/>
      <c r="FSU126" s="1045"/>
      <c r="FSV126" s="1045"/>
      <c r="FSW126" s="1045"/>
      <c r="FSX126" s="1045"/>
      <c r="FSY126" s="1045"/>
      <c r="FSZ126" s="1045"/>
      <c r="FTA126" s="1045"/>
      <c r="FTB126" s="1045"/>
      <c r="FTC126" s="1045"/>
      <c r="FTD126" s="1045"/>
      <c r="FTE126" s="1045"/>
      <c r="FTF126" s="1045"/>
      <c r="FTG126" s="1045"/>
      <c r="FTH126" s="1045"/>
      <c r="FTI126" s="1045"/>
      <c r="FTJ126" s="1045"/>
      <c r="FTK126" s="1045"/>
      <c r="FTL126" s="1045"/>
      <c r="FTM126" s="1045"/>
      <c r="FTN126" s="1045"/>
      <c r="FTO126" s="1045"/>
      <c r="FTP126" s="1045"/>
      <c r="FTQ126" s="1045"/>
      <c r="FTR126" s="1045"/>
      <c r="FTS126" s="1045"/>
      <c r="FTT126" s="1045"/>
      <c r="FTU126" s="1045"/>
      <c r="FTV126" s="1045"/>
      <c r="FTW126" s="1045"/>
      <c r="FTX126" s="1045"/>
      <c r="FTY126" s="1045"/>
      <c r="FTZ126" s="1045"/>
      <c r="FUA126" s="1045"/>
      <c r="FUB126" s="1045"/>
      <c r="FUC126" s="1045"/>
      <c r="FUD126" s="1045"/>
      <c r="FUE126" s="1045"/>
      <c r="FUF126" s="1045"/>
      <c r="FUG126" s="1045"/>
      <c r="FUH126" s="1045"/>
      <c r="FUI126" s="1045"/>
      <c r="FUJ126" s="1045"/>
      <c r="FUK126" s="1045"/>
      <c r="FUL126" s="1045"/>
      <c r="FUM126" s="1045"/>
      <c r="FUN126" s="1045"/>
      <c r="FUO126" s="1045"/>
      <c r="FUP126" s="1045"/>
      <c r="FUQ126" s="1045"/>
      <c r="FUR126" s="1045"/>
      <c r="FUS126" s="1045"/>
      <c r="FUT126" s="1045"/>
      <c r="FUU126" s="1045"/>
      <c r="FUV126" s="1045"/>
      <c r="FUW126" s="1045"/>
      <c r="FUX126" s="1045"/>
      <c r="FUY126" s="1045"/>
      <c r="FUZ126" s="1045"/>
      <c r="FVA126" s="1045"/>
      <c r="FVB126" s="1045"/>
      <c r="FVC126" s="1045"/>
      <c r="FVD126" s="1045"/>
      <c r="FVE126" s="1045"/>
      <c r="FVF126" s="1045"/>
      <c r="FVG126" s="1045"/>
      <c r="FVH126" s="1045"/>
      <c r="FVI126" s="1045"/>
      <c r="FVJ126" s="1045"/>
      <c r="FVK126" s="1045"/>
      <c r="FVL126" s="1045"/>
      <c r="FVM126" s="1045"/>
      <c r="FVN126" s="1045"/>
      <c r="FVO126" s="1045"/>
      <c r="FVP126" s="1045"/>
      <c r="FVQ126" s="1045"/>
      <c r="FVR126" s="1045"/>
      <c r="FVS126" s="1045"/>
      <c r="FVT126" s="1045"/>
      <c r="FVU126" s="1045"/>
      <c r="FVV126" s="1045"/>
      <c r="FVW126" s="1045"/>
      <c r="FVX126" s="1045"/>
      <c r="FVY126" s="1045"/>
      <c r="FVZ126" s="1045"/>
      <c r="FWA126" s="1045"/>
      <c r="FWB126" s="1045"/>
      <c r="FWC126" s="1045"/>
      <c r="FWD126" s="1045"/>
      <c r="FWE126" s="1045"/>
      <c r="FWF126" s="1045"/>
      <c r="FWG126" s="1045"/>
      <c r="FWH126" s="1045"/>
      <c r="FWI126" s="1045"/>
      <c r="FWJ126" s="1045"/>
      <c r="FWK126" s="1045"/>
      <c r="FWL126" s="1045"/>
      <c r="FWM126" s="1045"/>
      <c r="FWN126" s="1045"/>
      <c r="FWO126" s="1045"/>
      <c r="FWP126" s="1045"/>
      <c r="FWQ126" s="1045"/>
      <c r="FWR126" s="1045"/>
      <c r="FWS126" s="1045"/>
      <c r="FWT126" s="1045"/>
      <c r="FWU126" s="1045"/>
      <c r="FWV126" s="1045"/>
      <c r="FWW126" s="1045"/>
      <c r="FWX126" s="1045"/>
      <c r="FWY126" s="1045"/>
      <c r="FWZ126" s="1045"/>
      <c r="FXA126" s="1045"/>
      <c r="FXB126" s="1045"/>
      <c r="FXC126" s="1045"/>
      <c r="FXD126" s="1045"/>
      <c r="FXE126" s="1045"/>
      <c r="FXF126" s="1045"/>
      <c r="FXG126" s="1045"/>
      <c r="FXH126" s="1045"/>
      <c r="FXI126" s="1045"/>
      <c r="FXJ126" s="1045"/>
      <c r="FXK126" s="1045"/>
      <c r="FXL126" s="1045"/>
      <c r="FXM126" s="1045"/>
      <c r="FXN126" s="1045"/>
      <c r="FXO126" s="1045"/>
      <c r="FXP126" s="1045"/>
      <c r="FXQ126" s="1045"/>
      <c r="FXR126" s="1045"/>
      <c r="FXS126" s="1045"/>
      <c r="FXT126" s="1045"/>
      <c r="FXU126" s="1045"/>
      <c r="FXV126" s="1045"/>
      <c r="FXW126" s="1045"/>
      <c r="FXX126" s="1045"/>
      <c r="FXY126" s="1045"/>
      <c r="FXZ126" s="1045"/>
      <c r="FYA126" s="1045"/>
      <c r="FYB126" s="1045"/>
      <c r="FYC126" s="1045"/>
      <c r="FYD126" s="1045"/>
      <c r="FYE126" s="1045"/>
      <c r="FYF126" s="1045"/>
      <c r="FYG126" s="1045"/>
      <c r="FYH126" s="1045"/>
      <c r="FYI126" s="1045"/>
      <c r="FYJ126" s="1045"/>
      <c r="FYK126" s="1045"/>
      <c r="FYL126" s="1045"/>
      <c r="FYM126" s="1045"/>
      <c r="FYN126" s="1045"/>
      <c r="FYO126" s="1045"/>
      <c r="FYP126" s="1045"/>
      <c r="FYQ126" s="1045"/>
      <c r="FYR126" s="1045"/>
      <c r="FYS126" s="1045"/>
      <c r="FYT126" s="1045"/>
      <c r="FYU126" s="1045"/>
      <c r="FYV126" s="1045"/>
      <c r="FYW126" s="1045"/>
      <c r="FYX126" s="1045"/>
      <c r="FYY126" s="1045"/>
      <c r="FYZ126" s="1045"/>
      <c r="FZA126" s="1045"/>
      <c r="FZB126" s="1045"/>
      <c r="FZC126" s="1045"/>
      <c r="FZD126" s="1045"/>
      <c r="FZE126" s="1045"/>
      <c r="FZF126" s="1045"/>
      <c r="FZG126" s="1045"/>
      <c r="FZH126" s="1045"/>
      <c r="FZI126" s="1045"/>
      <c r="FZJ126" s="1045"/>
      <c r="FZK126" s="1045"/>
      <c r="FZL126" s="1045"/>
      <c r="FZM126" s="1045"/>
      <c r="FZN126" s="1045"/>
      <c r="FZO126" s="1045"/>
      <c r="FZP126" s="1045"/>
      <c r="FZQ126" s="1045"/>
      <c r="FZR126" s="1045"/>
      <c r="FZS126" s="1045"/>
      <c r="FZT126" s="1045"/>
      <c r="FZU126" s="1045"/>
      <c r="FZV126" s="1045"/>
      <c r="FZW126" s="1045"/>
      <c r="FZX126" s="1045"/>
      <c r="FZY126" s="1045"/>
      <c r="FZZ126" s="1045"/>
      <c r="GAA126" s="1045"/>
      <c r="GAB126" s="1045"/>
      <c r="GAC126" s="1045"/>
      <c r="GAD126" s="1045"/>
      <c r="GAE126" s="1045"/>
      <c r="GAF126" s="1045"/>
      <c r="GAG126" s="1045"/>
      <c r="GAH126" s="1045"/>
      <c r="GAI126" s="1045"/>
      <c r="GAJ126" s="1045"/>
      <c r="GAK126" s="1045"/>
      <c r="GAL126" s="1045"/>
      <c r="GAM126" s="1045"/>
      <c r="GAN126" s="1045"/>
      <c r="GAO126" s="1045"/>
      <c r="GAP126" s="1045"/>
      <c r="GAQ126" s="1045"/>
      <c r="GAR126" s="1045"/>
      <c r="GAS126" s="1045"/>
      <c r="GAT126" s="1045"/>
      <c r="GAU126" s="1045"/>
      <c r="GAV126" s="1045"/>
      <c r="GAW126" s="1045"/>
      <c r="GAX126" s="1045"/>
      <c r="GAY126" s="1045"/>
      <c r="GAZ126" s="1045"/>
      <c r="GBA126" s="1045"/>
      <c r="GBB126" s="1045"/>
      <c r="GBC126" s="1045"/>
      <c r="GBD126" s="1045"/>
      <c r="GBE126" s="1045"/>
      <c r="GBF126" s="1045"/>
      <c r="GBG126" s="1045"/>
      <c r="GBH126" s="1045"/>
      <c r="GBI126" s="1045"/>
      <c r="GBJ126" s="1045"/>
      <c r="GBK126" s="1045"/>
      <c r="GBL126" s="1045"/>
      <c r="GBM126" s="1045"/>
      <c r="GBN126" s="1045"/>
      <c r="GBO126" s="1045"/>
      <c r="GBP126" s="1045"/>
      <c r="GBQ126" s="1045"/>
      <c r="GBR126" s="1045"/>
      <c r="GBS126" s="1045"/>
      <c r="GBT126" s="1045"/>
      <c r="GBU126" s="1045"/>
      <c r="GBV126" s="1045"/>
      <c r="GBW126" s="1045"/>
      <c r="GBX126" s="1045"/>
      <c r="GBY126" s="1045"/>
      <c r="GBZ126" s="1045"/>
      <c r="GCA126" s="1045"/>
      <c r="GCB126" s="1045"/>
      <c r="GCC126" s="1045"/>
      <c r="GCD126" s="1045"/>
      <c r="GCE126" s="1045"/>
      <c r="GCF126" s="1045"/>
      <c r="GCG126" s="1045"/>
      <c r="GCH126" s="1045"/>
      <c r="GCI126" s="1045"/>
      <c r="GCJ126" s="1045"/>
      <c r="GCK126" s="1045"/>
      <c r="GCL126" s="1045"/>
      <c r="GCM126" s="1045"/>
      <c r="GCN126" s="1045"/>
      <c r="GCO126" s="1045"/>
      <c r="GCP126" s="1045"/>
      <c r="GCQ126" s="1045"/>
      <c r="GCR126" s="1045"/>
      <c r="GCS126" s="1045"/>
      <c r="GCT126" s="1045"/>
      <c r="GCU126" s="1045"/>
      <c r="GCV126" s="1045"/>
      <c r="GCW126" s="1045"/>
      <c r="GCX126" s="1045"/>
      <c r="GCY126" s="1045"/>
      <c r="GCZ126" s="1045"/>
      <c r="GDA126" s="1045"/>
      <c r="GDB126" s="1045"/>
      <c r="GDC126" s="1045"/>
      <c r="GDD126" s="1045"/>
      <c r="GDE126" s="1045"/>
      <c r="GDF126" s="1045"/>
      <c r="GDG126" s="1045"/>
      <c r="GDH126" s="1045"/>
      <c r="GDI126" s="1045"/>
      <c r="GDJ126" s="1045"/>
      <c r="GDK126" s="1045"/>
      <c r="GDL126" s="1045"/>
      <c r="GDM126" s="1045"/>
      <c r="GDN126" s="1045"/>
      <c r="GDO126" s="1045"/>
      <c r="GDP126" s="1045"/>
      <c r="GDQ126" s="1045"/>
      <c r="GDR126" s="1045"/>
      <c r="GDS126" s="1045"/>
      <c r="GDT126" s="1045"/>
      <c r="GDU126" s="1045"/>
      <c r="GDV126" s="1045"/>
      <c r="GDW126" s="1045"/>
      <c r="GDX126" s="1045"/>
      <c r="GDY126" s="1045"/>
      <c r="GDZ126" s="1045"/>
      <c r="GEA126" s="1045"/>
      <c r="GEB126" s="1045"/>
      <c r="GEC126" s="1045"/>
      <c r="GED126" s="1045"/>
      <c r="GEE126" s="1045"/>
      <c r="GEF126" s="1045"/>
      <c r="GEG126" s="1045"/>
      <c r="GEH126" s="1045"/>
      <c r="GEI126" s="1045"/>
      <c r="GEJ126" s="1045"/>
      <c r="GEK126" s="1045"/>
      <c r="GEL126" s="1045"/>
      <c r="GEM126" s="1045"/>
      <c r="GEN126" s="1045"/>
      <c r="GEO126" s="1045"/>
      <c r="GEP126" s="1045"/>
      <c r="GEQ126" s="1045"/>
      <c r="GER126" s="1045"/>
      <c r="GES126" s="1045"/>
      <c r="GET126" s="1045"/>
      <c r="GEU126" s="1045"/>
      <c r="GEV126" s="1045"/>
      <c r="GEW126" s="1045"/>
      <c r="GEX126" s="1045"/>
      <c r="GEY126" s="1045"/>
      <c r="GEZ126" s="1045"/>
      <c r="GFA126" s="1045"/>
      <c r="GFB126" s="1045"/>
      <c r="GFC126" s="1045"/>
      <c r="GFD126" s="1045"/>
      <c r="GFE126" s="1045"/>
      <c r="GFF126" s="1045"/>
      <c r="GFG126" s="1045"/>
      <c r="GFH126" s="1045"/>
      <c r="GFI126" s="1045"/>
      <c r="GFJ126" s="1045"/>
      <c r="GFK126" s="1045"/>
      <c r="GFL126" s="1045"/>
      <c r="GFM126" s="1045"/>
      <c r="GFN126" s="1045"/>
      <c r="GFO126" s="1045"/>
      <c r="GFP126" s="1045"/>
      <c r="GFQ126" s="1045"/>
      <c r="GFR126" s="1045"/>
      <c r="GFS126" s="1045"/>
      <c r="GFT126" s="1045"/>
      <c r="GFU126" s="1045"/>
      <c r="GFV126" s="1045"/>
      <c r="GFW126" s="1045"/>
      <c r="GFX126" s="1045"/>
      <c r="GFY126" s="1045"/>
      <c r="GFZ126" s="1045"/>
      <c r="GGA126" s="1045"/>
      <c r="GGB126" s="1045"/>
      <c r="GGC126" s="1045"/>
      <c r="GGD126" s="1045"/>
      <c r="GGE126" s="1045"/>
      <c r="GGF126" s="1045"/>
      <c r="GGG126" s="1045"/>
      <c r="GGH126" s="1045"/>
      <c r="GGI126" s="1045"/>
      <c r="GGJ126" s="1045"/>
      <c r="GGK126" s="1045"/>
      <c r="GGL126" s="1045"/>
      <c r="GGM126" s="1045"/>
      <c r="GGN126" s="1045"/>
      <c r="GGO126" s="1045"/>
      <c r="GGP126" s="1045"/>
      <c r="GGQ126" s="1045"/>
      <c r="GGR126" s="1045"/>
      <c r="GGS126" s="1045"/>
      <c r="GGT126" s="1045"/>
      <c r="GGU126" s="1045"/>
      <c r="GGV126" s="1045"/>
      <c r="GGW126" s="1045"/>
      <c r="GGX126" s="1045"/>
      <c r="GGY126" s="1045"/>
      <c r="GGZ126" s="1045"/>
      <c r="GHA126" s="1045"/>
      <c r="GHB126" s="1045"/>
      <c r="GHC126" s="1045"/>
      <c r="GHD126" s="1045"/>
      <c r="GHE126" s="1045"/>
      <c r="GHF126" s="1045"/>
      <c r="GHG126" s="1045"/>
      <c r="GHH126" s="1045"/>
      <c r="GHI126" s="1045"/>
      <c r="GHJ126" s="1045"/>
      <c r="GHK126" s="1045"/>
      <c r="GHL126" s="1045"/>
      <c r="GHM126" s="1045"/>
      <c r="GHN126" s="1045"/>
      <c r="GHO126" s="1045"/>
      <c r="GHP126" s="1045"/>
      <c r="GHQ126" s="1045"/>
      <c r="GHR126" s="1045"/>
      <c r="GHS126" s="1045"/>
      <c r="GHT126" s="1045"/>
      <c r="GHU126" s="1045"/>
      <c r="GHV126" s="1045"/>
      <c r="GHW126" s="1045"/>
      <c r="GHX126" s="1045"/>
      <c r="GHY126" s="1045"/>
      <c r="GHZ126" s="1045"/>
      <c r="GIA126" s="1045"/>
      <c r="GIB126" s="1045"/>
      <c r="GIC126" s="1045"/>
      <c r="GID126" s="1045"/>
      <c r="GIE126" s="1045"/>
      <c r="GIF126" s="1045"/>
      <c r="GIG126" s="1045"/>
      <c r="GIH126" s="1045"/>
      <c r="GII126" s="1045"/>
      <c r="GIJ126" s="1045"/>
      <c r="GIK126" s="1045"/>
      <c r="GIL126" s="1045"/>
      <c r="GIM126" s="1045"/>
      <c r="GIN126" s="1045"/>
      <c r="GIO126" s="1045"/>
      <c r="GIP126" s="1045"/>
      <c r="GIQ126" s="1045"/>
      <c r="GIR126" s="1045"/>
      <c r="GIS126" s="1045"/>
      <c r="GIT126" s="1045"/>
      <c r="GIU126" s="1045"/>
      <c r="GIV126" s="1045"/>
      <c r="GIW126" s="1045"/>
      <c r="GIX126" s="1045"/>
      <c r="GIY126" s="1045"/>
      <c r="GIZ126" s="1045"/>
      <c r="GJA126" s="1045"/>
      <c r="GJB126" s="1045"/>
      <c r="GJC126" s="1045"/>
      <c r="GJD126" s="1045"/>
      <c r="GJE126" s="1045"/>
      <c r="GJF126" s="1045"/>
      <c r="GJG126" s="1045"/>
      <c r="GJH126" s="1045"/>
      <c r="GJI126" s="1045"/>
      <c r="GJJ126" s="1045"/>
      <c r="GJK126" s="1045"/>
      <c r="GJL126" s="1045"/>
      <c r="GJM126" s="1045"/>
      <c r="GJN126" s="1045"/>
      <c r="GJO126" s="1045"/>
      <c r="GJP126" s="1045"/>
      <c r="GJQ126" s="1045"/>
      <c r="GJR126" s="1045"/>
      <c r="GJS126" s="1045"/>
      <c r="GJT126" s="1045"/>
      <c r="GJU126" s="1045"/>
      <c r="GJV126" s="1045"/>
      <c r="GJW126" s="1045"/>
      <c r="GJX126" s="1045"/>
      <c r="GJY126" s="1045"/>
      <c r="GJZ126" s="1045"/>
      <c r="GKA126" s="1045"/>
      <c r="GKB126" s="1045"/>
      <c r="GKC126" s="1045"/>
      <c r="GKD126" s="1045"/>
      <c r="GKE126" s="1045"/>
      <c r="GKF126" s="1045"/>
      <c r="GKG126" s="1045"/>
      <c r="GKH126" s="1045"/>
      <c r="GKI126" s="1045"/>
      <c r="GKJ126" s="1045"/>
      <c r="GKK126" s="1045"/>
      <c r="GKL126" s="1045"/>
      <c r="GKM126" s="1045"/>
      <c r="GKN126" s="1045"/>
      <c r="GKO126" s="1045"/>
      <c r="GKP126" s="1045"/>
      <c r="GKQ126" s="1045"/>
      <c r="GKR126" s="1045"/>
      <c r="GKS126" s="1045"/>
      <c r="GKT126" s="1045"/>
      <c r="GKU126" s="1045"/>
      <c r="GKV126" s="1045"/>
      <c r="GKW126" s="1045"/>
      <c r="GKX126" s="1045"/>
      <c r="GKY126" s="1045"/>
      <c r="GKZ126" s="1045"/>
      <c r="GLA126" s="1045"/>
      <c r="GLB126" s="1045"/>
      <c r="GLC126" s="1045"/>
      <c r="GLD126" s="1045"/>
      <c r="GLE126" s="1045"/>
      <c r="GLF126" s="1045"/>
      <c r="GLG126" s="1045"/>
      <c r="GLH126" s="1045"/>
      <c r="GLI126" s="1045"/>
      <c r="GLJ126" s="1045"/>
      <c r="GLK126" s="1045"/>
      <c r="GLL126" s="1045"/>
      <c r="GLM126" s="1045"/>
      <c r="GLN126" s="1045"/>
      <c r="GLO126" s="1045"/>
      <c r="GLP126" s="1045"/>
      <c r="GLQ126" s="1045"/>
      <c r="GLR126" s="1045"/>
      <c r="GLS126" s="1045"/>
      <c r="GLT126" s="1045"/>
      <c r="GLU126" s="1045"/>
      <c r="GLV126" s="1045"/>
      <c r="GLW126" s="1045"/>
      <c r="GLX126" s="1045"/>
      <c r="GLY126" s="1045"/>
      <c r="GLZ126" s="1045"/>
      <c r="GMA126" s="1045"/>
      <c r="GMB126" s="1045"/>
      <c r="GMC126" s="1045"/>
      <c r="GMD126" s="1045"/>
      <c r="GME126" s="1045"/>
      <c r="GMF126" s="1045"/>
      <c r="GMG126" s="1045"/>
      <c r="GMH126" s="1045"/>
      <c r="GMI126" s="1045"/>
      <c r="GMJ126" s="1045"/>
      <c r="GMK126" s="1045"/>
      <c r="GML126" s="1045"/>
      <c r="GMM126" s="1045"/>
      <c r="GMN126" s="1045"/>
      <c r="GMO126" s="1045"/>
      <c r="GMP126" s="1045"/>
      <c r="GMQ126" s="1045"/>
      <c r="GMR126" s="1045"/>
      <c r="GMS126" s="1045"/>
      <c r="GMT126" s="1045"/>
      <c r="GMU126" s="1045"/>
      <c r="GMV126" s="1045"/>
      <c r="GMW126" s="1045"/>
      <c r="GMX126" s="1045"/>
      <c r="GMY126" s="1045"/>
      <c r="GMZ126" s="1045"/>
      <c r="GNA126" s="1045"/>
      <c r="GNB126" s="1045"/>
      <c r="GNC126" s="1045"/>
      <c r="GND126" s="1045"/>
      <c r="GNE126" s="1045"/>
      <c r="GNF126" s="1045"/>
      <c r="GNG126" s="1045"/>
      <c r="GNH126" s="1045"/>
      <c r="GNI126" s="1045"/>
      <c r="GNJ126" s="1045"/>
      <c r="GNK126" s="1045"/>
      <c r="GNL126" s="1045"/>
      <c r="GNM126" s="1045"/>
      <c r="GNN126" s="1045"/>
      <c r="GNO126" s="1045"/>
      <c r="GNP126" s="1045"/>
      <c r="GNQ126" s="1045"/>
      <c r="GNR126" s="1045"/>
      <c r="GNS126" s="1045"/>
      <c r="GNT126" s="1045"/>
      <c r="GNU126" s="1045"/>
      <c r="GNV126" s="1045"/>
      <c r="GNW126" s="1045"/>
      <c r="GNX126" s="1045"/>
      <c r="GNY126" s="1045"/>
      <c r="GNZ126" s="1045"/>
      <c r="GOA126" s="1045"/>
      <c r="GOB126" s="1045"/>
      <c r="GOC126" s="1045"/>
      <c r="GOD126" s="1045"/>
      <c r="GOE126" s="1045"/>
      <c r="GOF126" s="1045"/>
      <c r="GOG126" s="1045"/>
      <c r="GOH126" s="1045"/>
      <c r="GOI126" s="1045"/>
      <c r="GOJ126" s="1045"/>
      <c r="GOK126" s="1045"/>
      <c r="GOL126" s="1045"/>
      <c r="GOM126" s="1045"/>
      <c r="GON126" s="1045"/>
      <c r="GOO126" s="1045"/>
      <c r="GOP126" s="1045"/>
      <c r="GOQ126" s="1045"/>
      <c r="GOR126" s="1045"/>
      <c r="GOS126" s="1045"/>
      <c r="GOT126" s="1045"/>
      <c r="GOU126" s="1045"/>
      <c r="GOV126" s="1045"/>
      <c r="GOW126" s="1045"/>
      <c r="GOX126" s="1045"/>
      <c r="GOY126" s="1045"/>
      <c r="GOZ126" s="1045"/>
      <c r="GPA126" s="1045"/>
      <c r="GPB126" s="1045"/>
      <c r="GPC126" s="1045"/>
      <c r="GPD126" s="1045"/>
      <c r="GPE126" s="1045"/>
      <c r="GPF126" s="1045"/>
      <c r="GPG126" s="1045"/>
      <c r="GPH126" s="1045"/>
      <c r="GPI126" s="1045"/>
      <c r="GPJ126" s="1045"/>
      <c r="GPK126" s="1045"/>
      <c r="GPL126" s="1045"/>
      <c r="GPM126" s="1045"/>
      <c r="GPN126" s="1045"/>
      <c r="GPO126" s="1045"/>
      <c r="GPP126" s="1045"/>
      <c r="GPQ126" s="1045"/>
      <c r="GPR126" s="1045"/>
      <c r="GPS126" s="1045"/>
      <c r="GPT126" s="1045"/>
      <c r="GPU126" s="1045"/>
      <c r="GPV126" s="1045"/>
      <c r="GPW126" s="1045"/>
      <c r="GPX126" s="1045"/>
      <c r="GPY126" s="1045"/>
      <c r="GPZ126" s="1045"/>
      <c r="GQA126" s="1045"/>
      <c r="GQB126" s="1045"/>
      <c r="GQC126" s="1045"/>
      <c r="GQD126" s="1045"/>
      <c r="GQE126" s="1045"/>
      <c r="GQF126" s="1045"/>
      <c r="GQG126" s="1045"/>
      <c r="GQH126" s="1045"/>
      <c r="GQI126" s="1045"/>
      <c r="GQJ126" s="1045"/>
      <c r="GQK126" s="1045"/>
      <c r="GQL126" s="1045"/>
      <c r="GQM126" s="1045"/>
      <c r="GQN126" s="1045"/>
      <c r="GQO126" s="1045"/>
      <c r="GQP126" s="1045"/>
      <c r="GQQ126" s="1045"/>
      <c r="GQR126" s="1045"/>
      <c r="GQS126" s="1045"/>
      <c r="GQT126" s="1045"/>
      <c r="GQU126" s="1045"/>
      <c r="GQV126" s="1045"/>
      <c r="GQW126" s="1045"/>
      <c r="GQX126" s="1045"/>
      <c r="GQY126" s="1045"/>
      <c r="GQZ126" s="1045"/>
      <c r="GRA126" s="1045"/>
      <c r="GRB126" s="1045"/>
      <c r="GRC126" s="1045"/>
      <c r="GRD126" s="1045"/>
      <c r="GRE126" s="1045"/>
      <c r="GRF126" s="1045"/>
      <c r="GRG126" s="1045"/>
      <c r="GRH126" s="1045"/>
      <c r="GRI126" s="1045"/>
      <c r="GRJ126" s="1045"/>
      <c r="GRK126" s="1045"/>
      <c r="GRL126" s="1045"/>
      <c r="GRM126" s="1045"/>
      <c r="GRN126" s="1045"/>
      <c r="GRO126" s="1045"/>
      <c r="GRP126" s="1045"/>
      <c r="GRQ126" s="1045"/>
      <c r="GRR126" s="1045"/>
      <c r="GRS126" s="1045"/>
      <c r="GRT126" s="1045"/>
      <c r="GRU126" s="1045"/>
      <c r="GRV126" s="1045"/>
      <c r="GRW126" s="1045"/>
      <c r="GRX126" s="1045"/>
      <c r="GRY126" s="1045"/>
      <c r="GRZ126" s="1045"/>
      <c r="GSA126" s="1045"/>
      <c r="GSB126" s="1045"/>
      <c r="GSC126" s="1045"/>
      <c r="GSD126" s="1045"/>
      <c r="GSE126" s="1045"/>
      <c r="GSF126" s="1045"/>
      <c r="GSG126" s="1045"/>
      <c r="GSH126" s="1045"/>
      <c r="GSI126" s="1045"/>
      <c r="GSJ126" s="1045"/>
      <c r="GSK126" s="1045"/>
      <c r="GSL126" s="1045"/>
      <c r="GSM126" s="1045"/>
      <c r="GSN126" s="1045"/>
      <c r="GSO126" s="1045"/>
      <c r="GSP126" s="1045"/>
      <c r="GSQ126" s="1045"/>
      <c r="GSR126" s="1045"/>
      <c r="GSS126" s="1045"/>
      <c r="GST126" s="1045"/>
      <c r="GSU126" s="1045"/>
      <c r="GSV126" s="1045"/>
      <c r="GSW126" s="1045"/>
      <c r="GSX126" s="1045"/>
      <c r="GSY126" s="1045"/>
      <c r="GSZ126" s="1045"/>
      <c r="GTA126" s="1045"/>
      <c r="GTB126" s="1045"/>
      <c r="GTC126" s="1045"/>
      <c r="GTD126" s="1045"/>
      <c r="GTE126" s="1045"/>
      <c r="GTF126" s="1045"/>
      <c r="GTG126" s="1045"/>
      <c r="GTH126" s="1045"/>
      <c r="GTI126" s="1045"/>
      <c r="GTJ126" s="1045"/>
      <c r="GTK126" s="1045"/>
      <c r="GTL126" s="1045"/>
      <c r="GTM126" s="1045"/>
      <c r="GTN126" s="1045"/>
      <c r="GTO126" s="1045"/>
      <c r="GTP126" s="1045"/>
      <c r="GTQ126" s="1045"/>
      <c r="GTR126" s="1045"/>
      <c r="GTS126" s="1045"/>
      <c r="GTT126" s="1045"/>
      <c r="GTU126" s="1045"/>
      <c r="GTV126" s="1045"/>
      <c r="GTW126" s="1045"/>
      <c r="GTX126" s="1045"/>
      <c r="GTY126" s="1045"/>
      <c r="GTZ126" s="1045"/>
      <c r="GUA126" s="1045"/>
      <c r="GUB126" s="1045"/>
      <c r="GUC126" s="1045"/>
      <c r="GUD126" s="1045"/>
      <c r="GUE126" s="1045"/>
      <c r="GUF126" s="1045"/>
      <c r="GUG126" s="1045"/>
      <c r="GUH126" s="1045"/>
      <c r="GUI126" s="1045"/>
      <c r="GUJ126" s="1045"/>
      <c r="GUK126" s="1045"/>
      <c r="GUL126" s="1045"/>
      <c r="GUM126" s="1045"/>
      <c r="GUN126" s="1045"/>
      <c r="GUO126" s="1045"/>
      <c r="GUP126" s="1045"/>
      <c r="GUQ126" s="1045"/>
      <c r="GUR126" s="1045"/>
      <c r="GUS126" s="1045"/>
      <c r="GUT126" s="1045"/>
      <c r="GUU126" s="1045"/>
      <c r="GUV126" s="1045"/>
      <c r="GUW126" s="1045"/>
      <c r="GUX126" s="1045"/>
      <c r="GUY126" s="1045"/>
      <c r="GUZ126" s="1045"/>
      <c r="GVA126" s="1045"/>
      <c r="GVB126" s="1045"/>
      <c r="GVC126" s="1045"/>
      <c r="GVD126" s="1045"/>
      <c r="GVE126" s="1045"/>
      <c r="GVF126" s="1045"/>
      <c r="GVG126" s="1045"/>
      <c r="GVH126" s="1045"/>
      <c r="GVI126" s="1045"/>
      <c r="GVJ126" s="1045"/>
      <c r="GVK126" s="1045"/>
      <c r="GVL126" s="1045"/>
      <c r="GVM126" s="1045"/>
      <c r="GVN126" s="1045"/>
      <c r="GVO126" s="1045"/>
      <c r="GVP126" s="1045"/>
      <c r="GVQ126" s="1045"/>
      <c r="GVR126" s="1045"/>
      <c r="GVS126" s="1045"/>
      <c r="GVT126" s="1045"/>
      <c r="GVU126" s="1045"/>
      <c r="GVV126" s="1045"/>
      <c r="GVW126" s="1045"/>
      <c r="GVX126" s="1045"/>
      <c r="GVY126" s="1045"/>
      <c r="GVZ126" s="1045"/>
      <c r="GWA126" s="1045"/>
      <c r="GWB126" s="1045"/>
      <c r="GWC126" s="1045"/>
      <c r="GWD126" s="1045"/>
      <c r="GWE126" s="1045"/>
      <c r="GWF126" s="1045"/>
      <c r="GWG126" s="1045"/>
      <c r="GWH126" s="1045"/>
      <c r="GWI126" s="1045"/>
      <c r="GWJ126" s="1045"/>
      <c r="GWK126" s="1045"/>
      <c r="GWL126" s="1045"/>
      <c r="GWM126" s="1045"/>
      <c r="GWN126" s="1045"/>
      <c r="GWO126" s="1045"/>
      <c r="GWP126" s="1045"/>
      <c r="GWQ126" s="1045"/>
      <c r="GWR126" s="1045"/>
      <c r="GWS126" s="1045"/>
      <c r="GWT126" s="1045"/>
      <c r="GWU126" s="1045"/>
      <c r="GWV126" s="1045"/>
      <c r="GWW126" s="1045"/>
      <c r="GWX126" s="1045"/>
      <c r="GWY126" s="1045"/>
      <c r="GWZ126" s="1045"/>
      <c r="GXA126" s="1045"/>
      <c r="GXB126" s="1045"/>
      <c r="GXC126" s="1045"/>
      <c r="GXD126" s="1045"/>
      <c r="GXE126" s="1045"/>
      <c r="GXF126" s="1045"/>
      <c r="GXG126" s="1045"/>
      <c r="GXH126" s="1045"/>
      <c r="GXI126" s="1045"/>
      <c r="GXJ126" s="1045"/>
      <c r="GXK126" s="1045"/>
      <c r="GXL126" s="1045"/>
      <c r="GXM126" s="1045"/>
      <c r="GXN126" s="1045"/>
      <c r="GXO126" s="1045"/>
      <c r="GXP126" s="1045"/>
      <c r="GXQ126" s="1045"/>
      <c r="GXR126" s="1045"/>
      <c r="GXS126" s="1045"/>
      <c r="GXT126" s="1045"/>
      <c r="GXU126" s="1045"/>
      <c r="GXV126" s="1045"/>
      <c r="GXW126" s="1045"/>
      <c r="GXX126" s="1045"/>
      <c r="GXY126" s="1045"/>
      <c r="GXZ126" s="1045"/>
      <c r="GYA126" s="1045"/>
      <c r="GYB126" s="1045"/>
      <c r="GYC126" s="1045"/>
      <c r="GYD126" s="1045"/>
      <c r="GYE126" s="1045"/>
      <c r="GYF126" s="1045"/>
      <c r="GYG126" s="1045"/>
      <c r="GYH126" s="1045"/>
      <c r="GYI126" s="1045"/>
      <c r="GYJ126" s="1045"/>
      <c r="GYK126" s="1045"/>
      <c r="GYL126" s="1045"/>
      <c r="GYM126" s="1045"/>
      <c r="GYN126" s="1045"/>
      <c r="GYO126" s="1045"/>
      <c r="GYP126" s="1045"/>
      <c r="GYQ126" s="1045"/>
      <c r="GYR126" s="1045"/>
      <c r="GYS126" s="1045"/>
      <c r="GYT126" s="1045"/>
      <c r="GYU126" s="1045"/>
      <c r="GYV126" s="1045"/>
      <c r="GYW126" s="1045"/>
      <c r="GYX126" s="1045"/>
      <c r="GYY126" s="1045"/>
      <c r="GYZ126" s="1045"/>
      <c r="GZA126" s="1045"/>
      <c r="GZB126" s="1045"/>
      <c r="GZC126" s="1045"/>
      <c r="GZD126" s="1045"/>
      <c r="GZE126" s="1045"/>
      <c r="GZF126" s="1045"/>
      <c r="GZG126" s="1045"/>
      <c r="GZH126" s="1045"/>
      <c r="GZI126" s="1045"/>
      <c r="GZJ126" s="1045"/>
      <c r="GZK126" s="1045"/>
      <c r="GZL126" s="1045"/>
      <c r="GZM126" s="1045"/>
      <c r="GZN126" s="1045"/>
      <c r="GZO126" s="1045"/>
      <c r="GZP126" s="1045"/>
      <c r="GZQ126" s="1045"/>
      <c r="GZR126" s="1045"/>
      <c r="GZS126" s="1045"/>
      <c r="GZT126" s="1045"/>
      <c r="GZU126" s="1045"/>
      <c r="GZV126" s="1045"/>
      <c r="GZW126" s="1045"/>
      <c r="GZX126" s="1045"/>
      <c r="GZY126" s="1045"/>
      <c r="GZZ126" s="1045"/>
      <c r="HAA126" s="1045"/>
      <c r="HAB126" s="1045"/>
      <c r="HAC126" s="1045"/>
      <c r="HAD126" s="1045"/>
      <c r="HAE126" s="1045"/>
      <c r="HAF126" s="1045"/>
      <c r="HAG126" s="1045"/>
      <c r="HAH126" s="1045"/>
      <c r="HAI126" s="1045"/>
      <c r="HAJ126" s="1045"/>
      <c r="HAK126" s="1045"/>
      <c r="HAL126" s="1045"/>
      <c r="HAM126" s="1045"/>
      <c r="HAN126" s="1045"/>
      <c r="HAO126" s="1045"/>
      <c r="HAP126" s="1045"/>
      <c r="HAQ126" s="1045"/>
      <c r="HAR126" s="1045"/>
      <c r="HAS126" s="1045"/>
      <c r="HAT126" s="1045"/>
      <c r="HAU126" s="1045"/>
      <c r="HAV126" s="1045"/>
      <c r="HAW126" s="1045"/>
      <c r="HAX126" s="1045"/>
      <c r="HAY126" s="1045"/>
      <c r="HAZ126" s="1045"/>
      <c r="HBA126" s="1045"/>
      <c r="HBB126" s="1045"/>
      <c r="HBC126" s="1045"/>
      <c r="HBD126" s="1045"/>
    </row>
    <row r="127" spans="1:5464" s="1048" customFormat="1" ht="16.5" customHeight="1" thickTop="1" x14ac:dyDescent="0.2">
      <c r="A127" s="1639" t="s">
        <v>244</v>
      </c>
      <c r="B127" s="1049" t="s">
        <v>245</v>
      </c>
      <c r="C127" s="1049">
        <f>SUM(D127+E127)</f>
        <v>0</v>
      </c>
      <c r="D127" s="1049">
        <f t="shared" ref="D127:E130" si="20">SUM(F127+H127+J127+L127+N127)</f>
        <v>0</v>
      </c>
      <c r="E127" s="1050">
        <f t="shared" si="20"/>
        <v>0</v>
      </c>
      <c r="F127" s="1051"/>
      <c r="G127" s="1052"/>
      <c r="H127" s="1053"/>
      <c r="I127" s="1052"/>
      <c r="J127" s="1054"/>
      <c r="K127" s="1019"/>
      <c r="L127" s="1054"/>
      <c r="M127" s="1019"/>
      <c r="N127" s="1053"/>
      <c r="O127" s="1052"/>
      <c r="P127" s="1055"/>
      <c r="Q127" s="815"/>
      <c r="R127" s="815"/>
      <c r="S127" s="815"/>
      <c r="T127" s="815"/>
      <c r="U127" s="815"/>
      <c r="V127" s="815"/>
      <c r="W127" s="815"/>
      <c r="X127" s="815"/>
      <c r="Y127" s="815"/>
      <c r="Z127" s="815"/>
      <c r="AA127" s="815"/>
      <c r="AB127" s="815"/>
      <c r="AC127" s="815"/>
      <c r="AD127" s="815"/>
      <c r="AE127" s="815"/>
      <c r="AF127" s="815"/>
      <c r="AG127" s="815"/>
      <c r="AH127" s="815"/>
      <c r="AI127" s="1044"/>
      <c r="AJ127" s="1045"/>
      <c r="AK127" s="1045"/>
      <c r="AL127" s="1045"/>
      <c r="AM127" s="1045"/>
      <c r="AN127" s="1045"/>
      <c r="AO127" s="1045"/>
      <c r="AP127" s="1045"/>
      <c r="AQ127" s="1045"/>
      <c r="AR127" s="1045"/>
      <c r="AS127" s="1045"/>
      <c r="AT127" s="1045"/>
      <c r="AU127" s="1045"/>
      <c r="AV127" s="1045"/>
      <c r="AW127" s="1045"/>
      <c r="AX127" s="1045"/>
      <c r="AY127" s="1045"/>
      <c r="AZ127" s="1045"/>
      <c r="BA127" s="1045"/>
      <c r="BB127" s="1045"/>
      <c r="BC127" s="1045"/>
      <c r="BD127" s="1045"/>
      <c r="BE127" s="1045"/>
      <c r="BF127" s="1045"/>
      <c r="BG127" s="1045"/>
      <c r="BH127" s="1045"/>
      <c r="BI127" s="1045"/>
      <c r="BJ127" s="1045"/>
      <c r="BK127" s="1045"/>
      <c r="BL127" s="1045"/>
      <c r="BM127" s="1045"/>
      <c r="BN127" s="1045"/>
      <c r="BO127" s="1045"/>
      <c r="BP127" s="1045"/>
      <c r="BQ127" s="1045"/>
      <c r="BR127" s="1045"/>
      <c r="BS127" s="1045"/>
      <c r="BT127" s="1045"/>
      <c r="BU127" s="1045"/>
      <c r="BV127" s="1045"/>
      <c r="BW127" s="1045"/>
      <c r="BX127" s="1045"/>
      <c r="BY127" s="1046"/>
      <c r="BZ127" s="1046"/>
      <c r="CA127" s="1046"/>
      <c r="CB127" s="1046"/>
      <c r="CC127" s="1046"/>
      <c r="CD127" s="1046"/>
      <c r="CE127" s="1046"/>
      <c r="CF127" s="1046"/>
      <c r="CG127" s="1047"/>
      <c r="CH127" s="1047"/>
      <c r="CI127" s="1047"/>
      <c r="CJ127" s="1047"/>
      <c r="CK127" s="1047"/>
      <c r="CL127" s="1047"/>
      <c r="CM127" s="1047"/>
      <c r="CN127" s="1047"/>
      <c r="CO127" s="1046"/>
      <c r="CP127" s="1045"/>
      <c r="CQ127" s="1045"/>
      <c r="CR127" s="1045"/>
      <c r="CS127" s="1045"/>
      <c r="CT127" s="1045"/>
      <c r="CU127" s="1045"/>
      <c r="CV127" s="1045"/>
      <c r="CW127" s="1045"/>
      <c r="CX127" s="1045"/>
      <c r="CY127" s="1045"/>
      <c r="CZ127" s="1045"/>
      <c r="DA127" s="1045"/>
      <c r="DB127" s="1045"/>
      <c r="DC127" s="1045"/>
      <c r="DD127" s="1045"/>
      <c r="DE127" s="1045"/>
      <c r="DF127" s="1045"/>
      <c r="DG127" s="1045"/>
      <c r="DH127" s="1045"/>
      <c r="DI127" s="1045"/>
      <c r="DJ127" s="1045"/>
      <c r="DK127" s="1045"/>
      <c r="DL127" s="1045"/>
      <c r="DM127" s="1045"/>
      <c r="DN127" s="1045"/>
      <c r="DO127" s="1045"/>
      <c r="DP127" s="1045"/>
      <c r="DQ127" s="1045"/>
      <c r="DR127" s="1045"/>
      <c r="DS127" s="1045"/>
      <c r="DT127" s="1045"/>
      <c r="DU127" s="1045"/>
      <c r="DV127" s="1045"/>
      <c r="DW127" s="1045"/>
      <c r="DX127" s="1045"/>
      <c r="DY127" s="1045"/>
      <c r="DZ127" s="1045"/>
      <c r="EA127" s="1045"/>
      <c r="EB127" s="1045"/>
      <c r="EC127" s="1045"/>
      <c r="ED127" s="1045"/>
      <c r="EE127" s="1045"/>
      <c r="EF127" s="1045"/>
      <c r="EG127" s="1045"/>
      <c r="EH127" s="1045"/>
      <c r="EI127" s="1045"/>
      <c r="EJ127" s="1045"/>
      <c r="EK127" s="1045"/>
      <c r="EL127" s="1045"/>
      <c r="EM127" s="1045"/>
      <c r="EN127" s="1045"/>
      <c r="EO127" s="1045"/>
      <c r="EP127" s="1045"/>
      <c r="EQ127" s="1045"/>
      <c r="ER127" s="1045"/>
      <c r="ES127" s="1045"/>
      <c r="ET127" s="1045"/>
      <c r="EU127" s="1045"/>
      <c r="EV127" s="1045"/>
      <c r="EW127" s="1045"/>
      <c r="EX127" s="1045"/>
      <c r="EY127" s="1045"/>
      <c r="EZ127" s="1045"/>
      <c r="FA127" s="1045"/>
      <c r="FB127" s="1045"/>
      <c r="FC127" s="1045"/>
      <c r="FD127" s="1045"/>
      <c r="FE127" s="1045"/>
      <c r="FF127" s="1045"/>
      <c r="FG127" s="1045"/>
      <c r="FH127" s="1045"/>
      <c r="FI127" s="1045"/>
      <c r="FJ127" s="1045"/>
      <c r="FK127" s="1045"/>
      <c r="FL127" s="1045"/>
      <c r="FM127" s="1045"/>
      <c r="FN127" s="1045"/>
      <c r="FO127" s="1045"/>
      <c r="FP127" s="1045"/>
      <c r="FQ127" s="1045"/>
      <c r="FR127" s="1045"/>
      <c r="FS127" s="1045"/>
      <c r="FT127" s="1045"/>
      <c r="FU127" s="1045"/>
      <c r="FV127" s="1045"/>
      <c r="FW127" s="1045"/>
      <c r="FX127" s="1045"/>
      <c r="FY127" s="1045"/>
      <c r="FZ127" s="1045"/>
      <c r="GA127" s="1045"/>
      <c r="GB127" s="1045"/>
      <c r="GC127" s="1045"/>
      <c r="GD127" s="1045"/>
      <c r="GE127" s="1045"/>
      <c r="GF127" s="1045"/>
      <c r="GG127" s="1045"/>
      <c r="GH127" s="1045"/>
      <c r="GI127" s="1045"/>
      <c r="GJ127" s="1045"/>
      <c r="GK127" s="1045"/>
      <c r="GL127" s="1045"/>
      <c r="GM127" s="1045"/>
      <c r="GN127" s="1045"/>
      <c r="GO127" s="1045"/>
      <c r="GP127" s="1045"/>
      <c r="GQ127" s="1045"/>
      <c r="GR127" s="1045"/>
      <c r="GS127" s="1045"/>
      <c r="GT127" s="1045"/>
      <c r="GU127" s="1045"/>
      <c r="GV127" s="1045"/>
      <c r="GW127" s="1045"/>
      <c r="GX127" s="1045"/>
      <c r="GY127" s="1045"/>
      <c r="GZ127" s="1045"/>
      <c r="HA127" s="1045"/>
      <c r="HB127" s="1045"/>
      <c r="HC127" s="1045"/>
      <c r="HD127" s="1045"/>
      <c r="HE127" s="1045"/>
      <c r="HF127" s="1045"/>
      <c r="HG127" s="1045"/>
      <c r="HH127" s="1045"/>
      <c r="HI127" s="1045"/>
      <c r="HJ127" s="1045"/>
      <c r="HK127" s="1045"/>
      <c r="HL127" s="1045"/>
      <c r="HM127" s="1045"/>
      <c r="HN127" s="1045"/>
      <c r="HO127" s="1045"/>
      <c r="HP127" s="1045"/>
      <c r="HQ127" s="1045"/>
      <c r="HR127" s="1045"/>
      <c r="HS127" s="1045"/>
      <c r="HT127" s="1045"/>
      <c r="HU127" s="1045"/>
      <c r="HV127" s="1045"/>
      <c r="HW127" s="1045"/>
      <c r="HX127" s="1045"/>
      <c r="HY127" s="1045"/>
      <c r="HZ127" s="1045"/>
      <c r="IA127" s="1045"/>
      <c r="IB127" s="1045"/>
      <c r="IC127" s="1045"/>
      <c r="ID127" s="1045"/>
      <c r="IE127" s="1045"/>
      <c r="IF127" s="1045"/>
      <c r="IG127" s="1045"/>
      <c r="IH127" s="1045"/>
      <c r="II127" s="1045"/>
      <c r="IJ127" s="1045"/>
      <c r="IK127" s="1045"/>
      <c r="IL127" s="1045"/>
      <c r="IM127" s="1045"/>
      <c r="IN127" s="1045"/>
      <c r="IO127" s="1045"/>
      <c r="IP127" s="1045"/>
      <c r="IQ127" s="1045"/>
      <c r="IR127" s="1045"/>
      <c r="IS127" s="1045"/>
      <c r="IT127" s="1045"/>
      <c r="IU127" s="1045"/>
      <c r="IV127" s="1045"/>
      <c r="IW127" s="1045"/>
      <c r="IX127" s="1045"/>
      <c r="IY127" s="1045"/>
      <c r="IZ127" s="1045"/>
      <c r="JA127" s="1045"/>
      <c r="JB127" s="1045"/>
      <c r="JC127" s="1045"/>
      <c r="JD127" s="1045"/>
      <c r="JE127" s="1045"/>
      <c r="JF127" s="1045"/>
      <c r="JG127" s="1045"/>
      <c r="JH127" s="1045"/>
      <c r="JI127" s="1045"/>
      <c r="JJ127" s="1045"/>
      <c r="JK127" s="1045"/>
      <c r="JL127" s="1045"/>
      <c r="JM127" s="1045"/>
      <c r="JN127" s="1045"/>
      <c r="JO127" s="1045"/>
      <c r="JP127" s="1045"/>
      <c r="JQ127" s="1045"/>
      <c r="JR127" s="1045"/>
      <c r="JS127" s="1045"/>
      <c r="JT127" s="1045"/>
      <c r="JU127" s="1045"/>
      <c r="JV127" s="1045"/>
      <c r="JW127" s="1045"/>
      <c r="JX127" s="1045"/>
      <c r="JY127" s="1045"/>
      <c r="JZ127" s="1045"/>
      <c r="KA127" s="1045"/>
      <c r="KB127" s="1045"/>
      <c r="KC127" s="1045"/>
      <c r="KD127" s="1045"/>
      <c r="KE127" s="1045"/>
      <c r="KF127" s="1045"/>
      <c r="KG127" s="1045"/>
      <c r="KH127" s="1045"/>
      <c r="KI127" s="1045"/>
      <c r="KJ127" s="1045"/>
      <c r="KK127" s="1045"/>
      <c r="KL127" s="1045"/>
      <c r="KM127" s="1045"/>
      <c r="KN127" s="1045"/>
      <c r="KO127" s="1045"/>
      <c r="KP127" s="1045"/>
      <c r="KQ127" s="1045"/>
      <c r="KR127" s="1045"/>
      <c r="KS127" s="1045"/>
      <c r="KT127" s="1045"/>
      <c r="KU127" s="1045"/>
      <c r="KV127" s="1045"/>
      <c r="KW127" s="1045"/>
      <c r="KX127" s="1045"/>
      <c r="KY127" s="1045"/>
      <c r="KZ127" s="1045"/>
      <c r="LA127" s="1045"/>
      <c r="LB127" s="1045"/>
      <c r="LC127" s="1045"/>
      <c r="LD127" s="1045"/>
      <c r="LE127" s="1045"/>
      <c r="LF127" s="1045"/>
      <c r="LG127" s="1045"/>
      <c r="LH127" s="1045"/>
      <c r="LI127" s="1045"/>
      <c r="LJ127" s="1045"/>
      <c r="LK127" s="1045"/>
      <c r="LL127" s="1045"/>
      <c r="LM127" s="1045"/>
      <c r="LN127" s="1045"/>
      <c r="LO127" s="1045"/>
      <c r="LP127" s="1045"/>
      <c r="LQ127" s="1045"/>
      <c r="LR127" s="1045"/>
      <c r="LS127" s="1045"/>
      <c r="LT127" s="1045"/>
      <c r="LU127" s="1045"/>
      <c r="LV127" s="1045"/>
      <c r="LW127" s="1045"/>
      <c r="LX127" s="1045"/>
      <c r="LY127" s="1045"/>
      <c r="LZ127" s="1045"/>
      <c r="MA127" s="1045"/>
      <c r="MB127" s="1045"/>
      <c r="MC127" s="1045"/>
      <c r="MD127" s="1045"/>
      <c r="ME127" s="1045"/>
      <c r="MF127" s="1045"/>
      <c r="MG127" s="1045"/>
      <c r="MH127" s="1045"/>
      <c r="MI127" s="1045"/>
      <c r="MJ127" s="1045"/>
      <c r="MK127" s="1045"/>
      <c r="ML127" s="1045"/>
      <c r="MM127" s="1045"/>
      <c r="MN127" s="1045"/>
      <c r="MO127" s="1045"/>
      <c r="MP127" s="1045"/>
      <c r="MQ127" s="1045"/>
      <c r="MR127" s="1045"/>
      <c r="MS127" s="1045"/>
      <c r="MT127" s="1045"/>
      <c r="MU127" s="1045"/>
      <c r="MV127" s="1045"/>
      <c r="MW127" s="1045"/>
      <c r="MX127" s="1045"/>
      <c r="MY127" s="1045"/>
      <c r="MZ127" s="1045"/>
      <c r="NA127" s="1045"/>
      <c r="NB127" s="1045"/>
      <c r="NC127" s="1045"/>
      <c r="ND127" s="1045"/>
      <c r="NE127" s="1045"/>
      <c r="NF127" s="1045"/>
      <c r="NG127" s="1045"/>
      <c r="NH127" s="1045"/>
      <c r="NI127" s="1045"/>
      <c r="NJ127" s="1045"/>
      <c r="NK127" s="1045"/>
      <c r="NL127" s="1045"/>
      <c r="NM127" s="1045"/>
      <c r="NN127" s="1045"/>
      <c r="NO127" s="1045"/>
      <c r="NP127" s="1045"/>
      <c r="NQ127" s="1045"/>
      <c r="NR127" s="1045"/>
      <c r="NS127" s="1045"/>
      <c r="NT127" s="1045"/>
      <c r="NU127" s="1045"/>
      <c r="NV127" s="1045"/>
      <c r="NW127" s="1045"/>
      <c r="NX127" s="1045"/>
      <c r="NY127" s="1045"/>
      <c r="NZ127" s="1045"/>
      <c r="OA127" s="1045"/>
      <c r="OB127" s="1045"/>
      <c r="OC127" s="1045"/>
      <c r="OD127" s="1045"/>
      <c r="OE127" s="1045"/>
      <c r="OF127" s="1045"/>
      <c r="OG127" s="1045"/>
      <c r="OH127" s="1045"/>
      <c r="OI127" s="1045"/>
      <c r="OJ127" s="1045"/>
      <c r="OK127" s="1045"/>
      <c r="OL127" s="1045"/>
      <c r="OM127" s="1045"/>
      <c r="ON127" s="1045"/>
      <c r="OO127" s="1045"/>
      <c r="OP127" s="1045"/>
      <c r="OQ127" s="1045"/>
      <c r="OR127" s="1045"/>
      <c r="OS127" s="1045"/>
      <c r="OT127" s="1045"/>
      <c r="OU127" s="1045"/>
      <c r="OV127" s="1045"/>
      <c r="OW127" s="1045"/>
      <c r="OX127" s="1045"/>
      <c r="OY127" s="1045"/>
      <c r="OZ127" s="1045"/>
      <c r="PA127" s="1045"/>
      <c r="PB127" s="1045"/>
      <c r="PC127" s="1045"/>
      <c r="PD127" s="1045"/>
      <c r="PE127" s="1045"/>
      <c r="PF127" s="1045"/>
      <c r="PG127" s="1045"/>
      <c r="PH127" s="1045"/>
      <c r="PI127" s="1045"/>
      <c r="PJ127" s="1045"/>
      <c r="PK127" s="1045"/>
      <c r="PL127" s="1045"/>
      <c r="PM127" s="1045"/>
      <c r="PN127" s="1045"/>
      <c r="PO127" s="1045"/>
      <c r="PP127" s="1045"/>
      <c r="PQ127" s="1045"/>
      <c r="PR127" s="1045"/>
      <c r="PS127" s="1045"/>
      <c r="PT127" s="1045"/>
      <c r="PU127" s="1045"/>
      <c r="PV127" s="1045"/>
      <c r="PW127" s="1045"/>
      <c r="PX127" s="1045"/>
      <c r="PY127" s="1045"/>
      <c r="PZ127" s="1045"/>
      <c r="QA127" s="1045"/>
      <c r="QB127" s="1045"/>
      <c r="QC127" s="1045"/>
      <c r="QD127" s="1045"/>
      <c r="QE127" s="1045"/>
      <c r="QF127" s="1045"/>
      <c r="QG127" s="1045"/>
      <c r="QH127" s="1045"/>
      <c r="QI127" s="1045"/>
      <c r="QJ127" s="1045"/>
      <c r="QK127" s="1045"/>
      <c r="QL127" s="1045"/>
      <c r="QM127" s="1045"/>
      <c r="QN127" s="1045"/>
      <c r="QO127" s="1045"/>
      <c r="QP127" s="1045"/>
      <c r="QQ127" s="1045"/>
      <c r="QR127" s="1045"/>
      <c r="QS127" s="1045"/>
      <c r="QT127" s="1045"/>
      <c r="QU127" s="1045"/>
      <c r="QV127" s="1045"/>
      <c r="QW127" s="1045"/>
      <c r="QX127" s="1045"/>
      <c r="QY127" s="1045"/>
      <c r="QZ127" s="1045"/>
      <c r="RA127" s="1045"/>
      <c r="RB127" s="1045"/>
      <c r="RC127" s="1045"/>
      <c r="RD127" s="1045"/>
      <c r="RE127" s="1045"/>
      <c r="RF127" s="1045"/>
      <c r="RG127" s="1045"/>
      <c r="RH127" s="1045"/>
      <c r="RI127" s="1045"/>
      <c r="RJ127" s="1045"/>
      <c r="RK127" s="1045"/>
      <c r="RL127" s="1045"/>
      <c r="RM127" s="1045"/>
      <c r="RN127" s="1045"/>
      <c r="RO127" s="1045"/>
      <c r="RP127" s="1045"/>
      <c r="RQ127" s="1045"/>
      <c r="RR127" s="1045"/>
      <c r="RS127" s="1045"/>
      <c r="RT127" s="1045"/>
      <c r="RU127" s="1045"/>
      <c r="RV127" s="1045"/>
      <c r="RW127" s="1045"/>
      <c r="RX127" s="1045"/>
      <c r="RY127" s="1045"/>
      <c r="RZ127" s="1045"/>
      <c r="SA127" s="1045"/>
      <c r="SB127" s="1045"/>
      <c r="SC127" s="1045"/>
      <c r="SD127" s="1045"/>
      <c r="SE127" s="1045"/>
      <c r="SF127" s="1045"/>
      <c r="SG127" s="1045"/>
      <c r="SH127" s="1045"/>
      <c r="SI127" s="1045"/>
      <c r="SJ127" s="1045"/>
      <c r="SK127" s="1045"/>
      <c r="SL127" s="1045"/>
      <c r="SM127" s="1045"/>
      <c r="SN127" s="1045"/>
      <c r="SO127" s="1045"/>
      <c r="SP127" s="1045"/>
      <c r="SQ127" s="1045"/>
      <c r="SR127" s="1045"/>
      <c r="SS127" s="1045"/>
      <c r="ST127" s="1045"/>
      <c r="SU127" s="1045"/>
      <c r="SV127" s="1045"/>
      <c r="SW127" s="1045"/>
      <c r="SX127" s="1045"/>
      <c r="SY127" s="1045"/>
      <c r="SZ127" s="1045"/>
      <c r="TA127" s="1045"/>
      <c r="TB127" s="1045"/>
      <c r="TC127" s="1045"/>
      <c r="TD127" s="1045"/>
      <c r="TE127" s="1045"/>
      <c r="TF127" s="1045"/>
      <c r="TG127" s="1045"/>
      <c r="TH127" s="1045"/>
      <c r="TI127" s="1045"/>
      <c r="TJ127" s="1045"/>
      <c r="TK127" s="1045"/>
      <c r="TL127" s="1045"/>
      <c r="TM127" s="1045"/>
      <c r="TN127" s="1045"/>
      <c r="TO127" s="1045"/>
      <c r="TP127" s="1045"/>
      <c r="TQ127" s="1045"/>
      <c r="TR127" s="1045"/>
      <c r="TS127" s="1045"/>
      <c r="TT127" s="1045"/>
      <c r="TU127" s="1045"/>
      <c r="TV127" s="1045"/>
      <c r="TW127" s="1045"/>
      <c r="TX127" s="1045"/>
      <c r="TY127" s="1045"/>
      <c r="TZ127" s="1045"/>
      <c r="UA127" s="1045"/>
      <c r="UB127" s="1045"/>
      <c r="UC127" s="1045"/>
      <c r="UD127" s="1045"/>
      <c r="UE127" s="1045"/>
      <c r="UF127" s="1045"/>
      <c r="UG127" s="1045"/>
      <c r="UH127" s="1045"/>
      <c r="UI127" s="1045"/>
      <c r="UJ127" s="1045"/>
      <c r="UK127" s="1045"/>
      <c r="UL127" s="1045"/>
      <c r="UM127" s="1045"/>
      <c r="UN127" s="1045"/>
      <c r="UO127" s="1045"/>
      <c r="UP127" s="1045"/>
      <c r="UQ127" s="1045"/>
      <c r="UR127" s="1045"/>
      <c r="US127" s="1045"/>
      <c r="UT127" s="1045"/>
      <c r="UU127" s="1045"/>
      <c r="UV127" s="1045"/>
      <c r="UW127" s="1045"/>
      <c r="UX127" s="1045"/>
      <c r="UY127" s="1045"/>
      <c r="UZ127" s="1045"/>
      <c r="VA127" s="1045"/>
      <c r="VB127" s="1045"/>
      <c r="VC127" s="1045"/>
      <c r="VD127" s="1045"/>
      <c r="VE127" s="1045"/>
      <c r="VF127" s="1045"/>
      <c r="VG127" s="1045"/>
      <c r="VH127" s="1045"/>
      <c r="VI127" s="1045"/>
      <c r="VJ127" s="1045"/>
      <c r="VK127" s="1045"/>
      <c r="VL127" s="1045"/>
      <c r="VM127" s="1045"/>
      <c r="VN127" s="1045"/>
      <c r="VO127" s="1045"/>
      <c r="VP127" s="1045"/>
      <c r="VQ127" s="1045"/>
      <c r="VR127" s="1045"/>
      <c r="VS127" s="1045"/>
      <c r="VT127" s="1045"/>
      <c r="VU127" s="1045"/>
      <c r="VV127" s="1045"/>
      <c r="VW127" s="1045"/>
      <c r="VX127" s="1045"/>
      <c r="VY127" s="1045"/>
      <c r="VZ127" s="1045"/>
      <c r="WA127" s="1045"/>
      <c r="WB127" s="1045"/>
      <c r="WC127" s="1045"/>
      <c r="WD127" s="1045"/>
      <c r="WE127" s="1045"/>
      <c r="WF127" s="1045"/>
      <c r="WG127" s="1045"/>
      <c r="WH127" s="1045"/>
      <c r="WI127" s="1045"/>
      <c r="WJ127" s="1045"/>
      <c r="WK127" s="1045"/>
      <c r="WL127" s="1045"/>
      <c r="WM127" s="1045"/>
      <c r="WN127" s="1045"/>
      <c r="WO127" s="1045"/>
      <c r="WP127" s="1045"/>
      <c r="WQ127" s="1045"/>
      <c r="WR127" s="1045"/>
      <c r="WS127" s="1045"/>
      <c r="WT127" s="1045"/>
      <c r="WU127" s="1045"/>
      <c r="WV127" s="1045"/>
      <c r="WW127" s="1045"/>
      <c r="WX127" s="1045"/>
      <c r="WY127" s="1045"/>
      <c r="WZ127" s="1045"/>
      <c r="XA127" s="1045"/>
      <c r="XB127" s="1045"/>
      <c r="XC127" s="1045"/>
      <c r="XD127" s="1045"/>
      <c r="XE127" s="1045"/>
      <c r="XF127" s="1045"/>
      <c r="XG127" s="1045"/>
      <c r="XH127" s="1045"/>
      <c r="XI127" s="1045"/>
      <c r="XJ127" s="1045"/>
      <c r="XK127" s="1045"/>
      <c r="XL127" s="1045"/>
      <c r="XM127" s="1045"/>
      <c r="XN127" s="1045"/>
      <c r="XO127" s="1045"/>
      <c r="XP127" s="1045"/>
      <c r="XQ127" s="1045"/>
      <c r="XR127" s="1045"/>
      <c r="XS127" s="1045"/>
      <c r="XT127" s="1045"/>
      <c r="XU127" s="1045"/>
      <c r="XV127" s="1045"/>
      <c r="XW127" s="1045"/>
      <c r="XX127" s="1045"/>
      <c r="XY127" s="1045"/>
      <c r="XZ127" s="1045"/>
      <c r="YA127" s="1045"/>
      <c r="YB127" s="1045"/>
      <c r="YC127" s="1045"/>
      <c r="YD127" s="1045"/>
      <c r="YE127" s="1045"/>
      <c r="YF127" s="1045"/>
      <c r="YG127" s="1045"/>
      <c r="YH127" s="1045"/>
      <c r="YI127" s="1045"/>
      <c r="YJ127" s="1045"/>
      <c r="YK127" s="1045"/>
      <c r="YL127" s="1045"/>
      <c r="YM127" s="1045"/>
      <c r="YN127" s="1045"/>
      <c r="YO127" s="1045"/>
      <c r="YP127" s="1045"/>
      <c r="YQ127" s="1045"/>
      <c r="YR127" s="1045"/>
      <c r="YS127" s="1045"/>
      <c r="YT127" s="1045"/>
      <c r="YU127" s="1045"/>
      <c r="YV127" s="1045"/>
      <c r="YW127" s="1045"/>
      <c r="YX127" s="1045"/>
      <c r="YY127" s="1045"/>
      <c r="YZ127" s="1045"/>
      <c r="ZA127" s="1045"/>
      <c r="ZB127" s="1045"/>
      <c r="ZC127" s="1045"/>
      <c r="ZD127" s="1045"/>
      <c r="ZE127" s="1045"/>
      <c r="ZF127" s="1045"/>
      <c r="ZG127" s="1045"/>
      <c r="ZH127" s="1045"/>
      <c r="ZI127" s="1045"/>
      <c r="ZJ127" s="1045"/>
      <c r="ZK127" s="1045"/>
      <c r="ZL127" s="1045"/>
      <c r="ZM127" s="1045"/>
      <c r="ZN127" s="1045"/>
      <c r="ZO127" s="1045"/>
      <c r="ZP127" s="1045"/>
      <c r="ZQ127" s="1045"/>
      <c r="ZR127" s="1045"/>
      <c r="ZS127" s="1045"/>
      <c r="ZT127" s="1045"/>
      <c r="ZU127" s="1045"/>
      <c r="ZV127" s="1045"/>
      <c r="ZW127" s="1045"/>
      <c r="ZX127" s="1045"/>
      <c r="ZY127" s="1045"/>
      <c r="ZZ127" s="1045"/>
      <c r="AAA127" s="1045"/>
      <c r="AAB127" s="1045"/>
      <c r="AAC127" s="1045"/>
      <c r="AAD127" s="1045"/>
      <c r="AAE127" s="1045"/>
      <c r="AAF127" s="1045"/>
      <c r="AAG127" s="1045"/>
      <c r="AAH127" s="1045"/>
      <c r="AAI127" s="1045"/>
      <c r="AAJ127" s="1045"/>
      <c r="AAK127" s="1045"/>
      <c r="AAL127" s="1045"/>
      <c r="AAM127" s="1045"/>
      <c r="AAN127" s="1045"/>
      <c r="AAO127" s="1045"/>
      <c r="AAP127" s="1045"/>
      <c r="AAQ127" s="1045"/>
      <c r="AAR127" s="1045"/>
      <c r="AAS127" s="1045"/>
      <c r="AAT127" s="1045"/>
      <c r="AAU127" s="1045"/>
      <c r="AAV127" s="1045"/>
      <c r="AAW127" s="1045"/>
      <c r="AAX127" s="1045"/>
      <c r="AAY127" s="1045"/>
      <c r="AAZ127" s="1045"/>
      <c r="ABA127" s="1045"/>
      <c r="ABB127" s="1045"/>
      <c r="ABC127" s="1045"/>
      <c r="ABD127" s="1045"/>
      <c r="ABE127" s="1045"/>
      <c r="ABF127" s="1045"/>
      <c r="ABG127" s="1045"/>
      <c r="ABH127" s="1045"/>
      <c r="ABI127" s="1045"/>
      <c r="ABJ127" s="1045"/>
      <c r="ABK127" s="1045"/>
      <c r="ABL127" s="1045"/>
      <c r="ABM127" s="1045"/>
      <c r="ABN127" s="1045"/>
      <c r="ABO127" s="1045"/>
      <c r="ABP127" s="1045"/>
      <c r="ABQ127" s="1045"/>
      <c r="ABR127" s="1045"/>
      <c r="ABS127" s="1045"/>
      <c r="ABT127" s="1045"/>
      <c r="ABU127" s="1045"/>
      <c r="ABV127" s="1045"/>
      <c r="ABW127" s="1045"/>
      <c r="ABX127" s="1045"/>
      <c r="ABY127" s="1045"/>
      <c r="ABZ127" s="1045"/>
      <c r="ACA127" s="1045"/>
      <c r="ACB127" s="1045"/>
      <c r="ACC127" s="1045"/>
      <c r="ACD127" s="1045"/>
      <c r="ACE127" s="1045"/>
      <c r="ACF127" s="1045"/>
      <c r="ACG127" s="1045"/>
      <c r="ACH127" s="1045"/>
      <c r="ACI127" s="1045"/>
      <c r="ACJ127" s="1045"/>
      <c r="ACK127" s="1045"/>
      <c r="ACL127" s="1045"/>
      <c r="ACM127" s="1045"/>
      <c r="ACN127" s="1045"/>
      <c r="ACO127" s="1045"/>
      <c r="ACP127" s="1045"/>
      <c r="ACQ127" s="1045"/>
      <c r="ACR127" s="1045"/>
      <c r="ACS127" s="1045"/>
      <c r="ACT127" s="1045"/>
      <c r="ACU127" s="1045"/>
      <c r="ACV127" s="1045"/>
      <c r="ACW127" s="1045"/>
      <c r="ACX127" s="1045"/>
      <c r="ACY127" s="1045"/>
      <c r="ACZ127" s="1045"/>
      <c r="ADA127" s="1045"/>
      <c r="ADB127" s="1045"/>
      <c r="ADC127" s="1045"/>
      <c r="ADD127" s="1045"/>
      <c r="ADE127" s="1045"/>
      <c r="ADF127" s="1045"/>
      <c r="ADG127" s="1045"/>
      <c r="ADH127" s="1045"/>
      <c r="ADI127" s="1045"/>
      <c r="ADJ127" s="1045"/>
      <c r="ADK127" s="1045"/>
      <c r="ADL127" s="1045"/>
      <c r="ADM127" s="1045"/>
      <c r="ADN127" s="1045"/>
      <c r="ADO127" s="1045"/>
      <c r="ADP127" s="1045"/>
      <c r="ADQ127" s="1045"/>
      <c r="ADR127" s="1045"/>
      <c r="ADS127" s="1045"/>
      <c r="ADT127" s="1045"/>
      <c r="ADU127" s="1045"/>
      <c r="ADV127" s="1045"/>
      <c r="ADW127" s="1045"/>
      <c r="ADX127" s="1045"/>
      <c r="ADY127" s="1045"/>
      <c r="ADZ127" s="1045"/>
      <c r="AEA127" s="1045"/>
      <c r="AEB127" s="1045"/>
      <c r="AEC127" s="1045"/>
      <c r="AED127" s="1045"/>
      <c r="AEE127" s="1045"/>
      <c r="AEF127" s="1045"/>
      <c r="AEG127" s="1045"/>
      <c r="AEH127" s="1045"/>
      <c r="AEI127" s="1045"/>
      <c r="AEJ127" s="1045"/>
      <c r="AEK127" s="1045"/>
      <c r="AEL127" s="1045"/>
      <c r="AEM127" s="1045"/>
      <c r="AEN127" s="1045"/>
      <c r="AEO127" s="1045"/>
      <c r="AEP127" s="1045"/>
      <c r="AEQ127" s="1045"/>
      <c r="AER127" s="1045"/>
      <c r="AES127" s="1045"/>
      <c r="AET127" s="1045"/>
      <c r="AEU127" s="1045"/>
      <c r="AEV127" s="1045"/>
      <c r="AEW127" s="1045"/>
      <c r="AEX127" s="1045"/>
      <c r="AEY127" s="1045"/>
      <c r="AEZ127" s="1045"/>
      <c r="AFA127" s="1045"/>
      <c r="AFB127" s="1045"/>
      <c r="AFC127" s="1045"/>
      <c r="AFD127" s="1045"/>
      <c r="AFE127" s="1045"/>
      <c r="AFF127" s="1045"/>
      <c r="AFG127" s="1045"/>
      <c r="AFH127" s="1045"/>
      <c r="AFI127" s="1045"/>
      <c r="AFJ127" s="1045"/>
      <c r="AFK127" s="1045"/>
      <c r="AFL127" s="1045"/>
      <c r="AFM127" s="1045"/>
      <c r="AFN127" s="1045"/>
      <c r="AFO127" s="1045"/>
      <c r="AFP127" s="1045"/>
      <c r="AFQ127" s="1045"/>
      <c r="AFR127" s="1045"/>
      <c r="AFS127" s="1045"/>
      <c r="AFT127" s="1045"/>
      <c r="AFU127" s="1045"/>
      <c r="AFV127" s="1045"/>
      <c r="AFW127" s="1045"/>
      <c r="AFX127" s="1045"/>
      <c r="AFY127" s="1045"/>
      <c r="AFZ127" s="1045"/>
      <c r="AGA127" s="1045"/>
      <c r="AGB127" s="1045"/>
      <c r="AGC127" s="1045"/>
      <c r="AGD127" s="1045"/>
      <c r="AGE127" s="1045"/>
      <c r="AGF127" s="1045"/>
      <c r="AGG127" s="1045"/>
      <c r="AGH127" s="1045"/>
      <c r="AGI127" s="1045"/>
      <c r="AGJ127" s="1045"/>
      <c r="AGK127" s="1045"/>
      <c r="AGL127" s="1045"/>
      <c r="AGM127" s="1045"/>
      <c r="AGN127" s="1045"/>
      <c r="AGO127" s="1045"/>
      <c r="AGP127" s="1045"/>
      <c r="AGQ127" s="1045"/>
      <c r="AGR127" s="1045"/>
      <c r="AGS127" s="1045"/>
      <c r="AGT127" s="1045"/>
      <c r="AGU127" s="1045"/>
      <c r="AGV127" s="1045"/>
      <c r="AGW127" s="1045"/>
      <c r="AGX127" s="1045"/>
      <c r="AGY127" s="1045"/>
      <c r="AGZ127" s="1045"/>
      <c r="AHA127" s="1045"/>
      <c r="AHB127" s="1045"/>
      <c r="AHC127" s="1045"/>
      <c r="AHD127" s="1045"/>
      <c r="AHE127" s="1045"/>
      <c r="AHF127" s="1045"/>
      <c r="AHG127" s="1045"/>
      <c r="AHH127" s="1045"/>
      <c r="AHI127" s="1045"/>
      <c r="AHJ127" s="1045"/>
      <c r="AHK127" s="1045"/>
      <c r="AHL127" s="1045"/>
      <c r="AHM127" s="1045"/>
      <c r="AHN127" s="1045"/>
      <c r="AHO127" s="1045"/>
      <c r="AHP127" s="1045"/>
      <c r="AHQ127" s="1045"/>
      <c r="AHR127" s="1045"/>
      <c r="AHS127" s="1045"/>
      <c r="AHT127" s="1045"/>
      <c r="AHU127" s="1045"/>
      <c r="AHV127" s="1045"/>
      <c r="AHW127" s="1045"/>
      <c r="AHX127" s="1045"/>
      <c r="AHY127" s="1045"/>
      <c r="AHZ127" s="1045"/>
      <c r="AIA127" s="1045"/>
      <c r="AIB127" s="1045"/>
      <c r="AIC127" s="1045"/>
      <c r="AID127" s="1045"/>
      <c r="AIE127" s="1045"/>
      <c r="AIF127" s="1045"/>
      <c r="AIG127" s="1045"/>
      <c r="AIH127" s="1045"/>
      <c r="AII127" s="1045"/>
      <c r="AIJ127" s="1045"/>
      <c r="AIK127" s="1045"/>
      <c r="AIL127" s="1045"/>
      <c r="AIM127" s="1045"/>
      <c r="AIN127" s="1045"/>
      <c r="AIO127" s="1045"/>
      <c r="AIP127" s="1045"/>
      <c r="AIQ127" s="1045"/>
      <c r="AIR127" s="1045"/>
      <c r="AIS127" s="1045"/>
      <c r="AIT127" s="1045"/>
      <c r="AIU127" s="1045"/>
      <c r="AIV127" s="1045"/>
      <c r="AIW127" s="1045"/>
      <c r="AIX127" s="1045"/>
      <c r="AIY127" s="1045"/>
      <c r="AIZ127" s="1045"/>
      <c r="AJA127" s="1045"/>
      <c r="AJB127" s="1045"/>
      <c r="AJC127" s="1045"/>
      <c r="AJD127" s="1045"/>
      <c r="AJE127" s="1045"/>
      <c r="AJF127" s="1045"/>
      <c r="AJG127" s="1045"/>
      <c r="AJH127" s="1045"/>
      <c r="AJI127" s="1045"/>
      <c r="AJJ127" s="1045"/>
      <c r="AJK127" s="1045"/>
      <c r="AJL127" s="1045"/>
      <c r="AJM127" s="1045"/>
      <c r="AJN127" s="1045"/>
      <c r="AJO127" s="1045"/>
      <c r="AJP127" s="1045"/>
      <c r="AJQ127" s="1045"/>
      <c r="AJR127" s="1045"/>
      <c r="AJS127" s="1045"/>
      <c r="AJT127" s="1045"/>
      <c r="AJU127" s="1045"/>
      <c r="AJV127" s="1045"/>
      <c r="AJW127" s="1045"/>
      <c r="AJX127" s="1045"/>
      <c r="AJY127" s="1045"/>
      <c r="AJZ127" s="1045"/>
      <c r="AKA127" s="1045"/>
      <c r="AKB127" s="1045"/>
      <c r="AKC127" s="1045"/>
      <c r="AKD127" s="1045"/>
      <c r="AKE127" s="1045"/>
      <c r="AKF127" s="1045"/>
      <c r="AKG127" s="1045"/>
      <c r="AKH127" s="1045"/>
      <c r="AKI127" s="1045"/>
      <c r="AKJ127" s="1045"/>
      <c r="AKK127" s="1045"/>
      <c r="AKL127" s="1045"/>
      <c r="AKM127" s="1045"/>
      <c r="AKN127" s="1045"/>
      <c r="AKO127" s="1045"/>
      <c r="AKP127" s="1045"/>
      <c r="AKQ127" s="1045"/>
      <c r="AKR127" s="1045"/>
      <c r="AKS127" s="1045"/>
      <c r="AKT127" s="1045"/>
      <c r="AKU127" s="1045"/>
      <c r="AKV127" s="1045"/>
      <c r="AKW127" s="1045"/>
      <c r="AKX127" s="1045"/>
      <c r="AKY127" s="1045"/>
      <c r="AKZ127" s="1045"/>
      <c r="ALA127" s="1045"/>
      <c r="ALB127" s="1045"/>
      <c r="ALC127" s="1045"/>
      <c r="ALD127" s="1045"/>
      <c r="ALE127" s="1045"/>
      <c r="ALF127" s="1045"/>
      <c r="ALG127" s="1045"/>
      <c r="ALH127" s="1045"/>
      <c r="ALI127" s="1045"/>
      <c r="ALJ127" s="1045"/>
      <c r="ALK127" s="1045"/>
      <c r="ALL127" s="1045"/>
      <c r="ALM127" s="1045"/>
      <c r="ALN127" s="1045"/>
      <c r="ALO127" s="1045"/>
      <c r="ALP127" s="1045"/>
      <c r="ALQ127" s="1045"/>
      <c r="ALR127" s="1045"/>
      <c r="ALS127" s="1045"/>
      <c r="ALT127" s="1045"/>
      <c r="ALU127" s="1045"/>
      <c r="ALV127" s="1045"/>
      <c r="ALW127" s="1045"/>
      <c r="ALX127" s="1045"/>
      <c r="ALY127" s="1045"/>
      <c r="ALZ127" s="1045"/>
      <c r="AMA127" s="1045"/>
      <c r="AMB127" s="1045"/>
      <c r="AMC127" s="1045"/>
      <c r="AMD127" s="1045"/>
      <c r="AME127" s="1045"/>
      <c r="AMF127" s="1045"/>
      <c r="AMG127" s="1045"/>
      <c r="AMH127" s="1045"/>
      <c r="AMI127" s="1045"/>
      <c r="AMJ127" s="1045"/>
      <c r="AMK127" s="1045"/>
      <c r="AML127" s="1045"/>
      <c r="AMM127" s="1045"/>
      <c r="AMN127" s="1045"/>
      <c r="AMO127" s="1045"/>
      <c r="AMP127" s="1045"/>
      <c r="AMQ127" s="1045"/>
      <c r="AMR127" s="1045"/>
      <c r="AMS127" s="1045"/>
      <c r="AMT127" s="1045"/>
      <c r="AMU127" s="1045"/>
      <c r="AMV127" s="1045"/>
      <c r="AMW127" s="1045"/>
      <c r="AMX127" s="1045"/>
      <c r="AMY127" s="1045"/>
      <c r="AMZ127" s="1045"/>
      <c r="ANA127" s="1045"/>
      <c r="ANB127" s="1045"/>
      <c r="ANC127" s="1045"/>
      <c r="AND127" s="1045"/>
      <c r="ANE127" s="1045"/>
      <c r="ANF127" s="1045"/>
      <c r="ANG127" s="1045"/>
      <c r="ANH127" s="1045"/>
      <c r="ANI127" s="1045"/>
      <c r="ANJ127" s="1045"/>
      <c r="ANK127" s="1045"/>
      <c r="ANL127" s="1045"/>
      <c r="ANM127" s="1045"/>
      <c r="ANN127" s="1045"/>
      <c r="ANO127" s="1045"/>
      <c r="ANP127" s="1045"/>
      <c r="ANQ127" s="1045"/>
      <c r="ANR127" s="1045"/>
      <c r="ANS127" s="1045"/>
      <c r="ANT127" s="1045"/>
      <c r="ANU127" s="1045"/>
      <c r="ANV127" s="1045"/>
      <c r="ANW127" s="1045"/>
      <c r="ANX127" s="1045"/>
      <c r="ANY127" s="1045"/>
      <c r="ANZ127" s="1045"/>
      <c r="AOA127" s="1045"/>
      <c r="AOB127" s="1045"/>
      <c r="AOC127" s="1045"/>
      <c r="AOD127" s="1045"/>
      <c r="AOE127" s="1045"/>
      <c r="AOF127" s="1045"/>
      <c r="AOG127" s="1045"/>
      <c r="AOH127" s="1045"/>
      <c r="AOI127" s="1045"/>
      <c r="AOJ127" s="1045"/>
      <c r="AOK127" s="1045"/>
      <c r="AOL127" s="1045"/>
      <c r="AOM127" s="1045"/>
      <c r="AON127" s="1045"/>
      <c r="AOO127" s="1045"/>
      <c r="AOP127" s="1045"/>
      <c r="AOQ127" s="1045"/>
      <c r="AOR127" s="1045"/>
      <c r="AOS127" s="1045"/>
      <c r="AOT127" s="1045"/>
      <c r="AOU127" s="1045"/>
      <c r="AOV127" s="1045"/>
      <c r="AOW127" s="1045"/>
      <c r="AOX127" s="1045"/>
      <c r="AOY127" s="1045"/>
      <c r="AOZ127" s="1045"/>
      <c r="APA127" s="1045"/>
      <c r="APB127" s="1045"/>
      <c r="APC127" s="1045"/>
      <c r="APD127" s="1045"/>
      <c r="APE127" s="1045"/>
      <c r="APF127" s="1045"/>
      <c r="APG127" s="1045"/>
      <c r="APH127" s="1045"/>
      <c r="API127" s="1045"/>
      <c r="APJ127" s="1045"/>
      <c r="APK127" s="1045"/>
      <c r="APL127" s="1045"/>
      <c r="APM127" s="1045"/>
      <c r="APN127" s="1045"/>
      <c r="APO127" s="1045"/>
      <c r="APP127" s="1045"/>
      <c r="APQ127" s="1045"/>
      <c r="APR127" s="1045"/>
      <c r="APS127" s="1045"/>
      <c r="APT127" s="1045"/>
      <c r="APU127" s="1045"/>
      <c r="APV127" s="1045"/>
      <c r="APW127" s="1045"/>
      <c r="APX127" s="1045"/>
      <c r="APY127" s="1045"/>
      <c r="APZ127" s="1045"/>
      <c r="AQA127" s="1045"/>
      <c r="AQB127" s="1045"/>
      <c r="AQC127" s="1045"/>
      <c r="AQD127" s="1045"/>
      <c r="AQE127" s="1045"/>
      <c r="AQF127" s="1045"/>
      <c r="AQG127" s="1045"/>
      <c r="AQH127" s="1045"/>
      <c r="AQI127" s="1045"/>
      <c r="AQJ127" s="1045"/>
      <c r="AQK127" s="1045"/>
      <c r="AQL127" s="1045"/>
      <c r="AQM127" s="1045"/>
      <c r="AQN127" s="1045"/>
      <c r="AQO127" s="1045"/>
      <c r="AQP127" s="1045"/>
      <c r="AQQ127" s="1045"/>
      <c r="AQR127" s="1045"/>
      <c r="AQS127" s="1045"/>
      <c r="AQT127" s="1045"/>
      <c r="AQU127" s="1045"/>
      <c r="AQV127" s="1045"/>
      <c r="AQW127" s="1045"/>
      <c r="AQX127" s="1045"/>
      <c r="AQY127" s="1045"/>
      <c r="AQZ127" s="1045"/>
      <c r="ARA127" s="1045"/>
      <c r="ARB127" s="1045"/>
      <c r="ARC127" s="1045"/>
      <c r="ARD127" s="1045"/>
      <c r="ARE127" s="1045"/>
      <c r="ARF127" s="1045"/>
      <c r="ARG127" s="1045"/>
      <c r="ARH127" s="1045"/>
      <c r="ARI127" s="1045"/>
      <c r="ARJ127" s="1045"/>
      <c r="ARK127" s="1045"/>
      <c r="ARL127" s="1045"/>
      <c r="ARM127" s="1045"/>
      <c r="ARN127" s="1045"/>
      <c r="ARO127" s="1045"/>
      <c r="ARP127" s="1045"/>
      <c r="ARQ127" s="1045"/>
      <c r="ARR127" s="1045"/>
      <c r="ARS127" s="1045"/>
      <c r="ART127" s="1045"/>
      <c r="ARU127" s="1045"/>
      <c r="ARV127" s="1045"/>
      <c r="ARW127" s="1045"/>
      <c r="ARX127" s="1045"/>
      <c r="ARY127" s="1045"/>
      <c r="ARZ127" s="1045"/>
      <c r="ASA127" s="1045"/>
      <c r="ASB127" s="1045"/>
      <c r="ASC127" s="1045"/>
      <c r="ASD127" s="1045"/>
      <c r="ASE127" s="1045"/>
      <c r="ASF127" s="1045"/>
      <c r="ASG127" s="1045"/>
      <c r="ASH127" s="1045"/>
      <c r="ASI127" s="1045"/>
      <c r="ASJ127" s="1045"/>
      <c r="ASK127" s="1045"/>
      <c r="ASL127" s="1045"/>
      <c r="ASM127" s="1045"/>
      <c r="ASN127" s="1045"/>
      <c r="ASO127" s="1045"/>
      <c r="ASP127" s="1045"/>
      <c r="ASQ127" s="1045"/>
      <c r="ASR127" s="1045"/>
      <c r="ASS127" s="1045"/>
      <c r="AST127" s="1045"/>
      <c r="ASU127" s="1045"/>
      <c r="ASV127" s="1045"/>
      <c r="ASW127" s="1045"/>
      <c r="ASX127" s="1045"/>
      <c r="ASY127" s="1045"/>
      <c r="ASZ127" s="1045"/>
      <c r="ATA127" s="1045"/>
      <c r="ATB127" s="1045"/>
      <c r="ATC127" s="1045"/>
      <c r="ATD127" s="1045"/>
      <c r="ATE127" s="1045"/>
      <c r="ATF127" s="1045"/>
      <c r="ATG127" s="1045"/>
      <c r="ATH127" s="1045"/>
      <c r="ATI127" s="1045"/>
      <c r="ATJ127" s="1045"/>
      <c r="ATK127" s="1045"/>
      <c r="ATL127" s="1045"/>
      <c r="ATM127" s="1045"/>
      <c r="ATN127" s="1045"/>
      <c r="ATO127" s="1045"/>
      <c r="ATP127" s="1045"/>
      <c r="ATQ127" s="1045"/>
      <c r="ATR127" s="1045"/>
      <c r="ATS127" s="1045"/>
      <c r="ATT127" s="1045"/>
      <c r="ATU127" s="1045"/>
      <c r="ATV127" s="1045"/>
      <c r="ATW127" s="1045"/>
      <c r="ATX127" s="1045"/>
      <c r="ATY127" s="1045"/>
      <c r="ATZ127" s="1045"/>
      <c r="AUA127" s="1045"/>
      <c r="AUB127" s="1045"/>
      <c r="AUC127" s="1045"/>
      <c r="AUD127" s="1045"/>
      <c r="AUE127" s="1045"/>
      <c r="AUF127" s="1045"/>
      <c r="AUG127" s="1045"/>
      <c r="AUH127" s="1045"/>
      <c r="AUI127" s="1045"/>
      <c r="AUJ127" s="1045"/>
      <c r="AUK127" s="1045"/>
      <c r="AUL127" s="1045"/>
      <c r="AUM127" s="1045"/>
      <c r="AUN127" s="1045"/>
      <c r="AUO127" s="1045"/>
      <c r="AUP127" s="1045"/>
      <c r="AUQ127" s="1045"/>
      <c r="AUR127" s="1045"/>
      <c r="AUS127" s="1045"/>
      <c r="AUT127" s="1045"/>
      <c r="AUU127" s="1045"/>
      <c r="AUV127" s="1045"/>
      <c r="AUW127" s="1045"/>
      <c r="AUX127" s="1045"/>
      <c r="AUY127" s="1045"/>
      <c r="AUZ127" s="1045"/>
      <c r="AVA127" s="1045"/>
      <c r="AVB127" s="1045"/>
      <c r="AVC127" s="1045"/>
      <c r="AVD127" s="1045"/>
      <c r="AVE127" s="1045"/>
      <c r="AVF127" s="1045"/>
      <c r="AVG127" s="1045"/>
      <c r="AVH127" s="1045"/>
      <c r="AVI127" s="1045"/>
      <c r="AVJ127" s="1045"/>
      <c r="AVK127" s="1045"/>
      <c r="AVL127" s="1045"/>
      <c r="AVM127" s="1045"/>
      <c r="AVN127" s="1045"/>
      <c r="AVO127" s="1045"/>
      <c r="AVP127" s="1045"/>
      <c r="AVQ127" s="1045"/>
      <c r="AVR127" s="1045"/>
      <c r="AVS127" s="1045"/>
      <c r="AVT127" s="1045"/>
      <c r="AVU127" s="1045"/>
      <c r="AVV127" s="1045"/>
      <c r="AVW127" s="1045"/>
      <c r="AVX127" s="1045"/>
      <c r="AVY127" s="1045"/>
      <c r="AVZ127" s="1045"/>
      <c r="AWA127" s="1045"/>
      <c r="AWB127" s="1045"/>
      <c r="AWC127" s="1045"/>
      <c r="AWD127" s="1045"/>
      <c r="AWE127" s="1045"/>
      <c r="AWF127" s="1045"/>
      <c r="AWG127" s="1045"/>
      <c r="AWH127" s="1045"/>
      <c r="AWI127" s="1045"/>
      <c r="AWJ127" s="1045"/>
      <c r="AWK127" s="1045"/>
      <c r="AWL127" s="1045"/>
      <c r="AWM127" s="1045"/>
      <c r="AWN127" s="1045"/>
      <c r="AWO127" s="1045"/>
      <c r="AWP127" s="1045"/>
      <c r="AWQ127" s="1045"/>
      <c r="AWR127" s="1045"/>
      <c r="AWS127" s="1045"/>
      <c r="AWT127" s="1045"/>
      <c r="AWU127" s="1045"/>
      <c r="AWV127" s="1045"/>
      <c r="AWW127" s="1045"/>
      <c r="AWX127" s="1045"/>
      <c r="AWY127" s="1045"/>
      <c r="AWZ127" s="1045"/>
      <c r="AXA127" s="1045"/>
      <c r="AXB127" s="1045"/>
      <c r="AXC127" s="1045"/>
      <c r="AXD127" s="1045"/>
      <c r="AXE127" s="1045"/>
      <c r="AXF127" s="1045"/>
      <c r="AXG127" s="1045"/>
      <c r="AXH127" s="1045"/>
      <c r="AXI127" s="1045"/>
      <c r="AXJ127" s="1045"/>
      <c r="AXK127" s="1045"/>
      <c r="AXL127" s="1045"/>
      <c r="AXM127" s="1045"/>
      <c r="AXN127" s="1045"/>
      <c r="AXO127" s="1045"/>
      <c r="AXP127" s="1045"/>
      <c r="AXQ127" s="1045"/>
      <c r="AXR127" s="1045"/>
      <c r="AXS127" s="1045"/>
      <c r="AXT127" s="1045"/>
      <c r="AXU127" s="1045"/>
      <c r="AXV127" s="1045"/>
      <c r="AXW127" s="1045"/>
      <c r="AXX127" s="1045"/>
      <c r="AXY127" s="1045"/>
      <c r="AXZ127" s="1045"/>
      <c r="AYA127" s="1045"/>
      <c r="AYB127" s="1045"/>
      <c r="AYC127" s="1045"/>
      <c r="AYD127" s="1045"/>
      <c r="AYE127" s="1045"/>
      <c r="AYF127" s="1045"/>
      <c r="AYG127" s="1045"/>
      <c r="AYH127" s="1045"/>
      <c r="AYI127" s="1045"/>
      <c r="AYJ127" s="1045"/>
      <c r="AYK127" s="1045"/>
      <c r="AYL127" s="1045"/>
      <c r="AYM127" s="1045"/>
      <c r="AYN127" s="1045"/>
      <c r="AYO127" s="1045"/>
      <c r="AYP127" s="1045"/>
      <c r="AYQ127" s="1045"/>
      <c r="AYR127" s="1045"/>
      <c r="AYS127" s="1045"/>
      <c r="AYT127" s="1045"/>
      <c r="AYU127" s="1045"/>
      <c r="AYV127" s="1045"/>
      <c r="AYW127" s="1045"/>
      <c r="AYX127" s="1045"/>
      <c r="AYY127" s="1045"/>
      <c r="AYZ127" s="1045"/>
      <c r="AZA127" s="1045"/>
      <c r="AZB127" s="1045"/>
      <c r="AZC127" s="1045"/>
      <c r="AZD127" s="1045"/>
      <c r="AZE127" s="1045"/>
      <c r="AZF127" s="1045"/>
      <c r="AZG127" s="1045"/>
      <c r="AZH127" s="1045"/>
      <c r="AZI127" s="1045"/>
      <c r="AZJ127" s="1045"/>
      <c r="AZK127" s="1045"/>
      <c r="AZL127" s="1045"/>
      <c r="AZM127" s="1045"/>
      <c r="AZN127" s="1045"/>
      <c r="AZO127" s="1045"/>
      <c r="AZP127" s="1045"/>
      <c r="AZQ127" s="1045"/>
      <c r="AZR127" s="1045"/>
      <c r="AZS127" s="1045"/>
      <c r="AZT127" s="1045"/>
      <c r="AZU127" s="1045"/>
      <c r="AZV127" s="1045"/>
      <c r="AZW127" s="1045"/>
      <c r="AZX127" s="1045"/>
      <c r="AZY127" s="1045"/>
      <c r="AZZ127" s="1045"/>
      <c r="BAA127" s="1045"/>
      <c r="BAB127" s="1045"/>
      <c r="BAC127" s="1045"/>
      <c r="BAD127" s="1045"/>
      <c r="BAE127" s="1045"/>
      <c r="BAF127" s="1045"/>
      <c r="BAG127" s="1045"/>
      <c r="BAH127" s="1045"/>
      <c r="BAI127" s="1045"/>
      <c r="BAJ127" s="1045"/>
      <c r="BAK127" s="1045"/>
      <c r="BAL127" s="1045"/>
      <c r="BAM127" s="1045"/>
      <c r="BAN127" s="1045"/>
      <c r="BAO127" s="1045"/>
      <c r="BAP127" s="1045"/>
      <c r="BAQ127" s="1045"/>
      <c r="BAR127" s="1045"/>
      <c r="BAS127" s="1045"/>
      <c r="BAT127" s="1045"/>
      <c r="BAU127" s="1045"/>
      <c r="BAV127" s="1045"/>
      <c r="BAW127" s="1045"/>
      <c r="BAX127" s="1045"/>
      <c r="BAY127" s="1045"/>
      <c r="BAZ127" s="1045"/>
      <c r="BBA127" s="1045"/>
      <c r="BBB127" s="1045"/>
      <c r="BBC127" s="1045"/>
      <c r="BBD127" s="1045"/>
      <c r="BBE127" s="1045"/>
      <c r="BBF127" s="1045"/>
      <c r="BBG127" s="1045"/>
      <c r="BBH127" s="1045"/>
      <c r="BBI127" s="1045"/>
      <c r="BBJ127" s="1045"/>
      <c r="BBK127" s="1045"/>
      <c r="BBL127" s="1045"/>
      <c r="BBM127" s="1045"/>
      <c r="BBN127" s="1045"/>
      <c r="BBO127" s="1045"/>
      <c r="BBP127" s="1045"/>
      <c r="BBQ127" s="1045"/>
      <c r="BBR127" s="1045"/>
      <c r="BBS127" s="1045"/>
      <c r="BBT127" s="1045"/>
      <c r="BBU127" s="1045"/>
      <c r="BBV127" s="1045"/>
      <c r="BBW127" s="1045"/>
      <c r="BBX127" s="1045"/>
      <c r="BBY127" s="1045"/>
      <c r="BBZ127" s="1045"/>
      <c r="BCA127" s="1045"/>
      <c r="BCB127" s="1045"/>
      <c r="BCC127" s="1045"/>
      <c r="BCD127" s="1045"/>
      <c r="BCE127" s="1045"/>
      <c r="BCF127" s="1045"/>
      <c r="BCG127" s="1045"/>
      <c r="BCH127" s="1045"/>
      <c r="BCI127" s="1045"/>
      <c r="BCJ127" s="1045"/>
      <c r="BCK127" s="1045"/>
      <c r="BCL127" s="1045"/>
      <c r="BCM127" s="1045"/>
      <c r="BCN127" s="1045"/>
      <c r="BCO127" s="1045"/>
      <c r="BCP127" s="1045"/>
      <c r="BCQ127" s="1045"/>
      <c r="BCR127" s="1045"/>
      <c r="BCS127" s="1045"/>
      <c r="BCT127" s="1045"/>
      <c r="BCU127" s="1045"/>
      <c r="BCV127" s="1045"/>
      <c r="BCW127" s="1045"/>
      <c r="BCX127" s="1045"/>
      <c r="BCY127" s="1045"/>
      <c r="BCZ127" s="1045"/>
      <c r="BDA127" s="1045"/>
      <c r="BDB127" s="1045"/>
      <c r="BDC127" s="1045"/>
      <c r="BDD127" s="1045"/>
      <c r="BDE127" s="1045"/>
      <c r="BDF127" s="1045"/>
      <c r="BDG127" s="1045"/>
      <c r="BDH127" s="1045"/>
      <c r="BDI127" s="1045"/>
      <c r="BDJ127" s="1045"/>
      <c r="BDK127" s="1045"/>
      <c r="BDL127" s="1045"/>
      <c r="BDM127" s="1045"/>
      <c r="BDN127" s="1045"/>
      <c r="BDO127" s="1045"/>
      <c r="BDP127" s="1045"/>
      <c r="BDQ127" s="1045"/>
      <c r="BDR127" s="1045"/>
      <c r="BDS127" s="1045"/>
      <c r="BDT127" s="1045"/>
      <c r="BDU127" s="1045"/>
      <c r="BDV127" s="1045"/>
      <c r="BDW127" s="1045"/>
      <c r="BDX127" s="1045"/>
      <c r="BDY127" s="1045"/>
      <c r="BDZ127" s="1045"/>
      <c r="BEA127" s="1045"/>
      <c r="BEB127" s="1045"/>
      <c r="BEC127" s="1045"/>
      <c r="BED127" s="1045"/>
      <c r="BEE127" s="1045"/>
      <c r="BEF127" s="1045"/>
      <c r="BEG127" s="1045"/>
      <c r="BEH127" s="1045"/>
      <c r="BEI127" s="1045"/>
      <c r="BEJ127" s="1045"/>
      <c r="BEK127" s="1045"/>
      <c r="BEL127" s="1045"/>
      <c r="BEM127" s="1045"/>
      <c r="BEN127" s="1045"/>
      <c r="BEO127" s="1045"/>
      <c r="BEP127" s="1045"/>
      <c r="BEQ127" s="1045"/>
      <c r="BER127" s="1045"/>
      <c r="BES127" s="1045"/>
      <c r="BET127" s="1045"/>
      <c r="BEU127" s="1045"/>
      <c r="BEV127" s="1045"/>
      <c r="BEW127" s="1045"/>
      <c r="BEX127" s="1045"/>
      <c r="BEY127" s="1045"/>
      <c r="BEZ127" s="1045"/>
      <c r="BFA127" s="1045"/>
      <c r="BFB127" s="1045"/>
      <c r="BFC127" s="1045"/>
      <c r="BFD127" s="1045"/>
      <c r="BFE127" s="1045"/>
      <c r="BFF127" s="1045"/>
      <c r="BFG127" s="1045"/>
      <c r="BFH127" s="1045"/>
      <c r="BFI127" s="1045"/>
      <c r="BFJ127" s="1045"/>
      <c r="BFK127" s="1045"/>
      <c r="BFL127" s="1045"/>
      <c r="BFM127" s="1045"/>
      <c r="BFN127" s="1045"/>
      <c r="BFO127" s="1045"/>
      <c r="BFP127" s="1045"/>
      <c r="BFQ127" s="1045"/>
      <c r="BFR127" s="1045"/>
      <c r="BFS127" s="1045"/>
      <c r="BFT127" s="1045"/>
      <c r="BFU127" s="1045"/>
      <c r="BFV127" s="1045"/>
      <c r="BFW127" s="1045"/>
      <c r="BFX127" s="1045"/>
      <c r="BFY127" s="1045"/>
      <c r="BFZ127" s="1045"/>
      <c r="BGA127" s="1045"/>
      <c r="BGB127" s="1045"/>
      <c r="BGC127" s="1045"/>
      <c r="BGD127" s="1045"/>
      <c r="BGE127" s="1045"/>
      <c r="BGF127" s="1045"/>
      <c r="BGG127" s="1045"/>
      <c r="BGH127" s="1045"/>
      <c r="BGI127" s="1045"/>
      <c r="BGJ127" s="1045"/>
      <c r="BGK127" s="1045"/>
      <c r="BGL127" s="1045"/>
      <c r="BGM127" s="1045"/>
      <c r="BGN127" s="1045"/>
      <c r="BGO127" s="1045"/>
      <c r="BGP127" s="1045"/>
      <c r="BGQ127" s="1045"/>
      <c r="BGR127" s="1045"/>
      <c r="BGS127" s="1045"/>
      <c r="BGT127" s="1045"/>
      <c r="BGU127" s="1045"/>
      <c r="BGV127" s="1045"/>
      <c r="BGW127" s="1045"/>
      <c r="BGX127" s="1045"/>
      <c r="BGY127" s="1045"/>
      <c r="BGZ127" s="1045"/>
      <c r="BHA127" s="1045"/>
      <c r="BHB127" s="1045"/>
      <c r="BHC127" s="1045"/>
      <c r="BHD127" s="1045"/>
      <c r="BHE127" s="1045"/>
      <c r="BHF127" s="1045"/>
      <c r="BHG127" s="1045"/>
      <c r="BHH127" s="1045"/>
      <c r="BHI127" s="1045"/>
      <c r="BHJ127" s="1045"/>
      <c r="BHK127" s="1045"/>
      <c r="BHL127" s="1045"/>
      <c r="BHM127" s="1045"/>
      <c r="BHN127" s="1045"/>
      <c r="BHO127" s="1045"/>
      <c r="BHP127" s="1045"/>
      <c r="BHQ127" s="1045"/>
      <c r="BHR127" s="1045"/>
      <c r="BHS127" s="1045"/>
      <c r="BHT127" s="1045"/>
      <c r="BHU127" s="1045"/>
      <c r="BHV127" s="1045"/>
      <c r="BHW127" s="1045"/>
      <c r="BHX127" s="1045"/>
      <c r="BHY127" s="1045"/>
      <c r="BHZ127" s="1045"/>
      <c r="BIA127" s="1045"/>
      <c r="BIB127" s="1045"/>
      <c r="BIC127" s="1045"/>
      <c r="BID127" s="1045"/>
      <c r="BIE127" s="1045"/>
      <c r="BIF127" s="1045"/>
      <c r="BIG127" s="1045"/>
      <c r="BIH127" s="1045"/>
      <c r="BII127" s="1045"/>
      <c r="BIJ127" s="1045"/>
      <c r="BIK127" s="1045"/>
      <c r="BIL127" s="1045"/>
      <c r="BIM127" s="1045"/>
      <c r="BIN127" s="1045"/>
      <c r="BIO127" s="1045"/>
      <c r="BIP127" s="1045"/>
      <c r="BIQ127" s="1045"/>
      <c r="BIR127" s="1045"/>
      <c r="BIS127" s="1045"/>
      <c r="BIT127" s="1045"/>
      <c r="BIU127" s="1045"/>
      <c r="BIV127" s="1045"/>
      <c r="BIW127" s="1045"/>
      <c r="BIX127" s="1045"/>
      <c r="BIY127" s="1045"/>
      <c r="BIZ127" s="1045"/>
      <c r="BJA127" s="1045"/>
      <c r="BJB127" s="1045"/>
      <c r="BJC127" s="1045"/>
      <c r="BJD127" s="1045"/>
      <c r="BJE127" s="1045"/>
      <c r="BJF127" s="1045"/>
      <c r="BJG127" s="1045"/>
      <c r="BJH127" s="1045"/>
      <c r="BJI127" s="1045"/>
      <c r="BJJ127" s="1045"/>
      <c r="BJK127" s="1045"/>
      <c r="BJL127" s="1045"/>
      <c r="BJM127" s="1045"/>
      <c r="BJN127" s="1045"/>
      <c r="BJO127" s="1045"/>
      <c r="BJP127" s="1045"/>
      <c r="BJQ127" s="1045"/>
      <c r="BJR127" s="1045"/>
      <c r="BJS127" s="1045"/>
      <c r="BJT127" s="1045"/>
      <c r="BJU127" s="1045"/>
      <c r="BJV127" s="1045"/>
      <c r="BJW127" s="1045"/>
      <c r="BJX127" s="1045"/>
      <c r="BJY127" s="1045"/>
      <c r="BJZ127" s="1045"/>
      <c r="BKA127" s="1045"/>
      <c r="BKB127" s="1045"/>
      <c r="BKC127" s="1045"/>
      <c r="BKD127" s="1045"/>
      <c r="BKE127" s="1045"/>
      <c r="BKF127" s="1045"/>
      <c r="BKG127" s="1045"/>
      <c r="BKH127" s="1045"/>
      <c r="BKI127" s="1045"/>
      <c r="BKJ127" s="1045"/>
      <c r="BKK127" s="1045"/>
      <c r="BKL127" s="1045"/>
      <c r="BKM127" s="1045"/>
      <c r="BKN127" s="1045"/>
      <c r="BKO127" s="1045"/>
      <c r="BKP127" s="1045"/>
      <c r="BKQ127" s="1045"/>
      <c r="BKR127" s="1045"/>
      <c r="BKS127" s="1045"/>
      <c r="BKT127" s="1045"/>
      <c r="BKU127" s="1045"/>
      <c r="BKV127" s="1045"/>
      <c r="BKW127" s="1045"/>
      <c r="BKX127" s="1045"/>
      <c r="BKY127" s="1045"/>
      <c r="BKZ127" s="1045"/>
      <c r="BLA127" s="1045"/>
      <c r="BLB127" s="1045"/>
      <c r="BLC127" s="1045"/>
      <c r="BLD127" s="1045"/>
      <c r="BLE127" s="1045"/>
      <c r="BLF127" s="1045"/>
      <c r="BLG127" s="1045"/>
      <c r="BLH127" s="1045"/>
      <c r="BLI127" s="1045"/>
      <c r="BLJ127" s="1045"/>
      <c r="BLK127" s="1045"/>
      <c r="BLL127" s="1045"/>
      <c r="BLM127" s="1045"/>
      <c r="BLN127" s="1045"/>
      <c r="BLO127" s="1045"/>
      <c r="BLP127" s="1045"/>
      <c r="BLQ127" s="1045"/>
      <c r="BLR127" s="1045"/>
      <c r="BLS127" s="1045"/>
      <c r="BLT127" s="1045"/>
      <c r="BLU127" s="1045"/>
      <c r="BLV127" s="1045"/>
      <c r="BLW127" s="1045"/>
      <c r="BLX127" s="1045"/>
      <c r="BLY127" s="1045"/>
      <c r="BLZ127" s="1045"/>
      <c r="BMA127" s="1045"/>
      <c r="BMB127" s="1045"/>
      <c r="BMC127" s="1045"/>
      <c r="BMD127" s="1045"/>
      <c r="BME127" s="1045"/>
      <c r="BMF127" s="1045"/>
      <c r="BMG127" s="1045"/>
      <c r="BMH127" s="1045"/>
      <c r="BMI127" s="1045"/>
      <c r="BMJ127" s="1045"/>
      <c r="BMK127" s="1045"/>
      <c r="BML127" s="1045"/>
      <c r="BMM127" s="1045"/>
      <c r="BMN127" s="1045"/>
      <c r="BMO127" s="1045"/>
      <c r="BMP127" s="1045"/>
      <c r="BMQ127" s="1045"/>
      <c r="BMR127" s="1045"/>
      <c r="BMS127" s="1045"/>
      <c r="BMT127" s="1045"/>
      <c r="BMU127" s="1045"/>
      <c r="BMV127" s="1045"/>
      <c r="BMW127" s="1045"/>
      <c r="BMX127" s="1045"/>
      <c r="BMY127" s="1045"/>
      <c r="BMZ127" s="1045"/>
      <c r="BNA127" s="1045"/>
      <c r="BNB127" s="1045"/>
      <c r="BNC127" s="1045"/>
      <c r="BND127" s="1045"/>
      <c r="BNE127" s="1045"/>
      <c r="BNF127" s="1045"/>
      <c r="BNG127" s="1045"/>
      <c r="BNH127" s="1045"/>
      <c r="BNI127" s="1045"/>
      <c r="BNJ127" s="1045"/>
      <c r="BNK127" s="1045"/>
      <c r="BNL127" s="1045"/>
      <c r="BNM127" s="1045"/>
      <c r="BNN127" s="1045"/>
      <c r="BNO127" s="1045"/>
      <c r="BNP127" s="1045"/>
      <c r="BNQ127" s="1045"/>
      <c r="BNR127" s="1045"/>
      <c r="BNS127" s="1045"/>
      <c r="BNT127" s="1045"/>
      <c r="BNU127" s="1045"/>
      <c r="BNV127" s="1045"/>
      <c r="BNW127" s="1045"/>
      <c r="BNX127" s="1045"/>
      <c r="BNY127" s="1045"/>
      <c r="BNZ127" s="1045"/>
      <c r="BOA127" s="1045"/>
      <c r="BOB127" s="1045"/>
      <c r="BOC127" s="1045"/>
      <c r="BOD127" s="1045"/>
      <c r="BOE127" s="1045"/>
      <c r="BOF127" s="1045"/>
      <c r="BOG127" s="1045"/>
      <c r="BOH127" s="1045"/>
      <c r="BOI127" s="1045"/>
      <c r="BOJ127" s="1045"/>
      <c r="BOK127" s="1045"/>
      <c r="BOL127" s="1045"/>
      <c r="BOM127" s="1045"/>
      <c r="BON127" s="1045"/>
      <c r="BOO127" s="1045"/>
      <c r="BOP127" s="1045"/>
      <c r="BOQ127" s="1045"/>
      <c r="BOR127" s="1045"/>
      <c r="BOS127" s="1045"/>
      <c r="BOT127" s="1045"/>
      <c r="BOU127" s="1045"/>
      <c r="BOV127" s="1045"/>
      <c r="BOW127" s="1045"/>
      <c r="BOX127" s="1045"/>
      <c r="BOY127" s="1045"/>
      <c r="BOZ127" s="1045"/>
      <c r="BPA127" s="1045"/>
      <c r="BPB127" s="1045"/>
      <c r="BPC127" s="1045"/>
      <c r="BPD127" s="1045"/>
      <c r="BPE127" s="1045"/>
      <c r="BPF127" s="1045"/>
      <c r="BPG127" s="1045"/>
      <c r="BPH127" s="1045"/>
      <c r="BPI127" s="1045"/>
      <c r="BPJ127" s="1045"/>
      <c r="BPK127" s="1045"/>
      <c r="BPL127" s="1045"/>
      <c r="BPM127" s="1045"/>
      <c r="BPN127" s="1045"/>
      <c r="BPO127" s="1045"/>
      <c r="BPP127" s="1045"/>
      <c r="BPQ127" s="1045"/>
      <c r="BPR127" s="1045"/>
      <c r="BPS127" s="1045"/>
      <c r="BPT127" s="1045"/>
      <c r="BPU127" s="1045"/>
      <c r="BPV127" s="1045"/>
      <c r="BPW127" s="1045"/>
      <c r="BPX127" s="1045"/>
      <c r="BPY127" s="1045"/>
      <c r="BPZ127" s="1045"/>
      <c r="BQA127" s="1045"/>
      <c r="BQB127" s="1045"/>
      <c r="BQC127" s="1045"/>
      <c r="BQD127" s="1045"/>
      <c r="BQE127" s="1045"/>
      <c r="BQF127" s="1045"/>
      <c r="BQG127" s="1045"/>
      <c r="BQH127" s="1045"/>
      <c r="BQI127" s="1045"/>
      <c r="BQJ127" s="1045"/>
      <c r="BQK127" s="1045"/>
      <c r="BQL127" s="1045"/>
      <c r="BQM127" s="1045"/>
      <c r="BQN127" s="1045"/>
      <c r="BQO127" s="1045"/>
      <c r="BQP127" s="1045"/>
      <c r="BQQ127" s="1045"/>
      <c r="BQR127" s="1045"/>
      <c r="BQS127" s="1045"/>
      <c r="BQT127" s="1045"/>
      <c r="BQU127" s="1045"/>
      <c r="BQV127" s="1045"/>
      <c r="BQW127" s="1045"/>
      <c r="BQX127" s="1045"/>
      <c r="BQY127" s="1045"/>
      <c r="BQZ127" s="1045"/>
      <c r="BRA127" s="1045"/>
      <c r="BRB127" s="1045"/>
      <c r="BRC127" s="1045"/>
      <c r="BRD127" s="1045"/>
      <c r="BRE127" s="1045"/>
      <c r="BRF127" s="1045"/>
      <c r="BRG127" s="1045"/>
      <c r="BRH127" s="1045"/>
      <c r="BRI127" s="1045"/>
      <c r="BRJ127" s="1045"/>
      <c r="BRK127" s="1045"/>
      <c r="BRL127" s="1045"/>
      <c r="BRM127" s="1045"/>
      <c r="BRN127" s="1045"/>
      <c r="BRO127" s="1045"/>
      <c r="BRP127" s="1045"/>
      <c r="BRQ127" s="1045"/>
      <c r="BRR127" s="1045"/>
      <c r="BRS127" s="1045"/>
      <c r="BRT127" s="1045"/>
      <c r="BRU127" s="1045"/>
      <c r="BRV127" s="1045"/>
      <c r="BRW127" s="1045"/>
      <c r="BRX127" s="1045"/>
      <c r="BRY127" s="1045"/>
      <c r="BRZ127" s="1045"/>
      <c r="BSA127" s="1045"/>
      <c r="BSB127" s="1045"/>
      <c r="BSC127" s="1045"/>
      <c r="BSD127" s="1045"/>
      <c r="BSE127" s="1045"/>
      <c r="BSF127" s="1045"/>
      <c r="BSG127" s="1045"/>
      <c r="BSH127" s="1045"/>
      <c r="BSI127" s="1045"/>
      <c r="BSJ127" s="1045"/>
      <c r="BSK127" s="1045"/>
      <c r="BSL127" s="1045"/>
      <c r="BSM127" s="1045"/>
      <c r="BSN127" s="1045"/>
      <c r="BSO127" s="1045"/>
      <c r="BSP127" s="1045"/>
      <c r="BSQ127" s="1045"/>
      <c r="BSR127" s="1045"/>
      <c r="BSS127" s="1045"/>
      <c r="BST127" s="1045"/>
      <c r="BSU127" s="1045"/>
      <c r="BSV127" s="1045"/>
      <c r="BSW127" s="1045"/>
      <c r="BSX127" s="1045"/>
      <c r="BSY127" s="1045"/>
      <c r="BSZ127" s="1045"/>
      <c r="BTA127" s="1045"/>
      <c r="BTB127" s="1045"/>
      <c r="BTC127" s="1045"/>
      <c r="BTD127" s="1045"/>
      <c r="BTE127" s="1045"/>
      <c r="BTF127" s="1045"/>
      <c r="BTG127" s="1045"/>
      <c r="BTH127" s="1045"/>
      <c r="BTI127" s="1045"/>
      <c r="BTJ127" s="1045"/>
      <c r="BTK127" s="1045"/>
      <c r="BTL127" s="1045"/>
      <c r="BTM127" s="1045"/>
      <c r="BTN127" s="1045"/>
      <c r="BTO127" s="1045"/>
      <c r="BTP127" s="1045"/>
      <c r="BTQ127" s="1045"/>
      <c r="BTR127" s="1045"/>
      <c r="BTS127" s="1045"/>
      <c r="BTT127" s="1045"/>
      <c r="BTU127" s="1045"/>
      <c r="BTV127" s="1045"/>
      <c r="BTW127" s="1045"/>
      <c r="BTX127" s="1045"/>
      <c r="BTY127" s="1045"/>
      <c r="BTZ127" s="1045"/>
      <c r="BUA127" s="1045"/>
      <c r="BUB127" s="1045"/>
      <c r="BUC127" s="1045"/>
      <c r="BUD127" s="1045"/>
      <c r="BUE127" s="1045"/>
      <c r="BUF127" s="1045"/>
      <c r="BUG127" s="1045"/>
      <c r="BUH127" s="1045"/>
      <c r="BUI127" s="1045"/>
      <c r="BUJ127" s="1045"/>
      <c r="BUK127" s="1045"/>
      <c r="BUL127" s="1045"/>
      <c r="BUM127" s="1045"/>
      <c r="BUN127" s="1045"/>
      <c r="BUO127" s="1045"/>
      <c r="BUP127" s="1045"/>
      <c r="BUQ127" s="1045"/>
      <c r="BUR127" s="1045"/>
      <c r="BUS127" s="1045"/>
      <c r="BUT127" s="1045"/>
      <c r="BUU127" s="1045"/>
      <c r="BUV127" s="1045"/>
      <c r="BUW127" s="1045"/>
      <c r="BUX127" s="1045"/>
      <c r="BUY127" s="1045"/>
      <c r="BUZ127" s="1045"/>
      <c r="BVA127" s="1045"/>
      <c r="BVB127" s="1045"/>
      <c r="BVC127" s="1045"/>
      <c r="BVD127" s="1045"/>
      <c r="BVE127" s="1045"/>
      <c r="BVF127" s="1045"/>
      <c r="BVG127" s="1045"/>
      <c r="BVH127" s="1045"/>
      <c r="BVI127" s="1045"/>
      <c r="BVJ127" s="1045"/>
      <c r="BVK127" s="1045"/>
      <c r="BVL127" s="1045"/>
      <c r="BVM127" s="1045"/>
      <c r="BVN127" s="1045"/>
      <c r="BVO127" s="1045"/>
      <c r="BVP127" s="1045"/>
      <c r="BVQ127" s="1045"/>
      <c r="BVR127" s="1045"/>
      <c r="BVS127" s="1045"/>
      <c r="BVT127" s="1045"/>
      <c r="BVU127" s="1045"/>
      <c r="BVV127" s="1045"/>
      <c r="BVW127" s="1045"/>
      <c r="BVX127" s="1045"/>
      <c r="BVY127" s="1045"/>
      <c r="BVZ127" s="1045"/>
      <c r="BWA127" s="1045"/>
      <c r="BWB127" s="1045"/>
      <c r="BWC127" s="1045"/>
      <c r="BWD127" s="1045"/>
      <c r="BWE127" s="1045"/>
      <c r="BWF127" s="1045"/>
      <c r="BWG127" s="1045"/>
      <c r="BWH127" s="1045"/>
      <c r="BWI127" s="1045"/>
      <c r="BWJ127" s="1045"/>
      <c r="BWK127" s="1045"/>
      <c r="BWL127" s="1045"/>
      <c r="BWM127" s="1045"/>
      <c r="BWN127" s="1045"/>
      <c r="BWO127" s="1045"/>
      <c r="BWP127" s="1045"/>
      <c r="BWQ127" s="1045"/>
      <c r="BWR127" s="1045"/>
      <c r="BWS127" s="1045"/>
      <c r="BWT127" s="1045"/>
      <c r="BWU127" s="1045"/>
      <c r="BWV127" s="1045"/>
      <c r="BWW127" s="1045"/>
      <c r="BWX127" s="1045"/>
      <c r="BWY127" s="1045"/>
      <c r="BWZ127" s="1045"/>
      <c r="BXA127" s="1045"/>
      <c r="BXB127" s="1045"/>
      <c r="BXC127" s="1045"/>
      <c r="BXD127" s="1045"/>
      <c r="BXE127" s="1045"/>
      <c r="BXF127" s="1045"/>
      <c r="BXG127" s="1045"/>
      <c r="BXH127" s="1045"/>
      <c r="BXI127" s="1045"/>
      <c r="BXJ127" s="1045"/>
      <c r="BXK127" s="1045"/>
      <c r="BXL127" s="1045"/>
      <c r="BXM127" s="1045"/>
      <c r="BXN127" s="1045"/>
      <c r="BXO127" s="1045"/>
      <c r="BXP127" s="1045"/>
      <c r="BXQ127" s="1045"/>
      <c r="BXR127" s="1045"/>
      <c r="BXS127" s="1045"/>
      <c r="BXT127" s="1045"/>
      <c r="BXU127" s="1045"/>
      <c r="BXV127" s="1045"/>
      <c r="BXW127" s="1045"/>
      <c r="BXX127" s="1045"/>
      <c r="BXY127" s="1045"/>
      <c r="BXZ127" s="1045"/>
      <c r="BYA127" s="1045"/>
      <c r="BYB127" s="1045"/>
      <c r="BYC127" s="1045"/>
      <c r="BYD127" s="1045"/>
      <c r="BYE127" s="1045"/>
      <c r="BYF127" s="1045"/>
      <c r="BYG127" s="1045"/>
      <c r="BYH127" s="1045"/>
      <c r="BYI127" s="1045"/>
      <c r="BYJ127" s="1045"/>
      <c r="BYK127" s="1045"/>
      <c r="BYL127" s="1045"/>
      <c r="BYM127" s="1045"/>
      <c r="BYN127" s="1045"/>
      <c r="BYO127" s="1045"/>
      <c r="BYP127" s="1045"/>
      <c r="BYQ127" s="1045"/>
      <c r="BYR127" s="1045"/>
      <c r="BYS127" s="1045"/>
      <c r="BYT127" s="1045"/>
      <c r="BYU127" s="1045"/>
      <c r="BYV127" s="1045"/>
      <c r="BYW127" s="1045"/>
      <c r="BYX127" s="1045"/>
      <c r="BYY127" s="1045"/>
      <c r="BYZ127" s="1045"/>
      <c r="BZA127" s="1045"/>
      <c r="BZB127" s="1045"/>
      <c r="BZC127" s="1045"/>
      <c r="BZD127" s="1045"/>
      <c r="BZE127" s="1045"/>
      <c r="BZF127" s="1045"/>
      <c r="BZG127" s="1045"/>
      <c r="BZH127" s="1045"/>
      <c r="BZI127" s="1045"/>
      <c r="BZJ127" s="1045"/>
      <c r="BZK127" s="1045"/>
      <c r="BZL127" s="1045"/>
      <c r="BZM127" s="1045"/>
      <c r="BZN127" s="1045"/>
      <c r="BZO127" s="1045"/>
      <c r="BZP127" s="1045"/>
      <c r="BZQ127" s="1045"/>
      <c r="BZR127" s="1045"/>
      <c r="BZS127" s="1045"/>
      <c r="BZT127" s="1045"/>
      <c r="BZU127" s="1045"/>
      <c r="BZV127" s="1045"/>
      <c r="BZW127" s="1045"/>
      <c r="BZX127" s="1045"/>
      <c r="BZY127" s="1045"/>
      <c r="BZZ127" s="1045"/>
      <c r="CAA127" s="1045"/>
      <c r="CAB127" s="1045"/>
      <c r="CAC127" s="1045"/>
      <c r="CAD127" s="1045"/>
      <c r="CAE127" s="1045"/>
      <c r="CAF127" s="1045"/>
      <c r="CAG127" s="1045"/>
      <c r="CAH127" s="1045"/>
      <c r="CAI127" s="1045"/>
      <c r="CAJ127" s="1045"/>
      <c r="CAK127" s="1045"/>
      <c r="CAL127" s="1045"/>
      <c r="CAM127" s="1045"/>
      <c r="CAN127" s="1045"/>
      <c r="CAO127" s="1045"/>
      <c r="CAP127" s="1045"/>
      <c r="CAQ127" s="1045"/>
      <c r="CAR127" s="1045"/>
      <c r="CAS127" s="1045"/>
      <c r="CAT127" s="1045"/>
      <c r="CAU127" s="1045"/>
      <c r="CAV127" s="1045"/>
      <c r="CAW127" s="1045"/>
      <c r="CAX127" s="1045"/>
      <c r="CAY127" s="1045"/>
      <c r="CAZ127" s="1045"/>
      <c r="CBA127" s="1045"/>
      <c r="CBB127" s="1045"/>
      <c r="CBC127" s="1045"/>
      <c r="CBD127" s="1045"/>
      <c r="CBE127" s="1045"/>
      <c r="CBF127" s="1045"/>
      <c r="CBG127" s="1045"/>
      <c r="CBH127" s="1045"/>
      <c r="CBI127" s="1045"/>
      <c r="CBJ127" s="1045"/>
      <c r="CBK127" s="1045"/>
      <c r="CBL127" s="1045"/>
      <c r="CBM127" s="1045"/>
      <c r="CBN127" s="1045"/>
      <c r="CBO127" s="1045"/>
      <c r="CBP127" s="1045"/>
      <c r="CBQ127" s="1045"/>
      <c r="CBR127" s="1045"/>
      <c r="CBS127" s="1045"/>
      <c r="CBT127" s="1045"/>
      <c r="CBU127" s="1045"/>
      <c r="CBV127" s="1045"/>
      <c r="CBW127" s="1045"/>
      <c r="CBX127" s="1045"/>
      <c r="CBY127" s="1045"/>
      <c r="CBZ127" s="1045"/>
      <c r="CCA127" s="1045"/>
      <c r="CCB127" s="1045"/>
      <c r="CCC127" s="1045"/>
      <c r="CCD127" s="1045"/>
      <c r="CCE127" s="1045"/>
      <c r="CCF127" s="1045"/>
      <c r="CCG127" s="1045"/>
      <c r="CCH127" s="1045"/>
      <c r="CCI127" s="1045"/>
      <c r="CCJ127" s="1045"/>
      <c r="CCK127" s="1045"/>
      <c r="CCL127" s="1045"/>
      <c r="CCM127" s="1045"/>
      <c r="CCN127" s="1045"/>
      <c r="CCO127" s="1045"/>
      <c r="CCP127" s="1045"/>
      <c r="CCQ127" s="1045"/>
      <c r="CCR127" s="1045"/>
      <c r="CCS127" s="1045"/>
      <c r="CCT127" s="1045"/>
      <c r="CCU127" s="1045"/>
      <c r="CCV127" s="1045"/>
      <c r="CCW127" s="1045"/>
      <c r="CCX127" s="1045"/>
      <c r="CCY127" s="1045"/>
      <c r="CCZ127" s="1045"/>
      <c r="CDA127" s="1045"/>
      <c r="CDB127" s="1045"/>
      <c r="CDC127" s="1045"/>
      <c r="CDD127" s="1045"/>
      <c r="CDE127" s="1045"/>
      <c r="CDF127" s="1045"/>
      <c r="CDG127" s="1045"/>
      <c r="CDH127" s="1045"/>
      <c r="CDI127" s="1045"/>
      <c r="CDJ127" s="1045"/>
      <c r="CDK127" s="1045"/>
      <c r="CDL127" s="1045"/>
      <c r="CDM127" s="1045"/>
      <c r="CDN127" s="1045"/>
      <c r="CDO127" s="1045"/>
      <c r="CDP127" s="1045"/>
      <c r="CDQ127" s="1045"/>
      <c r="CDR127" s="1045"/>
      <c r="CDS127" s="1045"/>
      <c r="CDT127" s="1045"/>
      <c r="CDU127" s="1045"/>
      <c r="CDV127" s="1045"/>
      <c r="CDW127" s="1045"/>
      <c r="CDX127" s="1045"/>
      <c r="CDY127" s="1045"/>
      <c r="CDZ127" s="1045"/>
      <c r="CEA127" s="1045"/>
      <c r="CEB127" s="1045"/>
      <c r="CEC127" s="1045"/>
      <c r="CED127" s="1045"/>
      <c r="CEE127" s="1045"/>
      <c r="CEF127" s="1045"/>
      <c r="CEG127" s="1045"/>
      <c r="CEH127" s="1045"/>
      <c r="CEI127" s="1045"/>
      <c r="CEJ127" s="1045"/>
      <c r="CEK127" s="1045"/>
      <c r="CEL127" s="1045"/>
      <c r="CEM127" s="1045"/>
      <c r="CEN127" s="1045"/>
      <c r="CEO127" s="1045"/>
      <c r="CEP127" s="1045"/>
      <c r="CEQ127" s="1045"/>
      <c r="CER127" s="1045"/>
      <c r="CES127" s="1045"/>
      <c r="CET127" s="1045"/>
      <c r="CEU127" s="1045"/>
      <c r="CEV127" s="1045"/>
      <c r="CEW127" s="1045"/>
      <c r="CEX127" s="1045"/>
      <c r="CEY127" s="1045"/>
      <c r="CEZ127" s="1045"/>
      <c r="CFA127" s="1045"/>
      <c r="CFB127" s="1045"/>
      <c r="CFC127" s="1045"/>
      <c r="CFD127" s="1045"/>
      <c r="CFE127" s="1045"/>
      <c r="CFF127" s="1045"/>
      <c r="CFG127" s="1045"/>
      <c r="CFH127" s="1045"/>
      <c r="CFI127" s="1045"/>
      <c r="CFJ127" s="1045"/>
      <c r="CFK127" s="1045"/>
      <c r="CFL127" s="1045"/>
      <c r="CFM127" s="1045"/>
      <c r="CFN127" s="1045"/>
      <c r="CFO127" s="1045"/>
      <c r="CFP127" s="1045"/>
      <c r="CFQ127" s="1045"/>
      <c r="CFR127" s="1045"/>
      <c r="CFS127" s="1045"/>
      <c r="CFT127" s="1045"/>
      <c r="CFU127" s="1045"/>
      <c r="CFV127" s="1045"/>
      <c r="CFW127" s="1045"/>
      <c r="CFX127" s="1045"/>
      <c r="CFY127" s="1045"/>
      <c r="CFZ127" s="1045"/>
      <c r="CGA127" s="1045"/>
      <c r="CGB127" s="1045"/>
      <c r="CGC127" s="1045"/>
      <c r="CGD127" s="1045"/>
      <c r="CGE127" s="1045"/>
      <c r="CGF127" s="1045"/>
      <c r="CGG127" s="1045"/>
      <c r="CGH127" s="1045"/>
      <c r="CGI127" s="1045"/>
      <c r="CGJ127" s="1045"/>
      <c r="CGK127" s="1045"/>
      <c r="CGL127" s="1045"/>
      <c r="CGM127" s="1045"/>
      <c r="CGN127" s="1045"/>
      <c r="CGO127" s="1045"/>
      <c r="CGP127" s="1045"/>
      <c r="CGQ127" s="1045"/>
      <c r="CGR127" s="1045"/>
      <c r="CGS127" s="1045"/>
      <c r="CGT127" s="1045"/>
      <c r="CGU127" s="1045"/>
      <c r="CGV127" s="1045"/>
      <c r="CGW127" s="1045"/>
      <c r="CGX127" s="1045"/>
      <c r="CGY127" s="1045"/>
      <c r="CGZ127" s="1045"/>
      <c r="CHA127" s="1045"/>
      <c r="CHB127" s="1045"/>
      <c r="CHC127" s="1045"/>
      <c r="CHD127" s="1045"/>
      <c r="CHE127" s="1045"/>
      <c r="CHF127" s="1045"/>
      <c r="CHG127" s="1045"/>
      <c r="CHH127" s="1045"/>
      <c r="CHI127" s="1045"/>
      <c r="CHJ127" s="1045"/>
      <c r="CHK127" s="1045"/>
      <c r="CHL127" s="1045"/>
      <c r="CHM127" s="1045"/>
      <c r="CHN127" s="1045"/>
      <c r="CHO127" s="1045"/>
      <c r="CHP127" s="1045"/>
      <c r="CHQ127" s="1045"/>
      <c r="CHR127" s="1045"/>
      <c r="CHS127" s="1045"/>
      <c r="CHT127" s="1045"/>
      <c r="CHU127" s="1045"/>
      <c r="CHV127" s="1045"/>
      <c r="CHW127" s="1045"/>
      <c r="CHX127" s="1045"/>
      <c r="CHY127" s="1045"/>
      <c r="CHZ127" s="1045"/>
      <c r="CIA127" s="1045"/>
      <c r="CIB127" s="1045"/>
      <c r="CIC127" s="1045"/>
      <c r="CID127" s="1045"/>
      <c r="CIE127" s="1045"/>
      <c r="CIF127" s="1045"/>
      <c r="CIG127" s="1045"/>
      <c r="CIH127" s="1045"/>
      <c r="CII127" s="1045"/>
      <c r="CIJ127" s="1045"/>
      <c r="CIK127" s="1045"/>
      <c r="CIL127" s="1045"/>
      <c r="CIM127" s="1045"/>
      <c r="CIN127" s="1045"/>
      <c r="CIO127" s="1045"/>
      <c r="CIP127" s="1045"/>
      <c r="CIQ127" s="1045"/>
      <c r="CIR127" s="1045"/>
      <c r="CIS127" s="1045"/>
      <c r="CIT127" s="1045"/>
      <c r="CIU127" s="1045"/>
      <c r="CIV127" s="1045"/>
      <c r="CIW127" s="1045"/>
      <c r="CIX127" s="1045"/>
      <c r="CIY127" s="1045"/>
      <c r="CIZ127" s="1045"/>
      <c r="CJA127" s="1045"/>
      <c r="CJB127" s="1045"/>
      <c r="CJC127" s="1045"/>
      <c r="CJD127" s="1045"/>
      <c r="CJE127" s="1045"/>
      <c r="CJF127" s="1045"/>
      <c r="CJG127" s="1045"/>
      <c r="CJH127" s="1045"/>
      <c r="CJI127" s="1045"/>
      <c r="CJJ127" s="1045"/>
      <c r="CJK127" s="1045"/>
      <c r="CJL127" s="1045"/>
      <c r="CJM127" s="1045"/>
      <c r="CJN127" s="1045"/>
      <c r="CJO127" s="1045"/>
      <c r="CJP127" s="1045"/>
      <c r="CJQ127" s="1045"/>
      <c r="CJR127" s="1045"/>
      <c r="CJS127" s="1045"/>
      <c r="CJT127" s="1045"/>
      <c r="CJU127" s="1045"/>
      <c r="CJV127" s="1045"/>
      <c r="CJW127" s="1045"/>
      <c r="CJX127" s="1045"/>
      <c r="CJY127" s="1045"/>
      <c r="CJZ127" s="1045"/>
      <c r="CKA127" s="1045"/>
      <c r="CKB127" s="1045"/>
      <c r="CKC127" s="1045"/>
      <c r="CKD127" s="1045"/>
      <c r="CKE127" s="1045"/>
      <c r="CKF127" s="1045"/>
      <c r="CKG127" s="1045"/>
      <c r="CKH127" s="1045"/>
      <c r="CKI127" s="1045"/>
      <c r="CKJ127" s="1045"/>
      <c r="CKK127" s="1045"/>
      <c r="CKL127" s="1045"/>
      <c r="CKM127" s="1045"/>
      <c r="CKN127" s="1045"/>
      <c r="CKO127" s="1045"/>
      <c r="CKP127" s="1045"/>
      <c r="CKQ127" s="1045"/>
      <c r="CKR127" s="1045"/>
      <c r="CKS127" s="1045"/>
      <c r="CKT127" s="1045"/>
      <c r="CKU127" s="1045"/>
      <c r="CKV127" s="1045"/>
      <c r="CKW127" s="1045"/>
      <c r="CKX127" s="1045"/>
      <c r="CKY127" s="1045"/>
      <c r="CKZ127" s="1045"/>
      <c r="CLA127" s="1045"/>
      <c r="CLB127" s="1045"/>
      <c r="CLC127" s="1045"/>
      <c r="CLD127" s="1045"/>
      <c r="CLE127" s="1045"/>
      <c r="CLF127" s="1045"/>
      <c r="CLG127" s="1045"/>
      <c r="CLH127" s="1045"/>
      <c r="CLI127" s="1045"/>
      <c r="CLJ127" s="1045"/>
      <c r="CLK127" s="1045"/>
      <c r="CLL127" s="1045"/>
      <c r="CLM127" s="1045"/>
      <c r="CLN127" s="1045"/>
      <c r="CLO127" s="1045"/>
      <c r="CLP127" s="1045"/>
      <c r="CLQ127" s="1045"/>
      <c r="CLR127" s="1045"/>
      <c r="CLS127" s="1045"/>
      <c r="CLT127" s="1045"/>
      <c r="CLU127" s="1045"/>
      <c r="CLV127" s="1045"/>
      <c r="CLW127" s="1045"/>
      <c r="CLX127" s="1045"/>
      <c r="CLY127" s="1045"/>
      <c r="CLZ127" s="1045"/>
      <c r="CMA127" s="1045"/>
      <c r="CMB127" s="1045"/>
      <c r="CMC127" s="1045"/>
      <c r="CMD127" s="1045"/>
      <c r="CME127" s="1045"/>
      <c r="CMF127" s="1045"/>
      <c r="CMG127" s="1045"/>
      <c r="CMH127" s="1045"/>
      <c r="CMI127" s="1045"/>
      <c r="CMJ127" s="1045"/>
      <c r="CMK127" s="1045"/>
      <c r="CML127" s="1045"/>
      <c r="CMM127" s="1045"/>
      <c r="CMN127" s="1045"/>
      <c r="CMO127" s="1045"/>
      <c r="CMP127" s="1045"/>
      <c r="CMQ127" s="1045"/>
      <c r="CMR127" s="1045"/>
      <c r="CMS127" s="1045"/>
      <c r="CMT127" s="1045"/>
      <c r="CMU127" s="1045"/>
      <c r="CMV127" s="1045"/>
      <c r="CMW127" s="1045"/>
      <c r="CMX127" s="1045"/>
      <c r="CMY127" s="1045"/>
      <c r="CMZ127" s="1045"/>
      <c r="CNA127" s="1045"/>
      <c r="CNB127" s="1045"/>
      <c r="CNC127" s="1045"/>
      <c r="CND127" s="1045"/>
      <c r="CNE127" s="1045"/>
      <c r="CNF127" s="1045"/>
      <c r="CNG127" s="1045"/>
      <c r="CNH127" s="1045"/>
      <c r="CNI127" s="1045"/>
      <c r="CNJ127" s="1045"/>
      <c r="CNK127" s="1045"/>
      <c r="CNL127" s="1045"/>
      <c r="CNM127" s="1045"/>
      <c r="CNN127" s="1045"/>
      <c r="CNO127" s="1045"/>
      <c r="CNP127" s="1045"/>
      <c r="CNQ127" s="1045"/>
      <c r="CNR127" s="1045"/>
      <c r="CNS127" s="1045"/>
      <c r="CNT127" s="1045"/>
      <c r="CNU127" s="1045"/>
      <c r="CNV127" s="1045"/>
      <c r="CNW127" s="1045"/>
      <c r="CNX127" s="1045"/>
      <c r="CNY127" s="1045"/>
      <c r="CNZ127" s="1045"/>
      <c r="COA127" s="1045"/>
      <c r="COB127" s="1045"/>
      <c r="COC127" s="1045"/>
      <c r="COD127" s="1045"/>
      <c r="COE127" s="1045"/>
      <c r="COF127" s="1045"/>
      <c r="COG127" s="1045"/>
      <c r="COH127" s="1045"/>
      <c r="COI127" s="1045"/>
      <c r="COJ127" s="1045"/>
      <c r="COK127" s="1045"/>
      <c r="COL127" s="1045"/>
      <c r="COM127" s="1045"/>
      <c r="CON127" s="1045"/>
      <c r="COO127" s="1045"/>
      <c r="COP127" s="1045"/>
      <c r="COQ127" s="1045"/>
      <c r="COR127" s="1045"/>
      <c r="COS127" s="1045"/>
      <c r="COT127" s="1045"/>
      <c r="COU127" s="1045"/>
      <c r="COV127" s="1045"/>
      <c r="COW127" s="1045"/>
      <c r="COX127" s="1045"/>
      <c r="COY127" s="1045"/>
      <c r="COZ127" s="1045"/>
      <c r="CPA127" s="1045"/>
      <c r="CPB127" s="1045"/>
      <c r="CPC127" s="1045"/>
      <c r="CPD127" s="1045"/>
      <c r="CPE127" s="1045"/>
      <c r="CPF127" s="1045"/>
      <c r="CPG127" s="1045"/>
      <c r="CPH127" s="1045"/>
      <c r="CPI127" s="1045"/>
      <c r="CPJ127" s="1045"/>
      <c r="CPK127" s="1045"/>
      <c r="CPL127" s="1045"/>
      <c r="CPM127" s="1045"/>
      <c r="CPN127" s="1045"/>
      <c r="CPO127" s="1045"/>
      <c r="CPP127" s="1045"/>
      <c r="CPQ127" s="1045"/>
      <c r="CPR127" s="1045"/>
      <c r="CPS127" s="1045"/>
      <c r="CPT127" s="1045"/>
      <c r="CPU127" s="1045"/>
      <c r="CPV127" s="1045"/>
      <c r="CPW127" s="1045"/>
      <c r="CPX127" s="1045"/>
      <c r="CPY127" s="1045"/>
      <c r="CPZ127" s="1045"/>
      <c r="CQA127" s="1045"/>
      <c r="CQB127" s="1045"/>
      <c r="CQC127" s="1045"/>
      <c r="CQD127" s="1045"/>
      <c r="CQE127" s="1045"/>
      <c r="CQF127" s="1045"/>
      <c r="CQG127" s="1045"/>
      <c r="CQH127" s="1045"/>
      <c r="CQI127" s="1045"/>
      <c r="CQJ127" s="1045"/>
      <c r="CQK127" s="1045"/>
      <c r="CQL127" s="1045"/>
      <c r="CQM127" s="1045"/>
      <c r="CQN127" s="1045"/>
      <c r="CQO127" s="1045"/>
      <c r="CQP127" s="1045"/>
      <c r="CQQ127" s="1045"/>
      <c r="CQR127" s="1045"/>
      <c r="CQS127" s="1045"/>
      <c r="CQT127" s="1045"/>
      <c r="CQU127" s="1045"/>
      <c r="CQV127" s="1045"/>
      <c r="CQW127" s="1045"/>
      <c r="CQX127" s="1045"/>
      <c r="CQY127" s="1045"/>
      <c r="CQZ127" s="1045"/>
      <c r="CRA127" s="1045"/>
      <c r="CRB127" s="1045"/>
      <c r="CRC127" s="1045"/>
      <c r="CRD127" s="1045"/>
      <c r="CRE127" s="1045"/>
      <c r="CRF127" s="1045"/>
      <c r="CRG127" s="1045"/>
      <c r="CRH127" s="1045"/>
      <c r="CRI127" s="1045"/>
      <c r="CRJ127" s="1045"/>
      <c r="CRK127" s="1045"/>
      <c r="CRL127" s="1045"/>
      <c r="CRM127" s="1045"/>
      <c r="CRN127" s="1045"/>
      <c r="CRO127" s="1045"/>
      <c r="CRP127" s="1045"/>
      <c r="CRQ127" s="1045"/>
      <c r="CRR127" s="1045"/>
      <c r="CRS127" s="1045"/>
      <c r="CRT127" s="1045"/>
      <c r="CRU127" s="1045"/>
      <c r="CRV127" s="1045"/>
      <c r="CRW127" s="1045"/>
      <c r="CRX127" s="1045"/>
      <c r="CRY127" s="1045"/>
      <c r="CRZ127" s="1045"/>
      <c r="CSA127" s="1045"/>
      <c r="CSB127" s="1045"/>
      <c r="CSC127" s="1045"/>
      <c r="CSD127" s="1045"/>
      <c r="CSE127" s="1045"/>
      <c r="CSF127" s="1045"/>
      <c r="CSG127" s="1045"/>
      <c r="CSH127" s="1045"/>
      <c r="CSI127" s="1045"/>
      <c r="CSJ127" s="1045"/>
      <c r="CSK127" s="1045"/>
      <c r="CSL127" s="1045"/>
      <c r="CSM127" s="1045"/>
      <c r="CSN127" s="1045"/>
      <c r="CSO127" s="1045"/>
      <c r="CSP127" s="1045"/>
      <c r="CSQ127" s="1045"/>
      <c r="CSR127" s="1045"/>
      <c r="CSS127" s="1045"/>
      <c r="CST127" s="1045"/>
      <c r="CSU127" s="1045"/>
      <c r="CSV127" s="1045"/>
      <c r="CSW127" s="1045"/>
      <c r="CSX127" s="1045"/>
      <c r="CSY127" s="1045"/>
      <c r="CSZ127" s="1045"/>
      <c r="CTA127" s="1045"/>
      <c r="CTB127" s="1045"/>
      <c r="CTC127" s="1045"/>
      <c r="CTD127" s="1045"/>
      <c r="CTE127" s="1045"/>
      <c r="CTF127" s="1045"/>
      <c r="CTG127" s="1045"/>
      <c r="CTH127" s="1045"/>
      <c r="CTI127" s="1045"/>
      <c r="CTJ127" s="1045"/>
      <c r="CTK127" s="1045"/>
      <c r="CTL127" s="1045"/>
      <c r="CTM127" s="1045"/>
      <c r="CTN127" s="1045"/>
      <c r="CTO127" s="1045"/>
      <c r="CTP127" s="1045"/>
      <c r="CTQ127" s="1045"/>
      <c r="CTR127" s="1045"/>
      <c r="CTS127" s="1045"/>
      <c r="CTT127" s="1045"/>
      <c r="CTU127" s="1045"/>
      <c r="CTV127" s="1045"/>
      <c r="CTW127" s="1045"/>
      <c r="CTX127" s="1045"/>
      <c r="CTY127" s="1045"/>
      <c r="CTZ127" s="1045"/>
      <c r="CUA127" s="1045"/>
      <c r="CUB127" s="1045"/>
      <c r="CUC127" s="1045"/>
      <c r="CUD127" s="1045"/>
      <c r="CUE127" s="1045"/>
      <c r="CUF127" s="1045"/>
      <c r="CUG127" s="1045"/>
      <c r="CUH127" s="1045"/>
      <c r="CUI127" s="1045"/>
      <c r="CUJ127" s="1045"/>
      <c r="CUK127" s="1045"/>
      <c r="CUL127" s="1045"/>
      <c r="CUM127" s="1045"/>
      <c r="CUN127" s="1045"/>
      <c r="CUO127" s="1045"/>
      <c r="CUP127" s="1045"/>
      <c r="CUQ127" s="1045"/>
      <c r="CUR127" s="1045"/>
      <c r="CUS127" s="1045"/>
      <c r="CUT127" s="1045"/>
      <c r="CUU127" s="1045"/>
      <c r="CUV127" s="1045"/>
      <c r="CUW127" s="1045"/>
      <c r="CUX127" s="1045"/>
      <c r="CUY127" s="1045"/>
      <c r="CUZ127" s="1045"/>
      <c r="CVA127" s="1045"/>
      <c r="CVB127" s="1045"/>
      <c r="CVC127" s="1045"/>
      <c r="CVD127" s="1045"/>
      <c r="CVE127" s="1045"/>
      <c r="CVF127" s="1045"/>
      <c r="CVG127" s="1045"/>
      <c r="CVH127" s="1045"/>
      <c r="CVI127" s="1045"/>
      <c r="CVJ127" s="1045"/>
      <c r="CVK127" s="1045"/>
      <c r="CVL127" s="1045"/>
      <c r="CVM127" s="1045"/>
      <c r="CVN127" s="1045"/>
      <c r="CVO127" s="1045"/>
      <c r="CVP127" s="1045"/>
      <c r="CVQ127" s="1045"/>
      <c r="CVR127" s="1045"/>
      <c r="CVS127" s="1045"/>
      <c r="CVT127" s="1045"/>
      <c r="CVU127" s="1045"/>
      <c r="CVV127" s="1045"/>
      <c r="CVW127" s="1045"/>
      <c r="CVX127" s="1045"/>
      <c r="CVY127" s="1045"/>
      <c r="CVZ127" s="1045"/>
      <c r="CWA127" s="1045"/>
      <c r="CWB127" s="1045"/>
      <c r="CWC127" s="1045"/>
      <c r="CWD127" s="1045"/>
      <c r="CWE127" s="1045"/>
      <c r="CWF127" s="1045"/>
      <c r="CWG127" s="1045"/>
      <c r="CWH127" s="1045"/>
      <c r="CWI127" s="1045"/>
      <c r="CWJ127" s="1045"/>
      <c r="CWK127" s="1045"/>
      <c r="CWL127" s="1045"/>
      <c r="CWM127" s="1045"/>
      <c r="CWN127" s="1045"/>
      <c r="CWO127" s="1045"/>
      <c r="CWP127" s="1045"/>
      <c r="CWQ127" s="1045"/>
      <c r="CWR127" s="1045"/>
      <c r="CWS127" s="1045"/>
      <c r="CWT127" s="1045"/>
      <c r="CWU127" s="1045"/>
      <c r="CWV127" s="1045"/>
      <c r="CWW127" s="1045"/>
      <c r="CWX127" s="1045"/>
      <c r="CWY127" s="1045"/>
      <c r="CWZ127" s="1045"/>
      <c r="CXA127" s="1045"/>
      <c r="CXB127" s="1045"/>
      <c r="CXC127" s="1045"/>
      <c r="CXD127" s="1045"/>
      <c r="CXE127" s="1045"/>
      <c r="CXF127" s="1045"/>
      <c r="CXG127" s="1045"/>
      <c r="CXH127" s="1045"/>
      <c r="CXI127" s="1045"/>
      <c r="CXJ127" s="1045"/>
      <c r="CXK127" s="1045"/>
      <c r="CXL127" s="1045"/>
      <c r="CXM127" s="1045"/>
      <c r="CXN127" s="1045"/>
      <c r="CXO127" s="1045"/>
      <c r="CXP127" s="1045"/>
      <c r="CXQ127" s="1045"/>
      <c r="CXR127" s="1045"/>
      <c r="CXS127" s="1045"/>
      <c r="CXT127" s="1045"/>
      <c r="CXU127" s="1045"/>
      <c r="CXV127" s="1045"/>
      <c r="CXW127" s="1045"/>
      <c r="CXX127" s="1045"/>
      <c r="CXY127" s="1045"/>
      <c r="CXZ127" s="1045"/>
      <c r="CYA127" s="1045"/>
      <c r="CYB127" s="1045"/>
      <c r="CYC127" s="1045"/>
      <c r="CYD127" s="1045"/>
      <c r="CYE127" s="1045"/>
      <c r="CYF127" s="1045"/>
      <c r="CYG127" s="1045"/>
      <c r="CYH127" s="1045"/>
      <c r="CYI127" s="1045"/>
      <c r="CYJ127" s="1045"/>
      <c r="CYK127" s="1045"/>
      <c r="CYL127" s="1045"/>
      <c r="CYM127" s="1045"/>
      <c r="CYN127" s="1045"/>
      <c r="CYO127" s="1045"/>
      <c r="CYP127" s="1045"/>
      <c r="CYQ127" s="1045"/>
      <c r="CYR127" s="1045"/>
      <c r="CYS127" s="1045"/>
      <c r="CYT127" s="1045"/>
      <c r="CYU127" s="1045"/>
      <c r="CYV127" s="1045"/>
      <c r="CYW127" s="1045"/>
      <c r="CYX127" s="1045"/>
      <c r="CYY127" s="1045"/>
      <c r="CYZ127" s="1045"/>
      <c r="CZA127" s="1045"/>
      <c r="CZB127" s="1045"/>
      <c r="CZC127" s="1045"/>
      <c r="CZD127" s="1045"/>
      <c r="CZE127" s="1045"/>
      <c r="CZF127" s="1045"/>
      <c r="CZG127" s="1045"/>
      <c r="CZH127" s="1045"/>
      <c r="CZI127" s="1045"/>
      <c r="CZJ127" s="1045"/>
      <c r="CZK127" s="1045"/>
      <c r="CZL127" s="1045"/>
      <c r="CZM127" s="1045"/>
      <c r="CZN127" s="1045"/>
      <c r="CZO127" s="1045"/>
      <c r="CZP127" s="1045"/>
      <c r="CZQ127" s="1045"/>
      <c r="CZR127" s="1045"/>
      <c r="CZS127" s="1045"/>
      <c r="CZT127" s="1045"/>
      <c r="CZU127" s="1045"/>
      <c r="CZV127" s="1045"/>
      <c r="CZW127" s="1045"/>
      <c r="CZX127" s="1045"/>
      <c r="CZY127" s="1045"/>
      <c r="CZZ127" s="1045"/>
      <c r="DAA127" s="1045"/>
      <c r="DAB127" s="1045"/>
      <c r="DAC127" s="1045"/>
      <c r="DAD127" s="1045"/>
      <c r="DAE127" s="1045"/>
      <c r="DAF127" s="1045"/>
      <c r="DAG127" s="1045"/>
      <c r="DAH127" s="1045"/>
      <c r="DAI127" s="1045"/>
      <c r="DAJ127" s="1045"/>
      <c r="DAK127" s="1045"/>
      <c r="DAL127" s="1045"/>
      <c r="DAM127" s="1045"/>
      <c r="DAN127" s="1045"/>
      <c r="DAO127" s="1045"/>
      <c r="DAP127" s="1045"/>
      <c r="DAQ127" s="1045"/>
      <c r="DAR127" s="1045"/>
      <c r="DAS127" s="1045"/>
      <c r="DAT127" s="1045"/>
      <c r="DAU127" s="1045"/>
      <c r="DAV127" s="1045"/>
      <c r="DAW127" s="1045"/>
      <c r="DAX127" s="1045"/>
      <c r="DAY127" s="1045"/>
      <c r="DAZ127" s="1045"/>
      <c r="DBA127" s="1045"/>
      <c r="DBB127" s="1045"/>
      <c r="DBC127" s="1045"/>
      <c r="DBD127" s="1045"/>
      <c r="DBE127" s="1045"/>
      <c r="DBF127" s="1045"/>
      <c r="DBG127" s="1045"/>
      <c r="DBH127" s="1045"/>
      <c r="DBI127" s="1045"/>
      <c r="DBJ127" s="1045"/>
      <c r="DBK127" s="1045"/>
      <c r="DBL127" s="1045"/>
      <c r="DBM127" s="1045"/>
      <c r="DBN127" s="1045"/>
      <c r="DBO127" s="1045"/>
      <c r="DBP127" s="1045"/>
      <c r="DBQ127" s="1045"/>
      <c r="DBR127" s="1045"/>
      <c r="DBS127" s="1045"/>
      <c r="DBT127" s="1045"/>
      <c r="DBU127" s="1045"/>
      <c r="DBV127" s="1045"/>
      <c r="DBW127" s="1045"/>
      <c r="DBX127" s="1045"/>
      <c r="DBY127" s="1045"/>
      <c r="DBZ127" s="1045"/>
      <c r="DCA127" s="1045"/>
      <c r="DCB127" s="1045"/>
      <c r="DCC127" s="1045"/>
      <c r="DCD127" s="1045"/>
      <c r="DCE127" s="1045"/>
      <c r="DCF127" s="1045"/>
      <c r="DCG127" s="1045"/>
      <c r="DCH127" s="1045"/>
      <c r="DCI127" s="1045"/>
      <c r="DCJ127" s="1045"/>
      <c r="DCK127" s="1045"/>
      <c r="DCL127" s="1045"/>
      <c r="DCM127" s="1045"/>
      <c r="DCN127" s="1045"/>
      <c r="DCO127" s="1045"/>
      <c r="DCP127" s="1045"/>
      <c r="DCQ127" s="1045"/>
      <c r="DCR127" s="1045"/>
      <c r="DCS127" s="1045"/>
      <c r="DCT127" s="1045"/>
      <c r="DCU127" s="1045"/>
      <c r="DCV127" s="1045"/>
      <c r="DCW127" s="1045"/>
      <c r="DCX127" s="1045"/>
      <c r="DCY127" s="1045"/>
      <c r="DCZ127" s="1045"/>
      <c r="DDA127" s="1045"/>
      <c r="DDB127" s="1045"/>
      <c r="DDC127" s="1045"/>
      <c r="DDD127" s="1045"/>
      <c r="DDE127" s="1045"/>
      <c r="DDF127" s="1045"/>
      <c r="DDG127" s="1045"/>
      <c r="DDH127" s="1045"/>
      <c r="DDI127" s="1045"/>
      <c r="DDJ127" s="1045"/>
      <c r="DDK127" s="1045"/>
      <c r="DDL127" s="1045"/>
      <c r="DDM127" s="1045"/>
      <c r="DDN127" s="1045"/>
      <c r="DDO127" s="1045"/>
      <c r="DDP127" s="1045"/>
      <c r="DDQ127" s="1045"/>
      <c r="DDR127" s="1045"/>
      <c r="DDS127" s="1045"/>
      <c r="DDT127" s="1045"/>
      <c r="DDU127" s="1045"/>
      <c r="DDV127" s="1045"/>
      <c r="DDW127" s="1045"/>
      <c r="DDX127" s="1045"/>
      <c r="DDY127" s="1045"/>
      <c r="DDZ127" s="1045"/>
      <c r="DEA127" s="1045"/>
      <c r="DEB127" s="1045"/>
      <c r="DEC127" s="1045"/>
      <c r="DED127" s="1045"/>
      <c r="DEE127" s="1045"/>
      <c r="DEF127" s="1045"/>
      <c r="DEG127" s="1045"/>
      <c r="DEH127" s="1045"/>
      <c r="DEI127" s="1045"/>
      <c r="DEJ127" s="1045"/>
      <c r="DEK127" s="1045"/>
      <c r="DEL127" s="1045"/>
      <c r="DEM127" s="1045"/>
      <c r="DEN127" s="1045"/>
      <c r="DEO127" s="1045"/>
      <c r="DEP127" s="1045"/>
      <c r="DEQ127" s="1045"/>
      <c r="DER127" s="1045"/>
      <c r="DES127" s="1045"/>
      <c r="DET127" s="1045"/>
      <c r="DEU127" s="1045"/>
      <c r="DEV127" s="1045"/>
      <c r="DEW127" s="1045"/>
      <c r="DEX127" s="1045"/>
      <c r="DEY127" s="1045"/>
      <c r="DEZ127" s="1045"/>
      <c r="DFA127" s="1045"/>
      <c r="DFB127" s="1045"/>
      <c r="DFC127" s="1045"/>
      <c r="DFD127" s="1045"/>
      <c r="DFE127" s="1045"/>
      <c r="DFF127" s="1045"/>
      <c r="DFG127" s="1045"/>
      <c r="DFH127" s="1045"/>
      <c r="DFI127" s="1045"/>
      <c r="DFJ127" s="1045"/>
      <c r="DFK127" s="1045"/>
      <c r="DFL127" s="1045"/>
      <c r="DFM127" s="1045"/>
      <c r="DFN127" s="1045"/>
      <c r="DFO127" s="1045"/>
      <c r="DFP127" s="1045"/>
      <c r="DFQ127" s="1045"/>
      <c r="DFR127" s="1045"/>
      <c r="DFS127" s="1045"/>
      <c r="DFT127" s="1045"/>
      <c r="DFU127" s="1045"/>
      <c r="DFV127" s="1045"/>
      <c r="DFW127" s="1045"/>
      <c r="DFX127" s="1045"/>
      <c r="DFY127" s="1045"/>
      <c r="DFZ127" s="1045"/>
      <c r="DGA127" s="1045"/>
      <c r="DGB127" s="1045"/>
      <c r="DGC127" s="1045"/>
      <c r="DGD127" s="1045"/>
      <c r="DGE127" s="1045"/>
      <c r="DGF127" s="1045"/>
      <c r="DGG127" s="1045"/>
      <c r="DGH127" s="1045"/>
      <c r="DGI127" s="1045"/>
      <c r="DGJ127" s="1045"/>
      <c r="DGK127" s="1045"/>
      <c r="DGL127" s="1045"/>
      <c r="DGM127" s="1045"/>
      <c r="DGN127" s="1045"/>
      <c r="DGO127" s="1045"/>
      <c r="DGP127" s="1045"/>
      <c r="DGQ127" s="1045"/>
      <c r="DGR127" s="1045"/>
      <c r="DGS127" s="1045"/>
      <c r="DGT127" s="1045"/>
      <c r="DGU127" s="1045"/>
      <c r="DGV127" s="1045"/>
      <c r="DGW127" s="1045"/>
      <c r="DGX127" s="1045"/>
      <c r="DGY127" s="1045"/>
      <c r="DGZ127" s="1045"/>
      <c r="DHA127" s="1045"/>
      <c r="DHB127" s="1045"/>
      <c r="DHC127" s="1045"/>
      <c r="DHD127" s="1045"/>
      <c r="DHE127" s="1045"/>
      <c r="DHF127" s="1045"/>
      <c r="DHG127" s="1045"/>
      <c r="DHH127" s="1045"/>
      <c r="DHI127" s="1045"/>
      <c r="DHJ127" s="1045"/>
      <c r="DHK127" s="1045"/>
      <c r="DHL127" s="1045"/>
      <c r="DHM127" s="1045"/>
      <c r="DHN127" s="1045"/>
      <c r="DHO127" s="1045"/>
      <c r="DHP127" s="1045"/>
      <c r="DHQ127" s="1045"/>
      <c r="DHR127" s="1045"/>
      <c r="DHS127" s="1045"/>
      <c r="DHT127" s="1045"/>
      <c r="DHU127" s="1045"/>
      <c r="DHV127" s="1045"/>
      <c r="DHW127" s="1045"/>
      <c r="DHX127" s="1045"/>
      <c r="DHY127" s="1045"/>
      <c r="DHZ127" s="1045"/>
      <c r="DIA127" s="1045"/>
      <c r="DIB127" s="1045"/>
      <c r="DIC127" s="1045"/>
      <c r="DID127" s="1045"/>
      <c r="DIE127" s="1045"/>
      <c r="DIF127" s="1045"/>
      <c r="DIG127" s="1045"/>
      <c r="DIH127" s="1045"/>
      <c r="DII127" s="1045"/>
      <c r="DIJ127" s="1045"/>
      <c r="DIK127" s="1045"/>
      <c r="DIL127" s="1045"/>
      <c r="DIM127" s="1045"/>
      <c r="DIN127" s="1045"/>
      <c r="DIO127" s="1045"/>
      <c r="DIP127" s="1045"/>
      <c r="DIQ127" s="1045"/>
      <c r="DIR127" s="1045"/>
      <c r="DIS127" s="1045"/>
      <c r="DIT127" s="1045"/>
      <c r="DIU127" s="1045"/>
      <c r="DIV127" s="1045"/>
      <c r="DIW127" s="1045"/>
      <c r="DIX127" s="1045"/>
      <c r="DIY127" s="1045"/>
      <c r="DIZ127" s="1045"/>
      <c r="DJA127" s="1045"/>
      <c r="DJB127" s="1045"/>
      <c r="DJC127" s="1045"/>
      <c r="DJD127" s="1045"/>
      <c r="DJE127" s="1045"/>
      <c r="DJF127" s="1045"/>
      <c r="DJG127" s="1045"/>
      <c r="DJH127" s="1045"/>
      <c r="DJI127" s="1045"/>
      <c r="DJJ127" s="1045"/>
      <c r="DJK127" s="1045"/>
      <c r="DJL127" s="1045"/>
      <c r="DJM127" s="1045"/>
      <c r="DJN127" s="1045"/>
      <c r="DJO127" s="1045"/>
      <c r="DJP127" s="1045"/>
      <c r="DJQ127" s="1045"/>
      <c r="DJR127" s="1045"/>
      <c r="DJS127" s="1045"/>
      <c r="DJT127" s="1045"/>
      <c r="DJU127" s="1045"/>
      <c r="DJV127" s="1045"/>
      <c r="DJW127" s="1045"/>
      <c r="DJX127" s="1045"/>
      <c r="DJY127" s="1045"/>
      <c r="DJZ127" s="1045"/>
      <c r="DKA127" s="1045"/>
      <c r="DKB127" s="1045"/>
      <c r="DKC127" s="1045"/>
      <c r="DKD127" s="1045"/>
      <c r="DKE127" s="1045"/>
      <c r="DKF127" s="1045"/>
      <c r="DKG127" s="1045"/>
      <c r="DKH127" s="1045"/>
      <c r="DKI127" s="1045"/>
      <c r="DKJ127" s="1045"/>
      <c r="DKK127" s="1045"/>
      <c r="DKL127" s="1045"/>
      <c r="DKM127" s="1045"/>
      <c r="DKN127" s="1045"/>
      <c r="DKO127" s="1045"/>
      <c r="DKP127" s="1045"/>
      <c r="DKQ127" s="1045"/>
      <c r="DKR127" s="1045"/>
      <c r="DKS127" s="1045"/>
      <c r="DKT127" s="1045"/>
      <c r="DKU127" s="1045"/>
      <c r="DKV127" s="1045"/>
      <c r="DKW127" s="1045"/>
      <c r="DKX127" s="1045"/>
      <c r="DKY127" s="1045"/>
      <c r="DKZ127" s="1045"/>
      <c r="DLA127" s="1045"/>
      <c r="DLB127" s="1045"/>
      <c r="DLC127" s="1045"/>
      <c r="DLD127" s="1045"/>
      <c r="DLE127" s="1045"/>
      <c r="DLF127" s="1045"/>
      <c r="DLG127" s="1045"/>
      <c r="DLH127" s="1045"/>
      <c r="DLI127" s="1045"/>
      <c r="DLJ127" s="1045"/>
      <c r="DLK127" s="1045"/>
      <c r="DLL127" s="1045"/>
      <c r="DLM127" s="1045"/>
      <c r="DLN127" s="1045"/>
      <c r="DLO127" s="1045"/>
      <c r="DLP127" s="1045"/>
      <c r="DLQ127" s="1045"/>
      <c r="DLR127" s="1045"/>
      <c r="DLS127" s="1045"/>
      <c r="DLT127" s="1045"/>
      <c r="DLU127" s="1045"/>
      <c r="DLV127" s="1045"/>
      <c r="DLW127" s="1045"/>
      <c r="DLX127" s="1045"/>
      <c r="DLY127" s="1045"/>
      <c r="DLZ127" s="1045"/>
      <c r="DMA127" s="1045"/>
      <c r="DMB127" s="1045"/>
      <c r="DMC127" s="1045"/>
      <c r="DMD127" s="1045"/>
      <c r="DME127" s="1045"/>
      <c r="DMF127" s="1045"/>
      <c r="DMG127" s="1045"/>
      <c r="DMH127" s="1045"/>
      <c r="DMI127" s="1045"/>
      <c r="DMJ127" s="1045"/>
      <c r="DMK127" s="1045"/>
      <c r="DML127" s="1045"/>
      <c r="DMM127" s="1045"/>
      <c r="DMN127" s="1045"/>
      <c r="DMO127" s="1045"/>
      <c r="DMP127" s="1045"/>
      <c r="DMQ127" s="1045"/>
      <c r="DMR127" s="1045"/>
      <c r="DMS127" s="1045"/>
      <c r="DMT127" s="1045"/>
      <c r="DMU127" s="1045"/>
      <c r="DMV127" s="1045"/>
      <c r="DMW127" s="1045"/>
      <c r="DMX127" s="1045"/>
      <c r="DMY127" s="1045"/>
      <c r="DMZ127" s="1045"/>
      <c r="DNA127" s="1045"/>
      <c r="DNB127" s="1045"/>
      <c r="DNC127" s="1045"/>
      <c r="DND127" s="1045"/>
      <c r="DNE127" s="1045"/>
      <c r="DNF127" s="1045"/>
      <c r="DNG127" s="1045"/>
      <c r="DNH127" s="1045"/>
      <c r="DNI127" s="1045"/>
      <c r="DNJ127" s="1045"/>
      <c r="DNK127" s="1045"/>
      <c r="DNL127" s="1045"/>
      <c r="DNM127" s="1045"/>
      <c r="DNN127" s="1045"/>
      <c r="DNO127" s="1045"/>
      <c r="DNP127" s="1045"/>
      <c r="DNQ127" s="1045"/>
      <c r="DNR127" s="1045"/>
      <c r="DNS127" s="1045"/>
      <c r="DNT127" s="1045"/>
      <c r="DNU127" s="1045"/>
      <c r="DNV127" s="1045"/>
      <c r="DNW127" s="1045"/>
      <c r="DNX127" s="1045"/>
      <c r="DNY127" s="1045"/>
      <c r="DNZ127" s="1045"/>
      <c r="DOA127" s="1045"/>
      <c r="DOB127" s="1045"/>
      <c r="DOC127" s="1045"/>
      <c r="DOD127" s="1045"/>
      <c r="DOE127" s="1045"/>
      <c r="DOF127" s="1045"/>
      <c r="DOG127" s="1045"/>
      <c r="DOH127" s="1045"/>
      <c r="DOI127" s="1045"/>
      <c r="DOJ127" s="1045"/>
      <c r="DOK127" s="1045"/>
      <c r="DOL127" s="1045"/>
      <c r="DOM127" s="1045"/>
      <c r="DON127" s="1045"/>
      <c r="DOO127" s="1045"/>
      <c r="DOP127" s="1045"/>
      <c r="DOQ127" s="1045"/>
      <c r="DOR127" s="1045"/>
      <c r="DOS127" s="1045"/>
      <c r="DOT127" s="1045"/>
      <c r="DOU127" s="1045"/>
      <c r="DOV127" s="1045"/>
      <c r="DOW127" s="1045"/>
      <c r="DOX127" s="1045"/>
      <c r="DOY127" s="1045"/>
      <c r="DOZ127" s="1045"/>
      <c r="DPA127" s="1045"/>
      <c r="DPB127" s="1045"/>
      <c r="DPC127" s="1045"/>
      <c r="DPD127" s="1045"/>
      <c r="DPE127" s="1045"/>
      <c r="DPF127" s="1045"/>
      <c r="DPG127" s="1045"/>
      <c r="DPH127" s="1045"/>
      <c r="DPI127" s="1045"/>
      <c r="DPJ127" s="1045"/>
      <c r="DPK127" s="1045"/>
      <c r="DPL127" s="1045"/>
      <c r="DPM127" s="1045"/>
      <c r="DPN127" s="1045"/>
      <c r="DPO127" s="1045"/>
      <c r="DPP127" s="1045"/>
      <c r="DPQ127" s="1045"/>
      <c r="DPR127" s="1045"/>
      <c r="DPS127" s="1045"/>
      <c r="DPT127" s="1045"/>
      <c r="DPU127" s="1045"/>
      <c r="DPV127" s="1045"/>
      <c r="DPW127" s="1045"/>
      <c r="DPX127" s="1045"/>
      <c r="DPY127" s="1045"/>
      <c r="DPZ127" s="1045"/>
      <c r="DQA127" s="1045"/>
      <c r="DQB127" s="1045"/>
      <c r="DQC127" s="1045"/>
      <c r="DQD127" s="1045"/>
      <c r="DQE127" s="1045"/>
      <c r="DQF127" s="1045"/>
      <c r="DQG127" s="1045"/>
      <c r="DQH127" s="1045"/>
      <c r="DQI127" s="1045"/>
      <c r="DQJ127" s="1045"/>
      <c r="DQK127" s="1045"/>
      <c r="DQL127" s="1045"/>
      <c r="DQM127" s="1045"/>
      <c r="DQN127" s="1045"/>
      <c r="DQO127" s="1045"/>
      <c r="DQP127" s="1045"/>
      <c r="DQQ127" s="1045"/>
      <c r="DQR127" s="1045"/>
      <c r="DQS127" s="1045"/>
      <c r="DQT127" s="1045"/>
      <c r="DQU127" s="1045"/>
      <c r="DQV127" s="1045"/>
      <c r="DQW127" s="1045"/>
      <c r="DQX127" s="1045"/>
      <c r="DQY127" s="1045"/>
      <c r="DQZ127" s="1045"/>
      <c r="DRA127" s="1045"/>
      <c r="DRB127" s="1045"/>
      <c r="DRC127" s="1045"/>
      <c r="DRD127" s="1045"/>
      <c r="DRE127" s="1045"/>
      <c r="DRF127" s="1045"/>
      <c r="DRG127" s="1045"/>
      <c r="DRH127" s="1045"/>
      <c r="DRI127" s="1045"/>
      <c r="DRJ127" s="1045"/>
      <c r="DRK127" s="1045"/>
      <c r="DRL127" s="1045"/>
      <c r="DRM127" s="1045"/>
      <c r="DRN127" s="1045"/>
      <c r="DRO127" s="1045"/>
      <c r="DRP127" s="1045"/>
      <c r="DRQ127" s="1045"/>
      <c r="DRR127" s="1045"/>
      <c r="DRS127" s="1045"/>
      <c r="DRT127" s="1045"/>
      <c r="DRU127" s="1045"/>
      <c r="DRV127" s="1045"/>
      <c r="DRW127" s="1045"/>
      <c r="DRX127" s="1045"/>
      <c r="DRY127" s="1045"/>
      <c r="DRZ127" s="1045"/>
      <c r="DSA127" s="1045"/>
      <c r="DSB127" s="1045"/>
      <c r="DSC127" s="1045"/>
      <c r="DSD127" s="1045"/>
      <c r="DSE127" s="1045"/>
      <c r="DSF127" s="1045"/>
      <c r="DSG127" s="1045"/>
      <c r="DSH127" s="1045"/>
      <c r="DSI127" s="1045"/>
      <c r="DSJ127" s="1045"/>
      <c r="DSK127" s="1045"/>
      <c r="DSL127" s="1045"/>
      <c r="DSM127" s="1045"/>
      <c r="DSN127" s="1045"/>
      <c r="DSO127" s="1045"/>
      <c r="DSP127" s="1045"/>
      <c r="DSQ127" s="1045"/>
      <c r="DSR127" s="1045"/>
      <c r="DSS127" s="1045"/>
      <c r="DST127" s="1045"/>
      <c r="DSU127" s="1045"/>
      <c r="DSV127" s="1045"/>
      <c r="DSW127" s="1045"/>
      <c r="DSX127" s="1045"/>
      <c r="DSY127" s="1045"/>
      <c r="DSZ127" s="1045"/>
      <c r="DTA127" s="1045"/>
      <c r="DTB127" s="1045"/>
      <c r="DTC127" s="1045"/>
      <c r="DTD127" s="1045"/>
      <c r="DTE127" s="1045"/>
      <c r="DTF127" s="1045"/>
      <c r="DTG127" s="1045"/>
      <c r="DTH127" s="1045"/>
      <c r="DTI127" s="1045"/>
      <c r="DTJ127" s="1045"/>
      <c r="DTK127" s="1045"/>
      <c r="DTL127" s="1045"/>
      <c r="DTM127" s="1045"/>
      <c r="DTN127" s="1045"/>
      <c r="DTO127" s="1045"/>
      <c r="DTP127" s="1045"/>
      <c r="DTQ127" s="1045"/>
      <c r="DTR127" s="1045"/>
      <c r="DTS127" s="1045"/>
      <c r="DTT127" s="1045"/>
      <c r="DTU127" s="1045"/>
      <c r="DTV127" s="1045"/>
      <c r="DTW127" s="1045"/>
      <c r="DTX127" s="1045"/>
      <c r="DTY127" s="1045"/>
      <c r="DTZ127" s="1045"/>
      <c r="DUA127" s="1045"/>
      <c r="DUB127" s="1045"/>
      <c r="DUC127" s="1045"/>
      <c r="DUD127" s="1045"/>
      <c r="DUE127" s="1045"/>
      <c r="DUF127" s="1045"/>
      <c r="DUG127" s="1045"/>
      <c r="DUH127" s="1045"/>
      <c r="DUI127" s="1045"/>
      <c r="DUJ127" s="1045"/>
      <c r="DUK127" s="1045"/>
      <c r="DUL127" s="1045"/>
      <c r="DUM127" s="1045"/>
      <c r="DUN127" s="1045"/>
      <c r="DUO127" s="1045"/>
      <c r="DUP127" s="1045"/>
      <c r="DUQ127" s="1045"/>
      <c r="DUR127" s="1045"/>
      <c r="DUS127" s="1045"/>
      <c r="DUT127" s="1045"/>
      <c r="DUU127" s="1045"/>
      <c r="DUV127" s="1045"/>
      <c r="DUW127" s="1045"/>
      <c r="DUX127" s="1045"/>
      <c r="DUY127" s="1045"/>
      <c r="DUZ127" s="1045"/>
      <c r="DVA127" s="1045"/>
      <c r="DVB127" s="1045"/>
      <c r="DVC127" s="1045"/>
      <c r="DVD127" s="1045"/>
      <c r="DVE127" s="1045"/>
      <c r="DVF127" s="1045"/>
      <c r="DVG127" s="1045"/>
      <c r="DVH127" s="1045"/>
      <c r="DVI127" s="1045"/>
      <c r="DVJ127" s="1045"/>
      <c r="DVK127" s="1045"/>
      <c r="DVL127" s="1045"/>
      <c r="DVM127" s="1045"/>
      <c r="DVN127" s="1045"/>
      <c r="DVO127" s="1045"/>
      <c r="DVP127" s="1045"/>
      <c r="DVQ127" s="1045"/>
      <c r="DVR127" s="1045"/>
      <c r="DVS127" s="1045"/>
      <c r="DVT127" s="1045"/>
      <c r="DVU127" s="1045"/>
      <c r="DVV127" s="1045"/>
      <c r="DVW127" s="1045"/>
      <c r="DVX127" s="1045"/>
      <c r="DVY127" s="1045"/>
      <c r="DVZ127" s="1045"/>
      <c r="DWA127" s="1045"/>
      <c r="DWB127" s="1045"/>
      <c r="DWC127" s="1045"/>
      <c r="DWD127" s="1045"/>
      <c r="DWE127" s="1045"/>
      <c r="DWF127" s="1045"/>
      <c r="DWG127" s="1045"/>
      <c r="DWH127" s="1045"/>
      <c r="DWI127" s="1045"/>
      <c r="DWJ127" s="1045"/>
      <c r="DWK127" s="1045"/>
      <c r="DWL127" s="1045"/>
      <c r="DWM127" s="1045"/>
      <c r="DWN127" s="1045"/>
      <c r="DWO127" s="1045"/>
      <c r="DWP127" s="1045"/>
      <c r="DWQ127" s="1045"/>
      <c r="DWR127" s="1045"/>
      <c r="DWS127" s="1045"/>
      <c r="DWT127" s="1045"/>
      <c r="DWU127" s="1045"/>
      <c r="DWV127" s="1045"/>
      <c r="DWW127" s="1045"/>
      <c r="DWX127" s="1045"/>
      <c r="DWY127" s="1045"/>
      <c r="DWZ127" s="1045"/>
      <c r="DXA127" s="1045"/>
      <c r="DXB127" s="1045"/>
      <c r="DXC127" s="1045"/>
      <c r="DXD127" s="1045"/>
      <c r="DXE127" s="1045"/>
      <c r="DXF127" s="1045"/>
      <c r="DXG127" s="1045"/>
      <c r="DXH127" s="1045"/>
      <c r="DXI127" s="1045"/>
      <c r="DXJ127" s="1045"/>
      <c r="DXK127" s="1045"/>
      <c r="DXL127" s="1045"/>
      <c r="DXM127" s="1045"/>
      <c r="DXN127" s="1045"/>
      <c r="DXO127" s="1045"/>
      <c r="DXP127" s="1045"/>
      <c r="DXQ127" s="1045"/>
      <c r="DXR127" s="1045"/>
      <c r="DXS127" s="1045"/>
      <c r="DXT127" s="1045"/>
      <c r="DXU127" s="1045"/>
      <c r="DXV127" s="1045"/>
      <c r="DXW127" s="1045"/>
      <c r="DXX127" s="1045"/>
      <c r="DXY127" s="1045"/>
      <c r="DXZ127" s="1045"/>
      <c r="DYA127" s="1045"/>
      <c r="DYB127" s="1045"/>
      <c r="DYC127" s="1045"/>
      <c r="DYD127" s="1045"/>
      <c r="DYE127" s="1045"/>
      <c r="DYF127" s="1045"/>
      <c r="DYG127" s="1045"/>
      <c r="DYH127" s="1045"/>
      <c r="DYI127" s="1045"/>
      <c r="DYJ127" s="1045"/>
      <c r="DYK127" s="1045"/>
      <c r="DYL127" s="1045"/>
      <c r="DYM127" s="1045"/>
      <c r="DYN127" s="1045"/>
      <c r="DYO127" s="1045"/>
      <c r="DYP127" s="1045"/>
      <c r="DYQ127" s="1045"/>
      <c r="DYR127" s="1045"/>
      <c r="DYS127" s="1045"/>
      <c r="DYT127" s="1045"/>
      <c r="DYU127" s="1045"/>
      <c r="DYV127" s="1045"/>
      <c r="DYW127" s="1045"/>
      <c r="DYX127" s="1045"/>
      <c r="DYY127" s="1045"/>
      <c r="DYZ127" s="1045"/>
      <c r="DZA127" s="1045"/>
      <c r="DZB127" s="1045"/>
      <c r="DZC127" s="1045"/>
      <c r="DZD127" s="1045"/>
      <c r="DZE127" s="1045"/>
      <c r="DZF127" s="1045"/>
      <c r="DZG127" s="1045"/>
      <c r="DZH127" s="1045"/>
      <c r="DZI127" s="1045"/>
      <c r="DZJ127" s="1045"/>
      <c r="DZK127" s="1045"/>
      <c r="DZL127" s="1045"/>
      <c r="DZM127" s="1045"/>
      <c r="DZN127" s="1045"/>
      <c r="DZO127" s="1045"/>
      <c r="DZP127" s="1045"/>
      <c r="DZQ127" s="1045"/>
      <c r="DZR127" s="1045"/>
      <c r="DZS127" s="1045"/>
      <c r="DZT127" s="1045"/>
      <c r="DZU127" s="1045"/>
      <c r="DZV127" s="1045"/>
      <c r="DZW127" s="1045"/>
      <c r="DZX127" s="1045"/>
      <c r="DZY127" s="1045"/>
      <c r="DZZ127" s="1045"/>
      <c r="EAA127" s="1045"/>
      <c r="EAB127" s="1045"/>
      <c r="EAC127" s="1045"/>
      <c r="EAD127" s="1045"/>
      <c r="EAE127" s="1045"/>
      <c r="EAF127" s="1045"/>
      <c r="EAG127" s="1045"/>
      <c r="EAH127" s="1045"/>
      <c r="EAI127" s="1045"/>
      <c r="EAJ127" s="1045"/>
      <c r="EAK127" s="1045"/>
      <c r="EAL127" s="1045"/>
      <c r="EAM127" s="1045"/>
      <c r="EAN127" s="1045"/>
      <c r="EAO127" s="1045"/>
      <c r="EAP127" s="1045"/>
      <c r="EAQ127" s="1045"/>
      <c r="EAR127" s="1045"/>
      <c r="EAS127" s="1045"/>
      <c r="EAT127" s="1045"/>
      <c r="EAU127" s="1045"/>
      <c r="EAV127" s="1045"/>
      <c r="EAW127" s="1045"/>
      <c r="EAX127" s="1045"/>
      <c r="EAY127" s="1045"/>
      <c r="EAZ127" s="1045"/>
      <c r="EBA127" s="1045"/>
      <c r="EBB127" s="1045"/>
      <c r="EBC127" s="1045"/>
      <c r="EBD127" s="1045"/>
      <c r="EBE127" s="1045"/>
      <c r="EBF127" s="1045"/>
      <c r="EBG127" s="1045"/>
      <c r="EBH127" s="1045"/>
      <c r="EBI127" s="1045"/>
      <c r="EBJ127" s="1045"/>
      <c r="EBK127" s="1045"/>
      <c r="EBL127" s="1045"/>
      <c r="EBM127" s="1045"/>
      <c r="EBN127" s="1045"/>
      <c r="EBO127" s="1045"/>
      <c r="EBP127" s="1045"/>
      <c r="EBQ127" s="1045"/>
      <c r="EBR127" s="1045"/>
      <c r="EBS127" s="1045"/>
      <c r="EBT127" s="1045"/>
      <c r="EBU127" s="1045"/>
      <c r="EBV127" s="1045"/>
      <c r="EBW127" s="1045"/>
      <c r="EBX127" s="1045"/>
      <c r="EBY127" s="1045"/>
      <c r="EBZ127" s="1045"/>
      <c r="ECA127" s="1045"/>
      <c r="ECB127" s="1045"/>
      <c r="ECC127" s="1045"/>
      <c r="ECD127" s="1045"/>
      <c r="ECE127" s="1045"/>
      <c r="ECF127" s="1045"/>
      <c r="ECG127" s="1045"/>
      <c r="ECH127" s="1045"/>
      <c r="ECI127" s="1045"/>
      <c r="ECJ127" s="1045"/>
      <c r="ECK127" s="1045"/>
      <c r="ECL127" s="1045"/>
      <c r="ECM127" s="1045"/>
      <c r="ECN127" s="1045"/>
      <c r="ECO127" s="1045"/>
      <c r="ECP127" s="1045"/>
      <c r="ECQ127" s="1045"/>
      <c r="ECR127" s="1045"/>
      <c r="ECS127" s="1045"/>
      <c r="ECT127" s="1045"/>
      <c r="ECU127" s="1045"/>
      <c r="ECV127" s="1045"/>
      <c r="ECW127" s="1045"/>
      <c r="ECX127" s="1045"/>
      <c r="ECY127" s="1045"/>
      <c r="ECZ127" s="1045"/>
      <c r="EDA127" s="1045"/>
      <c r="EDB127" s="1045"/>
      <c r="EDC127" s="1045"/>
      <c r="EDD127" s="1045"/>
      <c r="EDE127" s="1045"/>
      <c r="EDF127" s="1045"/>
      <c r="EDG127" s="1045"/>
      <c r="EDH127" s="1045"/>
      <c r="EDI127" s="1045"/>
      <c r="EDJ127" s="1045"/>
      <c r="EDK127" s="1045"/>
      <c r="EDL127" s="1045"/>
      <c r="EDM127" s="1045"/>
      <c r="EDN127" s="1045"/>
      <c r="EDO127" s="1045"/>
      <c r="EDP127" s="1045"/>
      <c r="EDQ127" s="1045"/>
      <c r="EDR127" s="1045"/>
      <c r="EDS127" s="1045"/>
      <c r="EDT127" s="1045"/>
      <c r="EDU127" s="1045"/>
      <c r="EDV127" s="1045"/>
      <c r="EDW127" s="1045"/>
      <c r="EDX127" s="1045"/>
      <c r="EDY127" s="1045"/>
      <c r="EDZ127" s="1045"/>
      <c r="EEA127" s="1045"/>
      <c r="EEB127" s="1045"/>
      <c r="EEC127" s="1045"/>
      <c r="EED127" s="1045"/>
      <c r="EEE127" s="1045"/>
      <c r="EEF127" s="1045"/>
      <c r="EEG127" s="1045"/>
      <c r="EEH127" s="1045"/>
      <c r="EEI127" s="1045"/>
      <c r="EEJ127" s="1045"/>
      <c r="EEK127" s="1045"/>
      <c r="EEL127" s="1045"/>
      <c r="EEM127" s="1045"/>
      <c r="EEN127" s="1045"/>
      <c r="EEO127" s="1045"/>
      <c r="EEP127" s="1045"/>
      <c r="EEQ127" s="1045"/>
      <c r="EER127" s="1045"/>
      <c r="EES127" s="1045"/>
      <c r="EET127" s="1045"/>
      <c r="EEU127" s="1045"/>
      <c r="EEV127" s="1045"/>
      <c r="EEW127" s="1045"/>
      <c r="EEX127" s="1045"/>
      <c r="EEY127" s="1045"/>
      <c r="EEZ127" s="1045"/>
      <c r="EFA127" s="1045"/>
      <c r="EFB127" s="1045"/>
      <c r="EFC127" s="1045"/>
      <c r="EFD127" s="1045"/>
      <c r="EFE127" s="1045"/>
      <c r="EFF127" s="1045"/>
      <c r="EFG127" s="1045"/>
      <c r="EFH127" s="1045"/>
      <c r="EFI127" s="1045"/>
      <c r="EFJ127" s="1045"/>
      <c r="EFK127" s="1045"/>
      <c r="EFL127" s="1045"/>
      <c r="EFM127" s="1045"/>
      <c r="EFN127" s="1045"/>
      <c r="EFO127" s="1045"/>
      <c r="EFP127" s="1045"/>
      <c r="EFQ127" s="1045"/>
      <c r="EFR127" s="1045"/>
      <c r="EFS127" s="1045"/>
      <c r="EFT127" s="1045"/>
      <c r="EFU127" s="1045"/>
      <c r="EFV127" s="1045"/>
      <c r="EFW127" s="1045"/>
      <c r="EFX127" s="1045"/>
      <c r="EFY127" s="1045"/>
      <c r="EFZ127" s="1045"/>
      <c r="EGA127" s="1045"/>
      <c r="EGB127" s="1045"/>
      <c r="EGC127" s="1045"/>
      <c r="EGD127" s="1045"/>
      <c r="EGE127" s="1045"/>
      <c r="EGF127" s="1045"/>
      <c r="EGG127" s="1045"/>
      <c r="EGH127" s="1045"/>
      <c r="EGI127" s="1045"/>
      <c r="EGJ127" s="1045"/>
      <c r="EGK127" s="1045"/>
      <c r="EGL127" s="1045"/>
      <c r="EGM127" s="1045"/>
      <c r="EGN127" s="1045"/>
      <c r="EGO127" s="1045"/>
      <c r="EGP127" s="1045"/>
      <c r="EGQ127" s="1045"/>
      <c r="EGR127" s="1045"/>
      <c r="EGS127" s="1045"/>
      <c r="EGT127" s="1045"/>
      <c r="EGU127" s="1045"/>
      <c r="EGV127" s="1045"/>
      <c r="EGW127" s="1045"/>
      <c r="EGX127" s="1045"/>
      <c r="EGY127" s="1045"/>
      <c r="EGZ127" s="1045"/>
      <c r="EHA127" s="1045"/>
      <c r="EHB127" s="1045"/>
      <c r="EHC127" s="1045"/>
      <c r="EHD127" s="1045"/>
      <c r="EHE127" s="1045"/>
      <c r="EHF127" s="1045"/>
      <c r="EHG127" s="1045"/>
      <c r="EHH127" s="1045"/>
      <c r="EHI127" s="1045"/>
      <c r="EHJ127" s="1045"/>
      <c r="EHK127" s="1045"/>
      <c r="EHL127" s="1045"/>
      <c r="EHM127" s="1045"/>
      <c r="EHN127" s="1045"/>
      <c r="EHO127" s="1045"/>
      <c r="EHP127" s="1045"/>
      <c r="EHQ127" s="1045"/>
      <c r="EHR127" s="1045"/>
      <c r="EHS127" s="1045"/>
      <c r="EHT127" s="1045"/>
      <c r="EHU127" s="1045"/>
      <c r="EHV127" s="1045"/>
      <c r="EHW127" s="1045"/>
      <c r="EHX127" s="1045"/>
      <c r="EHY127" s="1045"/>
      <c r="EHZ127" s="1045"/>
      <c r="EIA127" s="1045"/>
      <c r="EIB127" s="1045"/>
      <c r="EIC127" s="1045"/>
      <c r="EID127" s="1045"/>
      <c r="EIE127" s="1045"/>
      <c r="EIF127" s="1045"/>
      <c r="EIG127" s="1045"/>
      <c r="EIH127" s="1045"/>
      <c r="EII127" s="1045"/>
      <c r="EIJ127" s="1045"/>
      <c r="EIK127" s="1045"/>
      <c r="EIL127" s="1045"/>
      <c r="EIM127" s="1045"/>
      <c r="EIN127" s="1045"/>
      <c r="EIO127" s="1045"/>
      <c r="EIP127" s="1045"/>
      <c r="EIQ127" s="1045"/>
      <c r="EIR127" s="1045"/>
      <c r="EIS127" s="1045"/>
      <c r="EIT127" s="1045"/>
      <c r="EIU127" s="1045"/>
      <c r="EIV127" s="1045"/>
      <c r="EIW127" s="1045"/>
      <c r="EIX127" s="1045"/>
      <c r="EIY127" s="1045"/>
      <c r="EIZ127" s="1045"/>
      <c r="EJA127" s="1045"/>
      <c r="EJB127" s="1045"/>
      <c r="EJC127" s="1045"/>
      <c r="EJD127" s="1045"/>
      <c r="EJE127" s="1045"/>
      <c r="EJF127" s="1045"/>
      <c r="EJG127" s="1045"/>
      <c r="EJH127" s="1045"/>
      <c r="EJI127" s="1045"/>
      <c r="EJJ127" s="1045"/>
      <c r="EJK127" s="1045"/>
      <c r="EJL127" s="1045"/>
      <c r="EJM127" s="1045"/>
      <c r="EJN127" s="1045"/>
      <c r="EJO127" s="1045"/>
      <c r="EJP127" s="1045"/>
      <c r="EJQ127" s="1045"/>
      <c r="EJR127" s="1045"/>
      <c r="EJS127" s="1045"/>
      <c r="EJT127" s="1045"/>
      <c r="EJU127" s="1045"/>
      <c r="EJV127" s="1045"/>
      <c r="EJW127" s="1045"/>
      <c r="EJX127" s="1045"/>
      <c r="EJY127" s="1045"/>
      <c r="EJZ127" s="1045"/>
      <c r="EKA127" s="1045"/>
      <c r="EKB127" s="1045"/>
      <c r="EKC127" s="1045"/>
      <c r="EKD127" s="1045"/>
      <c r="EKE127" s="1045"/>
      <c r="EKF127" s="1045"/>
      <c r="EKG127" s="1045"/>
      <c r="EKH127" s="1045"/>
      <c r="EKI127" s="1045"/>
      <c r="EKJ127" s="1045"/>
      <c r="EKK127" s="1045"/>
      <c r="EKL127" s="1045"/>
      <c r="EKM127" s="1045"/>
      <c r="EKN127" s="1045"/>
      <c r="EKO127" s="1045"/>
      <c r="EKP127" s="1045"/>
      <c r="EKQ127" s="1045"/>
      <c r="EKR127" s="1045"/>
      <c r="EKS127" s="1045"/>
      <c r="EKT127" s="1045"/>
      <c r="EKU127" s="1045"/>
      <c r="EKV127" s="1045"/>
      <c r="EKW127" s="1045"/>
      <c r="EKX127" s="1045"/>
      <c r="EKY127" s="1045"/>
      <c r="EKZ127" s="1045"/>
      <c r="ELA127" s="1045"/>
      <c r="ELB127" s="1045"/>
      <c r="ELC127" s="1045"/>
      <c r="ELD127" s="1045"/>
      <c r="ELE127" s="1045"/>
      <c r="ELF127" s="1045"/>
      <c r="ELG127" s="1045"/>
      <c r="ELH127" s="1045"/>
      <c r="ELI127" s="1045"/>
      <c r="ELJ127" s="1045"/>
      <c r="ELK127" s="1045"/>
      <c r="ELL127" s="1045"/>
      <c r="ELM127" s="1045"/>
      <c r="ELN127" s="1045"/>
      <c r="ELO127" s="1045"/>
      <c r="ELP127" s="1045"/>
      <c r="ELQ127" s="1045"/>
      <c r="ELR127" s="1045"/>
      <c r="ELS127" s="1045"/>
      <c r="ELT127" s="1045"/>
      <c r="ELU127" s="1045"/>
      <c r="ELV127" s="1045"/>
      <c r="ELW127" s="1045"/>
      <c r="ELX127" s="1045"/>
      <c r="ELY127" s="1045"/>
      <c r="ELZ127" s="1045"/>
      <c r="EMA127" s="1045"/>
      <c r="EMB127" s="1045"/>
      <c r="EMC127" s="1045"/>
      <c r="EMD127" s="1045"/>
      <c r="EME127" s="1045"/>
      <c r="EMF127" s="1045"/>
      <c r="EMG127" s="1045"/>
      <c r="EMH127" s="1045"/>
      <c r="EMI127" s="1045"/>
      <c r="EMJ127" s="1045"/>
      <c r="EMK127" s="1045"/>
      <c r="EML127" s="1045"/>
      <c r="EMM127" s="1045"/>
      <c r="EMN127" s="1045"/>
      <c r="EMO127" s="1045"/>
      <c r="EMP127" s="1045"/>
      <c r="EMQ127" s="1045"/>
      <c r="EMR127" s="1045"/>
      <c r="EMS127" s="1045"/>
      <c r="EMT127" s="1045"/>
      <c r="EMU127" s="1045"/>
      <c r="EMV127" s="1045"/>
      <c r="EMW127" s="1045"/>
      <c r="EMX127" s="1045"/>
      <c r="EMY127" s="1045"/>
      <c r="EMZ127" s="1045"/>
      <c r="ENA127" s="1045"/>
      <c r="ENB127" s="1045"/>
      <c r="ENC127" s="1045"/>
      <c r="END127" s="1045"/>
      <c r="ENE127" s="1045"/>
      <c r="ENF127" s="1045"/>
      <c r="ENG127" s="1045"/>
      <c r="ENH127" s="1045"/>
      <c r="ENI127" s="1045"/>
      <c r="ENJ127" s="1045"/>
      <c r="ENK127" s="1045"/>
      <c r="ENL127" s="1045"/>
      <c r="ENM127" s="1045"/>
      <c r="ENN127" s="1045"/>
      <c r="ENO127" s="1045"/>
      <c r="ENP127" s="1045"/>
      <c r="ENQ127" s="1045"/>
      <c r="ENR127" s="1045"/>
      <c r="ENS127" s="1045"/>
      <c r="ENT127" s="1045"/>
      <c r="ENU127" s="1045"/>
      <c r="ENV127" s="1045"/>
      <c r="ENW127" s="1045"/>
      <c r="ENX127" s="1045"/>
      <c r="ENY127" s="1045"/>
      <c r="ENZ127" s="1045"/>
      <c r="EOA127" s="1045"/>
      <c r="EOB127" s="1045"/>
      <c r="EOC127" s="1045"/>
      <c r="EOD127" s="1045"/>
      <c r="EOE127" s="1045"/>
      <c r="EOF127" s="1045"/>
      <c r="EOG127" s="1045"/>
      <c r="EOH127" s="1045"/>
      <c r="EOI127" s="1045"/>
      <c r="EOJ127" s="1045"/>
      <c r="EOK127" s="1045"/>
      <c r="EOL127" s="1045"/>
      <c r="EOM127" s="1045"/>
      <c r="EON127" s="1045"/>
      <c r="EOO127" s="1045"/>
      <c r="EOP127" s="1045"/>
      <c r="EOQ127" s="1045"/>
      <c r="EOR127" s="1045"/>
      <c r="EOS127" s="1045"/>
      <c r="EOT127" s="1045"/>
      <c r="EOU127" s="1045"/>
      <c r="EOV127" s="1045"/>
      <c r="EOW127" s="1045"/>
      <c r="EOX127" s="1045"/>
      <c r="EOY127" s="1045"/>
      <c r="EOZ127" s="1045"/>
      <c r="EPA127" s="1045"/>
      <c r="EPB127" s="1045"/>
      <c r="EPC127" s="1045"/>
      <c r="EPD127" s="1045"/>
      <c r="EPE127" s="1045"/>
      <c r="EPF127" s="1045"/>
      <c r="EPG127" s="1045"/>
      <c r="EPH127" s="1045"/>
      <c r="EPI127" s="1045"/>
      <c r="EPJ127" s="1045"/>
      <c r="EPK127" s="1045"/>
      <c r="EPL127" s="1045"/>
      <c r="EPM127" s="1045"/>
      <c r="EPN127" s="1045"/>
      <c r="EPO127" s="1045"/>
      <c r="EPP127" s="1045"/>
      <c r="EPQ127" s="1045"/>
      <c r="EPR127" s="1045"/>
      <c r="EPS127" s="1045"/>
      <c r="EPT127" s="1045"/>
      <c r="EPU127" s="1045"/>
      <c r="EPV127" s="1045"/>
      <c r="EPW127" s="1045"/>
      <c r="EPX127" s="1045"/>
      <c r="EPY127" s="1045"/>
      <c r="EPZ127" s="1045"/>
      <c r="EQA127" s="1045"/>
      <c r="EQB127" s="1045"/>
      <c r="EQC127" s="1045"/>
      <c r="EQD127" s="1045"/>
      <c r="EQE127" s="1045"/>
      <c r="EQF127" s="1045"/>
      <c r="EQG127" s="1045"/>
      <c r="EQH127" s="1045"/>
      <c r="EQI127" s="1045"/>
      <c r="EQJ127" s="1045"/>
      <c r="EQK127" s="1045"/>
      <c r="EQL127" s="1045"/>
      <c r="EQM127" s="1045"/>
      <c r="EQN127" s="1045"/>
      <c r="EQO127" s="1045"/>
      <c r="EQP127" s="1045"/>
      <c r="EQQ127" s="1045"/>
      <c r="EQR127" s="1045"/>
      <c r="EQS127" s="1045"/>
      <c r="EQT127" s="1045"/>
      <c r="EQU127" s="1045"/>
      <c r="EQV127" s="1045"/>
      <c r="EQW127" s="1045"/>
      <c r="EQX127" s="1045"/>
      <c r="EQY127" s="1045"/>
      <c r="EQZ127" s="1045"/>
      <c r="ERA127" s="1045"/>
      <c r="ERB127" s="1045"/>
      <c r="ERC127" s="1045"/>
      <c r="ERD127" s="1045"/>
      <c r="ERE127" s="1045"/>
      <c r="ERF127" s="1045"/>
      <c r="ERG127" s="1045"/>
      <c r="ERH127" s="1045"/>
      <c r="ERI127" s="1045"/>
      <c r="ERJ127" s="1045"/>
      <c r="ERK127" s="1045"/>
      <c r="ERL127" s="1045"/>
      <c r="ERM127" s="1045"/>
      <c r="ERN127" s="1045"/>
      <c r="ERO127" s="1045"/>
      <c r="ERP127" s="1045"/>
      <c r="ERQ127" s="1045"/>
      <c r="ERR127" s="1045"/>
      <c r="ERS127" s="1045"/>
      <c r="ERT127" s="1045"/>
      <c r="ERU127" s="1045"/>
      <c r="ERV127" s="1045"/>
      <c r="ERW127" s="1045"/>
      <c r="ERX127" s="1045"/>
      <c r="ERY127" s="1045"/>
      <c r="ERZ127" s="1045"/>
      <c r="ESA127" s="1045"/>
      <c r="ESB127" s="1045"/>
      <c r="ESC127" s="1045"/>
      <c r="ESD127" s="1045"/>
      <c r="ESE127" s="1045"/>
      <c r="ESF127" s="1045"/>
      <c r="ESG127" s="1045"/>
      <c r="ESH127" s="1045"/>
      <c r="ESI127" s="1045"/>
      <c r="ESJ127" s="1045"/>
      <c r="ESK127" s="1045"/>
      <c r="ESL127" s="1045"/>
      <c r="ESM127" s="1045"/>
      <c r="ESN127" s="1045"/>
      <c r="ESO127" s="1045"/>
      <c r="ESP127" s="1045"/>
      <c r="ESQ127" s="1045"/>
      <c r="ESR127" s="1045"/>
      <c r="ESS127" s="1045"/>
      <c r="EST127" s="1045"/>
      <c r="ESU127" s="1045"/>
      <c r="ESV127" s="1045"/>
      <c r="ESW127" s="1045"/>
      <c r="ESX127" s="1045"/>
      <c r="ESY127" s="1045"/>
      <c r="ESZ127" s="1045"/>
      <c r="ETA127" s="1045"/>
      <c r="ETB127" s="1045"/>
      <c r="ETC127" s="1045"/>
      <c r="ETD127" s="1045"/>
      <c r="ETE127" s="1045"/>
      <c r="ETF127" s="1045"/>
      <c r="ETG127" s="1045"/>
      <c r="ETH127" s="1045"/>
      <c r="ETI127" s="1045"/>
      <c r="ETJ127" s="1045"/>
      <c r="ETK127" s="1045"/>
      <c r="ETL127" s="1045"/>
      <c r="ETM127" s="1045"/>
      <c r="ETN127" s="1045"/>
      <c r="ETO127" s="1045"/>
      <c r="ETP127" s="1045"/>
      <c r="ETQ127" s="1045"/>
      <c r="ETR127" s="1045"/>
      <c r="ETS127" s="1045"/>
      <c r="ETT127" s="1045"/>
      <c r="ETU127" s="1045"/>
      <c r="ETV127" s="1045"/>
      <c r="ETW127" s="1045"/>
      <c r="ETX127" s="1045"/>
      <c r="ETY127" s="1045"/>
      <c r="ETZ127" s="1045"/>
      <c r="EUA127" s="1045"/>
      <c r="EUB127" s="1045"/>
      <c r="EUC127" s="1045"/>
      <c r="EUD127" s="1045"/>
      <c r="EUE127" s="1045"/>
      <c r="EUF127" s="1045"/>
      <c r="EUG127" s="1045"/>
      <c r="EUH127" s="1045"/>
      <c r="EUI127" s="1045"/>
      <c r="EUJ127" s="1045"/>
      <c r="EUK127" s="1045"/>
      <c r="EUL127" s="1045"/>
      <c r="EUM127" s="1045"/>
      <c r="EUN127" s="1045"/>
      <c r="EUO127" s="1045"/>
      <c r="EUP127" s="1045"/>
      <c r="EUQ127" s="1045"/>
      <c r="EUR127" s="1045"/>
      <c r="EUS127" s="1045"/>
      <c r="EUT127" s="1045"/>
      <c r="EUU127" s="1045"/>
      <c r="EUV127" s="1045"/>
      <c r="EUW127" s="1045"/>
      <c r="EUX127" s="1045"/>
      <c r="EUY127" s="1045"/>
      <c r="EUZ127" s="1045"/>
      <c r="EVA127" s="1045"/>
      <c r="EVB127" s="1045"/>
      <c r="EVC127" s="1045"/>
      <c r="EVD127" s="1045"/>
      <c r="EVE127" s="1045"/>
      <c r="EVF127" s="1045"/>
      <c r="EVG127" s="1045"/>
      <c r="EVH127" s="1045"/>
      <c r="EVI127" s="1045"/>
      <c r="EVJ127" s="1045"/>
      <c r="EVK127" s="1045"/>
      <c r="EVL127" s="1045"/>
      <c r="EVM127" s="1045"/>
      <c r="EVN127" s="1045"/>
      <c r="EVO127" s="1045"/>
      <c r="EVP127" s="1045"/>
      <c r="EVQ127" s="1045"/>
      <c r="EVR127" s="1045"/>
      <c r="EVS127" s="1045"/>
      <c r="EVT127" s="1045"/>
      <c r="EVU127" s="1045"/>
      <c r="EVV127" s="1045"/>
      <c r="EVW127" s="1045"/>
      <c r="EVX127" s="1045"/>
      <c r="EVY127" s="1045"/>
      <c r="EVZ127" s="1045"/>
      <c r="EWA127" s="1045"/>
      <c r="EWB127" s="1045"/>
      <c r="EWC127" s="1045"/>
      <c r="EWD127" s="1045"/>
      <c r="EWE127" s="1045"/>
      <c r="EWF127" s="1045"/>
      <c r="EWG127" s="1045"/>
      <c r="EWH127" s="1045"/>
      <c r="EWI127" s="1045"/>
      <c r="EWJ127" s="1045"/>
      <c r="EWK127" s="1045"/>
      <c r="EWL127" s="1045"/>
      <c r="EWM127" s="1045"/>
      <c r="EWN127" s="1045"/>
      <c r="EWO127" s="1045"/>
      <c r="EWP127" s="1045"/>
      <c r="EWQ127" s="1045"/>
      <c r="EWR127" s="1045"/>
      <c r="EWS127" s="1045"/>
      <c r="EWT127" s="1045"/>
      <c r="EWU127" s="1045"/>
      <c r="EWV127" s="1045"/>
      <c r="EWW127" s="1045"/>
      <c r="EWX127" s="1045"/>
      <c r="EWY127" s="1045"/>
      <c r="EWZ127" s="1045"/>
      <c r="EXA127" s="1045"/>
      <c r="EXB127" s="1045"/>
      <c r="EXC127" s="1045"/>
      <c r="EXD127" s="1045"/>
      <c r="EXE127" s="1045"/>
      <c r="EXF127" s="1045"/>
      <c r="EXG127" s="1045"/>
      <c r="EXH127" s="1045"/>
      <c r="EXI127" s="1045"/>
      <c r="EXJ127" s="1045"/>
      <c r="EXK127" s="1045"/>
      <c r="EXL127" s="1045"/>
      <c r="EXM127" s="1045"/>
      <c r="EXN127" s="1045"/>
      <c r="EXO127" s="1045"/>
      <c r="EXP127" s="1045"/>
      <c r="EXQ127" s="1045"/>
      <c r="EXR127" s="1045"/>
      <c r="EXS127" s="1045"/>
      <c r="EXT127" s="1045"/>
      <c r="EXU127" s="1045"/>
      <c r="EXV127" s="1045"/>
      <c r="EXW127" s="1045"/>
      <c r="EXX127" s="1045"/>
      <c r="EXY127" s="1045"/>
      <c r="EXZ127" s="1045"/>
      <c r="EYA127" s="1045"/>
      <c r="EYB127" s="1045"/>
      <c r="EYC127" s="1045"/>
      <c r="EYD127" s="1045"/>
      <c r="EYE127" s="1045"/>
      <c r="EYF127" s="1045"/>
      <c r="EYG127" s="1045"/>
      <c r="EYH127" s="1045"/>
      <c r="EYI127" s="1045"/>
      <c r="EYJ127" s="1045"/>
      <c r="EYK127" s="1045"/>
      <c r="EYL127" s="1045"/>
      <c r="EYM127" s="1045"/>
      <c r="EYN127" s="1045"/>
      <c r="EYO127" s="1045"/>
      <c r="EYP127" s="1045"/>
      <c r="EYQ127" s="1045"/>
      <c r="EYR127" s="1045"/>
      <c r="EYS127" s="1045"/>
      <c r="EYT127" s="1045"/>
      <c r="EYU127" s="1045"/>
      <c r="EYV127" s="1045"/>
      <c r="EYW127" s="1045"/>
      <c r="EYX127" s="1045"/>
      <c r="EYY127" s="1045"/>
      <c r="EYZ127" s="1045"/>
      <c r="EZA127" s="1045"/>
      <c r="EZB127" s="1045"/>
      <c r="EZC127" s="1045"/>
      <c r="EZD127" s="1045"/>
      <c r="EZE127" s="1045"/>
      <c r="EZF127" s="1045"/>
      <c r="EZG127" s="1045"/>
      <c r="EZH127" s="1045"/>
      <c r="EZI127" s="1045"/>
      <c r="EZJ127" s="1045"/>
      <c r="EZK127" s="1045"/>
      <c r="EZL127" s="1045"/>
      <c r="EZM127" s="1045"/>
      <c r="EZN127" s="1045"/>
      <c r="EZO127" s="1045"/>
      <c r="EZP127" s="1045"/>
      <c r="EZQ127" s="1045"/>
      <c r="EZR127" s="1045"/>
      <c r="EZS127" s="1045"/>
      <c r="EZT127" s="1045"/>
      <c r="EZU127" s="1045"/>
      <c r="EZV127" s="1045"/>
      <c r="EZW127" s="1045"/>
      <c r="EZX127" s="1045"/>
      <c r="EZY127" s="1045"/>
      <c r="EZZ127" s="1045"/>
      <c r="FAA127" s="1045"/>
      <c r="FAB127" s="1045"/>
      <c r="FAC127" s="1045"/>
      <c r="FAD127" s="1045"/>
      <c r="FAE127" s="1045"/>
      <c r="FAF127" s="1045"/>
      <c r="FAG127" s="1045"/>
      <c r="FAH127" s="1045"/>
      <c r="FAI127" s="1045"/>
      <c r="FAJ127" s="1045"/>
      <c r="FAK127" s="1045"/>
      <c r="FAL127" s="1045"/>
      <c r="FAM127" s="1045"/>
      <c r="FAN127" s="1045"/>
      <c r="FAO127" s="1045"/>
      <c r="FAP127" s="1045"/>
      <c r="FAQ127" s="1045"/>
      <c r="FAR127" s="1045"/>
      <c r="FAS127" s="1045"/>
      <c r="FAT127" s="1045"/>
      <c r="FAU127" s="1045"/>
      <c r="FAV127" s="1045"/>
      <c r="FAW127" s="1045"/>
      <c r="FAX127" s="1045"/>
      <c r="FAY127" s="1045"/>
      <c r="FAZ127" s="1045"/>
      <c r="FBA127" s="1045"/>
      <c r="FBB127" s="1045"/>
      <c r="FBC127" s="1045"/>
      <c r="FBD127" s="1045"/>
      <c r="FBE127" s="1045"/>
      <c r="FBF127" s="1045"/>
      <c r="FBG127" s="1045"/>
      <c r="FBH127" s="1045"/>
      <c r="FBI127" s="1045"/>
      <c r="FBJ127" s="1045"/>
      <c r="FBK127" s="1045"/>
      <c r="FBL127" s="1045"/>
      <c r="FBM127" s="1045"/>
      <c r="FBN127" s="1045"/>
      <c r="FBO127" s="1045"/>
      <c r="FBP127" s="1045"/>
      <c r="FBQ127" s="1045"/>
      <c r="FBR127" s="1045"/>
      <c r="FBS127" s="1045"/>
      <c r="FBT127" s="1045"/>
      <c r="FBU127" s="1045"/>
      <c r="FBV127" s="1045"/>
      <c r="FBW127" s="1045"/>
      <c r="FBX127" s="1045"/>
      <c r="FBY127" s="1045"/>
      <c r="FBZ127" s="1045"/>
      <c r="FCA127" s="1045"/>
      <c r="FCB127" s="1045"/>
      <c r="FCC127" s="1045"/>
      <c r="FCD127" s="1045"/>
      <c r="FCE127" s="1045"/>
      <c r="FCF127" s="1045"/>
      <c r="FCG127" s="1045"/>
      <c r="FCH127" s="1045"/>
      <c r="FCI127" s="1045"/>
      <c r="FCJ127" s="1045"/>
      <c r="FCK127" s="1045"/>
      <c r="FCL127" s="1045"/>
      <c r="FCM127" s="1045"/>
      <c r="FCN127" s="1045"/>
      <c r="FCO127" s="1045"/>
      <c r="FCP127" s="1045"/>
      <c r="FCQ127" s="1045"/>
      <c r="FCR127" s="1045"/>
      <c r="FCS127" s="1045"/>
      <c r="FCT127" s="1045"/>
      <c r="FCU127" s="1045"/>
      <c r="FCV127" s="1045"/>
      <c r="FCW127" s="1045"/>
      <c r="FCX127" s="1045"/>
      <c r="FCY127" s="1045"/>
      <c r="FCZ127" s="1045"/>
      <c r="FDA127" s="1045"/>
      <c r="FDB127" s="1045"/>
      <c r="FDC127" s="1045"/>
      <c r="FDD127" s="1045"/>
      <c r="FDE127" s="1045"/>
      <c r="FDF127" s="1045"/>
      <c r="FDG127" s="1045"/>
      <c r="FDH127" s="1045"/>
      <c r="FDI127" s="1045"/>
      <c r="FDJ127" s="1045"/>
      <c r="FDK127" s="1045"/>
      <c r="FDL127" s="1045"/>
      <c r="FDM127" s="1045"/>
      <c r="FDN127" s="1045"/>
      <c r="FDO127" s="1045"/>
      <c r="FDP127" s="1045"/>
      <c r="FDQ127" s="1045"/>
      <c r="FDR127" s="1045"/>
      <c r="FDS127" s="1045"/>
      <c r="FDT127" s="1045"/>
      <c r="FDU127" s="1045"/>
      <c r="FDV127" s="1045"/>
      <c r="FDW127" s="1045"/>
      <c r="FDX127" s="1045"/>
      <c r="FDY127" s="1045"/>
      <c r="FDZ127" s="1045"/>
      <c r="FEA127" s="1045"/>
      <c r="FEB127" s="1045"/>
      <c r="FEC127" s="1045"/>
      <c r="FED127" s="1045"/>
      <c r="FEE127" s="1045"/>
      <c r="FEF127" s="1045"/>
      <c r="FEG127" s="1045"/>
      <c r="FEH127" s="1045"/>
      <c r="FEI127" s="1045"/>
      <c r="FEJ127" s="1045"/>
      <c r="FEK127" s="1045"/>
      <c r="FEL127" s="1045"/>
      <c r="FEM127" s="1045"/>
      <c r="FEN127" s="1045"/>
      <c r="FEO127" s="1045"/>
      <c r="FEP127" s="1045"/>
      <c r="FEQ127" s="1045"/>
      <c r="FER127" s="1045"/>
      <c r="FES127" s="1045"/>
      <c r="FET127" s="1045"/>
      <c r="FEU127" s="1045"/>
      <c r="FEV127" s="1045"/>
      <c r="FEW127" s="1045"/>
      <c r="FEX127" s="1045"/>
      <c r="FEY127" s="1045"/>
      <c r="FEZ127" s="1045"/>
      <c r="FFA127" s="1045"/>
      <c r="FFB127" s="1045"/>
      <c r="FFC127" s="1045"/>
      <c r="FFD127" s="1045"/>
      <c r="FFE127" s="1045"/>
      <c r="FFF127" s="1045"/>
      <c r="FFG127" s="1045"/>
      <c r="FFH127" s="1045"/>
      <c r="FFI127" s="1045"/>
      <c r="FFJ127" s="1045"/>
      <c r="FFK127" s="1045"/>
      <c r="FFL127" s="1045"/>
      <c r="FFM127" s="1045"/>
      <c r="FFN127" s="1045"/>
      <c r="FFO127" s="1045"/>
      <c r="FFP127" s="1045"/>
      <c r="FFQ127" s="1045"/>
      <c r="FFR127" s="1045"/>
      <c r="FFS127" s="1045"/>
      <c r="FFT127" s="1045"/>
      <c r="FFU127" s="1045"/>
      <c r="FFV127" s="1045"/>
      <c r="FFW127" s="1045"/>
      <c r="FFX127" s="1045"/>
      <c r="FFY127" s="1045"/>
      <c r="FFZ127" s="1045"/>
      <c r="FGA127" s="1045"/>
      <c r="FGB127" s="1045"/>
      <c r="FGC127" s="1045"/>
      <c r="FGD127" s="1045"/>
      <c r="FGE127" s="1045"/>
      <c r="FGF127" s="1045"/>
      <c r="FGG127" s="1045"/>
      <c r="FGH127" s="1045"/>
      <c r="FGI127" s="1045"/>
      <c r="FGJ127" s="1045"/>
      <c r="FGK127" s="1045"/>
      <c r="FGL127" s="1045"/>
      <c r="FGM127" s="1045"/>
      <c r="FGN127" s="1045"/>
      <c r="FGO127" s="1045"/>
      <c r="FGP127" s="1045"/>
      <c r="FGQ127" s="1045"/>
      <c r="FGR127" s="1045"/>
      <c r="FGS127" s="1045"/>
      <c r="FGT127" s="1045"/>
      <c r="FGU127" s="1045"/>
      <c r="FGV127" s="1045"/>
      <c r="FGW127" s="1045"/>
      <c r="FGX127" s="1045"/>
      <c r="FGY127" s="1045"/>
      <c r="FGZ127" s="1045"/>
      <c r="FHA127" s="1045"/>
      <c r="FHB127" s="1045"/>
      <c r="FHC127" s="1045"/>
      <c r="FHD127" s="1045"/>
      <c r="FHE127" s="1045"/>
      <c r="FHF127" s="1045"/>
      <c r="FHG127" s="1045"/>
      <c r="FHH127" s="1045"/>
      <c r="FHI127" s="1045"/>
      <c r="FHJ127" s="1045"/>
      <c r="FHK127" s="1045"/>
      <c r="FHL127" s="1045"/>
      <c r="FHM127" s="1045"/>
      <c r="FHN127" s="1045"/>
      <c r="FHO127" s="1045"/>
      <c r="FHP127" s="1045"/>
      <c r="FHQ127" s="1045"/>
      <c r="FHR127" s="1045"/>
      <c r="FHS127" s="1045"/>
      <c r="FHT127" s="1045"/>
      <c r="FHU127" s="1045"/>
      <c r="FHV127" s="1045"/>
      <c r="FHW127" s="1045"/>
      <c r="FHX127" s="1045"/>
      <c r="FHY127" s="1045"/>
      <c r="FHZ127" s="1045"/>
      <c r="FIA127" s="1045"/>
      <c r="FIB127" s="1045"/>
      <c r="FIC127" s="1045"/>
      <c r="FID127" s="1045"/>
      <c r="FIE127" s="1045"/>
      <c r="FIF127" s="1045"/>
      <c r="FIG127" s="1045"/>
      <c r="FIH127" s="1045"/>
      <c r="FII127" s="1045"/>
      <c r="FIJ127" s="1045"/>
      <c r="FIK127" s="1045"/>
      <c r="FIL127" s="1045"/>
      <c r="FIM127" s="1045"/>
      <c r="FIN127" s="1045"/>
      <c r="FIO127" s="1045"/>
      <c r="FIP127" s="1045"/>
      <c r="FIQ127" s="1045"/>
      <c r="FIR127" s="1045"/>
      <c r="FIS127" s="1045"/>
      <c r="FIT127" s="1045"/>
      <c r="FIU127" s="1045"/>
      <c r="FIV127" s="1045"/>
      <c r="FIW127" s="1045"/>
      <c r="FIX127" s="1045"/>
      <c r="FIY127" s="1045"/>
      <c r="FIZ127" s="1045"/>
      <c r="FJA127" s="1045"/>
      <c r="FJB127" s="1045"/>
      <c r="FJC127" s="1045"/>
      <c r="FJD127" s="1045"/>
      <c r="FJE127" s="1045"/>
      <c r="FJF127" s="1045"/>
      <c r="FJG127" s="1045"/>
      <c r="FJH127" s="1045"/>
      <c r="FJI127" s="1045"/>
      <c r="FJJ127" s="1045"/>
      <c r="FJK127" s="1045"/>
      <c r="FJL127" s="1045"/>
      <c r="FJM127" s="1045"/>
      <c r="FJN127" s="1045"/>
      <c r="FJO127" s="1045"/>
      <c r="FJP127" s="1045"/>
      <c r="FJQ127" s="1045"/>
      <c r="FJR127" s="1045"/>
      <c r="FJS127" s="1045"/>
      <c r="FJT127" s="1045"/>
      <c r="FJU127" s="1045"/>
      <c r="FJV127" s="1045"/>
      <c r="FJW127" s="1045"/>
      <c r="FJX127" s="1045"/>
      <c r="FJY127" s="1045"/>
      <c r="FJZ127" s="1045"/>
      <c r="FKA127" s="1045"/>
      <c r="FKB127" s="1045"/>
      <c r="FKC127" s="1045"/>
      <c r="FKD127" s="1045"/>
      <c r="FKE127" s="1045"/>
      <c r="FKF127" s="1045"/>
      <c r="FKG127" s="1045"/>
      <c r="FKH127" s="1045"/>
      <c r="FKI127" s="1045"/>
      <c r="FKJ127" s="1045"/>
      <c r="FKK127" s="1045"/>
      <c r="FKL127" s="1045"/>
      <c r="FKM127" s="1045"/>
      <c r="FKN127" s="1045"/>
      <c r="FKO127" s="1045"/>
      <c r="FKP127" s="1045"/>
      <c r="FKQ127" s="1045"/>
      <c r="FKR127" s="1045"/>
      <c r="FKS127" s="1045"/>
      <c r="FKT127" s="1045"/>
      <c r="FKU127" s="1045"/>
      <c r="FKV127" s="1045"/>
      <c r="FKW127" s="1045"/>
      <c r="FKX127" s="1045"/>
      <c r="FKY127" s="1045"/>
      <c r="FKZ127" s="1045"/>
      <c r="FLA127" s="1045"/>
      <c r="FLB127" s="1045"/>
      <c r="FLC127" s="1045"/>
      <c r="FLD127" s="1045"/>
      <c r="FLE127" s="1045"/>
      <c r="FLF127" s="1045"/>
      <c r="FLG127" s="1045"/>
      <c r="FLH127" s="1045"/>
      <c r="FLI127" s="1045"/>
      <c r="FLJ127" s="1045"/>
      <c r="FLK127" s="1045"/>
      <c r="FLL127" s="1045"/>
      <c r="FLM127" s="1045"/>
      <c r="FLN127" s="1045"/>
      <c r="FLO127" s="1045"/>
      <c r="FLP127" s="1045"/>
      <c r="FLQ127" s="1045"/>
      <c r="FLR127" s="1045"/>
      <c r="FLS127" s="1045"/>
      <c r="FLT127" s="1045"/>
      <c r="FLU127" s="1045"/>
      <c r="FLV127" s="1045"/>
      <c r="FLW127" s="1045"/>
      <c r="FLX127" s="1045"/>
      <c r="FLY127" s="1045"/>
      <c r="FLZ127" s="1045"/>
      <c r="FMA127" s="1045"/>
      <c r="FMB127" s="1045"/>
      <c r="FMC127" s="1045"/>
      <c r="FMD127" s="1045"/>
      <c r="FME127" s="1045"/>
      <c r="FMF127" s="1045"/>
      <c r="FMG127" s="1045"/>
      <c r="FMH127" s="1045"/>
      <c r="FMI127" s="1045"/>
      <c r="FMJ127" s="1045"/>
      <c r="FMK127" s="1045"/>
      <c r="FML127" s="1045"/>
      <c r="FMM127" s="1045"/>
      <c r="FMN127" s="1045"/>
      <c r="FMO127" s="1045"/>
      <c r="FMP127" s="1045"/>
      <c r="FMQ127" s="1045"/>
      <c r="FMR127" s="1045"/>
      <c r="FMS127" s="1045"/>
      <c r="FMT127" s="1045"/>
      <c r="FMU127" s="1045"/>
      <c r="FMV127" s="1045"/>
      <c r="FMW127" s="1045"/>
      <c r="FMX127" s="1045"/>
      <c r="FMY127" s="1045"/>
      <c r="FMZ127" s="1045"/>
      <c r="FNA127" s="1045"/>
      <c r="FNB127" s="1045"/>
      <c r="FNC127" s="1045"/>
      <c r="FND127" s="1045"/>
      <c r="FNE127" s="1045"/>
      <c r="FNF127" s="1045"/>
      <c r="FNG127" s="1045"/>
      <c r="FNH127" s="1045"/>
      <c r="FNI127" s="1045"/>
      <c r="FNJ127" s="1045"/>
      <c r="FNK127" s="1045"/>
      <c r="FNL127" s="1045"/>
      <c r="FNM127" s="1045"/>
      <c r="FNN127" s="1045"/>
      <c r="FNO127" s="1045"/>
      <c r="FNP127" s="1045"/>
      <c r="FNQ127" s="1045"/>
      <c r="FNR127" s="1045"/>
      <c r="FNS127" s="1045"/>
      <c r="FNT127" s="1045"/>
      <c r="FNU127" s="1045"/>
      <c r="FNV127" s="1045"/>
      <c r="FNW127" s="1045"/>
      <c r="FNX127" s="1045"/>
      <c r="FNY127" s="1045"/>
      <c r="FNZ127" s="1045"/>
      <c r="FOA127" s="1045"/>
      <c r="FOB127" s="1045"/>
      <c r="FOC127" s="1045"/>
      <c r="FOD127" s="1045"/>
      <c r="FOE127" s="1045"/>
      <c r="FOF127" s="1045"/>
      <c r="FOG127" s="1045"/>
      <c r="FOH127" s="1045"/>
      <c r="FOI127" s="1045"/>
      <c r="FOJ127" s="1045"/>
      <c r="FOK127" s="1045"/>
      <c r="FOL127" s="1045"/>
      <c r="FOM127" s="1045"/>
      <c r="FON127" s="1045"/>
      <c r="FOO127" s="1045"/>
      <c r="FOP127" s="1045"/>
      <c r="FOQ127" s="1045"/>
      <c r="FOR127" s="1045"/>
      <c r="FOS127" s="1045"/>
      <c r="FOT127" s="1045"/>
      <c r="FOU127" s="1045"/>
      <c r="FOV127" s="1045"/>
      <c r="FOW127" s="1045"/>
      <c r="FOX127" s="1045"/>
      <c r="FOY127" s="1045"/>
      <c r="FOZ127" s="1045"/>
      <c r="FPA127" s="1045"/>
      <c r="FPB127" s="1045"/>
      <c r="FPC127" s="1045"/>
      <c r="FPD127" s="1045"/>
      <c r="FPE127" s="1045"/>
      <c r="FPF127" s="1045"/>
      <c r="FPG127" s="1045"/>
      <c r="FPH127" s="1045"/>
      <c r="FPI127" s="1045"/>
      <c r="FPJ127" s="1045"/>
      <c r="FPK127" s="1045"/>
      <c r="FPL127" s="1045"/>
      <c r="FPM127" s="1045"/>
      <c r="FPN127" s="1045"/>
      <c r="FPO127" s="1045"/>
      <c r="FPP127" s="1045"/>
      <c r="FPQ127" s="1045"/>
      <c r="FPR127" s="1045"/>
      <c r="FPS127" s="1045"/>
      <c r="FPT127" s="1045"/>
      <c r="FPU127" s="1045"/>
      <c r="FPV127" s="1045"/>
      <c r="FPW127" s="1045"/>
      <c r="FPX127" s="1045"/>
      <c r="FPY127" s="1045"/>
      <c r="FPZ127" s="1045"/>
      <c r="FQA127" s="1045"/>
      <c r="FQB127" s="1045"/>
      <c r="FQC127" s="1045"/>
      <c r="FQD127" s="1045"/>
      <c r="FQE127" s="1045"/>
      <c r="FQF127" s="1045"/>
      <c r="FQG127" s="1045"/>
      <c r="FQH127" s="1045"/>
      <c r="FQI127" s="1045"/>
      <c r="FQJ127" s="1045"/>
      <c r="FQK127" s="1045"/>
      <c r="FQL127" s="1045"/>
      <c r="FQM127" s="1045"/>
      <c r="FQN127" s="1045"/>
      <c r="FQO127" s="1045"/>
      <c r="FQP127" s="1045"/>
      <c r="FQQ127" s="1045"/>
      <c r="FQR127" s="1045"/>
      <c r="FQS127" s="1045"/>
      <c r="FQT127" s="1045"/>
      <c r="FQU127" s="1045"/>
      <c r="FQV127" s="1045"/>
      <c r="FQW127" s="1045"/>
      <c r="FQX127" s="1045"/>
      <c r="FQY127" s="1045"/>
      <c r="FQZ127" s="1045"/>
      <c r="FRA127" s="1045"/>
      <c r="FRB127" s="1045"/>
      <c r="FRC127" s="1045"/>
      <c r="FRD127" s="1045"/>
      <c r="FRE127" s="1045"/>
      <c r="FRF127" s="1045"/>
      <c r="FRG127" s="1045"/>
      <c r="FRH127" s="1045"/>
      <c r="FRI127" s="1045"/>
      <c r="FRJ127" s="1045"/>
      <c r="FRK127" s="1045"/>
      <c r="FRL127" s="1045"/>
      <c r="FRM127" s="1045"/>
      <c r="FRN127" s="1045"/>
      <c r="FRO127" s="1045"/>
      <c r="FRP127" s="1045"/>
      <c r="FRQ127" s="1045"/>
      <c r="FRR127" s="1045"/>
      <c r="FRS127" s="1045"/>
      <c r="FRT127" s="1045"/>
      <c r="FRU127" s="1045"/>
      <c r="FRV127" s="1045"/>
      <c r="FRW127" s="1045"/>
      <c r="FRX127" s="1045"/>
      <c r="FRY127" s="1045"/>
      <c r="FRZ127" s="1045"/>
      <c r="FSA127" s="1045"/>
      <c r="FSB127" s="1045"/>
      <c r="FSC127" s="1045"/>
      <c r="FSD127" s="1045"/>
      <c r="FSE127" s="1045"/>
      <c r="FSF127" s="1045"/>
      <c r="FSG127" s="1045"/>
      <c r="FSH127" s="1045"/>
      <c r="FSI127" s="1045"/>
      <c r="FSJ127" s="1045"/>
      <c r="FSK127" s="1045"/>
      <c r="FSL127" s="1045"/>
      <c r="FSM127" s="1045"/>
      <c r="FSN127" s="1045"/>
      <c r="FSO127" s="1045"/>
      <c r="FSP127" s="1045"/>
      <c r="FSQ127" s="1045"/>
      <c r="FSR127" s="1045"/>
      <c r="FSS127" s="1045"/>
      <c r="FST127" s="1045"/>
      <c r="FSU127" s="1045"/>
      <c r="FSV127" s="1045"/>
      <c r="FSW127" s="1045"/>
      <c r="FSX127" s="1045"/>
      <c r="FSY127" s="1045"/>
      <c r="FSZ127" s="1045"/>
      <c r="FTA127" s="1045"/>
      <c r="FTB127" s="1045"/>
      <c r="FTC127" s="1045"/>
      <c r="FTD127" s="1045"/>
      <c r="FTE127" s="1045"/>
      <c r="FTF127" s="1045"/>
      <c r="FTG127" s="1045"/>
      <c r="FTH127" s="1045"/>
      <c r="FTI127" s="1045"/>
      <c r="FTJ127" s="1045"/>
      <c r="FTK127" s="1045"/>
      <c r="FTL127" s="1045"/>
      <c r="FTM127" s="1045"/>
      <c r="FTN127" s="1045"/>
      <c r="FTO127" s="1045"/>
      <c r="FTP127" s="1045"/>
      <c r="FTQ127" s="1045"/>
      <c r="FTR127" s="1045"/>
      <c r="FTS127" s="1045"/>
      <c r="FTT127" s="1045"/>
      <c r="FTU127" s="1045"/>
      <c r="FTV127" s="1045"/>
      <c r="FTW127" s="1045"/>
      <c r="FTX127" s="1045"/>
      <c r="FTY127" s="1045"/>
      <c r="FTZ127" s="1045"/>
      <c r="FUA127" s="1045"/>
      <c r="FUB127" s="1045"/>
      <c r="FUC127" s="1045"/>
      <c r="FUD127" s="1045"/>
      <c r="FUE127" s="1045"/>
      <c r="FUF127" s="1045"/>
      <c r="FUG127" s="1045"/>
      <c r="FUH127" s="1045"/>
      <c r="FUI127" s="1045"/>
      <c r="FUJ127" s="1045"/>
      <c r="FUK127" s="1045"/>
      <c r="FUL127" s="1045"/>
      <c r="FUM127" s="1045"/>
      <c r="FUN127" s="1045"/>
      <c r="FUO127" s="1045"/>
      <c r="FUP127" s="1045"/>
      <c r="FUQ127" s="1045"/>
      <c r="FUR127" s="1045"/>
      <c r="FUS127" s="1045"/>
      <c r="FUT127" s="1045"/>
      <c r="FUU127" s="1045"/>
      <c r="FUV127" s="1045"/>
      <c r="FUW127" s="1045"/>
      <c r="FUX127" s="1045"/>
      <c r="FUY127" s="1045"/>
      <c r="FUZ127" s="1045"/>
      <c r="FVA127" s="1045"/>
      <c r="FVB127" s="1045"/>
      <c r="FVC127" s="1045"/>
      <c r="FVD127" s="1045"/>
      <c r="FVE127" s="1045"/>
      <c r="FVF127" s="1045"/>
      <c r="FVG127" s="1045"/>
      <c r="FVH127" s="1045"/>
      <c r="FVI127" s="1045"/>
      <c r="FVJ127" s="1045"/>
      <c r="FVK127" s="1045"/>
      <c r="FVL127" s="1045"/>
      <c r="FVM127" s="1045"/>
      <c r="FVN127" s="1045"/>
      <c r="FVO127" s="1045"/>
      <c r="FVP127" s="1045"/>
      <c r="FVQ127" s="1045"/>
      <c r="FVR127" s="1045"/>
      <c r="FVS127" s="1045"/>
      <c r="FVT127" s="1045"/>
      <c r="FVU127" s="1045"/>
      <c r="FVV127" s="1045"/>
      <c r="FVW127" s="1045"/>
      <c r="FVX127" s="1045"/>
      <c r="FVY127" s="1045"/>
      <c r="FVZ127" s="1045"/>
      <c r="FWA127" s="1045"/>
      <c r="FWB127" s="1045"/>
      <c r="FWC127" s="1045"/>
      <c r="FWD127" s="1045"/>
      <c r="FWE127" s="1045"/>
      <c r="FWF127" s="1045"/>
      <c r="FWG127" s="1045"/>
      <c r="FWH127" s="1045"/>
      <c r="FWI127" s="1045"/>
      <c r="FWJ127" s="1045"/>
      <c r="FWK127" s="1045"/>
      <c r="FWL127" s="1045"/>
      <c r="FWM127" s="1045"/>
      <c r="FWN127" s="1045"/>
      <c r="FWO127" s="1045"/>
      <c r="FWP127" s="1045"/>
      <c r="FWQ127" s="1045"/>
      <c r="FWR127" s="1045"/>
      <c r="FWS127" s="1045"/>
      <c r="FWT127" s="1045"/>
      <c r="FWU127" s="1045"/>
      <c r="FWV127" s="1045"/>
      <c r="FWW127" s="1045"/>
      <c r="FWX127" s="1045"/>
      <c r="FWY127" s="1045"/>
      <c r="FWZ127" s="1045"/>
      <c r="FXA127" s="1045"/>
      <c r="FXB127" s="1045"/>
      <c r="FXC127" s="1045"/>
      <c r="FXD127" s="1045"/>
      <c r="FXE127" s="1045"/>
      <c r="FXF127" s="1045"/>
      <c r="FXG127" s="1045"/>
      <c r="FXH127" s="1045"/>
      <c r="FXI127" s="1045"/>
      <c r="FXJ127" s="1045"/>
      <c r="FXK127" s="1045"/>
      <c r="FXL127" s="1045"/>
      <c r="FXM127" s="1045"/>
      <c r="FXN127" s="1045"/>
      <c r="FXO127" s="1045"/>
      <c r="FXP127" s="1045"/>
      <c r="FXQ127" s="1045"/>
      <c r="FXR127" s="1045"/>
      <c r="FXS127" s="1045"/>
      <c r="FXT127" s="1045"/>
      <c r="FXU127" s="1045"/>
      <c r="FXV127" s="1045"/>
      <c r="FXW127" s="1045"/>
      <c r="FXX127" s="1045"/>
      <c r="FXY127" s="1045"/>
      <c r="FXZ127" s="1045"/>
      <c r="FYA127" s="1045"/>
      <c r="FYB127" s="1045"/>
      <c r="FYC127" s="1045"/>
      <c r="FYD127" s="1045"/>
      <c r="FYE127" s="1045"/>
      <c r="FYF127" s="1045"/>
      <c r="FYG127" s="1045"/>
      <c r="FYH127" s="1045"/>
      <c r="FYI127" s="1045"/>
      <c r="FYJ127" s="1045"/>
      <c r="FYK127" s="1045"/>
      <c r="FYL127" s="1045"/>
      <c r="FYM127" s="1045"/>
      <c r="FYN127" s="1045"/>
      <c r="FYO127" s="1045"/>
      <c r="FYP127" s="1045"/>
      <c r="FYQ127" s="1045"/>
      <c r="FYR127" s="1045"/>
      <c r="FYS127" s="1045"/>
      <c r="FYT127" s="1045"/>
      <c r="FYU127" s="1045"/>
      <c r="FYV127" s="1045"/>
      <c r="FYW127" s="1045"/>
      <c r="FYX127" s="1045"/>
      <c r="FYY127" s="1045"/>
      <c r="FYZ127" s="1045"/>
      <c r="FZA127" s="1045"/>
      <c r="FZB127" s="1045"/>
      <c r="FZC127" s="1045"/>
      <c r="FZD127" s="1045"/>
      <c r="FZE127" s="1045"/>
      <c r="FZF127" s="1045"/>
      <c r="FZG127" s="1045"/>
      <c r="FZH127" s="1045"/>
      <c r="FZI127" s="1045"/>
      <c r="FZJ127" s="1045"/>
      <c r="FZK127" s="1045"/>
      <c r="FZL127" s="1045"/>
      <c r="FZM127" s="1045"/>
      <c r="FZN127" s="1045"/>
      <c r="FZO127" s="1045"/>
      <c r="FZP127" s="1045"/>
      <c r="FZQ127" s="1045"/>
      <c r="FZR127" s="1045"/>
      <c r="FZS127" s="1045"/>
      <c r="FZT127" s="1045"/>
      <c r="FZU127" s="1045"/>
      <c r="FZV127" s="1045"/>
      <c r="FZW127" s="1045"/>
      <c r="FZX127" s="1045"/>
      <c r="FZY127" s="1045"/>
      <c r="FZZ127" s="1045"/>
      <c r="GAA127" s="1045"/>
      <c r="GAB127" s="1045"/>
      <c r="GAC127" s="1045"/>
      <c r="GAD127" s="1045"/>
      <c r="GAE127" s="1045"/>
      <c r="GAF127" s="1045"/>
      <c r="GAG127" s="1045"/>
      <c r="GAH127" s="1045"/>
      <c r="GAI127" s="1045"/>
      <c r="GAJ127" s="1045"/>
      <c r="GAK127" s="1045"/>
      <c r="GAL127" s="1045"/>
      <c r="GAM127" s="1045"/>
      <c r="GAN127" s="1045"/>
      <c r="GAO127" s="1045"/>
      <c r="GAP127" s="1045"/>
      <c r="GAQ127" s="1045"/>
      <c r="GAR127" s="1045"/>
      <c r="GAS127" s="1045"/>
      <c r="GAT127" s="1045"/>
      <c r="GAU127" s="1045"/>
      <c r="GAV127" s="1045"/>
      <c r="GAW127" s="1045"/>
      <c r="GAX127" s="1045"/>
      <c r="GAY127" s="1045"/>
      <c r="GAZ127" s="1045"/>
      <c r="GBA127" s="1045"/>
      <c r="GBB127" s="1045"/>
      <c r="GBC127" s="1045"/>
      <c r="GBD127" s="1045"/>
      <c r="GBE127" s="1045"/>
      <c r="GBF127" s="1045"/>
      <c r="GBG127" s="1045"/>
      <c r="GBH127" s="1045"/>
      <c r="GBI127" s="1045"/>
      <c r="GBJ127" s="1045"/>
      <c r="GBK127" s="1045"/>
      <c r="GBL127" s="1045"/>
      <c r="GBM127" s="1045"/>
      <c r="GBN127" s="1045"/>
      <c r="GBO127" s="1045"/>
      <c r="GBP127" s="1045"/>
      <c r="GBQ127" s="1045"/>
      <c r="GBR127" s="1045"/>
      <c r="GBS127" s="1045"/>
      <c r="GBT127" s="1045"/>
      <c r="GBU127" s="1045"/>
      <c r="GBV127" s="1045"/>
      <c r="GBW127" s="1045"/>
      <c r="GBX127" s="1045"/>
      <c r="GBY127" s="1045"/>
      <c r="GBZ127" s="1045"/>
      <c r="GCA127" s="1045"/>
      <c r="GCB127" s="1045"/>
      <c r="GCC127" s="1045"/>
      <c r="GCD127" s="1045"/>
      <c r="GCE127" s="1045"/>
      <c r="GCF127" s="1045"/>
      <c r="GCG127" s="1045"/>
      <c r="GCH127" s="1045"/>
      <c r="GCI127" s="1045"/>
      <c r="GCJ127" s="1045"/>
      <c r="GCK127" s="1045"/>
      <c r="GCL127" s="1045"/>
      <c r="GCM127" s="1045"/>
      <c r="GCN127" s="1045"/>
      <c r="GCO127" s="1045"/>
      <c r="GCP127" s="1045"/>
      <c r="GCQ127" s="1045"/>
      <c r="GCR127" s="1045"/>
      <c r="GCS127" s="1045"/>
      <c r="GCT127" s="1045"/>
      <c r="GCU127" s="1045"/>
      <c r="GCV127" s="1045"/>
      <c r="GCW127" s="1045"/>
      <c r="GCX127" s="1045"/>
      <c r="GCY127" s="1045"/>
      <c r="GCZ127" s="1045"/>
      <c r="GDA127" s="1045"/>
      <c r="GDB127" s="1045"/>
      <c r="GDC127" s="1045"/>
      <c r="GDD127" s="1045"/>
      <c r="GDE127" s="1045"/>
      <c r="GDF127" s="1045"/>
      <c r="GDG127" s="1045"/>
      <c r="GDH127" s="1045"/>
      <c r="GDI127" s="1045"/>
      <c r="GDJ127" s="1045"/>
      <c r="GDK127" s="1045"/>
      <c r="GDL127" s="1045"/>
      <c r="GDM127" s="1045"/>
      <c r="GDN127" s="1045"/>
      <c r="GDO127" s="1045"/>
      <c r="GDP127" s="1045"/>
      <c r="GDQ127" s="1045"/>
      <c r="GDR127" s="1045"/>
      <c r="GDS127" s="1045"/>
      <c r="GDT127" s="1045"/>
      <c r="GDU127" s="1045"/>
      <c r="GDV127" s="1045"/>
      <c r="GDW127" s="1045"/>
      <c r="GDX127" s="1045"/>
      <c r="GDY127" s="1045"/>
      <c r="GDZ127" s="1045"/>
      <c r="GEA127" s="1045"/>
      <c r="GEB127" s="1045"/>
      <c r="GEC127" s="1045"/>
      <c r="GED127" s="1045"/>
      <c r="GEE127" s="1045"/>
      <c r="GEF127" s="1045"/>
      <c r="GEG127" s="1045"/>
      <c r="GEH127" s="1045"/>
      <c r="GEI127" s="1045"/>
      <c r="GEJ127" s="1045"/>
      <c r="GEK127" s="1045"/>
      <c r="GEL127" s="1045"/>
      <c r="GEM127" s="1045"/>
      <c r="GEN127" s="1045"/>
      <c r="GEO127" s="1045"/>
      <c r="GEP127" s="1045"/>
      <c r="GEQ127" s="1045"/>
      <c r="GER127" s="1045"/>
      <c r="GES127" s="1045"/>
      <c r="GET127" s="1045"/>
      <c r="GEU127" s="1045"/>
      <c r="GEV127" s="1045"/>
      <c r="GEW127" s="1045"/>
      <c r="GEX127" s="1045"/>
      <c r="GEY127" s="1045"/>
      <c r="GEZ127" s="1045"/>
      <c r="GFA127" s="1045"/>
      <c r="GFB127" s="1045"/>
      <c r="GFC127" s="1045"/>
      <c r="GFD127" s="1045"/>
      <c r="GFE127" s="1045"/>
      <c r="GFF127" s="1045"/>
      <c r="GFG127" s="1045"/>
      <c r="GFH127" s="1045"/>
      <c r="GFI127" s="1045"/>
      <c r="GFJ127" s="1045"/>
      <c r="GFK127" s="1045"/>
      <c r="GFL127" s="1045"/>
      <c r="GFM127" s="1045"/>
      <c r="GFN127" s="1045"/>
      <c r="GFO127" s="1045"/>
      <c r="GFP127" s="1045"/>
      <c r="GFQ127" s="1045"/>
      <c r="GFR127" s="1045"/>
      <c r="GFS127" s="1045"/>
      <c r="GFT127" s="1045"/>
      <c r="GFU127" s="1045"/>
      <c r="GFV127" s="1045"/>
      <c r="GFW127" s="1045"/>
      <c r="GFX127" s="1045"/>
      <c r="GFY127" s="1045"/>
      <c r="GFZ127" s="1045"/>
      <c r="GGA127" s="1045"/>
      <c r="GGB127" s="1045"/>
      <c r="GGC127" s="1045"/>
      <c r="GGD127" s="1045"/>
      <c r="GGE127" s="1045"/>
      <c r="GGF127" s="1045"/>
      <c r="GGG127" s="1045"/>
      <c r="GGH127" s="1045"/>
      <c r="GGI127" s="1045"/>
      <c r="GGJ127" s="1045"/>
      <c r="GGK127" s="1045"/>
      <c r="GGL127" s="1045"/>
      <c r="GGM127" s="1045"/>
      <c r="GGN127" s="1045"/>
      <c r="GGO127" s="1045"/>
      <c r="GGP127" s="1045"/>
      <c r="GGQ127" s="1045"/>
      <c r="GGR127" s="1045"/>
      <c r="GGS127" s="1045"/>
      <c r="GGT127" s="1045"/>
      <c r="GGU127" s="1045"/>
      <c r="GGV127" s="1045"/>
      <c r="GGW127" s="1045"/>
      <c r="GGX127" s="1045"/>
      <c r="GGY127" s="1045"/>
      <c r="GGZ127" s="1045"/>
      <c r="GHA127" s="1045"/>
      <c r="GHB127" s="1045"/>
      <c r="GHC127" s="1045"/>
      <c r="GHD127" s="1045"/>
      <c r="GHE127" s="1045"/>
      <c r="GHF127" s="1045"/>
      <c r="GHG127" s="1045"/>
      <c r="GHH127" s="1045"/>
      <c r="GHI127" s="1045"/>
      <c r="GHJ127" s="1045"/>
      <c r="GHK127" s="1045"/>
      <c r="GHL127" s="1045"/>
      <c r="GHM127" s="1045"/>
      <c r="GHN127" s="1045"/>
      <c r="GHO127" s="1045"/>
      <c r="GHP127" s="1045"/>
      <c r="GHQ127" s="1045"/>
      <c r="GHR127" s="1045"/>
      <c r="GHS127" s="1045"/>
      <c r="GHT127" s="1045"/>
      <c r="GHU127" s="1045"/>
      <c r="GHV127" s="1045"/>
      <c r="GHW127" s="1045"/>
      <c r="GHX127" s="1045"/>
      <c r="GHY127" s="1045"/>
      <c r="GHZ127" s="1045"/>
      <c r="GIA127" s="1045"/>
      <c r="GIB127" s="1045"/>
      <c r="GIC127" s="1045"/>
      <c r="GID127" s="1045"/>
      <c r="GIE127" s="1045"/>
      <c r="GIF127" s="1045"/>
      <c r="GIG127" s="1045"/>
      <c r="GIH127" s="1045"/>
      <c r="GII127" s="1045"/>
      <c r="GIJ127" s="1045"/>
      <c r="GIK127" s="1045"/>
      <c r="GIL127" s="1045"/>
      <c r="GIM127" s="1045"/>
      <c r="GIN127" s="1045"/>
      <c r="GIO127" s="1045"/>
      <c r="GIP127" s="1045"/>
      <c r="GIQ127" s="1045"/>
      <c r="GIR127" s="1045"/>
      <c r="GIS127" s="1045"/>
      <c r="GIT127" s="1045"/>
      <c r="GIU127" s="1045"/>
      <c r="GIV127" s="1045"/>
      <c r="GIW127" s="1045"/>
      <c r="GIX127" s="1045"/>
      <c r="GIY127" s="1045"/>
      <c r="GIZ127" s="1045"/>
      <c r="GJA127" s="1045"/>
      <c r="GJB127" s="1045"/>
      <c r="GJC127" s="1045"/>
      <c r="GJD127" s="1045"/>
      <c r="GJE127" s="1045"/>
      <c r="GJF127" s="1045"/>
      <c r="GJG127" s="1045"/>
      <c r="GJH127" s="1045"/>
      <c r="GJI127" s="1045"/>
      <c r="GJJ127" s="1045"/>
      <c r="GJK127" s="1045"/>
      <c r="GJL127" s="1045"/>
      <c r="GJM127" s="1045"/>
      <c r="GJN127" s="1045"/>
      <c r="GJO127" s="1045"/>
      <c r="GJP127" s="1045"/>
      <c r="GJQ127" s="1045"/>
      <c r="GJR127" s="1045"/>
      <c r="GJS127" s="1045"/>
      <c r="GJT127" s="1045"/>
      <c r="GJU127" s="1045"/>
      <c r="GJV127" s="1045"/>
      <c r="GJW127" s="1045"/>
      <c r="GJX127" s="1045"/>
      <c r="GJY127" s="1045"/>
      <c r="GJZ127" s="1045"/>
      <c r="GKA127" s="1045"/>
      <c r="GKB127" s="1045"/>
      <c r="GKC127" s="1045"/>
      <c r="GKD127" s="1045"/>
      <c r="GKE127" s="1045"/>
      <c r="GKF127" s="1045"/>
      <c r="GKG127" s="1045"/>
      <c r="GKH127" s="1045"/>
      <c r="GKI127" s="1045"/>
      <c r="GKJ127" s="1045"/>
      <c r="GKK127" s="1045"/>
      <c r="GKL127" s="1045"/>
      <c r="GKM127" s="1045"/>
      <c r="GKN127" s="1045"/>
      <c r="GKO127" s="1045"/>
      <c r="GKP127" s="1045"/>
      <c r="GKQ127" s="1045"/>
      <c r="GKR127" s="1045"/>
      <c r="GKS127" s="1045"/>
      <c r="GKT127" s="1045"/>
      <c r="GKU127" s="1045"/>
      <c r="GKV127" s="1045"/>
      <c r="GKW127" s="1045"/>
      <c r="GKX127" s="1045"/>
      <c r="GKY127" s="1045"/>
      <c r="GKZ127" s="1045"/>
      <c r="GLA127" s="1045"/>
      <c r="GLB127" s="1045"/>
      <c r="GLC127" s="1045"/>
      <c r="GLD127" s="1045"/>
      <c r="GLE127" s="1045"/>
      <c r="GLF127" s="1045"/>
      <c r="GLG127" s="1045"/>
      <c r="GLH127" s="1045"/>
      <c r="GLI127" s="1045"/>
      <c r="GLJ127" s="1045"/>
      <c r="GLK127" s="1045"/>
      <c r="GLL127" s="1045"/>
      <c r="GLM127" s="1045"/>
      <c r="GLN127" s="1045"/>
      <c r="GLO127" s="1045"/>
      <c r="GLP127" s="1045"/>
      <c r="GLQ127" s="1045"/>
      <c r="GLR127" s="1045"/>
      <c r="GLS127" s="1045"/>
      <c r="GLT127" s="1045"/>
      <c r="GLU127" s="1045"/>
      <c r="GLV127" s="1045"/>
      <c r="GLW127" s="1045"/>
      <c r="GLX127" s="1045"/>
      <c r="GLY127" s="1045"/>
      <c r="GLZ127" s="1045"/>
      <c r="GMA127" s="1045"/>
      <c r="GMB127" s="1045"/>
      <c r="GMC127" s="1045"/>
      <c r="GMD127" s="1045"/>
      <c r="GME127" s="1045"/>
      <c r="GMF127" s="1045"/>
      <c r="GMG127" s="1045"/>
      <c r="GMH127" s="1045"/>
      <c r="GMI127" s="1045"/>
      <c r="GMJ127" s="1045"/>
      <c r="GMK127" s="1045"/>
      <c r="GML127" s="1045"/>
      <c r="GMM127" s="1045"/>
      <c r="GMN127" s="1045"/>
      <c r="GMO127" s="1045"/>
      <c r="GMP127" s="1045"/>
      <c r="GMQ127" s="1045"/>
      <c r="GMR127" s="1045"/>
      <c r="GMS127" s="1045"/>
      <c r="GMT127" s="1045"/>
      <c r="GMU127" s="1045"/>
      <c r="GMV127" s="1045"/>
      <c r="GMW127" s="1045"/>
      <c r="GMX127" s="1045"/>
      <c r="GMY127" s="1045"/>
      <c r="GMZ127" s="1045"/>
      <c r="GNA127" s="1045"/>
      <c r="GNB127" s="1045"/>
      <c r="GNC127" s="1045"/>
      <c r="GND127" s="1045"/>
      <c r="GNE127" s="1045"/>
      <c r="GNF127" s="1045"/>
      <c r="GNG127" s="1045"/>
      <c r="GNH127" s="1045"/>
      <c r="GNI127" s="1045"/>
      <c r="GNJ127" s="1045"/>
      <c r="GNK127" s="1045"/>
      <c r="GNL127" s="1045"/>
      <c r="GNM127" s="1045"/>
      <c r="GNN127" s="1045"/>
      <c r="GNO127" s="1045"/>
      <c r="GNP127" s="1045"/>
      <c r="GNQ127" s="1045"/>
      <c r="GNR127" s="1045"/>
      <c r="GNS127" s="1045"/>
      <c r="GNT127" s="1045"/>
      <c r="GNU127" s="1045"/>
      <c r="GNV127" s="1045"/>
      <c r="GNW127" s="1045"/>
      <c r="GNX127" s="1045"/>
      <c r="GNY127" s="1045"/>
      <c r="GNZ127" s="1045"/>
      <c r="GOA127" s="1045"/>
      <c r="GOB127" s="1045"/>
      <c r="GOC127" s="1045"/>
      <c r="GOD127" s="1045"/>
      <c r="GOE127" s="1045"/>
      <c r="GOF127" s="1045"/>
      <c r="GOG127" s="1045"/>
      <c r="GOH127" s="1045"/>
      <c r="GOI127" s="1045"/>
      <c r="GOJ127" s="1045"/>
      <c r="GOK127" s="1045"/>
      <c r="GOL127" s="1045"/>
      <c r="GOM127" s="1045"/>
      <c r="GON127" s="1045"/>
      <c r="GOO127" s="1045"/>
      <c r="GOP127" s="1045"/>
      <c r="GOQ127" s="1045"/>
      <c r="GOR127" s="1045"/>
      <c r="GOS127" s="1045"/>
      <c r="GOT127" s="1045"/>
      <c r="GOU127" s="1045"/>
      <c r="GOV127" s="1045"/>
      <c r="GOW127" s="1045"/>
      <c r="GOX127" s="1045"/>
      <c r="GOY127" s="1045"/>
      <c r="GOZ127" s="1045"/>
      <c r="GPA127" s="1045"/>
      <c r="GPB127" s="1045"/>
      <c r="GPC127" s="1045"/>
      <c r="GPD127" s="1045"/>
      <c r="GPE127" s="1045"/>
      <c r="GPF127" s="1045"/>
      <c r="GPG127" s="1045"/>
      <c r="GPH127" s="1045"/>
      <c r="GPI127" s="1045"/>
      <c r="GPJ127" s="1045"/>
      <c r="GPK127" s="1045"/>
      <c r="GPL127" s="1045"/>
      <c r="GPM127" s="1045"/>
      <c r="GPN127" s="1045"/>
      <c r="GPO127" s="1045"/>
      <c r="GPP127" s="1045"/>
      <c r="GPQ127" s="1045"/>
      <c r="GPR127" s="1045"/>
      <c r="GPS127" s="1045"/>
      <c r="GPT127" s="1045"/>
      <c r="GPU127" s="1045"/>
      <c r="GPV127" s="1045"/>
      <c r="GPW127" s="1045"/>
      <c r="GPX127" s="1045"/>
      <c r="GPY127" s="1045"/>
      <c r="GPZ127" s="1045"/>
      <c r="GQA127" s="1045"/>
      <c r="GQB127" s="1045"/>
      <c r="GQC127" s="1045"/>
      <c r="GQD127" s="1045"/>
      <c r="GQE127" s="1045"/>
      <c r="GQF127" s="1045"/>
      <c r="GQG127" s="1045"/>
      <c r="GQH127" s="1045"/>
      <c r="GQI127" s="1045"/>
      <c r="GQJ127" s="1045"/>
      <c r="GQK127" s="1045"/>
      <c r="GQL127" s="1045"/>
      <c r="GQM127" s="1045"/>
      <c r="GQN127" s="1045"/>
      <c r="GQO127" s="1045"/>
      <c r="GQP127" s="1045"/>
      <c r="GQQ127" s="1045"/>
      <c r="GQR127" s="1045"/>
      <c r="GQS127" s="1045"/>
      <c r="GQT127" s="1045"/>
      <c r="GQU127" s="1045"/>
      <c r="GQV127" s="1045"/>
      <c r="GQW127" s="1045"/>
      <c r="GQX127" s="1045"/>
      <c r="GQY127" s="1045"/>
      <c r="GQZ127" s="1045"/>
      <c r="GRA127" s="1045"/>
      <c r="GRB127" s="1045"/>
      <c r="GRC127" s="1045"/>
      <c r="GRD127" s="1045"/>
      <c r="GRE127" s="1045"/>
      <c r="GRF127" s="1045"/>
      <c r="GRG127" s="1045"/>
      <c r="GRH127" s="1045"/>
      <c r="GRI127" s="1045"/>
      <c r="GRJ127" s="1045"/>
      <c r="GRK127" s="1045"/>
      <c r="GRL127" s="1045"/>
      <c r="GRM127" s="1045"/>
      <c r="GRN127" s="1045"/>
      <c r="GRO127" s="1045"/>
      <c r="GRP127" s="1045"/>
      <c r="GRQ127" s="1045"/>
      <c r="GRR127" s="1045"/>
      <c r="GRS127" s="1045"/>
      <c r="GRT127" s="1045"/>
      <c r="GRU127" s="1045"/>
      <c r="GRV127" s="1045"/>
      <c r="GRW127" s="1045"/>
      <c r="GRX127" s="1045"/>
      <c r="GRY127" s="1045"/>
      <c r="GRZ127" s="1045"/>
      <c r="GSA127" s="1045"/>
      <c r="GSB127" s="1045"/>
      <c r="GSC127" s="1045"/>
      <c r="GSD127" s="1045"/>
      <c r="GSE127" s="1045"/>
      <c r="GSF127" s="1045"/>
      <c r="GSG127" s="1045"/>
      <c r="GSH127" s="1045"/>
      <c r="GSI127" s="1045"/>
      <c r="GSJ127" s="1045"/>
      <c r="GSK127" s="1045"/>
      <c r="GSL127" s="1045"/>
      <c r="GSM127" s="1045"/>
      <c r="GSN127" s="1045"/>
      <c r="GSO127" s="1045"/>
      <c r="GSP127" s="1045"/>
      <c r="GSQ127" s="1045"/>
      <c r="GSR127" s="1045"/>
      <c r="GSS127" s="1045"/>
      <c r="GST127" s="1045"/>
      <c r="GSU127" s="1045"/>
      <c r="GSV127" s="1045"/>
      <c r="GSW127" s="1045"/>
      <c r="GSX127" s="1045"/>
      <c r="GSY127" s="1045"/>
      <c r="GSZ127" s="1045"/>
      <c r="GTA127" s="1045"/>
      <c r="GTB127" s="1045"/>
      <c r="GTC127" s="1045"/>
      <c r="GTD127" s="1045"/>
      <c r="GTE127" s="1045"/>
      <c r="GTF127" s="1045"/>
      <c r="GTG127" s="1045"/>
      <c r="GTH127" s="1045"/>
      <c r="GTI127" s="1045"/>
      <c r="GTJ127" s="1045"/>
      <c r="GTK127" s="1045"/>
      <c r="GTL127" s="1045"/>
      <c r="GTM127" s="1045"/>
      <c r="GTN127" s="1045"/>
      <c r="GTO127" s="1045"/>
      <c r="GTP127" s="1045"/>
      <c r="GTQ127" s="1045"/>
      <c r="GTR127" s="1045"/>
      <c r="GTS127" s="1045"/>
      <c r="GTT127" s="1045"/>
      <c r="GTU127" s="1045"/>
      <c r="GTV127" s="1045"/>
      <c r="GTW127" s="1045"/>
      <c r="GTX127" s="1045"/>
      <c r="GTY127" s="1045"/>
      <c r="GTZ127" s="1045"/>
      <c r="GUA127" s="1045"/>
      <c r="GUB127" s="1045"/>
      <c r="GUC127" s="1045"/>
      <c r="GUD127" s="1045"/>
      <c r="GUE127" s="1045"/>
      <c r="GUF127" s="1045"/>
      <c r="GUG127" s="1045"/>
      <c r="GUH127" s="1045"/>
      <c r="GUI127" s="1045"/>
      <c r="GUJ127" s="1045"/>
      <c r="GUK127" s="1045"/>
      <c r="GUL127" s="1045"/>
      <c r="GUM127" s="1045"/>
      <c r="GUN127" s="1045"/>
      <c r="GUO127" s="1045"/>
      <c r="GUP127" s="1045"/>
      <c r="GUQ127" s="1045"/>
      <c r="GUR127" s="1045"/>
      <c r="GUS127" s="1045"/>
      <c r="GUT127" s="1045"/>
      <c r="GUU127" s="1045"/>
      <c r="GUV127" s="1045"/>
      <c r="GUW127" s="1045"/>
      <c r="GUX127" s="1045"/>
      <c r="GUY127" s="1045"/>
      <c r="GUZ127" s="1045"/>
      <c r="GVA127" s="1045"/>
      <c r="GVB127" s="1045"/>
      <c r="GVC127" s="1045"/>
      <c r="GVD127" s="1045"/>
      <c r="GVE127" s="1045"/>
      <c r="GVF127" s="1045"/>
      <c r="GVG127" s="1045"/>
      <c r="GVH127" s="1045"/>
      <c r="GVI127" s="1045"/>
      <c r="GVJ127" s="1045"/>
      <c r="GVK127" s="1045"/>
      <c r="GVL127" s="1045"/>
      <c r="GVM127" s="1045"/>
      <c r="GVN127" s="1045"/>
      <c r="GVO127" s="1045"/>
      <c r="GVP127" s="1045"/>
      <c r="GVQ127" s="1045"/>
      <c r="GVR127" s="1045"/>
      <c r="GVS127" s="1045"/>
      <c r="GVT127" s="1045"/>
      <c r="GVU127" s="1045"/>
      <c r="GVV127" s="1045"/>
      <c r="GVW127" s="1045"/>
      <c r="GVX127" s="1045"/>
      <c r="GVY127" s="1045"/>
      <c r="GVZ127" s="1045"/>
      <c r="GWA127" s="1045"/>
      <c r="GWB127" s="1045"/>
      <c r="GWC127" s="1045"/>
      <c r="GWD127" s="1045"/>
      <c r="GWE127" s="1045"/>
      <c r="GWF127" s="1045"/>
      <c r="GWG127" s="1045"/>
      <c r="GWH127" s="1045"/>
      <c r="GWI127" s="1045"/>
      <c r="GWJ127" s="1045"/>
      <c r="GWK127" s="1045"/>
      <c r="GWL127" s="1045"/>
      <c r="GWM127" s="1045"/>
      <c r="GWN127" s="1045"/>
      <c r="GWO127" s="1045"/>
      <c r="GWP127" s="1045"/>
      <c r="GWQ127" s="1045"/>
      <c r="GWR127" s="1045"/>
      <c r="GWS127" s="1045"/>
      <c r="GWT127" s="1045"/>
      <c r="GWU127" s="1045"/>
      <c r="GWV127" s="1045"/>
      <c r="GWW127" s="1045"/>
      <c r="GWX127" s="1045"/>
      <c r="GWY127" s="1045"/>
      <c r="GWZ127" s="1045"/>
      <c r="GXA127" s="1045"/>
      <c r="GXB127" s="1045"/>
      <c r="GXC127" s="1045"/>
      <c r="GXD127" s="1045"/>
      <c r="GXE127" s="1045"/>
      <c r="GXF127" s="1045"/>
      <c r="GXG127" s="1045"/>
      <c r="GXH127" s="1045"/>
      <c r="GXI127" s="1045"/>
      <c r="GXJ127" s="1045"/>
      <c r="GXK127" s="1045"/>
      <c r="GXL127" s="1045"/>
      <c r="GXM127" s="1045"/>
      <c r="GXN127" s="1045"/>
      <c r="GXO127" s="1045"/>
      <c r="GXP127" s="1045"/>
      <c r="GXQ127" s="1045"/>
      <c r="GXR127" s="1045"/>
      <c r="GXS127" s="1045"/>
      <c r="GXT127" s="1045"/>
      <c r="GXU127" s="1045"/>
      <c r="GXV127" s="1045"/>
      <c r="GXW127" s="1045"/>
      <c r="GXX127" s="1045"/>
      <c r="GXY127" s="1045"/>
      <c r="GXZ127" s="1045"/>
      <c r="GYA127" s="1045"/>
      <c r="GYB127" s="1045"/>
      <c r="GYC127" s="1045"/>
      <c r="GYD127" s="1045"/>
      <c r="GYE127" s="1045"/>
      <c r="GYF127" s="1045"/>
      <c r="GYG127" s="1045"/>
      <c r="GYH127" s="1045"/>
      <c r="GYI127" s="1045"/>
      <c r="GYJ127" s="1045"/>
      <c r="GYK127" s="1045"/>
      <c r="GYL127" s="1045"/>
      <c r="GYM127" s="1045"/>
      <c r="GYN127" s="1045"/>
      <c r="GYO127" s="1045"/>
      <c r="GYP127" s="1045"/>
      <c r="GYQ127" s="1045"/>
      <c r="GYR127" s="1045"/>
      <c r="GYS127" s="1045"/>
      <c r="GYT127" s="1045"/>
      <c r="GYU127" s="1045"/>
      <c r="GYV127" s="1045"/>
      <c r="GYW127" s="1045"/>
      <c r="GYX127" s="1045"/>
      <c r="GYY127" s="1045"/>
      <c r="GYZ127" s="1045"/>
      <c r="GZA127" s="1045"/>
      <c r="GZB127" s="1045"/>
      <c r="GZC127" s="1045"/>
      <c r="GZD127" s="1045"/>
      <c r="GZE127" s="1045"/>
      <c r="GZF127" s="1045"/>
      <c r="GZG127" s="1045"/>
      <c r="GZH127" s="1045"/>
      <c r="GZI127" s="1045"/>
      <c r="GZJ127" s="1045"/>
      <c r="GZK127" s="1045"/>
      <c r="GZL127" s="1045"/>
      <c r="GZM127" s="1045"/>
      <c r="GZN127" s="1045"/>
      <c r="GZO127" s="1045"/>
      <c r="GZP127" s="1045"/>
      <c r="GZQ127" s="1045"/>
      <c r="GZR127" s="1045"/>
      <c r="GZS127" s="1045"/>
      <c r="GZT127" s="1045"/>
      <c r="GZU127" s="1045"/>
      <c r="GZV127" s="1045"/>
      <c r="GZW127" s="1045"/>
      <c r="GZX127" s="1045"/>
      <c r="GZY127" s="1045"/>
      <c r="GZZ127" s="1045"/>
      <c r="HAA127" s="1045"/>
      <c r="HAB127" s="1045"/>
      <c r="HAC127" s="1045"/>
      <c r="HAD127" s="1045"/>
      <c r="HAE127" s="1045"/>
      <c r="HAF127" s="1045"/>
      <c r="HAG127" s="1045"/>
      <c r="HAH127" s="1045"/>
      <c r="HAI127" s="1045"/>
      <c r="HAJ127" s="1045"/>
      <c r="HAK127" s="1045"/>
      <c r="HAL127" s="1045"/>
      <c r="HAM127" s="1045"/>
      <c r="HAN127" s="1045"/>
      <c r="HAO127" s="1045"/>
      <c r="HAP127" s="1045"/>
      <c r="HAQ127" s="1045"/>
      <c r="HAR127" s="1045"/>
      <c r="HAS127" s="1045"/>
      <c r="HAT127" s="1045"/>
      <c r="HAU127" s="1045"/>
      <c r="HAV127" s="1045"/>
      <c r="HAW127" s="1045"/>
      <c r="HAX127" s="1045"/>
      <c r="HAY127" s="1045"/>
      <c r="HAZ127" s="1045"/>
      <c r="HBA127" s="1045"/>
      <c r="HBB127" s="1045"/>
      <c r="HBC127" s="1045"/>
      <c r="HBD127" s="1045"/>
    </row>
    <row r="128" spans="1:5464" s="793" customFormat="1" x14ac:dyDescent="0.2">
      <c r="A128" s="1593"/>
      <c r="B128" s="876" t="s">
        <v>78</v>
      </c>
      <c r="C128" s="1056">
        <f>SUM(D128+E128)</f>
        <v>0</v>
      </c>
      <c r="D128" s="1006">
        <f t="shared" si="20"/>
        <v>0</v>
      </c>
      <c r="E128" s="1057">
        <f t="shared" si="20"/>
        <v>0</v>
      </c>
      <c r="F128" s="1020"/>
      <c r="G128" s="1019"/>
      <c r="H128" s="825"/>
      <c r="I128" s="1019"/>
      <c r="J128" s="825"/>
      <c r="K128" s="1019"/>
      <c r="L128" s="1020"/>
      <c r="M128" s="1019"/>
      <c r="N128" s="825"/>
      <c r="O128" s="1027"/>
      <c r="P128" s="942"/>
      <c r="Q128" s="823"/>
      <c r="R128" s="823"/>
      <c r="S128" s="823"/>
      <c r="T128" s="823"/>
      <c r="U128" s="823"/>
      <c r="V128" s="823"/>
      <c r="W128" s="823"/>
      <c r="X128" s="823"/>
      <c r="Y128" s="823"/>
      <c r="Z128" s="823"/>
      <c r="AA128" s="823"/>
      <c r="AB128" s="823"/>
      <c r="AC128" s="823"/>
      <c r="AD128" s="823"/>
      <c r="AE128" s="823"/>
      <c r="AF128" s="815"/>
      <c r="AG128" s="815"/>
      <c r="AH128" s="815"/>
      <c r="AI128" s="1044"/>
      <c r="AJ128" s="795"/>
      <c r="AK128" s="795"/>
      <c r="AL128" s="795"/>
      <c r="AM128" s="795"/>
      <c r="AN128" s="795"/>
      <c r="AO128" s="795"/>
      <c r="AP128" s="795"/>
      <c r="AQ128" s="795"/>
      <c r="AR128" s="795"/>
      <c r="AS128" s="795"/>
      <c r="AT128" s="795"/>
      <c r="AU128" s="795"/>
      <c r="BY128" s="794"/>
      <c r="BZ128" s="794"/>
      <c r="CA128" s="794"/>
      <c r="CB128" s="794"/>
      <c r="CC128" s="794"/>
      <c r="CD128" s="794"/>
      <c r="CE128" s="794"/>
      <c r="CF128" s="794"/>
      <c r="CG128" s="807"/>
      <c r="CH128" s="807"/>
      <c r="CI128" s="807"/>
      <c r="CJ128" s="807"/>
      <c r="CK128" s="807"/>
      <c r="CL128" s="807"/>
      <c r="CM128" s="807"/>
      <c r="CN128" s="807"/>
      <c r="CO128" s="794"/>
    </row>
    <row r="129" spans="1:93" s="793" customFormat="1" x14ac:dyDescent="0.2">
      <c r="A129" s="1593"/>
      <c r="B129" s="873" t="s">
        <v>79</v>
      </c>
      <c r="C129" s="994">
        <f>SUM(D129+E129)</f>
        <v>0</v>
      </c>
      <c r="D129" s="994">
        <f t="shared" si="20"/>
        <v>0</v>
      </c>
      <c r="E129" s="1058">
        <f t="shared" si="20"/>
        <v>0</v>
      </c>
      <c r="F129" s="825"/>
      <c r="G129" s="908"/>
      <c r="H129" s="825"/>
      <c r="I129" s="908"/>
      <c r="J129" s="825"/>
      <c r="K129" s="908"/>
      <c r="L129" s="825"/>
      <c r="M129" s="908"/>
      <c r="N129" s="1059"/>
      <c r="O129" s="827"/>
      <c r="P129" s="942"/>
      <c r="Q129" s="804"/>
      <c r="R129" s="804"/>
      <c r="S129" s="804"/>
      <c r="T129" s="804"/>
      <c r="U129" s="804"/>
      <c r="V129" s="804"/>
      <c r="W129" s="804"/>
      <c r="X129" s="804"/>
      <c r="Y129" s="823"/>
      <c r="Z129" s="823"/>
      <c r="AA129" s="823"/>
      <c r="AB129" s="823"/>
      <c r="AC129" s="823"/>
      <c r="AD129" s="823"/>
      <c r="AE129" s="823"/>
      <c r="AF129" s="823"/>
      <c r="AG129" s="823"/>
      <c r="AH129" s="823"/>
      <c r="AI129" s="823"/>
      <c r="AJ129" s="823"/>
      <c r="AK129" s="823"/>
      <c r="AL129" s="823"/>
      <c r="AM129" s="823"/>
      <c r="AN129" s="815"/>
      <c r="AO129" s="1028"/>
      <c r="AP129" s="815"/>
      <c r="AQ129" s="815"/>
      <c r="AR129" s="845"/>
      <c r="AS129" s="795"/>
      <c r="AT129" s="795"/>
      <c r="AU129" s="795"/>
      <c r="AV129" s="795"/>
      <c r="AW129" s="795"/>
      <c r="AX129" s="795"/>
      <c r="AY129" s="795"/>
      <c r="AZ129" s="795"/>
      <c r="BA129" s="795"/>
      <c r="BB129" s="795"/>
      <c r="BC129" s="795"/>
      <c r="BY129" s="794"/>
      <c r="BZ129" s="794"/>
      <c r="CA129" s="794"/>
      <c r="CB129" s="794"/>
      <c r="CC129" s="794"/>
      <c r="CD129" s="794"/>
      <c r="CE129" s="794"/>
      <c r="CF129" s="794"/>
      <c r="CG129" s="807"/>
      <c r="CH129" s="807"/>
      <c r="CI129" s="807"/>
      <c r="CJ129" s="807"/>
      <c r="CK129" s="807"/>
      <c r="CL129" s="807"/>
      <c r="CM129" s="807"/>
      <c r="CN129" s="807"/>
      <c r="CO129" s="794"/>
    </row>
    <row r="130" spans="1:93" s="793" customFormat="1" x14ac:dyDescent="0.2">
      <c r="A130" s="1519"/>
      <c r="B130" s="868" t="s">
        <v>246</v>
      </c>
      <c r="C130" s="1060">
        <f>SUM(D130+E130)</f>
        <v>0</v>
      </c>
      <c r="D130" s="1060">
        <f t="shared" si="20"/>
        <v>0</v>
      </c>
      <c r="E130" s="1061">
        <f t="shared" si="20"/>
        <v>0</v>
      </c>
      <c r="F130" s="916"/>
      <c r="G130" s="917"/>
      <c r="H130" s="916"/>
      <c r="I130" s="917"/>
      <c r="J130" s="916"/>
      <c r="K130" s="917"/>
      <c r="L130" s="916"/>
      <c r="M130" s="917"/>
      <c r="N130" s="1034"/>
      <c r="O130" s="1035"/>
      <c r="P130" s="942"/>
      <c r="Q130" s="804"/>
      <c r="R130" s="804"/>
      <c r="S130" s="804"/>
      <c r="T130" s="804"/>
      <c r="U130" s="804"/>
      <c r="V130" s="804"/>
      <c r="W130" s="804"/>
      <c r="X130" s="804"/>
      <c r="Y130" s="950"/>
      <c r="Z130" s="946"/>
      <c r="AA130" s="894"/>
      <c r="AB130" s="1062"/>
      <c r="AC130" s="946"/>
      <c r="AD130" s="894"/>
      <c r="AE130" s="1062"/>
      <c r="AF130" s="1062"/>
      <c r="AG130" s="1062"/>
      <c r="AH130" s="823"/>
      <c r="AI130" s="894"/>
      <c r="AJ130" s="976"/>
      <c r="AK130" s="976"/>
      <c r="AL130" s="976"/>
      <c r="AM130" s="823"/>
      <c r="AN130" s="1063"/>
      <c r="AO130" s="1028"/>
      <c r="AP130" s="815"/>
      <c r="AQ130" s="815"/>
      <c r="BY130" s="794"/>
      <c r="BZ130" s="794"/>
      <c r="CA130" s="794"/>
      <c r="CB130" s="794"/>
      <c r="CC130" s="794"/>
      <c r="CD130" s="794"/>
      <c r="CE130" s="794"/>
      <c r="CF130" s="794"/>
      <c r="CG130" s="807"/>
      <c r="CH130" s="807"/>
      <c r="CI130" s="807"/>
      <c r="CJ130" s="807"/>
      <c r="CK130" s="807"/>
      <c r="CL130" s="807"/>
      <c r="CM130" s="807"/>
      <c r="CN130" s="807"/>
      <c r="CO130" s="794"/>
    </row>
    <row r="131" spans="1:93" s="793" customFormat="1" x14ac:dyDescent="0.2">
      <c r="A131" s="804" t="s">
        <v>247</v>
      </c>
      <c r="B131" s="804"/>
      <c r="C131" s="804"/>
      <c r="D131" s="804"/>
      <c r="E131" s="804"/>
      <c r="F131" s="804"/>
      <c r="G131" s="804"/>
      <c r="H131" s="804"/>
      <c r="I131" s="804"/>
      <c r="BY131" s="794"/>
      <c r="BZ131" s="794"/>
      <c r="CA131" s="794"/>
      <c r="CB131" s="794"/>
      <c r="CC131" s="794"/>
      <c r="CD131" s="794"/>
      <c r="CE131" s="794"/>
      <c r="CF131" s="794"/>
      <c r="CG131" s="807"/>
      <c r="CH131" s="807"/>
      <c r="CI131" s="807"/>
      <c r="CJ131" s="807"/>
      <c r="CK131" s="807"/>
      <c r="CL131" s="807"/>
      <c r="CM131" s="807"/>
      <c r="CN131" s="807"/>
      <c r="CO131" s="794"/>
    </row>
    <row r="132" spans="1:93" s="793" customFormat="1" x14ac:dyDescent="0.2">
      <c r="A132" s="804" t="s">
        <v>248</v>
      </c>
      <c r="B132" s="804"/>
      <c r="C132" s="804"/>
      <c r="D132" s="804"/>
      <c r="E132" s="804"/>
      <c r="F132" s="804"/>
      <c r="G132" s="804"/>
      <c r="H132" s="805"/>
      <c r="I132" s="804"/>
      <c r="BY132" s="794"/>
      <c r="BZ132" s="794"/>
      <c r="CA132" s="794"/>
      <c r="CB132" s="794"/>
      <c r="CC132" s="794"/>
      <c r="CD132" s="794"/>
      <c r="CE132" s="794"/>
      <c r="CF132" s="794"/>
      <c r="CG132" s="807"/>
      <c r="CH132" s="807"/>
      <c r="CI132" s="807"/>
      <c r="CJ132" s="807"/>
      <c r="CK132" s="807"/>
      <c r="CL132" s="807"/>
      <c r="CM132" s="807"/>
      <c r="CN132" s="807"/>
      <c r="CO132" s="794"/>
    </row>
    <row r="133" spans="1:93" s="793" customFormat="1" x14ac:dyDescent="0.2">
      <c r="A133" s="889" t="s">
        <v>97</v>
      </c>
      <c r="B133" s="889"/>
      <c r="C133" s="889"/>
      <c r="D133" s="889"/>
      <c r="E133" s="889"/>
      <c r="F133" s="882"/>
      <c r="G133" s="882"/>
      <c r="H133" s="1064"/>
      <c r="I133" s="849"/>
      <c r="J133" s="849"/>
      <c r="K133" s="1065"/>
      <c r="L133" s="1066"/>
      <c r="M133" s="1065"/>
      <c r="N133" s="1065"/>
      <c r="O133" s="1067"/>
      <c r="P133" s="1067"/>
      <c r="Q133" s="849"/>
      <c r="R133" s="849"/>
      <c r="S133" s="849"/>
      <c r="T133" s="849"/>
      <c r="U133" s="849"/>
      <c r="V133" s="1068"/>
      <c r="W133" s="849"/>
      <c r="X133" s="798"/>
      <c r="Y133" s="798"/>
      <c r="Z133" s="798"/>
      <c r="AA133" s="798"/>
      <c r="AB133" s="798"/>
      <c r="AC133" s="798"/>
      <c r="AD133" s="798"/>
      <c r="AE133" s="798"/>
      <c r="AF133" s="798"/>
      <c r="AG133" s="798"/>
      <c r="AH133" s="798"/>
      <c r="AI133" s="798"/>
      <c r="AJ133" s="798"/>
      <c r="AK133" s="798"/>
      <c r="AL133" s="1069"/>
      <c r="AM133" s="1070"/>
      <c r="AN133" s="1070"/>
      <c r="AO133" s="1071"/>
      <c r="AP133" s="1070"/>
      <c r="AQ133" s="1071"/>
      <c r="AR133" s="1071"/>
      <c r="AS133" s="1072"/>
      <c r="AT133" s="966"/>
      <c r="AU133" s="815"/>
      <c r="BY133" s="794"/>
      <c r="BZ133" s="794"/>
      <c r="CA133" s="794"/>
      <c r="CB133" s="794"/>
      <c r="CC133" s="794"/>
      <c r="CD133" s="794"/>
      <c r="CE133" s="794"/>
      <c r="CF133" s="794"/>
      <c r="CG133" s="807"/>
      <c r="CH133" s="807"/>
      <c r="CI133" s="807"/>
      <c r="CJ133" s="807"/>
      <c r="CK133" s="807"/>
      <c r="CL133" s="807"/>
      <c r="CM133" s="807"/>
      <c r="CN133" s="807"/>
      <c r="CO133" s="794"/>
    </row>
    <row r="134" spans="1:93" s="793" customFormat="1" ht="14.25" customHeight="1" x14ac:dyDescent="0.2">
      <c r="A134" s="1514" t="s">
        <v>98</v>
      </c>
      <c r="B134" s="1515"/>
      <c r="C134" s="1516"/>
      <c r="D134" s="1520" t="s">
        <v>33</v>
      </c>
      <c r="E134" s="1521"/>
      <c r="F134" s="1595"/>
      <c r="G134" s="1520" t="s">
        <v>99</v>
      </c>
      <c r="H134" s="1595"/>
      <c r="I134" s="1520" t="s">
        <v>100</v>
      </c>
      <c r="J134" s="1595"/>
      <c r="K134" s="1520" t="s">
        <v>101</v>
      </c>
      <c r="L134" s="1595"/>
      <c r="M134" s="1520" t="s">
        <v>57</v>
      </c>
      <c r="N134" s="1595"/>
      <c r="O134" s="1520" t="s">
        <v>8</v>
      </c>
      <c r="P134" s="1595"/>
      <c r="Q134" s="1562" t="s">
        <v>59</v>
      </c>
      <c r="R134" s="1564"/>
      <c r="S134" s="1562" t="s">
        <v>60</v>
      </c>
      <c r="T134" s="1564"/>
      <c r="U134" s="1562" t="s">
        <v>61</v>
      </c>
      <c r="V134" s="1564"/>
      <c r="W134" s="1562" t="s">
        <v>62</v>
      </c>
      <c r="X134" s="1564"/>
      <c r="Y134" s="1562" t="s">
        <v>63</v>
      </c>
      <c r="Z134" s="1564"/>
      <c r="AA134" s="1562" t="s">
        <v>64</v>
      </c>
      <c r="AB134" s="1564"/>
      <c r="AC134" s="1562" t="s">
        <v>65</v>
      </c>
      <c r="AD134" s="1564"/>
      <c r="AE134" s="1562" t="s">
        <v>66</v>
      </c>
      <c r="AF134" s="1564"/>
      <c r="AG134" s="1562" t="s">
        <v>67</v>
      </c>
      <c r="AH134" s="1564"/>
      <c r="AI134" s="1562" t="s">
        <v>68</v>
      </c>
      <c r="AJ134" s="1564"/>
      <c r="AK134" s="1562" t="s">
        <v>69</v>
      </c>
      <c r="AL134" s="1564"/>
      <c r="AM134" s="1562" t="s">
        <v>70</v>
      </c>
      <c r="AN134" s="1740"/>
      <c r="AO134" s="1743" t="s">
        <v>249</v>
      </c>
      <c r="AP134" s="1745" t="s">
        <v>250</v>
      </c>
      <c r="AQ134" s="1664" t="s">
        <v>251</v>
      </c>
      <c r="AR134" s="1665"/>
      <c r="AS134" s="823"/>
      <c r="AT134" s="823"/>
      <c r="BY134" s="794"/>
      <c r="BZ134" s="794"/>
      <c r="CA134" s="794"/>
      <c r="CB134" s="794"/>
      <c r="CC134" s="794"/>
      <c r="CD134" s="794"/>
      <c r="CE134" s="794"/>
      <c r="CF134" s="794"/>
      <c r="CG134" s="807"/>
      <c r="CH134" s="807"/>
      <c r="CI134" s="807"/>
      <c r="CJ134" s="807"/>
      <c r="CK134" s="807"/>
      <c r="CL134" s="807"/>
      <c r="CM134" s="807"/>
      <c r="CN134" s="807"/>
      <c r="CO134" s="794"/>
    </row>
    <row r="135" spans="1:93" s="793" customFormat="1" ht="21" customHeight="1" x14ac:dyDescent="0.2">
      <c r="A135" s="1517"/>
      <c r="B135" s="1518"/>
      <c r="C135" s="1519"/>
      <c r="D135" s="1073" t="s">
        <v>149</v>
      </c>
      <c r="E135" s="1073" t="s">
        <v>30</v>
      </c>
      <c r="F135" s="1073" t="s">
        <v>48</v>
      </c>
      <c r="G135" s="1073" t="s">
        <v>30</v>
      </c>
      <c r="H135" s="1073" t="s">
        <v>48</v>
      </c>
      <c r="I135" s="1073" t="s">
        <v>30</v>
      </c>
      <c r="J135" s="1073" t="s">
        <v>48</v>
      </c>
      <c r="K135" s="1073" t="s">
        <v>30</v>
      </c>
      <c r="L135" s="1073" t="s">
        <v>48</v>
      </c>
      <c r="M135" s="1073" t="s">
        <v>30</v>
      </c>
      <c r="N135" s="1073" t="s">
        <v>48</v>
      </c>
      <c r="O135" s="1073" t="s">
        <v>30</v>
      </c>
      <c r="P135" s="1073" t="s">
        <v>48</v>
      </c>
      <c r="Q135" s="1073" t="s">
        <v>30</v>
      </c>
      <c r="R135" s="1073" t="s">
        <v>48</v>
      </c>
      <c r="S135" s="1073" t="s">
        <v>30</v>
      </c>
      <c r="T135" s="1073" t="s">
        <v>48</v>
      </c>
      <c r="U135" s="1073" t="s">
        <v>30</v>
      </c>
      <c r="V135" s="1073" t="s">
        <v>48</v>
      </c>
      <c r="W135" s="1073" t="s">
        <v>30</v>
      </c>
      <c r="X135" s="1073" t="s">
        <v>48</v>
      </c>
      <c r="Y135" s="1073" t="s">
        <v>30</v>
      </c>
      <c r="Z135" s="1073" t="s">
        <v>48</v>
      </c>
      <c r="AA135" s="1073" t="s">
        <v>30</v>
      </c>
      <c r="AB135" s="1073" t="s">
        <v>48</v>
      </c>
      <c r="AC135" s="1073" t="s">
        <v>30</v>
      </c>
      <c r="AD135" s="1073" t="s">
        <v>48</v>
      </c>
      <c r="AE135" s="1073" t="s">
        <v>30</v>
      </c>
      <c r="AF135" s="1073" t="s">
        <v>48</v>
      </c>
      <c r="AG135" s="1073" t="s">
        <v>30</v>
      </c>
      <c r="AH135" s="1073" t="s">
        <v>48</v>
      </c>
      <c r="AI135" s="1073" t="s">
        <v>30</v>
      </c>
      <c r="AJ135" s="1073" t="s">
        <v>48</v>
      </c>
      <c r="AK135" s="1073" t="s">
        <v>30</v>
      </c>
      <c r="AL135" s="1073" t="s">
        <v>48</v>
      </c>
      <c r="AM135" s="1073" t="s">
        <v>30</v>
      </c>
      <c r="AN135" s="1074" t="s">
        <v>48</v>
      </c>
      <c r="AO135" s="1744"/>
      <c r="AP135" s="1746"/>
      <c r="AQ135" s="1075" t="s">
        <v>30</v>
      </c>
      <c r="AR135" s="1075" t="s">
        <v>48</v>
      </c>
      <c r="AS135" s="823"/>
      <c r="AT135" s="823"/>
      <c r="BY135" s="794"/>
      <c r="BZ135" s="794"/>
      <c r="CA135" s="794"/>
      <c r="CB135" s="794"/>
      <c r="CC135" s="794"/>
      <c r="CD135" s="794"/>
      <c r="CE135" s="794"/>
      <c r="CF135" s="794"/>
      <c r="CG135" s="807"/>
      <c r="CH135" s="807"/>
      <c r="CI135" s="807"/>
      <c r="CJ135" s="807"/>
      <c r="CK135" s="807"/>
      <c r="CL135" s="807"/>
      <c r="CM135" s="807"/>
      <c r="CN135" s="807"/>
      <c r="CO135" s="794"/>
    </row>
    <row r="136" spans="1:93" s="793" customFormat="1" x14ac:dyDescent="0.2">
      <c r="A136" s="1076" t="s">
        <v>102</v>
      </c>
      <c r="B136" s="1077"/>
      <c r="C136" s="1078"/>
      <c r="D136" s="1079">
        <f>SUM(E136+F136)</f>
        <v>30</v>
      </c>
      <c r="E136" s="1079">
        <f>SUM(G136+I136+K136+M136+O136+Q136+S136+U136+W136+Y136+AA136+AC136+AE136+AG136+AI136+AK136+AM136)</f>
        <v>11</v>
      </c>
      <c r="F136" s="1079">
        <f>SUM(H136+J136+L136+N136+P136+R136+T136+V136+X136+Z136+AB136+AD136+AF136+AH136+AJ136+AL136+AN136)</f>
        <v>19</v>
      </c>
      <c r="G136" s="914"/>
      <c r="H136" s="914"/>
      <c r="I136" s="914">
        <v>2</v>
      </c>
      <c r="J136" s="914"/>
      <c r="K136" s="914">
        <v>4</v>
      </c>
      <c r="L136" s="914">
        <v>2</v>
      </c>
      <c r="M136" s="914"/>
      <c r="N136" s="914">
        <v>2</v>
      </c>
      <c r="O136" s="914">
        <v>1</v>
      </c>
      <c r="P136" s="914"/>
      <c r="Q136" s="914"/>
      <c r="R136" s="914">
        <v>1</v>
      </c>
      <c r="S136" s="914"/>
      <c r="T136" s="914">
        <v>2</v>
      </c>
      <c r="U136" s="914">
        <v>3</v>
      </c>
      <c r="V136" s="914">
        <v>4</v>
      </c>
      <c r="W136" s="914"/>
      <c r="X136" s="914">
        <v>3</v>
      </c>
      <c r="Y136" s="914"/>
      <c r="Z136" s="914"/>
      <c r="AA136" s="914">
        <v>1</v>
      </c>
      <c r="AB136" s="914">
        <v>1</v>
      </c>
      <c r="AC136" s="914"/>
      <c r="AD136" s="914"/>
      <c r="AE136" s="914"/>
      <c r="AF136" s="914">
        <v>2</v>
      </c>
      <c r="AG136" s="914"/>
      <c r="AH136" s="914"/>
      <c r="AI136" s="914"/>
      <c r="AJ136" s="914">
        <v>1</v>
      </c>
      <c r="AK136" s="914"/>
      <c r="AL136" s="914"/>
      <c r="AM136" s="914"/>
      <c r="AN136" s="913">
        <v>1</v>
      </c>
      <c r="AO136" s="1080"/>
      <c r="AP136" s="914"/>
      <c r="AQ136" s="914">
        <v>0</v>
      </c>
      <c r="AR136" s="914">
        <v>0</v>
      </c>
      <c r="AS136" s="969" t="s">
        <v>194</v>
      </c>
      <c r="AT136" s="823"/>
      <c r="AU136" s="823"/>
      <c r="BY136" s="794"/>
      <c r="BZ136" s="794"/>
      <c r="CA136" s="794"/>
      <c r="CB136" s="794"/>
      <c r="CC136" s="794"/>
      <c r="CD136" s="794"/>
      <c r="CE136" s="794"/>
      <c r="CF136" s="794"/>
      <c r="CG136" s="807">
        <v>0</v>
      </c>
      <c r="CH136" s="807">
        <v>0</v>
      </c>
      <c r="CI136" s="807">
        <v>0</v>
      </c>
      <c r="CJ136" s="807"/>
      <c r="CK136" s="807"/>
      <c r="CL136" s="807"/>
      <c r="CM136" s="807"/>
      <c r="CN136" s="807"/>
      <c r="CO136" s="794"/>
    </row>
    <row r="137" spans="1:93" s="793" customFormat="1" ht="14.25" customHeight="1" x14ac:dyDescent="0.2">
      <c r="A137" s="1666" t="s">
        <v>103</v>
      </c>
      <c r="B137" s="1747"/>
      <c r="C137" s="1748"/>
      <c r="D137" s="1669"/>
      <c r="E137" s="1670"/>
      <c r="F137" s="1670"/>
      <c r="G137" s="1670"/>
      <c r="H137" s="1670"/>
      <c r="I137" s="1670"/>
      <c r="J137" s="1670"/>
      <c r="K137" s="1670"/>
      <c r="L137" s="1670"/>
      <c r="M137" s="1670"/>
      <c r="N137" s="1670"/>
      <c r="O137" s="1670"/>
      <c r="P137" s="1670"/>
      <c r="Q137" s="1670"/>
      <c r="R137" s="1670"/>
      <c r="S137" s="1670"/>
      <c r="T137" s="1670"/>
      <c r="U137" s="1670"/>
      <c r="V137" s="1670"/>
      <c r="W137" s="1670"/>
      <c r="X137" s="1670"/>
      <c r="Y137" s="1670"/>
      <c r="Z137" s="1670"/>
      <c r="AA137" s="1670"/>
      <c r="AB137" s="1670"/>
      <c r="AC137" s="1670"/>
      <c r="AD137" s="1670"/>
      <c r="AE137" s="1670"/>
      <c r="AF137" s="1670"/>
      <c r="AG137" s="1670"/>
      <c r="AH137" s="1670"/>
      <c r="AI137" s="1670"/>
      <c r="AJ137" s="1670"/>
      <c r="AK137" s="1670"/>
      <c r="AL137" s="1670"/>
      <c r="AM137" s="1670"/>
      <c r="AN137" s="1670"/>
      <c r="AO137" s="1670"/>
      <c r="AP137" s="1670"/>
      <c r="AQ137" s="1670"/>
      <c r="AR137" s="1671"/>
      <c r="AS137" s="969"/>
      <c r="AT137" s="823"/>
      <c r="AU137" s="823"/>
      <c r="BY137" s="794"/>
      <c r="BZ137" s="794"/>
      <c r="CA137" s="794"/>
      <c r="CB137" s="794"/>
      <c r="CC137" s="794"/>
      <c r="CD137" s="794"/>
      <c r="CE137" s="794"/>
      <c r="CF137" s="794"/>
      <c r="CG137" s="807"/>
      <c r="CH137" s="807"/>
      <c r="CI137" s="807"/>
      <c r="CJ137" s="807"/>
      <c r="CK137" s="807"/>
      <c r="CL137" s="807"/>
      <c r="CM137" s="807"/>
      <c r="CN137" s="807"/>
      <c r="CO137" s="794"/>
    </row>
    <row r="138" spans="1:93" s="793" customFormat="1" x14ac:dyDescent="0.2">
      <c r="A138" s="1749" t="s">
        <v>181</v>
      </c>
      <c r="B138" s="1730" t="s">
        <v>104</v>
      </c>
      <c r="C138" s="1597"/>
      <c r="D138" s="1081">
        <f t="shared" ref="D138:D144" si="21">SUM(E138+F138)</f>
        <v>0</v>
      </c>
      <c r="E138" s="1081">
        <f t="shared" ref="E138:F144" si="22">SUM(G138+I138+K138+M138+O138+Q138+S138+U138+W138+Y138+AA138+AC138+AE138+AG138+AI138+AK138+AM138)</f>
        <v>0</v>
      </c>
      <c r="F138" s="1081">
        <f t="shared" si="22"/>
        <v>0</v>
      </c>
      <c r="G138" s="865"/>
      <c r="H138" s="865"/>
      <c r="I138" s="865"/>
      <c r="J138" s="865"/>
      <c r="K138" s="865"/>
      <c r="L138" s="865"/>
      <c r="M138" s="865"/>
      <c r="N138" s="865"/>
      <c r="O138" s="865"/>
      <c r="P138" s="865"/>
      <c r="Q138" s="865"/>
      <c r="R138" s="865"/>
      <c r="S138" s="865"/>
      <c r="T138" s="865"/>
      <c r="U138" s="865"/>
      <c r="V138" s="865"/>
      <c r="W138" s="865"/>
      <c r="X138" s="865"/>
      <c r="Y138" s="865"/>
      <c r="Z138" s="865"/>
      <c r="AA138" s="865"/>
      <c r="AB138" s="865"/>
      <c r="AC138" s="865"/>
      <c r="AD138" s="865"/>
      <c r="AE138" s="865"/>
      <c r="AF138" s="865"/>
      <c r="AG138" s="865"/>
      <c r="AH138" s="865"/>
      <c r="AI138" s="865"/>
      <c r="AJ138" s="865"/>
      <c r="AK138" s="865"/>
      <c r="AL138" s="865"/>
      <c r="AM138" s="865"/>
      <c r="AN138" s="906"/>
      <c r="AO138" s="991"/>
      <c r="AP138" s="865"/>
      <c r="AQ138" s="865"/>
      <c r="AR138" s="865"/>
      <c r="AS138" s="969" t="s">
        <v>194</v>
      </c>
      <c r="AT138" s="823"/>
      <c r="AU138" s="823"/>
      <c r="BY138" s="794"/>
      <c r="BZ138" s="794"/>
      <c r="CA138" s="794"/>
      <c r="CB138" s="794"/>
      <c r="CC138" s="794"/>
      <c r="CD138" s="794"/>
      <c r="CE138" s="794"/>
      <c r="CF138" s="794"/>
      <c r="CG138" s="807">
        <v>0</v>
      </c>
      <c r="CH138" s="807">
        <v>0</v>
      </c>
      <c r="CI138" s="807">
        <v>0</v>
      </c>
      <c r="CJ138" s="807"/>
      <c r="CK138" s="807"/>
      <c r="CL138" s="807"/>
      <c r="CM138" s="807"/>
      <c r="CN138" s="807"/>
      <c r="CO138" s="794"/>
    </row>
    <row r="139" spans="1:93" s="793" customFormat="1" x14ac:dyDescent="0.2">
      <c r="A139" s="1750"/>
      <c r="B139" s="1731" t="s">
        <v>252</v>
      </c>
      <c r="C139" s="1591"/>
      <c r="D139" s="1082">
        <f t="shared" si="21"/>
        <v>0</v>
      </c>
      <c r="E139" s="1082">
        <f t="shared" si="22"/>
        <v>0</v>
      </c>
      <c r="F139" s="1082">
        <f t="shared" si="22"/>
        <v>0</v>
      </c>
      <c r="G139" s="968"/>
      <c r="H139" s="968"/>
      <c r="I139" s="968"/>
      <c r="J139" s="968"/>
      <c r="K139" s="968"/>
      <c r="L139" s="968"/>
      <c r="M139" s="968"/>
      <c r="N139" s="968"/>
      <c r="O139" s="968"/>
      <c r="P139" s="968"/>
      <c r="Q139" s="968"/>
      <c r="R139" s="968"/>
      <c r="S139" s="968"/>
      <c r="T139" s="968"/>
      <c r="U139" s="968"/>
      <c r="V139" s="968"/>
      <c r="W139" s="968"/>
      <c r="X139" s="968"/>
      <c r="Y139" s="968"/>
      <c r="Z139" s="968"/>
      <c r="AA139" s="968"/>
      <c r="AB139" s="968"/>
      <c r="AC139" s="968"/>
      <c r="AD139" s="968"/>
      <c r="AE139" s="968"/>
      <c r="AF139" s="968"/>
      <c r="AG139" s="968"/>
      <c r="AH139" s="968"/>
      <c r="AI139" s="968"/>
      <c r="AJ139" s="968"/>
      <c r="AK139" s="968"/>
      <c r="AL139" s="968"/>
      <c r="AM139" s="968"/>
      <c r="AN139" s="1083"/>
      <c r="AO139" s="1084"/>
      <c r="AP139" s="968"/>
      <c r="AQ139" s="968"/>
      <c r="AR139" s="968"/>
      <c r="AS139" s="969" t="s">
        <v>194</v>
      </c>
      <c r="AT139" s="823"/>
      <c r="AU139" s="823"/>
      <c r="BY139" s="794"/>
      <c r="BZ139" s="794"/>
      <c r="CA139" s="794"/>
      <c r="CB139" s="794"/>
      <c r="CC139" s="794"/>
      <c r="CD139" s="794"/>
      <c r="CE139" s="794"/>
      <c r="CF139" s="794"/>
      <c r="CG139" s="807">
        <v>0</v>
      </c>
      <c r="CH139" s="807">
        <v>0</v>
      </c>
      <c r="CI139" s="807">
        <v>0</v>
      </c>
      <c r="CJ139" s="807"/>
      <c r="CK139" s="807"/>
      <c r="CL139" s="807"/>
      <c r="CM139" s="807"/>
      <c r="CN139" s="807"/>
      <c r="CO139" s="794"/>
    </row>
    <row r="140" spans="1:93" s="793" customFormat="1" x14ac:dyDescent="0.2">
      <c r="A140" s="1500" t="s">
        <v>105</v>
      </c>
      <c r="B140" s="1732"/>
      <c r="C140" s="1501"/>
      <c r="D140" s="1085">
        <f t="shared" si="21"/>
        <v>0</v>
      </c>
      <c r="E140" s="1085">
        <f t="shared" si="22"/>
        <v>0</v>
      </c>
      <c r="F140" s="1085">
        <f t="shared" si="22"/>
        <v>0</v>
      </c>
      <c r="G140" s="879"/>
      <c r="H140" s="879"/>
      <c r="I140" s="879"/>
      <c r="J140" s="879"/>
      <c r="K140" s="879"/>
      <c r="L140" s="879"/>
      <c r="M140" s="918"/>
      <c r="N140" s="843"/>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879"/>
      <c r="AL140" s="879"/>
      <c r="AM140" s="879"/>
      <c r="AN140" s="912"/>
      <c r="AO140" s="1084"/>
      <c r="AP140" s="968"/>
      <c r="AQ140" s="838"/>
      <c r="AR140" s="838"/>
      <c r="AS140" s="969" t="s">
        <v>194</v>
      </c>
      <c r="AT140" s="823"/>
      <c r="AU140" s="823"/>
      <c r="BY140" s="794"/>
      <c r="BZ140" s="794"/>
      <c r="CA140" s="794"/>
      <c r="CB140" s="794"/>
      <c r="CC140" s="794"/>
      <c r="CD140" s="794"/>
      <c r="CE140" s="794"/>
      <c r="CF140" s="794"/>
      <c r="CG140" s="807">
        <v>0</v>
      </c>
      <c r="CH140" s="807">
        <v>0</v>
      </c>
      <c r="CI140" s="807">
        <v>0</v>
      </c>
      <c r="CJ140" s="807"/>
      <c r="CK140" s="807"/>
      <c r="CL140" s="807"/>
      <c r="CM140" s="807"/>
      <c r="CN140" s="807"/>
      <c r="CO140" s="794"/>
    </row>
    <row r="141" spans="1:93" s="793" customFormat="1" x14ac:dyDescent="0.2">
      <c r="A141" s="1674" t="s">
        <v>182</v>
      </c>
      <c r="B141" s="1675"/>
      <c r="C141" s="1676"/>
      <c r="D141" s="858">
        <f t="shared" si="21"/>
        <v>30</v>
      </c>
      <c r="E141" s="858">
        <f t="shared" si="22"/>
        <v>11</v>
      </c>
      <c r="F141" s="858">
        <f t="shared" si="22"/>
        <v>19</v>
      </c>
      <c r="G141" s="914"/>
      <c r="H141" s="914"/>
      <c r="I141" s="914">
        <v>2</v>
      </c>
      <c r="J141" s="914"/>
      <c r="K141" s="914">
        <v>4</v>
      </c>
      <c r="L141" s="914">
        <v>2</v>
      </c>
      <c r="M141" s="914"/>
      <c r="N141" s="914">
        <v>2</v>
      </c>
      <c r="O141" s="914">
        <v>1</v>
      </c>
      <c r="P141" s="914"/>
      <c r="Q141" s="914"/>
      <c r="R141" s="914">
        <v>1</v>
      </c>
      <c r="S141" s="914"/>
      <c r="T141" s="914">
        <v>2</v>
      </c>
      <c r="U141" s="914">
        <v>3</v>
      </c>
      <c r="V141" s="914">
        <v>4</v>
      </c>
      <c r="W141" s="914"/>
      <c r="X141" s="914">
        <v>3</v>
      </c>
      <c r="Y141" s="914"/>
      <c r="Z141" s="914"/>
      <c r="AA141" s="914">
        <v>1</v>
      </c>
      <c r="AB141" s="914">
        <v>1</v>
      </c>
      <c r="AC141" s="914"/>
      <c r="AD141" s="914"/>
      <c r="AE141" s="914"/>
      <c r="AF141" s="914">
        <v>2</v>
      </c>
      <c r="AG141" s="914"/>
      <c r="AH141" s="914"/>
      <c r="AI141" s="914"/>
      <c r="AJ141" s="914">
        <v>1</v>
      </c>
      <c r="AK141" s="914"/>
      <c r="AL141" s="914"/>
      <c r="AM141" s="914"/>
      <c r="AN141" s="913">
        <v>1</v>
      </c>
      <c r="AO141" s="1080"/>
      <c r="AP141" s="914"/>
      <c r="AQ141" s="914">
        <v>0</v>
      </c>
      <c r="AR141" s="914">
        <v>0</v>
      </c>
      <c r="AS141" s="969" t="s">
        <v>194</v>
      </c>
      <c r="AT141" s="823"/>
      <c r="AU141" s="823"/>
      <c r="BY141" s="794"/>
      <c r="BZ141" s="794"/>
      <c r="CA141" s="794"/>
      <c r="CB141" s="794"/>
      <c r="CC141" s="794"/>
      <c r="CD141" s="794"/>
      <c r="CE141" s="794"/>
      <c r="CF141" s="794"/>
      <c r="CG141" s="807">
        <v>0</v>
      </c>
      <c r="CH141" s="807">
        <v>0</v>
      </c>
      <c r="CI141" s="807">
        <v>0</v>
      </c>
      <c r="CJ141" s="807"/>
      <c r="CK141" s="807"/>
      <c r="CL141" s="807"/>
      <c r="CM141" s="807"/>
      <c r="CN141" s="807"/>
      <c r="CO141" s="794"/>
    </row>
    <row r="142" spans="1:93" s="793" customFormat="1" ht="14.25" customHeight="1" x14ac:dyDescent="0.2">
      <c r="A142" s="1541" t="s">
        <v>106</v>
      </c>
      <c r="B142" s="1730" t="s">
        <v>107</v>
      </c>
      <c r="C142" s="1597"/>
      <c r="D142" s="1088">
        <f t="shared" si="21"/>
        <v>0</v>
      </c>
      <c r="E142" s="1088">
        <f t="shared" si="22"/>
        <v>0</v>
      </c>
      <c r="F142" s="1088">
        <f t="shared" si="22"/>
        <v>0</v>
      </c>
      <c r="G142" s="841"/>
      <c r="H142" s="841"/>
      <c r="I142" s="841"/>
      <c r="J142" s="841"/>
      <c r="K142" s="841"/>
      <c r="L142" s="841"/>
      <c r="M142" s="841"/>
      <c r="N142" s="841"/>
      <c r="O142" s="841"/>
      <c r="P142" s="841"/>
      <c r="Q142" s="841"/>
      <c r="R142" s="841"/>
      <c r="S142" s="841"/>
      <c r="T142" s="841"/>
      <c r="U142" s="841"/>
      <c r="V142" s="841"/>
      <c r="W142" s="841"/>
      <c r="X142" s="841"/>
      <c r="Y142" s="841"/>
      <c r="Z142" s="841"/>
      <c r="AA142" s="841"/>
      <c r="AB142" s="841"/>
      <c r="AC142" s="841"/>
      <c r="AD142" s="841"/>
      <c r="AE142" s="841"/>
      <c r="AF142" s="841"/>
      <c r="AG142" s="841"/>
      <c r="AH142" s="841"/>
      <c r="AI142" s="841"/>
      <c r="AJ142" s="841"/>
      <c r="AK142" s="841"/>
      <c r="AL142" s="841"/>
      <c r="AM142" s="841"/>
      <c r="AN142" s="1007"/>
      <c r="AO142" s="1008"/>
      <c r="AP142" s="841"/>
      <c r="AQ142" s="841"/>
      <c r="AR142" s="914"/>
      <c r="AS142" s="969" t="s">
        <v>194</v>
      </c>
      <c r="AT142" s="823"/>
      <c r="AU142" s="823"/>
      <c r="BY142" s="794"/>
      <c r="BZ142" s="794"/>
      <c r="CA142" s="794"/>
      <c r="CB142" s="794"/>
      <c r="CC142" s="794"/>
      <c r="CD142" s="794"/>
      <c r="CE142" s="794"/>
      <c r="CF142" s="794"/>
      <c r="CG142" s="807">
        <v>0</v>
      </c>
      <c r="CH142" s="807">
        <v>0</v>
      </c>
      <c r="CI142" s="807">
        <v>0</v>
      </c>
      <c r="CJ142" s="807"/>
      <c r="CK142" s="807"/>
      <c r="CL142" s="807"/>
      <c r="CM142" s="807"/>
      <c r="CN142" s="807"/>
      <c r="CO142" s="794"/>
    </row>
    <row r="143" spans="1:93" s="793" customFormat="1" x14ac:dyDescent="0.2">
      <c r="A143" s="1542"/>
      <c r="B143" s="1729" t="s">
        <v>108</v>
      </c>
      <c r="C143" s="1558"/>
      <c r="D143" s="1089">
        <f t="shared" si="21"/>
        <v>0</v>
      </c>
      <c r="E143" s="1089">
        <f t="shared" si="22"/>
        <v>0</v>
      </c>
      <c r="F143" s="1089">
        <f t="shared" si="22"/>
        <v>0</v>
      </c>
      <c r="G143" s="842"/>
      <c r="H143" s="842"/>
      <c r="I143" s="842"/>
      <c r="J143" s="842"/>
      <c r="K143" s="842"/>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2"/>
      <c r="AN143" s="909"/>
      <c r="AO143" s="995"/>
      <c r="AP143" s="842"/>
      <c r="AQ143" s="842"/>
      <c r="AR143" s="879"/>
      <c r="AS143" s="969" t="s">
        <v>194</v>
      </c>
      <c r="AT143" s="823"/>
      <c r="AU143" s="823"/>
      <c r="BY143" s="794"/>
      <c r="BZ143" s="794"/>
      <c r="CA143" s="794"/>
      <c r="CB143" s="794"/>
      <c r="CC143" s="794"/>
      <c r="CD143" s="794"/>
      <c r="CE143" s="794"/>
      <c r="CF143" s="794"/>
      <c r="CG143" s="807">
        <v>0</v>
      </c>
      <c r="CH143" s="807">
        <v>0</v>
      </c>
      <c r="CI143" s="807">
        <v>0</v>
      </c>
      <c r="CJ143" s="807"/>
      <c r="CK143" s="807"/>
      <c r="CL143" s="807"/>
      <c r="CM143" s="807"/>
      <c r="CN143" s="807"/>
      <c r="CO143" s="794"/>
    </row>
    <row r="144" spans="1:93" s="793" customFormat="1" x14ac:dyDescent="0.2">
      <c r="A144" s="1542"/>
      <c r="B144" s="1729" t="s">
        <v>109</v>
      </c>
      <c r="C144" s="1558"/>
      <c r="D144" s="1089">
        <f t="shared" si="21"/>
        <v>0</v>
      </c>
      <c r="E144" s="1085">
        <f t="shared" si="22"/>
        <v>0</v>
      </c>
      <c r="F144" s="1089">
        <f t="shared" si="22"/>
        <v>0</v>
      </c>
      <c r="G144" s="842"/>
      <c r="H144" s="842"/>
      <c r="I144" s="842"/>
      <c r="J144" s="842"/>
      <c r="K144" s="842"/>
      <c r="L144" s="842"/>
      <c r="M144" s="842"/>
      <c r="N144" s="842"/>
      <c r="O144" s="842"/>
      <c r="P144" s="842"/>
      <c r="Q144" s="842"/>
      <c r="R144" s="842"/>
      <c r="S144" s="842"/>
      <c r="T144" s="842"/>
      <c r="U144" s="842"/>
      <c r="V144" s="842"/>
      <c r="W144" s="842"/>
      <c r="X144" s="842"/>
      <c r="Y144" s="842"/>
      <c r="Z144" s="842"/>
      <c r="AA144" s="842"/>
      <c r="AB144" s="842"/>
      <c r="AC144" s="842"/>
      <c r="AD144" s="842"/>
      <c r="AE144" s="842"/>
      <c r="AF144" s="842"/>
      <c r="AG144" s="842"/>
      <c r="AH144" s="842"/>
      <c r="AI144" s="842"/>
      <c r="AJ144" s="842"/>
      <c r="AK144" s="842"/>
      <c r="AL144" s="842"/>
      <c r="AM144" s="842"/>
      <c r="AN144" s="909"/>
      <c r="AO144" s="995"/>
      <c r="AP144" s="842"/>
      <c r="AQ144" s="842"/>
      <c r="AR144" s="842"/>
      <c r="AS144" s="969" t="s">
        <v>194</v>
      </c>
      <c r="AT144" s="823"/>
      <c r="AU144" s="823"/>
      <c r="BY144" s="794"/>
      <c r="BZ144" s="794"/>
      <c r="CA144" s="794"/>
      <c r="CB144" s="794"/>
      <c r="CC144" s="794"/>
      <c r="CD144" s="794"/>
      <c r="CE144" s="794"/>
      <c r="CF144" s="794"/>
      <c r="CG144" s="807">
        <v>0</v>
      </c>
      <c r="CH144" s="807">
        <v>0</v>
      </c>
      <c r="CI144" s="807">
        <v>0</v>
      </c>
      <c r="CJ144" s="807"/>
      <c r="CK144" s="807"/>
      <c r="CL144" s="807"/>
      <c r="CM144" s="807"/>
      <c r="CN144" s="807"/>
      <c r="CO144" s="794"/>
    </row>
    <row r="145" spans="1:93" s="793" customFormat="1" ht="15" customHeight="1" x14ac:dyDescent="0.2">
      <c r="A145" s="1542"/>
      <c r="B145" s="1529" t="s">
        <v>110</v>
      </c>
      <c r="C145" s="1530"/>
      <c r="D145" s="1090"/>
      <c r="E145" s="1091"/>
      <c r="F145" s="1089">
        <f>SUM(L145+N145+P145+R145+T145+V145+X145+Z145+AB145+AD145+AF145+AH145+AJ145+AL145+AN145)</f>
        <v>0</v>
      </c>
      <c r="G145" s="919"/>
      <c r="H145" s="919"/>
      <c r="I145" s="919"/>
      <c r="J145" s="919"/>
      <c r="K145" s="919"/>
      <c r="L145" s="842"/>
      <c r="M145" s="919"/>
      <c r="N145" s="842"/>
      <c r="O145" s="919"/>
      <c r="P145" s="842"/>
      <c r="Q145" s="919"/>
      <c r="R145" s="842"/>
      <c r="S145" s="919"/>
      <c r="T145" s="842"/>
      <c r="U145" s="919"/>
      <c r="V145" s="842"/>
      <c r="W145" s="919"/>
      <c r="X145" s="842"/>
      <c r="Y145" s="919"/>
      <c r="Z145" s="842"/>
      <c r="AA145" s="919"/>
      <c r="AB145" s="842"/>
      <c r="AC145" s="919"/>
      <c r="AD145" s="842"/>
      <c r="AE145" s="919"/>
      <c r="AF145" s="842"/>
      <c r="AG145" s="919"/>
      <c r="AH145" s="842"/>
      <c r="AI145" s="919"/>
      <c r="AJ145" s="842"/>
      <c r="AK145" s="919"/>
      <c r="AL145" s="842"/>
      <c r="AM145" s="919"/>
      <c r="AN145" s="909"/>
      <c r="AO145" s="995"/>
      <c r="AP145" s="842"/>
      <c r="AQ145" s="919"/>
      <c r="AR145" s="842"/>
      <c r="AS145" s="969" t="s">
        <v>194</v>
      </c>
      <c r="AT145" s="823"/>
      <c r="AU145" s="823"/>
      <c r="BY145" s="794"/>
      <c r="BZ145" s="794"/>
      <c r="CA145" s="794"/>
      <c r="CB145" s="794"/>
      <c r="CC145" s="794"/>
      <c r="CD145" s="794"/>
      <c r="CE145" s="794"/>
      <c r="CF145" s="794"/>
      <c r="CG145" s="807">
        <v>0</v>
      </c>
      <c r="CH145" s="807">
        <v>0</v>
      </c>
      <c r="CI145" s="807">
        <v>0</v>
      </c>
      <c r="CJ145" s="807"/>
      <c r="CK145" s="807"/>
      <c r="CL145" s="807"/>
      <c r="CM145" s="807"/>
      <c r="CN145" s="807"/>
      <c r="CO145" s="794"/>
    </row>
    <row r="146" spans="1:93" s="793" customFormat="1" x14ac:dyDescent="0.2">
      <c r="A146" s="1542"/>
      <c r="B146" s="1729" t="s">
        <v>111</v>
      </c>
      <c r="C146" s="1558"/>
      <c r="D146" s="1089">
        <f t="shared" ref="D146:D166" si="23">SUM(E146+F146)</f>
        <v>1</v>
      </c>
      <c r="E146" s="1088">
        <f t="shared" ref="E146:F152" si="24">SUM(G146+I146+K146+M146+O146+Q146+S146+U146+W146+Y146+AA146+AC146+AE146+AG146+AI146+AK146+AM146)</f>
        <v>0</v>
      </c>
      <c r="F146" s="1089">
        <f t="shared" si="24"/>
        <v>1</v>
      </c>
      <c r="G146" s="842"/>
      <c r="H146" s="842"/>
      <c r="I146" s="842"/>
      <c r="J146" s="842"/>
      <c r="K146" s="842"/>
      <c r="L146" s="842"/>
      <c r="M146" s="842"/>
      <c r="N146" s="842"/>
      <c r="O146" s="842"/>
      <c r="P146" s="842"/>
      <c r="Q146" s="842"/>
      <c r="R146" s="842"/>
      <c r="S146" s="842"/>
      <c r="T146" s="842"/>
      <c r="U146" s="842"/>
      <c r="V146" s="842"/>
      <c r="W146" s="842"/>
      <c r="X146" s="842">
        <v>1</v>
      </c>
      <c r="Y146" s="842"/>
      <c r="Z146" s="842"/>
      <c r="AA146" s="842"/>
      <c r="AB146" s="842"/>
      <c r="AC146" s="842"/>
      <c r="AD146" s="842"/>
      <c r="AE146" s="842"/>
      <c r="AF146" s="842"/>
      <c r="AG146" s="842"/>
      <c r="AH146" s="842"/>
      <c r="AI146" s="842"/>
      <c r="AJ146" s="842"/>
      <c r="AK146" s="842"/>
      <c r="AL146" s="842"/>
      <c r="AM146" s="842"/>
      <c r="AN146" s="909"/>
      <c r="AO146" s="995"/>
      <c r="AP146" s="842"/>
      <c r="AQ146" s="842">
        <v>0</v>
      </c>
      <c r="AR146" s="842">
        <v>0</v>
      </c>
      <c r="AS146" s="969" t="s">
        <v>194</v>
      </c>
      <c r="AT146" s="823"/>
      <c r="AU146" s="823"/>
      <c r="BY146" s="794"/>
      <c r="BZ146" s="794"/>
      <c r="CA146" s="794"/>
      <c r="CB146" s="794"/>
      <c r="CC146" s="794"/>
      <c r="CD146" s="794"/>
      <c r="CE146" s="794"/>
      <c r="CF146" s="794"/>
      <c r="CG146" s="807">
        <v>0</v>
      </c>
      <c r="CH146" s="807">
        <v>0</v>
      </c>
      <c r="CI146" s="807">
        <v>0</v>
      </c>
      <c r="CJ146" s="807"/>
      <c r="CK146" s="807"/>
      <c r="CL146" s="807"/>
      <c r="CM146" s="807"/>
      <c r="CN146" s="807"/>
      <c r="CO146" s="794"/>
    </row>
    <row r="147" spans="1:93" s="793" customFormat="1" x14ac:dyDescent="0.2">
      <c r="A147" s="1542"/>
      <c r="B147" s="1647" t="s">
        <v>112</v>
      </c>
      <c r="C147" s="1648"/>
      <c r="D147" s="1089">
        <f t="shared" si="23"/>
        <v>2</v>
      </c>
      <c r="E147" s="1089">
        <f t="shared" si="24"/>
        <v>0</v>
      </c>
      <c r="F147" s="1089">
        <f t="shared" si="24"/>
        <v>2</v>
      </c>
      <c r="G147" s="842"/>
      <c r="H147" s="842"/>
      <c r="I147" s="842"/>
      <c r="J147" s="842"/>
      <c r="K147" s="842"/>
      <c r="L147" s="842"/>
      <c r="M147" s="842"/>
      <c r="N147" s="842"/>
      <c r="O147" s="842"/>
      <c r="P147" s="842"/>
      <c r="Q147" s="842"/>
      <c r="R147" s="842">
        <v>1</v>
      </c>
      <c r="S147" s="842"/>
      <c r="T147" s="842"/>
      <c r="U147" s="842"/>
      <c r="V147" s="842"/>
      <c r="W147" s="842"/>
      <c r="X147" s="842"/>
      <c r="Y147" s="842"/>
      <c r="Z147" s="842"/>
      <c r="AA147" s="842"/>
      <c r="AB147" s="842">
        <v>1</v>
      </c>
      <c r="AC147" s="842"/>
      <c r="AD147" s="842"/>
      <c r="AE147" s="842"/>
      <c r="AF147" s="842"/>
      <c r="AG147" s="842"/>
      <c r="AH147" s="842"/>
      <c r="AI147" s="842"/>
      <c r="AJ147" s="842"/>
      <c r="AK147" s="842"/>
      <c r="AL147" s="842"/>
      <c r="AM147" s="842"/>
      <c r="AN147" s="909"/>
      <c r="AO147" s="995"/>
      <c r="AP147" s="842"/>
      <c r="AQ147" s="842">
        <v>0</v>
      </c>
      <c r="AR147" s="914">
        <v>0</v>
      </c>
      <c r="AS147" s="969" t="s">
        <v>194</v>
      </c>
      <c r="AT147" s="823"/>
      <c r="AU147" s="823"/>
      <c r="BY147" s="794"/>
      <c r="BZ147" s="794"/>
      <c r="CA147" s="794"/>
      <c r="CB147" s="794"/>
      <c r="CC147" s="794"/>
      <c r="CD147" s="794"/>
      <c r="CE147" s="794"/>
      <c r="CF147" s="794"/>
      <c r="CG147" s="807">
        <v>0</v>
      </c>
      <c r="CH147" s="807">
        <v>0</v>
      </c>
      <c r="CI147" s="807">
        <v>0</v>
      </c>
      <c r="CJ147" s="807"/>
      <c r="CK147" s="807"/>
      <c r="CL147" s="807"/>
      <c r="CM147" s="807"/>
      <c r="CN147" s="807"/>
      <c r="CO147" s="794"/>
    </row>
    <row r="148" spans="1:93" s="793" customFormat="1" x14ac:dyDescent="0.2">
      <c r="A148" s="1542"/>
      <c r="B148" s="1647" t="s">
        <v>113</v>
      </c>
      <c r="C148" s="1648"/>
      <c r="D148" s="1089">
        <f t="shared" si="23"/>
        <v>0</v>
      </c>
      <c r="E148" s="1089">
        <f t="shared" si="24"/>
        <v>0</v>
      </c>
      <c r="F148" s="1089">
        <f t="shared" si="24"/>
        <v>0</v>
      </c>
      <c r="G148" s="842"/>
      <c r="H148" s="842"/>
      <c r="I148" s="842"/>
      <c r="J148" s="842"/>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2"/>
      <c r="AL148" s="842"/>
      <c r="AM148" s="842"/>
      <c r="AN148" s="909"/>
      <c r="AO148" s="995"/>
      <c r="AP148" s="842"/>
      <c r="AQ148" s="842"/>
      <c r="AR148" s="879"/>
      <c r="AS148" s="969" t="s">
        <v>194</v>
      </c>
      <c r="AT148" s="823"/>
      <c r="AU148" s="823"/>
      <c r="BY148" s="794"/>
      <c r="BZ148" s="794"/>
      <c r="CA148" s="794"/>
      <c r="CB148" s="794"/>
      <c r="CC148" s="794"/>
      <c r="CD148" s="794"/>
      <c r="CE148" s="794"/>
      <c r="CF148" s="794"/>
      <c r="CG148" s="807">
        <v>0</v>
      </c>
      <c r="CH148" s="807">
        <v>0</v>
      </c>
      <c r="CI148" s="807">
        <v>0</v>
      </c>
      <c r="CJ148" s="807"/>
      <c r="CK148" s="807"/>
      <c r="CL148" s="807"/>
      <c r="CM148" s="807"/>
      <c r="CN148" s="807"/>
      <c r="CO148" s="794"/>
    </row>
    <row r="149" spans="1:93" s="793" customFormat="1" x14ac:dyDescent="0.2">
      <c r="A149" s="1543"/>
      <c r="B149" s="1751" t="s">
        <v>114</v>
      </c>
      <c r="C149" s="1752"/>
      <c r="D149" s="1085">
        <f t="shared" si="23"/>
        <v>1</v>
      </c>
      <c r="E149" s="1085">
        <f t="shared" si="24"/>
        <v>0</v>
      </c>
      <c r="F149" s="1085">
        <f t="shared" si="24"/>
        <v>1</v>
      </c>
      <c r="G149" s="879"/>
      <c r="H149" s="879"/>
      <c r="I149" s="879"/>
      <c r="J149" s="879"/>
      <c r="K149" s="879"/>
      <c r="L149" s="879">
        <v>1</v>
      </c>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c r="AH149" s="879"/>
      <c r="AI149" s="879"/>
      <c r="AJ149" s="879"/>
      <c r="AK149" s="879"/>
      <c r="AL149" s="879"/>
      <c r="AM149" s="879"/>
      <c r="AN149" s="912"/>
      <c r="AO149" s="1000"/>
      <c r="AP149" s="879"/>
      <c r="AQ149" s="879">
        <v>0</v>
      </c>
      <c r="AR149" s="843">
        <v>0</v>
      </c>
      <c r="AS149" s="969" t="s">
        <v>194</v>
      </c>
      <c r="AT149" s="823"/>
      <c r="AU149" s="823"/>
      <c r="BY149" s="794"/>
      <c r="BZ149" s="794"/>
      <c r="CA149" s="794"/>
      <c r="CB149" s="794"/>
      <c r="CC149" s="794"/>
      <c r="CD149" s="794"/>
      <c r="CE149" s="794"/>
      <c r="CF149" s="794"/>
      <c r="CG149" s="807">
        <v>0</v>
      </c>
      <c r="CH149" s="807">
        <v>0</v>
      </c>
      <c r="CI149" s="807">
        <v>0</v>
      </c>
      <c r="CJ149" s="807"/>
      <c r="CK149" s="807"/>
      <c r="CL149" s="807"/>
      <c r="CM149" s="807"/>
      <c r="CN149" s="807"/>
      <c r="CO149" s="794"/>
    </row>
    <row r="150" spans="1:93" s="793" customFormat="1" ht="17.25" customHeight="1" x14ac:dyDescent="0.2">
      <c r="A150" s="1541" t="s">
        <v>115</v>
      </c>
      <c r="B150" s="1535" t="s">
        <v>116</v>
      </c>
      <c r="C150" s="1536"/>
      <c r="D150" s="1081">
        <f t="shared" si="23"/>
        <v>0</v>
      </c>
      <c r="E150" s="1081">
        <f t="shared" si="24"/>
        <v>0</v>
      </c>
      <c r="F150" s="1081">
        <f t="shared" si="24"/>
        <v>0</v>
      </c>
      <c r="G150" s="865"/>
      <c r="H150" s="865"/>
      <c r="I150" s="865"/>
      <c r="J150" s="865"/>
      <c r="K150" s="865"/>
      <c r="L150" s="865"/>
      <c r="M150" s="865"/>
      <c r="N150" s="865"/>
      <c r="O150" s="865"/>
      <c r="P150" s="865"/>
      <c r="Q150" s="865"/>
      <c r="R150" s="865"/>
      <c r="S150" s="865"/>
      <c r="T150" s="865"/>
      <c r="U150" s="865"/>
      <c r="V150" s="865"/>
      <c r="W150" s="865"/>
      <c r="X150" s="865"/>
      <c r="Y150" s="865"/>
      <c r="Z150" s="865"/>
      <c r="AA150" s="865"/>
      <c r="AB150" s="865"/>
      <c r="AC150" s="865"/>
      <c r="AD150" s="865"/>
      <c r="AE150" s="865"/>
      <c r="AF150" s="865"/>
      <c r="AG150" s="865"/>
      <c r="AH150" s="865"/>
      <c r="AI150" s="865"/>
      <c r="AJ150" s="865"/>
      <c r="AK150" s="865"/>
      <c r="AL150" s="865"/>
      <c r="AM150" s="865"/>
      <c r="AN150" s="906"/>
      <c r="AO150" s="991"/>
      <c r="AP150" s="865"/>
      <c r="AQ150" s="865"/>
      <c r="AR150" s="1092"/>
      <c r="AS150" s="969" t="s">
        <v>194</v>
      </c>
      <c r="AT150" s="823"/>
      <c r="AU150" s="823"/>
      <c r="BY150" s="794"/>
      <c r="BZ150" s="794"/>
      <c r="CA150" s="794"/>
      <c r="CB150" s="794"/>
      <c r="CC150" s="794"/>
      <c r="CD150" s="794"/>
      <c r="CE150" s="794"/>
      <c r="CF150" s="794"/>
      <c r="CG150" s="807">
        <v>0</v>
      </c>
      <c r="CH150" s="807">
        <v>0</v>
      </c>
      <c r="CI150" s="807">
        <v>0</v>
      </c>
      <c r="CJ150" s="807"/>
      <c r="CK150" s="807"/>
      <c r="CL150" s="807"/>
      <c r="CM150" s="807"/>
      <c r="CN150" s="807"/>
      <c r="CO150" s="794"/>
    </row>
    <row r="151" spans="1:93" s="793" customFormat="1" ht="24" customHeight="1" x14ac:dyDescent="0.2">
      <c r="A151" s="1542"/>
      <c r="B151" s="1729" t="s">
        <v>117</v>
      </c>
      <c r="C151" s="1558"/>
      <c r="D151" s="1089">
        <f t="shared" si="23"/>
        <v>0</v>
      </c>
      <c r="E151" s="1089">
        <f t="shared" si="24"/>
        <v>0</v>
      </c>
      <c r="F151" s="1089">
        <f t="shared" si="24"/>
        <v>0</v>
      </c>
      <c r="G151" s="842"/>
      <c r="H151" s="842"/>
      <c r="I151" s="842"/>
      <c r="J151" s="842"/>
      <c r="K151" s="842"/>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842"/>
      <c r="AK151" s="842"/>
      <c r="AL151" s="842"/>
      <c r="AM151" s="842"/>
      <c r="AN151" s="909"/>
      <c r="AO151" s="995"/>
      <c r="AP151" s="842"/>
      <c r="AQ151" s="842"/>
      <c r="AR151" s="879"/>
      <c r="AS151" s="969" t="s">
        <v>194</v>
      </c>
      <c r="AT151" s="823"/>
      <c r="AU151" s="823"/>
      <c r="BY151" s="794"/>
      <c r="BZ151" s="794"/>
      <c r="CA151" s="794"/>
      <c r="CB151" s="794"/>
      <c r="CC151" s="794"/>
      <c r="CD151" s="794"/>
      <c r="CE151" s="794"/>
      <c r="CF151" s="794"/>
      <c r="CG151" s="807">
        <v>0</v>
      </c>
      <c r="CH151" s="807">
        <v>0</v>
      </c>
      <c r="CI151" s="807">
        <v>0</v>
      </c>
      <c r="CJ151" s="807"/>
      <c r="CK151" s="807"/>
      <c r="CL151" s="807"/>
      <c r="CM151" s="807"/>
      <c r="CN151" s="807"/>
      <c r="CO151" s="794"/>
    </row>
    <row r="152" spans="1:93" s="793" customFormat="1" ht="15" customHeight="1" x14ac:dyDescent="0.2">
      <c r="A152" s="1543"/>
      <c r="B152" s="1731" t="s">
        <v>118</v>
      </c>
      <c r="C152" s="1591"/>
      <c r="D152" s="1093">
        <f t="shared" si="23"/>
        <v>0</v>
      </c>
      <c r="E152" s="1093">
        <f t="shared" si="24"/>
        <v>0</v>
      </c>
      <c r="F152" s="1093">
        <f t="shared" si="24"/>
        <v>0</v>
      </c>
      <c r="G152" s="843"/>
      <c r="H152" s="843"/>
      <c r="I152" s="843"/>
      <c r="J152" s="843"/>
      <c r="K152" s="843"/>
      <c r="L152" s="843"/>
      <c r="M152" s="843"/>
      <c r="N152" s="843"/>
      <c r="O152" s="843"/>
      <c r="P152" s="843"/>
      <c r="Q152" s="843"/>
      <c r="R152" s="843"/>
      <c r="S152" s="843"/>
      <c r="T152" s="843"/>
      <c r="U152" s="843"/>
      <c r="V152" s="843"/>
      <c r="W152" s="843"/>
      <c r="X152" s="843"/>
      <c r="Y152" s="843"/>
      <c r="Z152" s="843"/>
      <c r="AA152" s="843"/>
      <c r="AB152" s="843"/>
      <c r="AC152" s="843"/>
      <c r="AD152" s="843"/>
      <c r="AE152" s="843"/>
      <c r="AF152" s="843"/>
      <c r="AG152" s="843"/>
      <c r="AH152" s="843"/>
      <c r="AI152" s="843"/>
      <c r="AJ152" s="843"/>
      <c r="AK152" s="843"/>
      <c r="AL152" s="843"/>
      <c r="AM152" s="843"/>
      <c r="AN152" s="918"/>
      <c r="AO152" s="1094"/>
      <c r="AP152" s="843"/>
      <c r="AQ152" s="843"/>
      <c r="AR152" s="843"/>
      <c r="AS152" s="969" t="s">
        <v>194</v>
      </c>
      <c r="AT152" s="823"/>
      <c r="AU152" s="823"/>
      <c r="BY152" s="794"/>
      <c r="BZ152" s="794"/>
      <c r="CA152" s="794"/>
      <c r="CB152" s="794"/>
      <c r="CC152" s="794"/>
      <c r="CD152" s="794"/>
      <c r="CE152" s="794"/>
      <c r="CF152" s="794"/>
      <c r="CG152" s="807">
        <v>0</v>
      </c>
      <c r="CH152" s="807">
        <v>0</v>
      </c>
      <c r="CI152" s="807">
        <v>0</v>
      </c>
      <c r="CJ152" s="807"/>
      <c r="CK152" s="807"/>
      <c r="CL152" s="807"/>
      <c r="CM152" s="807"/>
      <c r="CN152" s="807"/>
      <c r="CO152" s="794"/>
    </row>
    <row r="153" spans="1:93" s="793" customFormat="1" ht="14.25" customHeight="1" x14ac:dyDescent="0.2">
      <c r="A153" s="1541" t="s">
        <v>119</v>
      </c>
      <c r="B153" s="1730" t="s">
        <v>120</v>
      </c>
      <c r="C153" s="1597"/>
      <c r="D153" s="1081">
        <f t="shared" si="23"/>
        <v>3</v>
      </c>
      <c r="E153" s="1081">
        <f t="shared" ref="E153:F156" si="25">SUM(G153+I153+K153+M153+O153)</f>
        <v>3</v>
      </c>
      <c r="F153" s="1081">
        <f t="shared" si="25"/>
        <v>0</v>
      </c>
      <c r="G153" s="865"/>
      <c r="H153" s="865"/>
      <c r="I153" s="865">
        <v>1</v>
      </c>
      <c r="J153" s="865"/>
      <c r="K153" s="865">
        <v>2</v>
      </c>
      <c r="L153" s="865"/>
      <c r="M153" s="865"/>
      <c r="N153" s="865"/>
      <c r="O153" s="865"/>
      <c r="P153" s="865"/>
      <c r="Q153" s="1095"/>
      <c r="R153" s="1095"/>
      <c r="S153" s="1095"/>
      <c r="T153" s="1095"/>
      <c r="U153" s="1095"/>
      <c r="V153" s="1095"/>
      <c r="W153" s="1095"/>
      <c r="X153" s="1095"/>
      <c r="Y153" s="1095"/>
      <c r="Z153" s="1095"/>
      <c r="AA153" s="1095"/>
      <c r="AB153" s="1095"/>
      <c r="AC153" s="1095"/>
      <c r="AD153" s="1095"/>
      <c r="AE153" s="1095"/>
      <c r="AF153" s="1095"/>
      <c r="AG153" s="1095"/>
      <c r="AH153" s="1095"/>
      <c r="AI153" s="1095"/>
      <c r="AJ153" s="1095"/>
      <c r="AK153" s="1095"/>
      <c r="AL153" s="1095"/>
      <c r="AM153" s="1095"/>
      <c r="AN153" s="1096"/>
      <c r="AO153" s="991"/>
      <c r="AP153" s="1095"/>
      <c r="AQ153" s="865">
        <v>0</v>
      </c>
      <c r="AR153" s="1092">
        <v>0</v>
      </c>
      <c r="AS153" s="969" t="s">
        <v>194</v>
      </c>
      <c r="AT153" s="823"/>
      <c r="AU153" s="823"/>
      <c r="BY153" s="794"/>
      <c r="BZ153" s="794"/>
      <c r="CA153" s="794"/>
      <c r="CB153" s="794"/>
      <c r="CC153" s="794"/>
      <c r="CD153" s="794"/>
      <c r="CE153" s="794"/>
      <c r="CF153" s="794"/>
      <c r="CG153" s="807">
        <v>0</v>
      </c>
      <c r="CH153" s="807"/>
      <c r="CI153" s="807">
        <v>0</v>
      </c>
      <c r="CJ153" s="807"/>
      <c r="CK153" s="807"/>
      <c r="CL153" s="807"/>
      <c r="CM153" s="807"/>
      <c r="CN153" s="807"/>
      <c r="CO153" s="794"/>
    </row>
    <row r="154" spans="1:93" s="793" customFormat="1" ht="17.25" customHeight="1" x14ac:dyDescent="0.2">
      <c r="A154" s="1542"/>
      <c r="B154" s="1729" t="s">
        <v>121</v>
      </c>
      <c r="C154" s="1558"/>
      <c r="D154" s="1089">
        <f t="shared" si="23"/>
        <v>0</v>
      </c>
      <c r="E154" s="1089">
        <f t="shared" si="25"/>
        <v>0</v>
      </c>
      <c r="F154" s="1089">
        <f t="shared" si="25"/>
        <v>0</v>
      </c>
      <c r="G154" s="842"/>
      <c r="H154" s="842"/>
      <c r="I154" s="842"/>
      <c r="J154" s="842"/>
      <c r="K154" s="842"/>
      <c r="L154" s="842"/>
      <c r="M154" s="842"/>
      <c r="N154" s="842"/>
      <c r="O154" s="842"/>
      <c r="P154" s="842"/>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7"/>
      <c r="AL154" s="1097"/>
      <c r="AM154" s="1097"/>
      <c r="AN154" s="1098"/>
      <c r="AO154" s="995"/>
      <c r="AP154" s="1091"/>
      <c r="AQ154" s="842"/>
      <c r="AR154" s="879"/>
      <c r="AS154" s="969" t="s">
        <v>194</v>
      </c>
      <c r="AT154" s="823"/>
      <c r="AU154" s="823"/>
      <c r="BY154" s="794"/>
      <c r="BZ154" s="794"/>
      <c r="CA154" s="794"/>
      <c r="CB154" s="794"/>
      <c r="CC154" s="794"/>
      <c r="CD154" s="794"/>
      <c r="CE154" s="794"/>
      <c r="CF154" s="794"/>
      <c r="CG154" s="807">
        <v>0</v>
      </c>
      <c r="CH154" s="807"/>
      <c r="CI154" s="807">
        <v>0</v>
      </c>
      <c r="CJ154" s="807"/>
      <c r="CK154" s="807"/>
      <c r="CL154" s="807"/>
      <c r="CM154" s="807"/>
      <c r="CN154" s="807"/>
      <c r="CO154" s="794"/>
    </row>
    <row r="155" spans="1:93" s="793" customFormat="1" ht="19.5" customHeight="1" x14ac:dyDescent="0.2">
      <c r="A155" s="1542"/>
      <c r="B155" s="1729" t="s">
        <v>122</v>
      </c>
      <c r="C155" s="1558"/>
      <c r="D155" s="1089">
        <f t="shared" si="23"/>
        <v>0</v>
      </c>
      <c r="E155" s="1089">
        <f t="shared" si="25"/>
        <v>0</v>
      </c>
      <c r="F155" s="1089">
        <f t="shared" si="25"/>
        <v>0</v>
      </c>
      <c r="G155" s="842"/>
      <c r="H155" s="842"/>
      <c r="I155" s="842"/>
      <c r="J155" s="842"/>
      <c r="K155" s="842"/>
      <c r="L155" s="842"/>
      <c r="M155" s="842"/>
      <c r="N155" s="842"/>
      <c r="O155" s="842"/>
      <c r="P155" s="842"/>
      <c r="Q155" s="1097"/>
      <c r="R155" s="1097"/>
      <c r="S155" s="1097"/>
      <c r="T155" s="1097"/>
      <c r="U155" s="109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8"/>
      <c r="AO155" s="995"/>
      <c r="AP155" s="1099"/>
      <c r="AQ155" s="842"/>
      <c r="AR155" s="879"/>
      <c r="AS155" s="969" t="s">
        <v>194</v>
      </c>
      <c r="AT155" s="823"/>
      <c r="AU155" s="823"/>
      <c r="BY155" s="794"/>
      <c r="BZ155" s="794"/>
      <c r="CA155" s="794"/>
      <c r="CB155" s="794"/>
      <c r="CC155" s="794"/>
      <c r="CD155" s="794"/>
      <c r="CE155" s="794"/>
      <c r="CF155" s="794"/>
      <c r="CG155" s="807">
        <v>0</v>
      </c>
      <c r="CH155" s="807"/>
      <c r="CI155" s="807">
        <v>0</v>
      </c>
      <c r="CJ155" s="807"/>
      <c r="CK155" s="807"/>
      <c r="CL155" s="807"/>
      <c r="CM155" s="807"/>
      <c r="CN155" s="807"/>
      <c r="CO155" s="794"/>
    </row>
    <row r="156" spans="1:93" s="793" customFormat="1" ht="32.25" customHeight="1" x14ac:dyDescent="0.2">
      <c r="A156" s="1543"/>
      <c r="B156" s="1731" t="s">
        <v>123</v>
      </c>
      <c r="C156" s="1591"/>
      <c r="D156" s="1085">
        <f t="shared" si="23"/>
        <v>4</v>
      </c>
      <c r="E156" s="1085">
        <f t="shared" si="25"/>
        <v>2</v>
      </c>
      <c r="F156" s="1085">
        <f t="shared" si="25"/>
        <v>2</v>
      </c>
      <c r="G156" s="879"/>
      <c r="H156" s="879"/>
      <c r="I156" s="879"/>
      <c r="J156" s="879"/>
      <c r="K156" s="879">
        <v>2</v>
      </c>
      <c r="L156" s="879">
        <v>1</v>
      </c>
      <c r="M156" s="879"/>
      <c r="N156" s="879">
        <v>1</v>
      </c>
      <c r="O156" s="879"/>
      <c r="P156" s="879"/>
      <c r="Q156" s="1100"/>
      <c r="R156" s="1100"/>
      <c r="S156" s="1100"/>
      <c r="T156" s="1100"/>
      <c r="U156" s="1100"/>
      <c r="V156" s="1100"/>
      <c r="W156" s="1100"/>
      <c r="X156" s="1100"/>
      <c r="Y156" s="1100"/>
      <c r="Z156" s="1100"/>
      <c r="AA156" s="1100"/>
      <c r="AB156" s="1100"/>
      <c r="AC156" s="1100"/>
      <c r="AD156" s="1100"/>
      <c r="AE156" s="1100"/>
      <c r="AF156" s="1100"/>
      <c r="AG156" s="1100"/>
      <c r="AH156" s="1100"/>
      <c r="AI156" s="1100"/>
      <c r="AJ156" s="1100"/>
      <c r="AK156" s="1100"/>
      <c r="AL156" s="1100"/>
      <c r="AM156" s="1100"/>
      <c r="AN156" s="1100"/>
      <c r="AO156" s="1000"/>
      <c r="AP156" s="1101"/>
      <c r="AQ156" s="879">
        <v>0</v>
      </c>
      <c r="AR156" s="843">
        <v>0</v>
      </c>
      <c r="AS156" s="969" t="s">
        <v>194</v>
      </c>
      <c r="AT156" s="823"/>
      <c r="AU156" s="823"/>
      <c r="BY156" s="794"/>
      <c r="BZ156" s="794"/>
      <c r="CA156" s="794"/>
      <c r="CB156" s="794"/>
      <c r="CC156" s="794"/>
      <c r="CD156" s="794"/>
      <c r="CE156" s="794"/>
      <c r="CF156" s="794"/>
      <c r="CG156" s="807">
        <v>0</v>
      </c>
      <c r="CH156" s="807"/>
      <c r="CI156" s="807">
        <v>0</v>
      </c>
      <c r="CJ156" s="807"/>
      <c r="CK156" s="807"/>
      <c r="CL156" s="807"/>
      <c r="CM156" s="807"/>
      <c r="CN156" s="807"/>
      <c r="CO156" s="794"/>
    </row>
    <row r="157" spans="1:93" s="793" customFormat="1" x14ac:dyDescent="0.2">
      <c r="A157" s="1500" t="s">
        <v>124</v>
      </c>
      <c r="B157" s="1732"/>
      <c r="C157" s="1501"/>
      <c r="D157" s="1102">
        <f t="shared" si="23"/>
        <v>7</v>
      </c>
      <c r="E157" s="1102">
        <f t="shared" ref="E157:F166" si="26">SUM(G157+I157+K157+M157+O157+Q157+S157+U157+W157+Y157+AA157+AC157+AE157+AG157+AI157+AK157+AM157)</f>
        <v>6</v>
      </c>
      <c r="F157" s="1102">
        <f t="shared" si="26"/>
        <v>1</v>
      </c>
      <c r="G157" s="1092"/>
      <c r="H157" s="1092"/>
      <c r="I157" s="1092"/>
      <c r="J157" s="1092"/>
      <c r="K157" s="1092"/>
      <c r="L157" s="1092"/>
      <c r="M157" s="1092"/>
      <c r="N157" s="1092"/>
      <c r="O157" s="1092"/>
      <c r="P157" s="1092"/>
      <c r="Q157" s="1092"/>
      <c r="R157" s="1092"/>
      <c r="S157" s="1092">
        <v>2</v>
      </c>
      <c r="T157" s="1092">
        <v>1</v>
      </c>
      <c r="U157" s="1092">
        <v>3</v>
      </c>
      <c r="V157" s="1092"/>
      <c r="W157" s="1092">
        <v>1</v>
      </c>
      <c r="X157" s="1092"/>
      <c r="Y157" s="1092"/>
      <c r="Z157" s="1092"/>
      <c r="AA157" s="1092"/>
      <c r="AB157" s="1092"/>
      <c r="AC157" s="1092"/>
      <c r="AD157" s="1092"/>
      <c r="AE157" s="1092"/>
      <c r="AF157" s="1092"/>
      <c r="AG157" s="1092"/>
      <c r="AH157" s="1092"/>
      <c r="AI157" s="1092"/>
      <c r="AJ157" s="1092"/>
      <c r="AK157" s="1092"/>
      <c r="AL157" s="1092"/>
      <c r="AM157" s="1092"/>
      <c r="AN157" s="1103"/>
      <c r="AO157" s="1104"/>
      <c r="AP157" s="1092"/>
      <c r="AQ157" s="1092">
        <v>0</v>
      </c>
      <c r="AR157" s="865">
        <v>0</v>
      </c>
      <c r="AS157" s="969" t="s">
        <v>194</v>
      </c>
      <c r="AT157" s="823"/>
      <c r="AU157" s="823"/>
      <c r="BY157" s="794"/>
      <c r="BZ157" s="794"/>
      <c r="CA157" s="794"/>
      <c r="CB157" s="794"/>
      <c r="CC157" s="794"/>
      <c r="CD157" s="794"/>
      <c r="CE157" s="794"/>
      <c r="CF157" s="794"/>
      <c r="CG157" s="807">
        <v>0</v>
      </c>
      <c r="CH157" s="807">
        <v>0</v>
      </c>
      <c r="CI157" s="807">
        <v>0</v>
      </c>
      <c r="CJ157" s="807"/>
      <c r="CK157" s="807"/>
      <c r="CL157" s="807"/>
      <c r="CM157" s="807"/>
      <c r="CN157" s="807"/>
      <c r="CO157" s="794"/>
    </row>
    <row r="158" spans="1:93" s="793" customFormat="1" ht="15" customHeight="1" x14ac:dyDescent="0.2">
      <c r="A158" s="1541" t="s">
        <v>253</v>
      </c>
      <c r="B158" s="1535" t="s">
        <v>254</v>
      </c>
      <c r="C158" s="1536"/>
      <c r="D158" s="1081">
        <f t="shared" si="23"/>
        <v>2</v>
      </c>
      <c r="E158" s="1081">
        <f t="shared" si="26"/>
        <v>1</v>
      </c>
      <c r="F158" s="1081">
        <f t="shared" si="26"/>
        <v>1</v>
      </c>
      <c r="G158" s="865"/>
      <c r="H158" s="865"/>
      <c r="I158" s="865"/>
      <c r="J158" s="865"/>
      <c r="K158" s="865"/>
      <c r="L158" s="865"/>
      <c r="M158" s="865"/>
      <c r="N158" s="865"/>
      <c r="O158" s="865"/>
      <c r="P158" s="865"/>
      <c r="Q158" s="865"/>
      <c r="R158" s="865"/>
      <c r="S158" s="865"/>
      <c r="T158" s="865"/>
      <c r="U158" s="865"/>
      <c r="V158" s="865"/>
      <c r="W158" s="865">
        <v>1</v>
      </c>
      <c r="X158" s="865"/>
      <c r="Y158" s="865"/>
      <c r="Z158" s="865"/>
      <c r="AA158" s="865"/>
      <c r="AB158" s="865"/>
      <c r="AC158" s="865"/>
      <c r="AD158" s="865"/>
      <c r="AE158" s="865"/>
      <c r="AF158" s="865"/>
      <c r="AG158" s="865"/>
      <c r="AH158" s="865"/>
      <c r="AI158" s="865"/>
      <c r="AJ158" s="865"/>
      <c r="AK158" s="865"/>
      <c r="AL158" s="865"/>
      <c r="AM158" s="865"/>
      <c r="AN158" s="906">
        <v>1</v>
      </c>
      <c r="AO158" s="1105"/>
      <c r="AP158" s="1095"/>
      <c r="AQ158" s="865">
        <v>0</v>
      </c>
      <c r="AR158" s="1092">
        <v>0</v>
      </c>
      <c r="AS158" s="969" t="s">
        <v>194</v>
      </c>
      <c r="AT158" s="823"/>
      <c r="AU158" s="823"/>
      <c r="BY158" s="794"/>
      <c r="BZ158" s="794"/>
      <c r="CA158" s="794"/>
      <c r="CB158" s="794"/>
      <c r="CC158" s="794"/>
      <c r="CD158" s="794"/>
      <c r="CE158" s="794"/>
      <c r="CF158" s="794"/>
      <c r="CG158" s="807"/>
      <c r="CH158" s="807"/>
      <c r="CI158" s="807">
        <v>0</v>
      </c>
      <c r="CJ158" s="807"/>
      <c r="CK158" s="807"/>
      <c r="CL158" s="807"/>
      <c r="CM158" s="807"/>
      <c r="CN158" s="807"/>
      <c r="CO158" s="794"/>
    </row>
    <row r="159" spans="1:93" s="793" customFormat="1" ht="15" customHeight="1" x14ac:dyDescent="0.2">
      <c r="A159" s="1542"/>
      <c r="B159" s="1529" t="s">
        <v>255</v>
      </c>
      <c r="C159" s="1530"/>
      <c r="D159" s="1089">
        <f t="shared" si="23"/>
        <v>0</v>
      </c>
      <c r="E159" s="1089">
        <f t="shared" si="26"/>
        <v>0</v>
      </c>
      <c r="F159" s="1089">
        <f t="shared" si="26"/>
        <v>0</v>
      </c>
      <c r="G159" s="842"/>
      <c r="H159" s="842"/>
      <c r="I159" s="842"/>
      <c r="J159" s="842"/>
      <c r="K159" s="842"/>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c r="AM159" s="842"/>
      <c r="AN159" s="909"/>
      <c r="AO159" s="1099"/>
      <c r="AP159" s="1091"/>
      <c r="AQ159" s="842"/>
      <c r="AR159" s="879"/>
      <c r="AS159" s="969" t="s">
        <v>194</v>
      </c>
      <c r="AT159" s="823"/>
      <c r="AU159" s="823"/>
      <c r="BY159" s="794"/>
      <c r="BZ159" s="794"/>
      <c r="CA159" s="794"/>
      <c r="CB159" s="794"/>
      <c r="CC159" s="794"/>
      <c r="CD159" s="794"/>
      <c r="CE159" s="794"/>
      <c r="CF159" s="794"/>
      <c r="CG159" s="807"/>
      <c r="CH159" s="807"/>
      <c r="CI159" s="807">
        <v>0</v>
      </c>
      <c r="CJ159" s="807"/>
      <c r="CK159" s="807"/>
      <c r="CL159" s="807"/>
      <c r="CM159" s="807"/>
      <c r="CN159" s="807"/>
      <c r="CO159" s="794"/>
    </row>
    <row r="160" spans="1:93" s="793" customFormat="1" ht="15" customHeight="1" x14ac:dyDescent="0.2">
      <c r="A160" s="1543"/>
      <c r="B160" s="1555" t="s">
        <v>256</v>
      </c>
      <c r="C160" s="1553"/>
      <c r="D160" s="1093">
        <f t="shared" si="23"/>
        <v>0</v>
      </c>
      <c r="E160" s="1093">
        <f t="shared" si="26"/>
        <v>0</v>
      </c>
      <c r="F160" s="1093">
        <f t="shared" si="26"/>
        <v>0</v>
      </c>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843"/>
      <c r="AL160" s="843"/>
      <c r="AM160" s="843"/>
      <c r="AN160" s="918"/>
      <c r="AO160" s="1101"/>
      <c r="AP160" s="1101"/>
      <c r="AQ160" s="843"/>
      <c r="AR160" s="843"/>
      <c r="AS160" s="969" t="s">
        <v>194</v>
      </c>
      <c r="AT160" s="823"/>
      <c r="AU160" s="823"/>
      <c r="BY160" s="794"/>
      <c r="BZ160" s="794"/>
      <c r="CA160" s="794"/>
      <c r="CB160" s="794"/>
      <c r="CC160" s="794"/>
      <c r="CD160" s="794"/>
      <c r="CE160" s="794"/>
      <c r="CF160" s="794"/>
      <c r="CG160" s="807"/>
      <c r="CH160" s="807"/>
      <c r="CI160" s="807">
        <v>0</v>
      </c>
      <c r="CJ160" s="807"/>
      <c r="CK160" s="807"/>
      <c r="CL160" s="807"/>
      <c r="CM160" s="807"/>
      <c r="CN160" s="807"/>
      <c r="CO160" s="794"/>
    </row>
    <row r="161" spans="1:93" s="793" customFormat="1" x14ac:dyDescent="0.2">
      <c r="A161" s="1596" t="s">
        <v>125</v>
      </c>
      <c r="B161" s="1718"/>
      <c r="C161" s="1597"/>
      <c r="D161" s="1088">
        <f t="shared" si="23"/>
        <v>1</v>
      </c>
      <c r="E161" s="1088">
        <f t="shared" si="26"/>
        <v>1</v>
      </c>
      <c r="F161" s="1088">
        <f t="shared" si="26"/>
        <v>0</v>
      </c>
      <c r="G161" s="841"/>
      <c r="H161" s="841"/>
      <c r="I161" s="841"/>
      <c r="J161" s="841"/>
      <c r="K161" s="841"/>
      <c r="L161" s="841"/>
      <c r="M161" s="841"/>
      <c r="N161" s="841"/>
      <c r="O161" s="841"/>
      <c r="P161" s="841"/>
      <c r="Q161" s="841"/>
      <c r="R161" s="841"/>
      <c r="S161" s="841"/>
      <c r="T161" s="841"/>
      <c r="U161" s="841"/>
      <c r="V161" s="841"/>
      <c r="W161" s="841"/>
      <c r="X161" s="841"/>
      <c r="Y161" s="841"/>
      <c r="Z161" s="841"/>
      <c r="AA161" s="841">
        <v>1</v>
      </c>
      <c r="AB161" s="841"/>
      <c r="AC161" s="841"/>
      <c r="AD161" s="841"/>
      <c r="AE161" s="841"/>
      <c r="AF161" s="841"/>
      <c r="AG161" s="841"/>
      <c r="AH161" s="841"/>
      <c r="AI161" s="841"/>
      <c r="AJ161" s="841"/>
      <c r="AK161" s="841"/>
      <c r="AL161" s="841"/>
      <c r="AM161" s="841"/>
      <c r="AN161" s="1007"/>
      <c r="AO161" s="1008"/>
      <c r="AP161" s="841"/>
      <c r="AQ161" s="841">
        <v>0</v>
      </c>
      <c r="AR161" s="841">
        <v>0</v>
      </c>
      <c r="AS161" s="969" t="s">
        <v>194</v>
      </c>
      <c r="AT161" s="823"/>
      <c r="AU161" s="823"/>
      <c r="BY161" s="794"/>
      <c r="BZ161" s="794"/>
      <c r="CA161" s="794"/>
      <c r="CB161" s="794"/>
      <c r="CC161" s="794"/>
      <c r="CD161" s="794"/>
      <c r="CE161" s="794"/>
      <c r="CF161" s="794"/>
      <c r="CG161" s="807">
        <v>0</v>
      </c>
      <c r="CH161" s="807">
        <v>0</v>
      </c>
      <c r="CI161" s="807">
        <v>0</v>
      </c>
      <c r="CJ161" s="807"/>
      <c r="CK161" s="807"/>
      <c r="CL161" s="807"/>
      <c r="CM161" s="807"/>
      <c r="CN161" s="807"/>
      <c r="CO161" s="794"/>
    </row>
    <row r="162" spans="1:93" s="793" customFormat="1" ht="14.25" customHeight="1" x14ac:dyDescent="0.2">
      <c r="A162" s="1556" t="s">
        <v>126</v>
      </c>
      <c r="B162" s="1557"/>
      <c r="C162" s="1558"/>
      <c r="D162" s="1089">
        <f t="shared" si="23"/>
        <v>0</v>
      </c>
      <c r="E162" s="1089">
        <f t="shared" si="26"/>
        <v>0</v>
      </c>
      <c r="F162" s="1089">
        <f t="shared" si="26"/>
        <v>0</v>
      </c>
      <c r="G162" s="842"/>
      <c r="H162" s="842"/>
      <c r="I162" s="842"/>
      <c r="J162" s="842"/>
      <c r="K162" s="842"/>
      <c r="L162" s="842"/>
      <c r="M162" s="842"/>
      <c r="N162" s="842"/>
      <c r="O162" s="842"/>
      <c r="P162" s="842"/>
      <c r="Q162" s="842"/>
      <c r="R162" s="842"/>
      <c r="S162" s="842"/>
      <c r="T162" s="842"/>
      <c r="U162" s="842"/>
      <c r="V162" s="842"/>
      <c r="W162" s="842"/>
      <c r="X162" s="842"/>
      <c r="Y162" s="842"/>
      <c r="Z162" s="842"/>
      <c r="AA162" s="842"/>
      <c r="AB162" s="842"/>
      <c r="AC162" s="842"/>
      <c r="AD162" s="842"/>
      <c r="AE162" s="842"/>
      <c r="AF162" s="842"/>
      <c r="AG162" s="842"/>
      <c r="AH162" s="842"/>
      <c r="AI162" s="842"/>
      <c r="AJ162" s="842"/>
      <c r="AK162" s="842"/>
      <c r="AL162" s="842"/>
      <c r="AM162" s="842"/>
      <c r="AN162" s="909"/>
      <c r="AO162" s="995"/>
      <c r="AP162" s="842"/>
      <c r="AQ162" s="842"/>
      <c r="AR162" s="914"/>
      <c r="AS162" s="969" t="s">
        <v>194</v>
      </c>
      <c r="AT162" s="823"/>
      <c r="AU162" s="823"/>
      <c r="BY162" s="794"/>
      <c r="BZ162" s="794"/>
      <c r="CA162" s="794"/>
      <c r="CB162" s="794"/>
      <c r="CC162" s="794"/>
      <c r="CD162" s="794"/>
      <c r="CE162" s="794"/>
      <c r="CF162" s="794"/>
      <c r="CG162" s="807">
        <v>0</v>
      </c>
      <c r="CH162" s="807">
        <v>0</v>
      </c>
      <c r="CI162" s="807">
        <v>0</v>
      </c>
      <c r="CJ162" s="807"/>
      <c r="CK162" s="807"/>
      <c r="CL162" s="807"/>
      <c r="CM162" s="807"/>
      <c r="CN162" s="807"/>
      <c r="CO162" s="794"/>
    </row>
    <row r="163" spans="1:93" s="793" customFormat="1" x14ac:dyDescent="0.2">
      <c r="A163" s="1556" t="s">
        <v>127</v>
      </c>
      <c r="B163" s="1557"/>
      <c r="C163" s="1558"/>
      <c r="D163" s="1089">
        <f t="shared" si="23"/>
        <v>4</v>
      </c>
      <c r="E163" s="1089">
        <f t="shared" si="26"/>
        <v>3</v>
      </c>
      <c r="F163" s="1089">
        <f t="shared" si="26"/>
        <v>1</v>
      </c>
      <c r="G163" s="842"/>
      <c r="H163" s="842"/>
      <c r="I163" s="842"/>
      <c r="J163" s="842"/>
      <c r="K163" s="842"/>
      <c r="L163" s="842"/>
      <c r="M163" s="842"/>
      <c r="N163" s="842">
        <v>1</v>
      </c>
      <c r="O163" s="842">
        <v>1</v>
      </c>
      <c r="P163" s="842"/>
      <c r="Q163" s="842"/>
      <c r="R163" s="842"/>
      <c r="S163" s="842"/>
      <c r="T163" s="842"/>
      <c r="U163" s="842">
        <v>2</v>
      </c>
      <c r="V163" s="842"/>
      <c r="W163" s="842"/>
      <c r="X163" s="842"/>
      <c r="Y163" s="842"/>
      <c r="Z163" s="842"/>
      <c r="AA163" s="842"/>
      <c r="AB163" s="842"/>
      <c r="AC163" s="842"/>
      <c r="AD163" s="842"/>
      <c r="AE163" s="842"/>
      <c r="AF163" s="842"/>
      <c r="AG163" s="842"/>
      <c r="AH163" s="842"/>
      <c r="AI163" s="842"/>
      <c r="AJ163" s="842"/>
      <c r="AK163" s="842"/>
      <c r="AL163" s="842"/>
      <c r="AM163" s="842"/>
      <c r="AN163" s="909"/>
      <c r="AO163" s="995"/>
      <c r="AP163" s="842"/>
      <c r="AQ163" s="842">
        <v>0</v>
      </c>
      <c r="AR163" s="879">
        <v>0</v>
      </c>
      <c r="AS163" s="969" t="s">
        <v>194</v>
      </c>
      <c r="AT163" s="823"/>
      <c r="AU163" s="823"/>
      <c r="BY163" s="794"/>
      <c r="BZ163" s="794"/>
      <c r="CA163" s="794"/>
      <c r="CB163" s="794"/>
      <c r="CC163" s="794"/>
      <c r="CD163" s="794"/>
      <c r="CE163" s="794"/>
      <c r="CF163" s="794"/>
      <c r="CG163" s="807">
        <v>0</v>
      </c>
      <c r="CH163" s="807">
        <v>0</v>
      </c>
      <c r="CI163" s="807">
        <v>0</v>
      </c>
      <c r="CJ163" s="807"/>
      <c r="CK163" s="807"/>
      <c r="CL163" s="807"/>
      <c r="CM163" s="807"/>
      <c r="CN163" s="807"/>
      <c r="CO163" s="794"/>
    </row>
    <row r="164" spans="1:93" s="793" customFormat="1" x14ac:dyDescent="0.2">
      <c r="A164" s="1556" t="s">
        <v>128</v>
      </c>
      <c r="B164" s="1557"/>
      <c r="C164" s="1558"/>
      <c r="D164" s="1089">
        <f t="shared" si="23"/>
        <v>4</v>
      </c>
      <c r="E164" s="1089">
        <f t="shared" si="26"/>
        <v>0</v>
      </c>
      <c r="F164" s="1089">
        <f t="shared" si="26"/>
        <v>4</v>
      </c>
      <c r="G164" s="842"/>
      <c r="H164" s="842"/>
      <c r="I164" s="842"/>
      <c r="J164" s="842"/>
      <c r="K164" s="842"/>
      <c r="L164" s="842"/>
      <c r="M164" s="842"/>
      <c r="N164" s="842"/>
      <c r="O164" s="842"/>
      <c r="P164" s="842"/>
      <c r="Q164" s="842"/>
      <c r="R164" s="842"/>
      <c r="S164" s="842"/>
      <c r="T164" s="842"/>
      <c r="U164" s="842"/>
      <c r="V164" s="842">
        <v>1</v>
      </c>
      <c r="W164" s="842"/>
      <c r="X164" s="842"/>
      <c r="Y164" s="842"/>
      <c r="Z164" s="842"/>
      <c r="AA164" s="842"/>
      <c r="AB164" s="842"/>
      <c r="AC164" s="842"/>
      <c r="AD164" s="842"/>
      <c r="AE164" s="842"/>
      <c r="AF164" s="842">
        <v>2</v>
      </c>
      <c r="AG164" s="842"/>
      <c r="AH164" s="842"/>
      <c r="AI164" s="842"/>
      <c r="AJ164" s="842">
        <v>1</v>
      </c>
      <c r="AK164" s="842"/>
      <c r="AL164" s="842"/>
      <c r="AM164" s="842"/>
      <c r="AN164" s="909"/>
      <c r="AO164" s="995"/>
      <c r="AP164" s="842"/>
      <c r="AQ164" s="842">
        <v>0</v>
      </c>
      <c r="AR164" s="879">
        <v>0</v>
      </c>
      <c r="AS164" s="969" t="s">
        <v>194</v>
      </c>
      <c r="AT164" s="823"/>
      <c r="AU164" s="823"/>
      <c r="BY164" s="794"/>
      <c r="BZ164" s="794"/>
      <c r="CA164" s="794"/>
      <c r="CB164" s="794"/>
      <c r="CC164" s="794"/>
      <c r="CD164" s="794"/>
      <c r="CE164" s="794"/>
      <c r="CF164" s="794"/>
      <c r="CG164" s="807">
        <v>0</v>
      </c>
      <c r="CH164" s="807">
        <v>0</v>
      </c>
      <c r="CI164" s="807">
        <v>0</v>
      </c>
      <c r="CJ164" s="807"/>
      <c r="CK164" s="807"/>
      <c r="CL164" s="807"/>
      <c r="CM164" s="807"/>
      <c r="CN164" s="807"/>
      <c r="CO164" s="794"/>
    </row>
    <row r="165" spans="1:93" s="793" customFormat="1" ht="14.25" customHeight="1" x14ac:dyDescent="0.2">
      <c r="A165" s="1598" t="s">
        <v>129</v>
      </c>
      <c r="B165" s="1692"/>
      <c r="C165" s="1530"/>
      <c r="D165" s="1085">
        <f t="shared" si="23"/>
        <v>2</v>
      </c>
      <c r="E165" s="1085">
        <f t="shared" si="26"/>
        <v>1</v>
      </c>
      <c r="F165" s="1085">
        <f t="shared" si="26"/>
        <v>1</v>
      </c>
      <c r="G165" s="879"/>
      <c r="H165" s="879"/>
      <c r="I165" s="879">
        <v>1</v>
      </c>
      <c r="J165" s="879"/>
      <c r="K165" s="879"/>
      <c r="L165" s="879">
        <v>1</v>
      </c>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c r="AH165" s="879"/>
      <c r="AI165" s="879"/>
      <c r="AJ165" s="879"/>
      <c r="AK165" s="879"/>
      <c r="AL165" s="879"/>
      <c r="AM165" s="879"/>
      <c r="AN165" s="912"/>
      <c r="AO165" s="1000"/>
      <c r="AP165" s="879"/>
      <c r="AQ165" s="879">
        <v>0</v>
      </c>
      <c r="AR165" s="879">
        <v>0</v>
      </c>
      <c r="AS165" s="969" t="s">
        <v>194</v>
      </c>
      <c r="AT165" s="823"/>
      <c r="AU165" s="823"/>
      <c r="BY165" s="794"/>
      <c r="BZ165" s="794"/>
      <c r="CA165" s="794"/>
      <c r="CB165" s="794"/>
      <c r="CC165" s="794"/>
      <c r="CD165" s="794"/>
      <c r="CE165" s="794"/>
      <c r="CF165" s="794"/>
      <c r="CG165" s="807">
        <v>0</v>
      </c>
      <c r="CH165" s="807">
        <v>0</v>
      </c>
      <c r="CI165" s="807">
        <v>0</v>
      </c>
      <c r="CJ165" s="807"/>
      <c r="CK165" s="807"/>
      <c r="CL165" s="807"/>
      <c r="CM165" s="807"/>
      <c r="CN165" s="807"/>
      <c r="CO165" s="794"/>
    </row>
    <row r="166" spans="1:93" s="793" customFormat="1" x14ac:dyDescent="0.2">
      <c r="A166" s="1551" t="s">
        <v>183</v>
      </c>
      <c r="B166" s="1552"/>
      <c r="C166" s="1553"/>
      <c r="D166" s="1106">
        <f t="shared" si="23"/>
        <v>0</v>
      </c>
      <c r="E166" s="1106">
        <f t="shared" si="26"/>
        <v>0</v>
      </c>
      <c r="F166" s="1106">
        <f t="shared" si="26"/>
        <v>0</v>
      </c>
      <c r="G166" s="843"/>
      <c r="H166" s="843"/>
      <c r="I166" s="843"/>
      <c r="J166" s="843"/>
      <c r="K166" s="843"/>
      <c r="L166" s="843"/>
      <c r="M166" s="843"/>
      <c r="N166" s="843"/>
      <c r="O166" s="843"/>
      <c r="P166" s="843"/>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918"/>
      <c r="AO166" s="1107"/>
      <c r="AP166" s="1108"/>
      <c r="AQ166" s="843"/>
      <c r="AR166" s="843"/>
      <c r="AS166" s="969" t="s">
        <v>194</v>
      </c>
      <c r="AT166" s="823"/>
      <c r="AU166" s="823"/>
      <c r="BY166" s="794"/>
      <c r="BZ166" s="794"/>
      <c r="CA166" s="794"/>
      <c r="CB166" s="794"/>
      <c r="CC166" s="794"/>
      <c r="CD166" s="794"/>
      <c r="CE166" s="794"/>
      <c r="CF166" s="794"/>
      <c r="CG166" s="807"/>
      <c r="CH166" s="807"/>
      <c r="CI166" s="807">
        <v>0</v>
      </c>
      <c r="CJ166" s="807"/>
      <c r="CK166" s="807"/>
      <c r="CL166" s="807"/>
      <c r="CM166" s="807"/>
      <c r="CN166" s="807"/>
      <c r="CO166" s="794"/>
    </row>
    <row r="167" spans="1:93" s="793" customFormat="1" x14ac:dyDescent="0.2">
      <c r="A167" s="889" t="s">
        <v>130</v>
      </c>
      <c r="B167" s="889"/>
      <c r="C167" s="889"/>
      <c r="D167" s="889"/>
      <c r="E167" s="889"/>
      <c r="F167" s="882"/>
      <c r="G167" s="882"/>
      <c r="H167" s="931"/>
      <c r="I167" s="849"/>
      <c r="J167" s="849"/>
      <c r="K167" s="849"/>
      <c r="L167" s="849"/>
      <c r="M167" s="849"/>
      <c r="N167" s="849"/>
      <c r="O167" s="803"/>
      <c r="P167" s="803"/>
      <c r="Q167" s="849"/>
      <c r="R167" s="849"/>
      <c r="S167" s="803"/>
      <c r="T167" s="803"/>
      <c r="U167" s="849"/>
      <c r="V167" s="849"/>
      <c r="W167" s="849"/>
      <c r="X167" s="798"/>
      <c r="Y167" s="798"/>
      <c r="Z167" s="798"/>
      <c r="AA167" s="798"/>
      <c r="AB167" s="798"/>
      <c r="AC167" s="798"/>
      <c r="AD167" s="798"/>
      <c r="AE167" s="798"/>
      <c r="AF167" s="798"/>
      <c r="AG167" s="798"/>
      <c r="AH167" s="798"/>
      <c r="AI167" s="798"/>
      <c r="AJ167" s="798"/>
      <c r="AK167" s="798"/>
      <c r="AL167" s="798"/>
      <c r="AM167" s="798"/>
      <c r="AN167" s="798"/>
      <c r="AO167" s="798"/>
      <c r="AP167" s="798"/>
      <c r="AQ167" s="798"/>
      <c r="AR167" s="798"/>
      <c r="AS167" s="798"/>
      <c r="AT167" s="798"/>
      <c r="AU167" s="798"/>
      <c r="AV167" s="955"/>
      <c r="BY167" s="794"/>
      <c r="BZ167" s="794"/>
      <c r="CA167" s="794"/>
      <c r="CB167" s="794"/>
      <c r="CC167" s="794"/>
      <c r="CD167" s="794"/>
      <c r="CE167" s="794"/>
      <c r="CF167" s="794"/>
      <c r="CG167" s="807"/>
      <c r="CH167" s="807"/>
      <c r="CI167" s="807"/>
      <c r="CJ167" s="807"/>
      <c r="CK167" s="807"/>
      <c r="CL167" s="807"/>
      <c r="CM167" s="807"/>
      <c r="CN167" s="807"/>
      <c r="CO167" s="794"/>
    </row>
    <row r="168" spans="1:93" s="793" customFormat="1" ht="14.25" customHeight="1" x14ac:dyDescent="0.2">
      <c r="A168" s="1514" t="s">
        <v>131</v>
      </c>
      <c r="B168" s="1515"/>
      <c r="C168" s="1516"/>
      <c r="D168" s="1520" t="s">
        <v>33</v>
      </c>
      <c r="E168" s="1521"/>
      <c r="F168" s="1595"/>
      <c r="G168" s="1520" t="s">
        <v>99</v>
      </c>
      <c r="H168" s="1595"/>
      <c r="I168" s="1520" t="s">
        <v>100</v>
      </c>
      <c r="J168" s="1595"/>
      <c r="K168" s="1520" t="s">
        <v>101</v>
      </c>
      <c r="L168" s="1595"/>
      <c r="M168" s="1520" t="s">
        <v>57</v>
      </c>
      <c r="N168" s="1595"/>
      <c r="O168" s="1520" t="s">
        <v>8</v>
      </c>
      <c r="P168" s="1595"/>
      <c r="Q168" s="1562" t="s">
        <v>59</v>
      </c>
      <c r="R168" s="1564"/>
      <c r="S168" s="1562" t="s">
        <v>60</v>
      </c>
      <c r="T168" s="1564"/>
      <c r="U168" s="1562" t="s">
        <v>61</v>
      </c>
      <c r="V168" s="1564"/>
      <c r="W168" s="1562" t="s">
        <v>62</v>
      </c>
      <c r="X168" s="1564"/>
      <c r="Y168" s="1562" t="s">
        <v>63</v>
      </c>
      <c r="Z168" s="1564"/>
      <c r="AA168" s="1562" t="s">
        <v>64</v>
      </c>
      <c r="AB168" s="1564"/>
      <c r="AC168" s="1562" t="s">
        <v>65</v>
      </c>
      <c r="AD168" s="1564"/>
      <c r="AE168" s="1562" t="s">
        <v>66</v>
      </c>
      <c r="AF168" s="1564"/>
      <c r="AG168" s="1562" t="s">
        <v>67</v>
      </c>
      <c r="AH168" s="1564"/>
      <c r="AI168" s="1562" t="s">
        <v>68</v>
      </c>
      <c r="AJ168" s="1564"/>
      <c r="AK168" s="1562" t="s">
        <v>69</v>
      </c>
      <c r="AL168" s="1564"/>
      <c r="AM168" s="1562" t="s">
        <v>70</v>
      </c>
      <c r="AN168" s="1740"/>
      <c r="AO168" s="1684" t="s">
        <v>77</v>
      </c>
      <c r="AP168" s="1685"/>
      <c r="AQ168" s="1686"/>
      <c r="AR168" s="1743" t="s">
        <v>249</v>
      </c>
      <c r="AS168" s="1745" t="s">
        <v>257</v>
      </c>
      <c r="AT168" s="1664" t="s">
        <v>251</v>
      </c>
      <c r="AU168" s="1665"/>
      <c r="AV168" s="1109"/>
      <c r="BY168" s="794"/>
      <c r="BZ168" s="794"/>
      <c r="CA168" s="794"/>
      <c r="CB168" s="794"/>
      <c r="CC168" s="794"/>
      <c r="CD168" s="794"/>
      <c r="CE168" s="794"/>
      <c r="CF168" s="794"/>
      <c r="CG168" s="807"/>
      <c r="CH168" s="807"/>
      <c r="CI168" s="807"/>
      <c r="CJ168" s="807"/>
      <c r="CK168" s="807"/>
      <c r="CL168" s="807"/>
      <c r="CM168" s="807"/>
      <c r="CN168" s="807"/>
      <c r="CO168" s="794"/>
    </row>
    <row r="169" spans="1:93" s="793" customFormat="1" ht="20.25" customHeight="1" x14ac:dyDescent="0.2">
      <c r="A169" s="1517"/>
      <c r="B169" s="1518"/>
      <c r="C169" s="1519"/>
      <c r="D169" s="851" t="s">
        <v>149</v>
      </c>
      <c r="E169" s="1073" t="s">
        <v>30</v>
      </c>
      <c r="F169" s="1073" t="s">
        <v>48</v>
      </c>
      <c r="G169" s="1073" t="s">
        <v>30</v>
      </c>
      <c r="H169" s="1073" t="s">
        <v>48</v>
      </c>
      <c r="I169" s="1073" t="s">
        <v>30</v>
      </c>
      <c r="J169" s="1073" t="s">
        <v>48</v>
      </c>
      <c r="K169" s="1073" t="s">
        <v>30</v>
      </c>
      <c r="L169" s="1073" t="s">
        <v>48</v>
      </c>
      <c r="M169" s="1073" t="s">
        <v>30</v>
      </c>
      <c r="N169" s="1073" t="s">
        <v>48</v>
      </c>
      <c r="O169" s="1073" t="s">
        <v>30</v>
      </c>
      <c r="P169" s="1073" t="s">
        <v>48</v>
      </c>
      <c r="Q169" s="1073" t="s">
        <v>30</v>
      </c>
      <c r="R169" s="1073" t="s">
        <v>48</v>
      </c>
      <c r="S169" s="1073" t="s">
        <v>30</v>
      </c>
      <c r="T169" s="1073" t="s">
        <v>48</v>
      </c>
      <c r="U169" s="1073" t="s">
        <v>30</v>
      </c>
      <c r="V169" s="1073" t="s">
        <v>48</v>
      </c>
      <c r="W169" s="1073" t="s">
        <v>30</v>
      </c>
      <c r="X169" s="1073" t="s">
        <v>48</v>
      </c>
      <c r="Y169" s="1073" t="s">
        <v>30</v>
      </c>
      <c r="Z169" s="1073" t="s">
        <v>48</v>
      </c>
      <c r="AA169" s="1073" t="s">
        <v>30</v>
      </c>
      <c r="AB169" s="1073" t="s">
        <v>48</v>
      </c>
      <c r="AC169" s="1073" t="s">
        <v>30</v>
      </c>
      <c r="AD169" s="1073" t="s">
        <v>48</v>
      </c>
      <c r="AE169" s="1073" t="s">
        <v>30</v>
      </c>
      <c r="AF169" s="1073" t="s">
        <v>48</v>
      </c>
      <c r="AG169" s="1073" t="s">
        <v>30</v>
      </c>
      <c r="AH169" s="1073" t="s">
        <v>48</v>
      </c>
      <c r="AI169" s="1073" t="s">
        <v>30</v>
      </c>
      <c r="AJ169" s="1073" t="s">
        <v>48</v>
      </c>
      <c r="AK169" s="1073" t="s">
        <v>30</v>
      </c>
      <c r="AL169" s="1073" t="s">
        <v>48</v>
      </c>
      <c r="AM169" s="1073" t="s">
        <v>30</v>
      </c>
      <c r="AN169" s="1074" t="s">
        <v>48</v>
      </c>
      <c r="AO169" s="1110" t="s">
        <v>231</v>
      </c>
      <c r="AP169" s="1111" t="s">
        <v>233</v>
      </c>
      <c r="AQ169" s="1112" t="s">
        <v>232</v>
      </c>
      <c r="AR169" s="1744"/>
      <c r="AS169" s="1746"/>
      <c r="AT169" s="1075" t="s">
        <v>30</v>
      </c>
      <c r="AU169" s="1075" t="s">
        <v>48</v>
      </c>
      <c r="AV169" s="794"/>
      <c r="BY169" s="794"/>
      <c r="BZ169" s="794"/>
      <c r="CA169" s="794"/>
      <c r="CB169" s="794"/>
      <c r="CC169" s="794"/>
      <c r="CD169" s="794"/>
      <c r="CE169" s="794"/>
      <c r="CF169" s="794"/>
      <c r="CG169" s="807"/>
      <c r="CH169" s="807"/>
      <c r="CI169" s="807"/>
      <c r="CJ169" s="807"/>
      <c r="CK169" s="807"/>
      <c r="CL169" s="807"/>
      <c r="CM169" s="807"/>
      <c r="CN169" s="807"/>
      <c r="CO169" s="794"/>
    </row>
    <row r="170" spans="1:93" s="793" customFormat="1" x14ac:dyDescent="0.2">
      <c r="A170" s="1674" t="s">
        <v>132</v>
      </c>
      <c r="B170" s="1675"/>
      <c r="C170" s="1676"/>
      <c r="D170" s="1079">
        <f>SUM(E170+F170)</f>
        <v>23</v>
      </c>
      <c r="E170" s="1079">
        <f>SUM(G170+I170+K170+M170+O170+Q170+S170+U170+W170+Y170+AA170+AC170+AE170+AG170+AI170+AK170+AM170)</f>
        <v>15</v>
      </c>
      <c r="F170" s="1079">
        <f>SUM(H170+J170+L170+N170+P170+R170+T170+V170+X170+Z170+AB170+AD170+AF170+AH170+AJ170+AL170+AN170)</f>
        <v>8</v>
      </c>
      <c r="G170" s="838">
        <v>1</v>
      </c>
      <c r="H170" s="838">
        <v>4</v>
      </c>
      <c r="I170" s="838">
        <v>7</v>
      </c>
      <c r="J170" s="838"/>
      <c r="K170" s="838">
        <v>6</v>
      </c>
      <c r="L170" s="838"/>
      <c r="M170" s="838">
        <v>1</v>
      </c>
      <c r="N170" s="838"/>
      <c r="O170" s="838"/>
      <c r="P170" s="838"/>
      <c r="Q170" s="838"/>
      <c r="R170" s="838"/>
      <c r="S170" s="838"/>
      <c r="T170" s="838"/>
      <c r="U170" s="838"/>
      <c r="V170" s="838">
        <v>1</v>
      </c>
      <c r="W170" s="838"/>
      <c r="X170" s="838"/>
      <c r="Y170" s="838"/>
      <c r="Z170" s="838">
        <v>1</v>
      </c>
      <c r="AA170" s="838"/>
      <c r="AB170" s="838"/>
      <c r="AC170" s="838"/>
      <c r="AD170" s="838">
        <v>2</v>
      </c>
      <c r="AE170" s="838"/>
      <c r="AF170" s="838"/>
      <c r="AG170" s="838"/>
      <c r="AH170" s="838"/>
      <c r="AI170" s="838"/>
      <c r="AJ170" s="838"/>
      <c r="AK170" s="838"/>
      <c r="AL170" s="838"/>
      <c r="AM170" s="838"/>
      <c r="AN170" s="1086"/>
      <c r="AO170" s="1084">
        <v>13</v>
      </c>
      <c r="AP170" s="968"/>
      <c r="AQ170" s="1113"/>
      <c r="AR170" s="929"/>
      <c r="AS170" s="838"/>
      <c r="AT170" s="838">
        <v>0</v>
      </c>
      <c r="AU170" s="838">
        <v>0</v>
      </c>
      <c r="AV170" s="969" t="s">
        <v>194</v>
      </c>
      <c r="BY170" s="794"/>
      <c r="BZ170" s="794"/>
      <c r="CA170" s="794"/>
      <c r="CB170" s="794"/>
      <c r="CC170" s="794"/>
      <c r="CD170" s="794"/>
      <c r="CE170" s="794"/>
      <c r="CF170" s="794"/>
      <c r="CG170" s="807">
        <v>0</v>
      </c>
      <c r="CH170" s="807">
        <v>0</v>
      </c>
      <c r="CI170" s="807">
        <v>0</v>
      </c>
      <c r="CJ170" s="807"/>
      <c r="CK170" s="807"/>
      <c r="CL170" s="807"/>
      <c r="CM170" s="807"/>
      <c r="CN170" s="807"/>
      <c r="CO170" s="794"/>
    </row>
    <row r="171" spans="1:93" s="793" customFormat="1" ht="14.25" customHeight="1" x14ac:dyDescent="0.2">
      <c r="A171" s="1666" t="s">
        <v>103</v>
      </c>
      <c r="B171" s="1747"/>
      <c r="C171" s="1748"/>
      <c r="D171" s="1114"/>
      <c r="E171" s="1115"/>
      <c r="F171" s="1115"/>
      <c r="G171" s="1115"/>
      <c r="H171" s="1115"/>
      <c r="I171" s="1115"/>
      <c r="J171" s="1115"/>
      <c r="K171" s="1115"/>
      <c r="L171" s="1115"/>
      <c r="M171" s="1115"/>
      <c r="N171" s="1115"/>
      <c r="O171" s="1115"/>
      <c r="P171" s="1115"/>
      <c r="Q171" s="1115"/>
      <c r="R171" s="1115"/>
      <c r="S171" s="1115"/>
      <c r="T171" s="1115"/>
      <c r="U171" s="1115"/>
      <c r="V171" s="1115"/>
      <c r="W171" s="1115"/>
      <c r="X171" s="1115"/>
      <c r="Y171" s="1115"/>
      <c r="Z171" s="1115"/>
      <c r="AA171" s="1115"/>
      <c r="AB171" s="1115"/>
      <c r="AC171" s="1115"/>
      <c r="AD171" s="1115"/>
      <c r="AE171" s="1115"/>
      <c r="AF171" s="1115"/>
      <c r="AG171" s="1115"/>
      <c r="AH171" s="1115"/>
      <c r="AI171" s="1115"/>
      <c r="AJ171" s="1115"/>
      <c r="AK171" s="1115"/>
      <c r="AL171" s="1115"/>
      <c r="AM171" s="1115"/>
      <c r="AN171" s="1115"/>
      <c r="AO171" s="1116"/>
      <c r="AP171" s="1117"/>
      <c r="AQ171" s="1118"/>
      <c r="AR171" s="1115"/>
      <c r="AS171" s="1115"/>
      <c r="AT171" s="1115"/>
      <c r="AU171" s="1119"/>
      <c r="AV171" s="969"/>
      <c r="BY171" s="794"/>
      <c r="BZ171" s="794"/>
      <c r="CA171" s="794"/>
      <c r="CB171" s="794"/>
      <c r="CC171" s="794"/>
      <c r="CD171" s="794"/>
      <c r="CE171" s="794"/>
      <c r="CF171" s="794"/>
      <c r="CG171" s="807"/>
      <c r="CH171" s="807"/>
      <c r="CI171" s="807"/>
      <c r="CJ171" s="807"/>
      <c r="CK171" s="807"/>
      <c r="CL171" s="807"/>
      <c r="CM171" s="807"/>
      <c r="CN171" s="807"/>
      <c r="CO171" s="794"/>
    </row>
    <row r="172" spans="1:93" s="793" customFormat="1" x14ac:dyDescent="0.2">
      <c r="A172" s="1723" t="s">
        <v>184</v>
      </c>
      <c r="B172" s="1596" t="s">
        <v>258</v>
      </c>
      <c r="C172" s="1597"/>
      <c r="D172" s="1081">
        <f t="shared" ref="D172:D178" si="27">SUM(E172+F172)</f>
        <v>0</v>
      </c>
      <c r="E172" s="1081">
        <f t="shared" ref="E172:F178" si="28">SUM(G172+I172+K172+M172+O172+Q172+S172+U172+W172+Y172+AA172+AC172+AE172+AG172+AI172+AK172+AM172)</f>
        <v>0</v>
      </c>
      <c r="F172" s="1081">
        <f t="shared" si="28"/>
        <v>0</v>
      </c>
      <c r="G172" s="865"/>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865"/>
      <c r="AL172" s="865"/>
      <c r="AM172" s="865"/>
      <c r="AN172" s="906"/>
      <c r="AO172" s="991"/>
      <c r="AP172" s="865"/>
      <c r="AQ172" s="1120"/>
      <c r="AR172" s="991"/>
      <c r="AS172" s="865"/>
      <c r="AT172" s="865"/>
      <c r="AU172" s="865"/>
      <c r="AV172" s="969" t="s">
        <v>194</v>
      </c>
      <c r="BY172" s="794"/>
      <c r="BZ172" s="794"/>
      <c r="CA172" s="794"/>
      <c r="CB172" s="794"/>
      <c r="CC172" s="794"/>
      <c r="CD172" s="794"/>
      <c r="CE172" s="794"/>
      <c r="CF172" s="794"/>
      <c r="CG172" s="807">
        <v>0</v>
      </c>
      <c r="CH172" s="807">
        <v>0</v>
      </c>
      <c r="CI172" s="807">
        <v>0</v>
      </c>
      <c r="CJ172" s="807"/>
      <c r="CK172" s="807"/>
      <c r="CL172" s="807"/>
      <c r="CM172" s="807"/>
      <c r="CN172" s="807"/>
      <c r="CO172" s="794"/>
    </row>
    <row r="173" spans="1:93" s="793" customFormat="1" x14ac:dyDescent="0.2">
      <c r="A173" s="1725"/>
      <c r="B173" s="1590" t="s">
        <v>252</v>
      </c>
      <c r="C173" s="1591"/>
      <c r="D173" s="1093">
        <f t="shared" si="27"/>
        <v>0</v>
      </c>
      <c r="E173" s="1093">
        <f t="shared" si="28"/>
        <v>0</v>
      </c>
      <c r="F173" s="1093">
        <f t="shared" si="28"/>
        <v>0</v>
      </c>
      <c r="G173" s="843"/>
      <c r="H173" s="843"/>
      <c r="I173" s="843"/>
      <c r="J173" s="843"/>
      <c r="K173" s="843"/>
      <c r="L173" s="843"/>
      <c r="M173" s="843"/>
      <c r="N173" s="843"/>
      <c r="O173" s="843"/>
      <c r="P173" s="843"/>
      <c r="Q173" s="843"/>
      <c r="R173" s="843"/>
      <c r="S173" s="843"/>
      <c r="T173" s="843"/>
      <c r="U173" s="843"/>
      <c r="V173" s="843"/>
      <c r="W173" s="843"/>
      <c r="X173" s="843"/>
      <c r="Y173" s="843"/>
      <c r="Z173" s="843"/>
      <c r="AA173" s="843"/>
      <c r="AB173" s="843"/>
      <c r="AC173" s="843"/>
      <c r="AD173" s="843"/>
      <c r="AE173" s="843"/>
      <c r="AF173" s="843"/>
      <c r="AG173" s="843"/>
      <c r="AH173" s="843"/>
      <c r="AI173" s="843"/>
      <c r="AJ173" s="843"/>
      <c r="AK173" s="879"/>
      <c r="AL173" s="879"/>
      <c r="AM173" s="843"/>
      <c r="AN173" s="918"/>
      <c r="AO173" s="1094"/>
      <c r="AP173" s="843"/>
      <c r="AQ173" s="1113"/>
      <c r="AR173" s="1094"/>
      <c r="AS173" s="843"/>
      <c r="AT173" s="843"/>
      <c r="AU173" s="843"/>
      <c r="AV173" s="969" t="s">
        <v>194</v>
      </c>
      <c r="BY173" s="794"/>
      <c r="BZ173" s="794"/>
      <c r="CA173" s="794"/>
      <c r="CB173" s="794"/>
      <c r="CC173" s="794"/>
      <c r="CD173" s="794"/>
      <c r="CE173" s="794"/>
      <c r="CF173" s="794"/>
      <c r="CG173" s="807">
        <v>0</v>
      </c>
      <c r="CH173" s="807">
        <v>0</v>
      </c>
      <c r="CI173" s="807">
        <v>0</v>
      </c>
      <c r="CJ173" s="807"/>
      <c r="CK173" s="807"/>
      <c r="CL173" s="807"/>
      <c r="CM173" s="807"/>
      <c r="CN173" s="807"/>
      <c r="CO173" s="794"/>
    </row>
    <row r="174" spans="1:93" s="793" customFormat="1" x14ac:dyDescent="0.2">
      <c r="A174" s="1500" t="s">
        <v>105</v>
      </c>
      <c r="B174" s="1732"/>
      <c r="C174" s="1501"/>
      <c r="D174" s="1085">
        <f t="shared" si="27"/>
        <v>0</v>
      </c>
      <c r="E174" s="1085">
        <f t="shared" si="28"/>
        <v>0</v>
      </c>
      <c r="F174" s="1085">
        <f t="shared" si="28"/>
        <v>0</v>
      </c>
      <c r="G174" s="879"/>
      <c r="H174" s="879"/>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c r="AH174" s="879"/>
      <c r="AI174" s="879"/>
      <c r="AJ174" s="879"/>
      <c r="AK174" s="838"/>
      <c r="AL174" s="838"/>
      <c r="AM174" s="879"/>
      <c r="AN174" s="912"/>
      <c r="AO174" s="1000"/>
      <c r="AP174" s="879"/>
      <c r="AQ174" s="1113"/>
      <c r="AR174" s="911"/>
      <c r="AS174" s="879"/>
      <c r="AT174" s="879"/>
      <c r="AU174" s="879"/>
      <c r="AV174" s="969" t="s">
        <v>194</v>
      </c>
      <c r="BY174" s="794"/>
      <c r="BZ174" s="794"/>
      <c r="CA174" s="794"/>
      <c r="CB174" s="794"/>
      <c r="CC174" s="794"/>
      <c r="CD174" s="794"/>
      <c r="CE174" s="794"/>
      <c r="CF174" s="794"/>
      <c r="CG174" s="807">
        <v>0</v>
      </c>
      <c r="CH174" s="807">
        <v>0</v>
      </c>
      <c r="CI174" s="807">
        <v>0</v>
      </c>
      <c r="CJ174" s="807"/>
      <c r="CK174" s="807"/>
      <c r="CL174" s="807"/>
      <c r="CM174" s="807"/>
      <c r="CN174" s="807"/>
      <c r="CO174" s="794"/>
    </row>
    <row r="175" spans="1:93" s="793" customFormat="1" x14ac:dyDescent="0.2">
      <c r="A175" s="1674" t="s">
        <v>182</v>
      </c>
      <c r="B175" s="1675"/>
      <c r="C175" s="1676"/>
      <c r="D175" s="858">
        <f t="shared" si="27"/>
        <v>23</v>
      </c>
      <c r="E175" s="858">
        <f t="shared" si="28"/>
        <v>15</v>
      </c>
      <c r="F175" s="858">
        <f t="shared" si="28"/>
        <v>8</v>
      </c>
      <c r="G175" s="838">
        <v>1</v>
      </c>
      <c r="H175" s="838">
        <v>4</v>
      </c>
      <c r="I175" s="838">
        <v>7</v>
      </c>
      <c r="J175" s="838"/>
      <c r="K175" s="838">
        <v>6</v>
      </c>
      <c r="L175" s="838"/>
      <c r="M175" s="838">
        <v>1</v>
      </c>
      <c r="N175" s="838"/>
      <c r="O175" s="838"/>
      <c r="P175" s="838"/>
      <c r="Q175" s="838"/>
      <c r="R175" s="838"/>
      <c r="S175" s="838"/>
      <c r="T175" s="838"/>
      <c r="U175" s="838"/>
      <c r="V175" s="838">
        <v>1</v>
      </c>
      <c r="W175" s="838"/>
      <c r="X175" s="838"/>
      <c r="Y175" s="838"/>
      <c r="Z175" s="838">
        <v>1</v>
      </c>
      <c r="AA175" s="838"/>
      <c r="AB175" s="838"/>
      <c r="AC175" s="838"/>
      <c r="AD175" s="838">
        <v>2</v>
      </c>
      <c r="AE175" s="838"/>
      <c r="AF175" s="838"/>
      <c r="AG175" s="838"/>
      <c r="AH175" s="838"/>
      <c r="AI175" s="838"/>
      <c r="AJ175" s="838"/>
      <c r="AK175" s="838"/>
      <c r="AL175" s="838"/>
      <c r="AM175" s="838"/>
      <c r="AN175" s="1086"/>
      <c r="AO175" s="1084">
        <v>13</v>
      </c>
      <c r="AP175" s="838"/>
      <c r="AQ175" s="1121"/>
      <c r="AR175" s="929"/>
      <c r="AS175" s="838"/>
      <c r="AT175" s="838">
        <v>0</v>
      </c>
      <c r="AU175" s="838">
        <v>0</v>
      </c>
      <c r="AV175" s="969" t="s">
        <v>194</v>
      </c>
      <c r="BY175" s="794"/>
      <c r="BZ175" s="794"/>
      <c r="CA175" s="794"/>
      <c r="CB175" s="794"/>
      <c r="CC175" s="794"/>
      <c r="CD175" s="794"/>
      <c r="CE175" s="794"/>
      <c r="CF175" s="794"/>
      <c r="CG175" s="807">
        <v>0</v>
      </c>
      <c r="CH175" s="807">
        <v>0</v>
      </c>
      <c r="CI175" s="807">
        <v>0</v>
      </c>
      <c r="CJ175" s="807"/>
      <c r="CK175" s="807"/>
      <c r="CL175" s="807"/>
      <c r="CM175" s="807"/>
      <c r="CN175" s="807"/>
      <c r="CO175" s="794"/>
    </row>
    <row r="176" spans="1:93" s="793" customFormat="1" ht="14.25" customHeight="1" x14ac:dyDescent="0.2">
      <c r="A176" s="1631" t="s">
        <v>106</v>
      </c>
      <c r="B176" s="1672" t="s">
        <v>107</v>
      </c>
      <c r="C176" s="1536"/>
      <c r="D176" s="1088">
        <f t="shared" si="27"/>
        <v>0</v>
      </c>
      <c r="E176" s="1088">
        <f t="shared" si="28"/>
        <v>0</v>
      </c>
      <c r="F176" s="1088">
        <f t="shared" si="28"/>
        <v>0</v>
      </c>
      <c r="G176" s="841"/>
      <c r="H176" s="841"/>
      <c r="I176" s="841"/>
      <c r="J176" s="841"/>
      <c r="K176" s="841"/>
      <c r="L176" s="841"/>
      <c r="M176" s="841"/>
      <c r="N176" s="841"/>
      <c r="O176" s="841"/>
      <c r="P176" s="841"/>
      <c r="Q176" s="841"/>
      <c r="R176" s="841"/>
      <c r="S176" s="841"/>
      <c r="T176" s="841"/>
      <c r="U176" s="841"/>
      <c r="V176" s="841"/>
      <c r="W176" s="841"/>
      <c r="X176" s="841"/>
      <c r="Y176" s="841"/>
      <c r="Z176" s="841"/>
      <c r="AA176" s="841"/>
      <c r="AB176" s="841"/>
      <c r="AC176" s="841"/>
      <c r="AD176" s="841"/>
      <c r="AE176" s="841"/>
      <c r="AF176" s="841"/>
      <c r="AG176" s="841"/>
      <c r="AH176" s="841"/>
      <c r="AI176" s="841"/>
      <c r="AJ176" s="841"/>
      <c r="AK176" s="841"/>
      <c r="AL176" s="841"/>
      <c r="AM176" s="841"/>
      <c r="AN176" s="1007"/>
      <c r="AO176" s="1008"/>
      <c r="AP176" s="841"/>
      <c r="AQ176" s="1122"/>
      <c r="AR176" s="1019"/>
      <c r="AS176" s="841"/>
      <c r="AT176" s="841"/>
      <c r="AU176" s="841"/>
      <c r="AV176" s="969" t="s">
        <v>194</v>
      </c>
      <c r="BY176" s="794"/>
      <c r="BZ176" s="794"/>
      <c r="CA176" s="794"/>
      <c r="CB176" s="794"/>
      <c r="CC176" s="794"/>
      <c r="CD176" s="794"/>
      <c r="CE176" s="794"/>
      <c r="CF176" s="794"/>
      <c r="CG176" s="807">
        <v>0</v>
      </c>
      <c r="CH176" s="807">
        <v>0</v>
      </c>
      <c r="CI176" s="807">
        <v>0</v>
      </c>
      <c r="CJ176" s="807"/>
      <c r="CK176" s="807"/>
      <c r="CL176" s="807"/>
      <c r="CM176" s="807"/>
      <c r="CN176" s="807"/>
      <c r="CO176" s="794"/>
    </row>
    <row r="177" spans="1:93" s="793" customFormat="1" x14ac:dyDescent="0.2">
      <c r="A177" s="1652"/>
      <c r="B177" s="1598" t="s">
        <v>108</v>
      </c>
      <c r="C177" s="1530"/>
      <c r="D177" s="1089">
        <f t="shared" si="27"/>
        <v>0</v>
      </c>
      <c r="E177" s="1089">
        <f t="shared" si="28"/>
        <v>0</v>
      </c>
      <c r="F177" s="1089">
        <f t="shared" si="28"/>
        <v>0</v>
      </c>
      <c r="G177" s="842"/>
      <c r="H177" s="842"/>
      <c r="I177" s="842"/>
      <c r="J177" s="842"/>
      <c r="K177" s="842"/>
      <c r="L177" s="842"/>
      <c r="M177" s="842"/>
      <c r="N177" s="842"/>
      <c r="O177" s="842"/>
      <c r="P177" s="842"/>
      <c r="Q177" s="842"/>
      <c r="R177" s="842"/>
      <c r="S177" s="842"/>
      <c r="T177" s="842"/>
      <c r="U177" s="842"/>
      <c r="V177" s="842"/>
      <c r="W177" s="842"/>
      <c r="X177" s="842"/>
      <c r="Y177" s="842"/>
      <c r="Z177" s="842"/>
      <c r="AA177" s="842"/>
      <c r="AB177" s="842"/>
      <c r="AC177" s="842"/>
      <c r="AD177" s="842"/>
      <c r="AE177" s="842"/>
      <c r="AF177" s="842"/>
      <c r="AG177" s="842"/>
      <c r="AH177" s="842"/>
      <c r="AI177" s="842"/>
      <c r="AJ177" s="842"/>
      <c r="AK177" s="842"/>
      <c r="AL177" s="842"/>
      <c r="AM177" s="842"/>
      <c r="AN177" s="909"/>
      <c r="AO177" s="1008"/>
      <c r="AP177" s="841"/>
      <c r="AQ177" s="1122"/>
      <c r="AR177" s="908"/>
      <c r="AS177" s="842"/>
      <c r="AT177" s="842"/>
      <c r="AU177" s="842"/>
      <c r="AV177" s="969" t="s">
        <v>194</v>
      </c>
      <c r="BY177" s="794"/>
      <c r="BZ177" s="794"/>
      <c r="CA177" s="794"/>
      <c r="CB177" s="794"/>
      <c r="CC177" s="794"/>
      <c r="CD177" s="794"/>
      <c r="CE177" s="794"/>
      <c r="CF177" s="794"/>
      <c r="CG177" s="807">
        <v>0</v>
      </c>
      <c r="CH177" s="807">
        <v>0</v>
      </c>
      <c r="CI177" s="807">
        <v>0</v>
      </c>
      <c r="CJ177" s="807"/>
      <c r="CK177" s="807"/>
      <c r="CL177" s="807"/>
      <c r="CM177" s="807"/>
      <c r="CN177" s="807"/>
      <c r="CO177" s="794"/>
    </row>
    <row r="178" spans="1:93" s="793" customFormat="1" x14ac:dyDescent="0.2">
      <c r="A178" s="1652"/>
      <c r="B178" s="1598" t="s">
        <v>109</v>
      </c>
      <c r="C178" s="1530"/>
      <c r="D178" s="1089">
        <f t="shared" si="27"/>
        <v>1</v>
      </c>
      <c r="E178" s="1089">
        <f t="shared" si="28"/>
        <v>0</v>
      </c>
      <c r="F178" s="1089">
        <f t="shared" si="28"/>
        <v>1</v>
      </c>
      <c r="G178" s="842"/>
      <c r="H178" s="842"/>
      <c r="I178" s="842"/>
      <c r="J178" s="842"/>
      <c r="K178" s="842"/>
      <c r="L178" s="842"/>
      <c r="M178" s="842"/>
      <c r="N178" s="842"/>
      <c r="O178" s="842"/>
      <c r="P178" s="842"/>
      <c r="Q178" s="842"/>
      <c r="R178" s="842"/>
      <c r="S178" s="842"/>
      <c r="T178" s="842"/>
      <c r="U178" s="842"/>
      <c r="V178" s="842"/>
      <c r="W178" s="842"/>
      <c r="X178" s="842"/>
      <c r="Y178" s="842"/>
      <c r="Z178" s="842"/>
      <c r="AA178" s="842"/>
      <c r="AB178" s="842"/>
      <c r="AC178" s="842"/>
      <c r="AD178" s="842">
        <v>1</v>
      </c>
      <c r="AE178" s="842"/>
      <c r="AF178" s="842"/>
      <c r="AG178" s="842"/>
      <c r="AH178" s="842"/>
      <c r="AI178" s="842"/>
      <c r="AJ178" s="842"/>
      <c r="AK178" s="842"/>
      <c r="AL178" s="842"/>
      <c r="AM178" s="842"/>
      <c r="AN178" s="909"/>
      <c r="AO178" s="1008">
        <v>1</v>
      </c>
      <c r="AP178" s="841"/>
      <c r="AQ178" s="1122"/>
      <c r="AR178" s="908"/>
      <c r="AS178" s="842"/>
      <c r="AT178" s="842">
        <v>0</v>
      </c>
      <c r="AU178" s="842">
        <v>0</v>
      </c>
      <c r="AV178" s="969" t="s">
        <v>194</v>
      </c>
      <c r="BY178" s="794"/>
      <c r="BZ178" s="794"/>
      <c r="CA178" s="794"/>
      <c r="CB178" s="794"/>
      <c r="CC178" s="794"/>
      <c r="CD178" s="794"/>
      <c r="CE178" s="794"/>
      <c r="CF178" s="794"/>
      <c r="CG178" s="807"/>
      <c r="CH178" s="807">
        <v>0</v>
      </c>
      <c r="CI178" s="807">
        <v>0</v>
      </c>
      <c r="CJ178" s="807"/>
      <c r="CK178" s="807"/>
      <c r="CL178" s="807"/>
      <c r="CM178" s="807"/>
      <c r="CN178" s="807"/>
      <c r="CO178" s="794"/>
    </row>
    <row r="179" spans="1:93" s="793" customFormat="1" ht="15" customHeight="1" x14ac:dyDescent="0.2">
      <c r="A179" s="1652"/>
      <c r="B179" s="1598" t="s">
        <v>110</v>
      </c>
      <c r="C179" s="1530"/>
      <c r="D179" s="1090"/>
      <c r="E179" s="1097"/>
      <c r="F179" s="1089">
        <f>SUM(L179+N179+P179+R179+T179+V179+X179+Z179+AB179+AD179+AF179+AH179+AJ179+AL179+AN179)</f>
        <v>0</v>
      </c>
      <c r="G179" s="1097"/>
      <c r="H179" s="1097"/>
      <c r="I179" s="1097"/>
      <c r="J179" s="1097"/>
      <c r="K179" s="1097"/>
      <c r="L179" s="842"/>
      <c r="M179" s="1097"/>
      <c r="N179" s="842"/>
      <c r="O179" s="1097"/>
      <c r="P179" s="842"/>
      <c r="Q179" s="1097"/>
      <c r="R179" s="842"/>
      <c r="S179" s="1097"/>
      <c r="T179" s="842"/>
      <c r="U179" s="1097"/>
      <c r="V179" s="842"/>
      <c r="W179" s="1097"/>
      <c r="X179" s="842"/>
      <c r="Y179" s="1097"/>
      <c r="Z179" s="842"/>
      <c r="AA179" s="1097"/>
      <c r="AB179" s="842"/>
      <c r="AC179" s="1097"/>
      <c r="AD179" s="842"/>
      <c r="AE179" s="1097"/>
      <c r="AF179" s="842"/>
      <c r="AG179" s="1097"/>
      <c r="AH179" s="842"/>
      <c r="AI179" s="1097"/>
      <c r="AJ179" s="842"/>
      <c r="AK179" s="1097"/>
      <c r="AL179" s="842"/>
      <c r="AM179" s="1097"/>
      <c r="AN179" s="909"/>
      <c r="AO179" s="1008"/>
      <c r="AP179" s="841"/>
      <c r="AQ179" s="1122"/>
      <c r="AR179" s="908"/>
      <c r="AS179" s="842"/>
      <c r="AT179" s="1097"/>
      <c r="AU179" s="842"/>
      <c r="AV179" s="969" t="s">
        <v>194</v>
      </c>
      <c r="BY179" s="794"/>
      <c r="BZ179" s="794"/>
      <c r="CA179" s="794"/>
      <c r="CB179" s="794"/>
      <c r="CC179" s="794"/>
      <c r="CD179" s="794"/>
      <c r="CE179" s="794"/>
      <c r="CF179" s="794"/>
      <c r="CG179" s="807">
        <v>0</v>
      </c>
      <c r="CH179" s="807">
        <v>0</v>
      </c>
      <c r="CI179" s="807">
        <v>0</v>
      </c>
      <c r="CJ179" s="807"/>
      <c r="CK179" s="807"/>
      <c r="CL179" s="807"/>
      <c r="CM179" s="807"/>
      <c r="CN179" s="807"/>
      <c r="CO179" s="794"/>
    </row>
    <row r="180" spans="1:93" s="793" customFormat="1" x14ac:dyDescent="0.2">
      <c r="A180" s="1652"/>
      <c r="B180" s="1598" t="s">
        <v>111</v>
      </c>
      <c r="C180" s="1530"/>
      <c r="D180" s="1089">
        <f t="shared" ref="D180:D200" si="29">SUM(E180+F180)</f>
        <v>1</v>
      </c>
      <c r="E180" s="1089">
        <f t="shared" ref="E180:F186" si="30">SUM(G180+I180+K180+M180+O180+Q180+S180+U180+W180+Y180+AA180+AC180+AE180+AG180+AI180+AK180+AM180)</f>
        <v>0</v>
      </c>
      <c r="F180" s="1089">
        <f t="shared" si="30"/>
        <v>1</v>
      </c>
      <c r="G180" s="842"/>
      <c r="H180" s="842"/>
      <c r="I180" s="842"/>
      <c r="J180" s="842"/>
      <c r="K180" s="842"/>
      <c r="L180" s="842"/>
      <c r="M180" s="842"/>
      <c r="N180" s="842"/>
      <c r="O180" s="842"/>
      <c r="P180" s="842"/>
      <c r="Q180" s="842"/>
      <c r="R180" s="842"/>
      <c r="S180" s="842"/>
      <c r="T180" s="842"/>
      <c r="U180" s="842"/>
      <c r="V180" s="842"/>
      <c r="W180" s="842"/>
      <c r="X180" s="842"/>
      <c r="Y180" s="842"/>
      <c r="Z180" s="842"/>
      <c r="AA180" s="842"/>
      <c r="AB180" s="842"/>
      <c r="AC180" s="842"/>
      <c r="AD180" s="842">
        <v>1</v>
      </c>
      <c r="AE180" s="842"/>
      <c r="AF180" s="842"/>
      <c r="AG180" s="842"/>
      <c r="AH180" s="842"/>
      <c r="AI180" s="842"/>
      <c r="AJ180" s="842"/>
      <c r="AK180" s="842"/>
      <c r="AL180" s="842"/>
      <c r="AM180" s="842"/>
      <c r="AN180" s="909"/>
      <c r="AO180" s="1008"/>
      <c r="AP180" s="841"/>
      <c r="AQ180" s="1122"/>
      <c r="AR180" s="908"/>
      <c r="AS180" s="842"/>
      <c r="AT180" s="842">
        <v>0</v>
      </c>
      <c r="AU180" s="842">
        <v>0</v>
      </c>
      <c r="AV180" s="969" t="s">
        <v>194</v>
      </c>
      <c r="BY180" s="794"/>
      <c r="BZ180" s="794"/>
      <c r="CA180" s="794"/>
      <c r="CB180" s="794"/>
      <c r="CC180" s="794"/>
      <c r="CD180" s="794"/>
      <c r="CE180" s="794"/>
      <c r="CF180" s="794"/>
      <c r="CG180" s="807">
        <v>0</v>
      </c>
      <c r="CH180" s="807">
        <v>0</v>
      </c>
      <c r="CI180" s="807">
        <v>0</v>
      </c>
      <c r="CJ180" s="807"/>
      <c r="CK180" s="807"/>
      <c r="CL180" s="807"/>
      <c r="CM180" s="807"/>
      <c r="CN180" s="807"/>
      <c r="CO180" s="794"/>
    </row>
    <row r="181" spans="1:93" s="793" customFormat="1" x14ac:dyDescent="0.2">
      <c r="A181" s="1652"/>
      <c r="B181" s="1733" t="s">
        <v>112</v>
      </c>
      <c r="C181" s="1648"/>
      <c r="D181" s="1089">
        <f t="shared" si="29"/>
        <v>0</v>
      </c>
      <c r="E181" s="1089">
        <f t="shared" si="30"/>
        <v>0</v>
      </c>
      <c r="F181" s="1089">
        <f t="shared" si="30"/>
        <v>0</v>
      </c>
      <c r="G181" s="842"/>
      <c r="H181" s="842"/>
      <c r="I181" s="842"/>
      <c r="J181" s="842"/>
      <c r="K181" s="842"/>
      <c r="L181" s="842"/>
      <c r="M181" s="842"/>
      <c r="N181" s="842"/>
      <c r="O181" s="842"/>
      <c r="P181" s="842"/>
      <c r="Q181" s="842"/>
      <c r="R181" s="842"/>
      <c r="S181" s="842"/>
      <c r="T181" s="842"/>
      <c r="U181" s="842"/>
      <c r="V181" s="842"/>
      <c r="W181" s="842"/>
      <c r="X181" s="842"/>
      <c r="Y181" s="842"/>
      <c r="Z181" s="842"/>
      <c r="AA181" s="842"/>
      <c r="AB181" s="842"/>
      <c r="AC181" s="842"/>
      <c r="AD181" s="842"/>
      <c r="AE181" s="842"/>
      <c r="AF181" s="842"/>
      <c r="AG181" s="842"/>
      <c r="AH181" s="842"/>
      <c r="AI181" s="842"/>
      <c r="AJ181" s="842"/>
      <c r="AK181" s="842"/>
      <c r="AL181" s="842"/>
      <c r="AM181" s="842"/>
      <c r="AN181" s="909"/>
      <c r="AO181" s="1008"/>
      <c r="AP181" s="841"/>
      <c r="AQ181" s="1122"/>
      <c r="AR181" s="908"/>
      <c r="AS181" s="842"/>
      <c r="AT181" s="842"/>
      <c r="AU181" s="842"/>
      <c r="AV181" s="969" t="s">
        <v>194</v>
      </c>
      <c r="BY181" s="794"/>
      <c r="BZ181" s="794"/>
      <c r="CA181" s="794"/>
      <c r="CB181" s="794"/>
      <c r="CC181" s="794"/>
      <c r="CD181" s="794"/>
      <c r="CE181" s="794"/>
      <c r="CF181" s="794"/>
      <c r="CG181" s="807">
        <v>0</v>
      </c>
      <c r="CH181" s="807">
        <v>0</v>
      </c>
      <c r="CI181" s="807">
        <v>0</v>
      </c>
      <c r="CJ181" s="807"/>
      <c r="CK181" s="807"/>
      <c r="CL181" s="807"/>
      <c r="CM181" s="807"/>
      <c r="CN181" s="807"/>
      <c r="CO181" s="794"/>
    </row>
    <row r="182" spans="1:93" s="793" customFormat="1" x14ac:dyDescent="0.2">
      <c r="A182" s="1652"/>
      <c r="B182" s="1733" t="s">
        <v>113</v>
      </c>
      <c r="C182" s="1648"/>
      <c r="D182" s="1089">
        <f t="shared" si="29"/>
        <v>1</v>
      </c>
      <c r="E182" s="1089">
        <f t="shared" si="30"/>
        <v>0</v>
      </c>
      <c r="F182" s="1089">
        <f t="shared" si="30"/>
        <v>1</v>
      </c>
      <c r="G182" s="842"/>
      <c r="H182" s="842"/>
      <c r="I182" s="842"/>
      <c r="J182" s="842"/>
      <c r="K182" s="842"/>
      <c r="L182" s="842"/>
      <c r="M182" s="842"/>
      <c r="N182" s="842"/>
      <c r="O182" s="842"/>
      <c r="P182" s="842"/>
      <c r="Q182" s="842"/>
      <c r="R182" s="842"/>
      <c r="S182" s="842"/>
      <c r="T182" s="842"/>
      <c r="U182" s="842"/>
      <c r="V182" s="842"/>
      <c r="W182" s="842"/>
      <c r="X182" s="842"/>
      <c r="Y182" s="842"/>
      <c r="Z182" s="842">
        <v>1</v>
      </c>
      <c r="AA182" s="842"/>
      <c r="AB182" s="842"/>
      <c r="AC182" s="842"/>
      <c r="AD182" s="842"/>
      <c r="AE182" s="842"/>
      <c r="AF182" s="842"/>
      <c r="AG182" s="842"/>
      <c r="AH182" s="842"/>
      <c r="AI182" s="842"/>
      <c r="AJ182" s="842"/>
      <c r="AK182" s="842"/>
      <c r="AL182" s="842"/>
      <c r="AM182" s="842"/>
      <c r="AN182" s="909"/>
      <c r="AO182" s="1008"/>
      <c r="AP182" s="841"/>
      <c r="AQ182" s="1122"/>
      <c r="AR182" s="908"/>
      <c r="AS182" s="842"/>
      <c r="AT182" s="842">
        <v>0</v>
      </c>
      <c r="AU182" s="842">
        <v>0</v>
      </c>
      <c r="AV182" s="969" t="s">
        <v>194</v>
      </c>
      <c r="BY182" s="794"/>
      <c r="BZ182" s="794"/>
      <c r="CA182" s="794"/>
      <c r="CB182" s="794"/>
      <c r="CC182" s="794"/>
      <c r="CD182" s="794"/>
      <c r="CE182" s="794"/>
      <c r="CF182" s="794"/>
      <c r="CG182" s="807">
        <v>0</v>
      </c>
      <c r="CH182" s="807">
        <v>0</v>
      </c>
      <c r="CI182" s="807">
        <v>0</v>
      </c>
      <c r="CJ182" s="807"/>
      <c r="CK182" s="807"/>
      <c r="CL182" s="807"/>
      <c r="CM182" s="807"/>
      <c r="CN182" s="807"/>
      <c r="CO182" s="794"/>
    </row>
    <row r="183" spans="1:93" s="793" customFormat="1" x14ac:dyDescent="0.2">
      <c r="A183" s="1632"/>
      <c r="B183" s="1753" t="s">
        <v>114</v>
      </c>
      <c r="C183" s="1752"/>
      <c r="D183" s="1085">
        <f t="shared" si="29"/>
        <v>0</v>
      </c>
      <c r="E183" s="1085">
        <f t="shared" si="30"/>
        <v>0</v>
      </c>
      <c r="F183" s="1085">
        <f t="shared" si="30"/>
        <v>0</v>
      </c>
      <c r="G183" s="879"/>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c r="AH183" s="879"/>
      <c r="AI183" s="879"/>
      <c r="AJ183" s="879"/>
      <c r="AK183" s="879"/>
      <c r="AL183" s="879"/>
      <c r="AM183" s="879"/>
      <c r="AN183" s="912"/>
      <c r="AO183" s="1094"/>
      <c r="AP183" s="843"/>
      <c r="AQ183" s="1113"/>
      <c r="AR183" s="911"/>
      <c r="AS183" s="879"/>
      <c r="AT183" s="879"/>
      <c r="AU183" s="879"/>
      <c r="AV183" s="969" t="s">
        <v>194</v>
      </c>
      <c r="BY183" s="794"/>
      <c r="BZ183" s="794"/>
      <c r="CA183" s="794"/>
      <c r="CB183" s="794"/>
      <c r="CC183" s="794"/>
      <c r="CD183" s="794"/>
      <c r="CE183" s="794"/>
      <c r="CF183" s="794"/>
      <c r="CG183" s="807">
        <v>0</v>
      </c>
      <c r="CH183" s="807">
        <v>0</v>
      </c>
      <c r="CI183" s="807">
        <v>0</v>
      </c>
      <c r="CJ183" s="807"/>
      <c r="CK183" s="807"/>
      <c r="CL183" s="807"/>
      <c r="CM183" s="807"/>
      <c r="CN183" s="807"/>
      <c r="CO183" s="794"/>
    </row>
    <row r="184" spans="1:93" s="793" customFormat="1" ht="21" customHeight="1" x14ac:dyDescent="0.2">
      <c r="A184" s="1631" t="s">
        <v>115</v>
      </c>
      <c r="B184" s="1672" t="s">
        <v>116</v>
      </c>
      <c r="C184" s="1536"/>
      <c r="D184" s="1081">
        <f t="shared" si="29"/>
        <v>0</v>
      </c>
      <c r="E184" s="1081">
        <f t="shared" si="30"/>
        <v>0</v>
      </c>
      <c r="F184" s="1081">
        <f t="shared" si="30"/>
        <v>0</v>
      </c>
      <c r="G184" s="865"/>
      <c r="H184" s="865"/>
      <c r="I184" s="865"/>
      <c r="J184" s="865"/>
      <c r="K184" s="865"/>
      <c r="L184" s="865"/>
      <c r="M184" s="865"/>
      <c r="N184" s="865"/>
      <c r="O184" s="865"/>
      <c r="P184" s="865"/>
      <c r="Q184" s="865"/>
      <c r="R184" s="865"/>
      <c r="S184" s="865"/>
      <c r="T184" s="865"/>
      <c r="U184" s="865"/>
      <c r="V184" s="865"/>
      <c r="W184" s="865"/>
      <c r="X184" s="865"/>
      <c r="Y184" s="865"/>
      <c r="Z184" s="865"/>
      <c r="AA184" s="865"/>
      <c r="AB184" s="865"/>
      <c r="AC184" s="865"/>
      <c r="AD184" s="865"/>
      <c r="AE184" s="865"/>
      <c r="AF184" s="865"/>
      <c r="AG184" s="865"/>
      <c r="AH184" s="865"/>
      <c r="AI184" s="865"/>
      <c r="AJ184" s="865"/>
      <c r="AK184" s="1092"/>
      <c r="AL184" s="1092"/>
      <c r="AM184" s="865"/>
      <c r="AN184" s="906"/>
      <c r="AO184" s="1008"/>
      <c r="AP184" s="841"/>
      <c r="AQ184" s="1122"/>
      <c r="AR184" s="905"/>
      <c r="AS184" s="865"/>
      <c r="AT184" s="865"/>
      <c r="AU184" s="865"/>
      <c r="AV184" s="969" t="s">
        <v>194</v>
      </c>
      <c r="BY184" s="794"/>
      <c r="BZ184" s="794"/>
      <c r="CA184" s="794"/>
      <c r="CB184" s="794"/>
      <c r="CC184" s="794"/>
      <c r="CD184" s="794"/>
      <c r="CE184" s="794"/>
      <c r="CF184" s="794"/>
      <c r="CG184" s="807">
        <v>0</v>
      </c>
      <c r="CH184" s="807">
        <v>0</v>
      </c>
      <c r="CI184" s="807">
        <v>0</v>
      </c>
      <c r="CJ184" s="807"/>
      <c r="CK184" s="807"/>
      <c r="CL184" s="807"/>
      <c r="CM184" s="807"/>
      <c r="CN184" s="807"/>
      <c r="CO184" s="794"/>
    </row>
    <row r="185" spans="1:93" s="793" customFormat="1" ht="23.25" customHeight="1" x14ac:dyDescent="0.2">
      <c r="A185" s="1652"/>
      <c r="B185" s="1556" t="s">
        <v>117</v>
      </c>
      <c r="C185" s="1558"/>
      <c r="D185" s="1089">
        <f t="shared" si="29"/>
        <v>0</v>
      </c>
      <c r="E185" s="1089">
        <f t="shared" si="30"/>
        <v>0</v>
      </c>
      <c r="F185" s="1089">
        <f t="shared" si="30"/>
        <v>0</v>
      </c>
      <c r="G185" s="842"/>
      <c r="H185" s="842"/>
      <c r="I185" s="842"/>
      <c r="J185" s="842"/>
      <c r="K185" s="842"/>
      <c r="L185" s="842"/>
      <c r="M185" s="842"/>
      <c r="N185" s="842"/>
      <c r="O185" s="842"/>
      <c r="P185" s="842"/>
      <c r="Q185" s="842"/>
      <c r="R185" s="842"/>
      <c r="S185" s="842"/>
      <c r="T185" s="842"/>
      <c r="U185" s="842"/>
      <c r="V185" s="842"/>
      <c r="W185" s="842"/>
      <c r="X185" s="842"/>
      <c r="Y185" s="842"/>
      <c r="Z185" s="842"/>
      <c r="AA185" s="842"/>
      <c r="AB185" s="842"/>
      <c r="AC185" s="842"/>
      <c r="AD185" s="842"/>
      <c r="AE185" s="842"/>
      <c r="AF185" s="842"/>
      <c r="AG185" s="842"/>
      <c r="AH185" s="842"/>
      <c r="AI185" s="842"/>
      <c r="AJ185" s="842"/>
      <c r="AK185" s="879"/>
      <c r="AL185" s="879"/>
      <c r="AM185" s="842"/>
      <c r="AN185" s="909"/>
      <c r="AO185" s="1008"/>
      <c r="AP185" s="841"/>
      <c r="AQ185" s="1122"/>
      <c r="AR185" s="908"/>
      <c r="AS185" s="842"/>
      <c r="AT185" s="842"/>
      <c r="AU185" s="842"/>
      <c r="AV185" s="969" t="s">
        <v>194</v>
      </c>
      <c r="BY185" s="794"/>
      <c r="BZ185" s="794"/>
      <c r="CA185" s="794"/>
      <c r="CB185" s="794"/>
      <c r="CC185" s="794"/>
      <c r="CD185" s="794"/>
      <c r="CE185" s="794"/>
      <c r="CF185" s="794"/>
      <c r="CG185" s="807">
        <v>0</v>
      </c>
      <c r="CH185" s="807">
        <v>0</v>
      </c>
      <c r="CI185" s="807">
        <v>0</v>
      </c>
      <c r="CJ185" s="807"/>
      <c r="CK185" s="807"/>
      <c r="CL185" s="807"/>
      <c r="CM185" s="807"/>
      <c r="CN185" s="807"/>
      <c r="CO185" s="794"/>
    </row>
    <row r="186" spans="1:93" s="793" customFormat="1" ht="17.25" customHeight="1" x14ac:dyDescent="0.2">
      <c r="A186" s="1632"/>
      <c r="B186" s="1590" t="s">
        <v>118</v>
      </c>
      <c r="C186" s="1591"/>
      <c r="D186" s="1093">
        <f t="shared" si="29"/>
        <v>0</v>
      </c>
      <c r="E186" s="1093">
        <f t="shared" si="30"/>
        <v>0</v>
      </c>
      <c r="F186" s="1093">
        <f t="shared" si="30"/>
        <v>0</v>
      </c>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918"/>
      <c r="AO186" s="1094"/>
      <c r="AP186" s="843"/>
      <c r="AQ186" s="1113"/>
      <c r="AR186" s="917"/>
      <c r="AS186" s="843"/>
      <c r="AT186" s="843"/>
      <c r="AU186" s="843"/>
      <c r="AV186" s="969" t="s">
        <v>194</v>
      </c>
      <c r="BY186" s="794"/>
      <c r="BZ186" s="794"/>
      <c r="CA186" s="794"/>
      <c r="CB186" s="794"/>
      <c r="CC186" s="794"/>
      <c r="CD186" s="794"/>
      <c r="CE186" s="794"/>
      <c r="CF186" s="794"/>
      <c r="CG186" s="807">
        <v>0</v>
      </c>
      <c r="CH186" s="807">
        <v>0</v>
      </c>
      <c r="CI186" s="807">
        <v>0</v>
      </c>
      <c r="CJ186" s="807"/>
      <c r="CK186" s="807"/>
      <c r="CL186" s="807"/>
      <c r="CM186" s="807"/>
      <c r="CN186" s="807"/>
      <c r="CO186" s="794"/>
    </row>
    <row r="187" spans="1:93" s="793" customFormat="1" ht="15.75" customHeight="1" x14ac:dyDescent="0.2">
      <c r="A187" s="1631" t="s">
        <v>119</v>
      </c>
      <c r="B187" s="1596" t="s">
        <v>120</v>
      </c>
      <c r="C187" s="1597"/>
      <c r="D187" s="1081">
        <f t="shared" si="29"/>
        <v>4</v>
      </c>
      <c r="E187" s="1081">
        <f t="shared" ref="E187:F190" si="31">SUM(G187+I187+K187+M187+O187)</f>
        <v>4</v>
      </c>
      <c r="F187" s="1081">
        <f t="shared" si="31"/>
        <v>0</v>
      </c>
      <c r="G187" s="865"/>
      <c r="H187" s="865"/>
      <c r="I187" s="865"/>
      <c r="J187" s="865"/>
      <c r="K187" s="865">
        <v>4</v>
      </c>
      <c r="L187" s="865"/>
      <c r="M187" s="865"/>
      <c r="N187" s="865"/>
      <c r="O187" s="865"/>
      <c r="P187" s="865"/>
      <c r="Q187" s="1097"/>
      <c r="R187" s="1097"/>
      <c r="S187" s="1097"/>
      <c r="T187" s="1097"/>
      <c r="U187" s="1097"/>
      <c r="V187" s="1097"/>
      <c r="W187" s="1097"/>
      <c r="X187" s="1097"/>
      <c r="Y187" s="1097"/>
      <c r="Z187" s="1097"/>
      <c r="AA187" s="1097"/>
      <c r="AB187" s="1097"/>
      <c r="AC187" s="1097"/>
      <c r="AD187" s="1097"/>
      <c r="AE187" s="1097"/>
      <c r="AF187" s="1097"/>
      <c r="AG187" s="1097"/>
      <c r="AH187" s="1097"/>
      <c r="AI187" s="1097"/>
      <c r="AJ187" s="1097"/>
      <c r="AK187" s="1123"/>
      <c r="AL187" s="1123"/>
      <c r="AM187" s="1097"/>
      <c r="AN187" s="1124"/>
      <c r="AO187" s="1008">
        <v>2</v>
      </c>
      <c r="AP187" s="841"/>
      <c r="AQ187" s="1122"/>
      <c r="AR187" s="1019"/>
      <c r="AS187" s="1095"/>
      <c r="AT187" s="865">
        <v>0</v>
      </c>
      <c r="AU187" s="865">
        <v>0</v>
      </c>
      <c r="AV187" s="969" t="s">
        <v>194</v>
      </c>
      <c r="BY187" s="794"/>
      <c r="BZ187" s="794"/>
      <c r="CA187" s="794"/>
      <c r="CB187" s="794"/>
      <c r="CC187" s="794"/>
      <c r="CD187" s="794"/>
      <c r="CE187" s="794"/>
      <c r="CF187" s="794"/>
      <c r="CG187" s="807">
        <v>0</v>
      </c>
      <c r="CH187" s="807"/>
      <c r="CI187" s="807">
        <v>0</v>
      </c>
      <c r="CJ187" s="807"/>
      <c r="CK187" s="807"/>
      <c r="CL187" s="807"/>
      <c r="CM187" s="807"/>
      <c r="CN187" s="807"/>
      <c r="CO187" s="794"/>
    </row>
    <row r="188" spans="1:93" s="793" customFormat="1" ht="20.25" customHeight="1" x14ac:dyDescent="0.2">
      <c r="A188" s="1652"/>
      <c r="B188" s="1556" t="s">
        <v>121</v>
      </c>
      <c r="C188" s="1558"/>
      <c r="D188" s="1089">
        <f t="shared" si="29"/>
        <v>0</v>
      </c>
      <c r="E188" s="1089">
        <f t="shared" si="31"/>
        <v>0</v>
      </c>
      <c r="F188" s="1089">
        <f t="shared" si="31"/>
        <v>0</v>
      </c>
      <c r="G188" s="842"/>
      <c r="H188" s="842"/>
      <c r="I188" s="842"/>
      <c r="J188" s="842"/>
      <c r="K188" s="842"/>
      <c r="L188" s="842"/>
      <c r="M188" s="842"/>
      <c r="N188" s="842"/>
      <c r="O188" s="842"/>
      <c r="P188" s="842"/>
      <c r="Q188" s="1097"/>
      <c r="R188" s="1097"/>
      <c r="S188" s="1097"/>
      <c r="T188" s="1097"/>
      <c r="U188" s="1097"/>
      <c r="V188" s="1097"/>
      <c r="W188" s="1097"/>
      <c r="X188" s="1097"/>
      <c r="Y188" s="1097"/>
      <c r="Z188" s="1097"/>
      <c r="AA188" s="1097"/>
      <c r="AB188" s="1097"/>
      <c r="AC188" s="1097"/>
      <c r="AD188" s="1097"/>
      <c r="AE188" s="1097"/>
      <c r="AF188" s="1097"/>
      <c r="AG188" s="1097"/>
      <c r="AH188" s="1097"/>
      <c r="AI188" s="1097"/>
      <c r="AJ188" s="1097"/>
      <c r="AK188" s="1097"/>
      <c r="AL188" s="1097"/>
      <c r="AM188" s="1097"/>
      <c r="AN188" s="1124"/>
      <c r="AO188" s="1008"/>
      <c r="AP188" s="841"/>
      <c r="AQ188" s="1122"/>
      <c r="AR188" s="908"/>
      <c r="AS188" s="1097"/>
      <c r="AT188" s="842"/>
      <c r="AU188" s="842"/>
      <c r="AV188" s="969" t="s">
        <v>194</v>
      </c>
      <c r="BY188" s="794"/>
      <c r="BZ188" s="794"/>
      <c r="CA188" s="794"/>
      <c r="CB188" s="794"/>
      <c r="CC188" s="794"/>
      <c r="CD188" s="794"/>
      <c r="CE188" s="794"/>
      <c r="CF188" s="794"/>
      <c r="CG188" s="807">
        <v>0</v>
      </c>
      <c r="CH188" s="807"/>
      <c r="CI188" s="807">
        <v>0</v>
      </c>
      <c r="CJ188" s="807"/>
      <c r="CK188" s="807"/>
      <c r="CL188" s="807"/>
      <c r="CM188" s="807"/>
      <c r="CN188" s="807"/>
      <c r="CO188" s="794"/>
    </row>
    <row r="189" spans="1:93" s="793" customFormat="1" ht="22.5" customHeight="1" x14ac:dyDescent="0.2">
      <c r="A189" s="1652"/>
      <c r="B189" s="1556" t="s">
        <v>122</v>
      </c>
      <c r="C189" s="1558"/>
      <c r="D189" s="1089">
        <f t="shared" si="29"/>
        <v>0</v>
      </c>
      <c r="E189" s="1089">
        <f t="shared" si="31"/>
        <v>0</v>
      </c>
      <c r="F189" s="1089">
        <f t="shared" si="31"/>
        <v>0</v>
      </c>
      <c r="G189" s="842"/>
      <c r="H189" s="842"/>
      <c r="I189" s="842"/>
      <c r="J189" s="842"/>
      <c r="K189" s="842"/>
      <c r="L189" s="842"/>
      <c r="M189" s="842"/>
      <c r="N189" s="842"/>
      <c r="O189" s="842"/>
      <c r="P189" s="842"/>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124"/>
      <c r="AO189" s="1008"/>
      <c r="AP189" s="841"/>
      <c r="AQ189" s="1122"/>
      <c r="AR189" s="908"/>
      <c r="AS189" s="1097"/>
      <c r="AT189" s="842"/>
      <c r="AU189" s="842"/>
      <c r="AV189" s="969" t="s">
        <v>194</v>
      </c>
      <c r="BY189" s="794"/>
      <c r="BZ189" s="794"/>
      <c r="CA189" s="794"/>
      <c r="CB189" s="794"/>
      <c r="CC189" s="794"/>
      <c r="CD189" s="794"/>
      <c r="CE189" s="794"/>
      <c r="CF189" s="794"/>
      <c r="CG189" s="807">
        <v>0</v>
      </c>
      <c r="CH189" s="807"/>
      <c r="CI189" s="807">
        <v>0</v>
      </c>
      <c r="CJ189" s="807"/>
      <c r="CK189" s="807"/>
      <c r="CL189" s="807"/>
      <c r="CM189" s="807"/>
      <c r="CN189" s="807"/>
      <c r="CO189" s="794"/>
    </row>
    <row r="190" spans="1:93" s="793" customFormat="1" ht="32.25" customHeight="1" x14ac:dyDescent="0.2">
      <c r="A190" s="1632"/>
      <c r="B190" s="1590" t="s">
        <v>123</v>
      </c>
      <c r="C190" s="1591"/>
      <c r="D190" s="1085">
        <f t="shared" si="29"/>
        <v>9</v>
      </c>
      <c r="E190" s="1085">
        <f t="shared" si="31"/>
        <v>7</v>
      </c>
      <c r="F190" s="1085">
        <f t="shared" si="31"/>
        <v>2</v>
      </c>
      <c r="G190" s="879"/>
      <c r="H190" s="879">
        <v>2</v>
      </c>
      <c r="I190" s="879">
        <v>5</v>
      </c>
      <c r="J190" s="879"/>
      <c r="K190" s="879">
        <v>1</v>
      </c>
      <c r="L190" s="879"/>
      <c r="M190" s="879">
        <v>1</v>
      </c>
      <c r="N190" s="879"/>
      <c r="O190" s="879"/>
      <c r="P190" s="879"/>
      <c r="Q190" s="1099"/>
      <c r="R190" s="1099"/>
      <c r="S190" s="1099"/>
      <c r="T190" s="1099"/>
      <c r="U190" s="1099"/>
      <c r="V190" s="1099"/>
      <c r="W190" s="1099"/>
      <c r="X190" s="1099"/>
      <c r="Y190" s="1099"/>
      <c r="Z190" s="1099"/>
      <c r="AA190" s="1099"/>
      <c r="AB190" s="1099"/>
      <c r="AC190" s="1099"/>
      <c r="AD190" s="1099"/>
      <c r="AE190" s="1099"/>
      <c r="AF190" s="1099"/>
      <c r="AG190" s="1099"/>
      <c r="AH190" s="1099"/>
      <c r="AI190" s="1099"/>
      <c r="AJ190" s="1099"/>
      <c r="AK190" s="1099"/>
      <c r="AL190" s="1099"/>
      <c r="AM190" s="1099"/>
      <c r="AN190" s="1125"/>
      <c r="AO190" s="1094">
        <v>6</v>
      </c>
      <c r="AP190" s="843"/>
      <c r="AQ190" s="1113"/>
      <c r="AR190" s="911"/>
      <c r="AS190" s="1099"/>
      <c r="AT190" s="879">
        <v>0</v>
      </c>
      <c r="AU190" s="879">
        <v>0</v>
      </c>
      <c r="AV190" s="969" t="s">
        <v>194</v>
      </c>
      <c r="BY190" s="794"/>
      <c r="BZ190" s="794"/>
      <c r="CA190" s="794"/>
      <c r="CB190" s="794"/>
      <c r="CC190" s="794"/>
      <c r="CD190" s="794"/>
      <c r="CE190" s="794"/>
      <c r="CF190" s="794"/>
      <c r="CG190" s="807">
        <v>0</v>
      </c>
      <c r="CH190" s="807"/>
      <c r="CI190" s="807">
        <v>0</v>
      </c>
      <c r="CJ190" s="807"/>
      <c r="CK190" s="807"/>
      <c r="CL190" s="807"/>
      <c r="CM190" s="807"/>
      <c r="CN190" s="807"/>
      <c r="CO190" s="794"/>
    </row>
    <row r="191" spans="1:93" s="793" customFormat="1" x14ac:dyDescent="0.2">
      <c r="A191" s="1500" t="s">
        <v>124</v>
      </c>
      <c r="B191" s="1732"/>
      <c r="C191" s="1501"/>
      <c r="D191" s="1102">
        <f t="shared" si="29"/>
        <v>1</v>
      </c>
      <c r="E191" s="1102">
        <f t="shared" ref="E191:F200" si="32">SUM(G191+I191+K191+M191+O191+Q191+S191+U191+W191+Y191+AA191+AC191+AE191+AG191+AI191+AK191+AM191)</f>
        <v>0</v>
      </c>
      <c r="F191" s="1102">
        <f t="shared" si="32"/>
        <v>1</v>
      </c>
      <c r="G191" s="1092"/>
      <c r="H191" s="1092"/>
      <c r="I191" s="1092"/>
      <c r="J191" s="1092"/>
      <c r="K191" s="1092"/>
      <c r="L191" s="1092"/>
      <c r="M191" s="1092"/>
      <c r="N191" s="1092"/>
      <c r="O191" s="1092"/>
      <c r="P191" s="1092"/>
      <c r="Q191" s="1092"/>
      <c r="R191" s="1092"/>
      <c r="S191" s="1092"/>
      <c r="T191" s="1092"/>
      <c r="U191" s="1092"/>
      <c r="V191" s="1092">
        <v>1</v>
      </c>
      <c r="W191" s="1092"/>
      <c r="X191" s="1092"/>
      <c r="Y191" s="1092"/>
      <c r="Z191" s="1092"/>
      <c r="AA191" s="1092"/>
      <c r="AB191" s="1092"/>
      <c r="AC191" s="1092"/>
      <c r="AD191" s="1092"/>
      <c r="AE191" s="1092"/>
      <c r="AF191" s="1092"/>
      <c r="AG191" s="1092"/>
      <c r="AH191" s="1092"/>
      <c r="AI191" s="1092"/>
      <c r="AJ191" s="1092"/>
      <c r="AK191" s="1092"/>
      <c r="AL191" s="1092"/>
      <c r="AM191" s="1092"/>
      <c r="AN191" s="1103"/>
      <c r="AO191" s="1104"/>
      <c r="AP191" s="1092"/>
      <c r="AQ191" s="1121"/>
      <c r="AR191" s="929"/>
      <c r="AS191" s="838"/>
      <c r="AT191" s="1092">
        <v>0</v>
      </c>
      <c r="AU191" s="1092">
        <v>0</v>
      </c>
      <c r="AV191" s="969" t="s">
        <v>194</v>
      </c>
      <c r="BY191" s="794"/>
      <c r="BZ191" s="794"/>
      <c r="CA191" s="794"/>
      <c r="CB191" s="794"/>
      <c r="CC191" s="794"/>
      <c r="CD191" s="794"/>
      <c r="CE191" s="794"/>
      <c r="CF191" s="794"/>
      <c r="CG191" s="807">
        <v>0</v>
      </c>
      <c r="CH191" s="807">
        <v>0</v>
      </c>
      <c r="CI191" s="807">
        <v>0</v>
      </c>
      <c r="CJ191" s="807"/>
      <c r="CK191" s="807"/>
      <c r="CL191" s="807"/>
      <c r="CM191" s="807"/>
      <c r="CN191" s="807"/>
      <c r="CO191" s="794"/>
    </row>
    <row r="192" spans="1:93" s="793" customFormat="1" x14ac:dyDescent="0.2">
      <c r="A192" s="1631" t="s">
        <v>253</v>
      </c>
      <c r="B192" s="1672" t="s">
        <v>254</v>
      </c>
      <c r="C192" s="1536"/>
      <c r="D192" s="1081">
        <f t="shared" si="29"/>
        <v>0</v>
      </c>
      <c r="E192" s="1081">
        <f t="shared" si="32"/>
        <v>0</v>
      </c>
      <c r="F192" s="1081">
        <f t="shared" si="32"/>
        <v>0</v>
      </c>
      <c r="G192" s="865"/>
      <c r="H192" s="865"/>
      <c r="I192" s="865"/>
      <c r="J192" s="865"/>
      <c r="K192" s="865"/>
      <c r="L192" s="865"/>
      <c r="M192" s="865"/>
      <c r="N192" s="865"/>
      <c r="O192" s="865"/>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906"/>
      <c r="AO192" s="991"/>
      <c r="AP192" s="865"/>
      <c r="AQ192" s="1122"/>
      <c r="AR192" s="1123"/>
      <c r="AS192" s="1123"/>
      <c r="AT192" s="865"/>
      <c r="AU192" s="865"/>
      <c r="AV192" s="969" t="s">
        <v>194</v>
      </c>
      <c r="BY192" s="794"/>
      <c r="BZ192" s="794"/>
      <c r="CA192" s="794"/>
      <c r="CB192" s="794"/>
      <c r="CC192" s="794"/>
      <c r="CD192" s="794"/>
      <c r="CE192" s="794"/>
      <c r="CF192" s="794"/>
      <c r="CG192" s="807"/>
      <c r="CH192" s="807"/>
      <c r="CI192" s="807">
        <v>0</v>
      </c>
      <c r="CJ192" s="807"/>
      <c r="CK192" s="807"/>
      <c r="CL192" s="807"/>
      <c r="CM192" s="807"/>
      <c r="CN192" s="807"/>
      <c r="CO192" s="794"/>
    </row>
    <row r="193" spans="1:93" s="793" customFormat="1" x14ac:dyDescent="0.2">
      <c r="A193" s="1652"/>
      <c r="B193" s="1598" t="s">
        <v>255</v>
      </c>
      <c r="C193" s="1530"/>
      <c r="D193" s="1088">
        <f t="shared" si="29"/>
        <v>0</v>
      </c>
      <c r="E193" s="1088">
        <f t="shared" si="32"/>
        <v>0</v>
      </c>
      <c r="F193" s="1088">
        <f t="shared" si="32"/>
        <v>0</v>
      </c>
      <c r="G193" s="841"/>
      <c r="H193" s="841"/>
      <c r="I193" s="841"/>
      <c r="J193" s="841"/>
      <c r="K193" s="841"/>
      <c r="L193" s="841"/>
      <c r="M193" s="841"/>
      <c r="N193" s="841"/>
      <c r="O193" s="841"/>
      <c r="P193" s="841"/>
      <c r="Q193" s="841"/>
      <c r="R193" s="841"/>
      <c r="S193" s="841"/>
      <c r="T193" s="841"/>
      <c r="U193" s="841"/>
      <c r="V193" s="841"/>
      <c r="W193" s="841"/>
      <c r="X193" s="841"/>
      <c r="Y193" s="841"/>
      <c r="Z193" s="841"/>
      <c r="AA193" s="841"/>
      <c r="AB193" s="841"/>
      <c r="AC193" s="841"/>
      <c r="AD193" s="841"/>
      <c r="AE193" s="841"/>
      <c r="AF193" s="841"/>
      <c r="AG193" s="841"/>
      <c r="AH193" s="841"/>
      <c r="AI193" s="841"/>
      <c r="AJ193" s="841"/>
      <c r="AK193" s="841"/>
      <c r="AL193" s="841"/>
      <c r="AM193" s="841"/>
      <c r="AN193" s="1007"/>
      <c r="AO193" s="1008"/>
      <c r="AP193" s="841"/>
      <c r="AQ193" s="1122"/>
      <c r="AR193" s="1097"/>
      <c r="AS193" s="1097"/>
      <c r="AT193" s="841"/>
      <c r="AU193" s="841"/>
      <c r="AV193" s="969" t="s">
        <v>194</v>
      </c>
      <c r="BY193" s="794"/>
      <c r="BZ193" s="794"/>
      <c r="CA193" s="794"/>
      <c r="CB193" s="794"/>
      <c r="CC193" s="794"/>
      <c r="CD193" s="794"/>
      <c r="CE193" s="794"/>
      <c r="CF193" s="794"/>
      <c r="CG193" s="807"/>
      <c r="CH193" s="807"/>
      <c r="CI193" s="807">
        <v>0</v>
      </c>
      <c r="CJ193" s="807"/>
      <c r="CK193" s="807"/>
      <c r="CL193" s="807"/>
      <c r="CM193" s="807"/>
      <c r="CN193" s="807"/>
      <c r="CO193" s="794"/>
    </row>
    <row r="194" spans="1:93" s="793" customFormat="1" x14ac:dyDescent="0.2">
      <c r="A194" s="1632"/>
      <c r="B194" s="1551" t="s">
        <v>256</v>
      </c>
      <c r="C194" s="1553"/>
      <c r="D194" s="1082">
        <f t="shared" si="29"/>
        <v>0</v>
      </c>
      <c r="E194" s="1082">
        <f t="shared" si="32"/>
        <v>0</v>
      </c>
      <c r="F194" s="1082">
        <f t="shared" si="32"/>
        <v>0</v>
      </c>
      <c r="G194" s="968"/>
      <c r="H194" s="968"/>
      <c r="I194" s="968"/>
      <c r="J194" s="968"/>
      <c r="K194" s="968"/>
      <c r="L194" s="968"/>
      <c r="M194" s="968"/>
      <c r="N194" s="968"/>
      <c r="O194" s="968"/>
      <c r="P194" s="968"/>
      <c r="Q194" s="968"/>
      <c r="R194" s="968"/>
      <c r="S194" s="968"/>
      <c r="T194" s="968"/>
      <c r="U194" s="968"/>
      <c r="V194" s="968"/>
      <c r="W194" s="968"/>
      <c r="X194" s="968"/>
      <c r="Y194" s="968"/>
      <c r="Z194" s="968"/>
      <c r="AA194" s="968"/>
      <c r="AB194" s="968"/>
      <c r="AC194" s="968"/>
      <c r="AD194" s="968"/>
      <c r="AE194" s="968"/>
      <c r="AF194" s="968"/>
      <c r="AG194" s="968"/>
      <c r="AH194" s="968"/>
      <c r="AI194" s="968"/>
      <c r="AJ194" s="968"/>
      <c r="AK194" s="968"/>
      <c r="AL194" s="968"/>
      <c r="AM194" s="968"/>
      <c r="AN194" s="1083"/>
      <c r="AO194" s="1084"/>
      <c r="AP194" s="968"/>
      <c r="AQ194" s="1126"/>
      <c r="AR194" s="1127"/>
      <c r="AS194" s="1101"/>
      <c r="AT194" s="968"/>
      <c r="AU194" s="968"/>
      <c r="AV194" s="969" t="s">
        <v>194</v>
      </c>
      <c r="BY194" s="794"/>
      <c r="BZ194" s="794"/>
      <c r="CA194" s="794"/>
      <c r="CB194" s="794"/>
      <c r="CC194" s="794"/>
      <c r="CD194" s="794"/>
      <c r="CE194" s="794"/>
      <c r="CF194" s="794"/>
      <c r="CG194" s="807"/>
      <c r="CH194" s="807"/>
      <c r="CI194" s="807">
        <v>0</v>
      </c>
      <c r="CJ194" s="807"/>
      <c r="CK194" s="807"/>
      <c r="CL194" s="807"/>
      <c r="CM194" s="807"/>
      <c r="CN194" s="807"/>
      <c r="CO194" s="794"/>
    </row>
    <row r="195" spans="1:93" s="793" customFormat="1" x14ac:dyDescent="0.2">
      <c r="A195" s="1596" t="s">
        <v>125</v>
      </c>
      <c r="B195" s="1718"/>
      <c r="C195" s="1597"/>
      <c r="D195" s="1088">
        <f t="shared" si="29"/>
        <v>0</v>
      </c>
      <c r="E195" s="1088">
        <f t="shared" si="32"/>
        <v>0</v>
      </c>
      <c r="F195" s="1088">
        <f t="shared" si="32"/>
        <v>0</v>
      </c>
      <c r="G195" s="841"/>
      <c r="H195" s="841"/>
      <c r="I195" s="841"/>
      <c r="J195" s="841"/>
      <c r="K195" s="841"/>
      <c r="L195" s="841"/>
      <c r="M195" s="841"/>
      <c r="N195" s="841"/>
      <c r="O195" s="841"/>
      <c r="P195" s="841"/>
      <c r="Q195" s="841"/>
      <c r="R195" s="841"/>
      <c r="S195" s="841"/>
      <c r="T195" s="841"/>
      <c r="U195" s="841"/>
      <c r="V195" s="841"/>
      <c r="W195" s="841"/>
      <c r="X195" s="841"/>
      <c r="Y195" s="841"/>
      <c r="Z195" s="841"/>
      <c r="AA195" s="841"/>
      <c r="AB195" s="841"/>
      <c r="AC195" s="841"/>
      <c r="AD195" s="841"/>
      <c r="AE195" s="841"/>
      <c r="AF195" s="841"/>
      <c r="AG195" s="841"/>
      <c r="AH195" s="841"/>
      <c r="AI195" s="841"/>
      <c r="AJ195" s="841"/>
      <c r="AK195" s="841"/>
      <c r="AL195" s="841"/>
      <c r="AM195" s="841"/>
      <c r="AN195" s="1007"/>
      <c r="AO195" s="1008"/>
      <c r="AP195" s="841"/>
      <c r="AQ195" s="1122"/>
      <c r="AR195" s="1019"/>
      <c r="AS195" s="841"/>
      <c r="AT195" s="841"/>
      <c r="AU195" s="841"/>
      <c r="AV195" s="969" t="s">
        <v>194</v>
      </c>
      <c r="BY195" s="794"/>
      <c r="BZ195" s="794"/>
      <c r="CA195" s="794"/>
      <c r="CB195" s="794"/>
      <c r="CC195" s="794"/>
      <c r="CD195" s="794"/>
      <c r="CE195" s="794"/>
      <c r="CF195" s="794"/>
      <c r="CG195" s="807">
        <v>0</v>
      </c>
      <c r="CH195" s="807">
        <v>0</v>
      </c>
      <c r="CI195" s="807">
        <v>0</v>
      </c>
      <c r="CJ195" s="807"/>
      <c r="CK195" s="807"/>
      <c r="CL195" s="807"/>
      <c r="CM195" s="807"/>
      <c r="CN195" s="807"/>
      <c r="CO195" s="794"/>
    </row>
    <row r="196" spans="1:93" s="793" customFormat="1" ht="14.25" customHeight="1" x14ac:dyDescent="0.2">
      <c r="A196" s="1556" t="s">
        <v>126</v>
      </c>
      <c r="B196" s="1557"/>
      <c r="C196" s="1558"/>
      <c r="D196" s="1089">
        <f t="shared" si="29"/>
        <v>0</v>
      </c>
      <c r="E196" s="1089">
        <f t="shared" si="32"/>
        <v>0</v>
      </c>
      <c r="F196" s="1089">
        <f t="shared" si="32"/>
        <v>0</v>
      </c>
      <c r="G196" s="842"/>
      <c r="H196" s="842"/>
      <c r="I196" s="842"/>
      <c r="J196" s="842"/>
      <c r="K196" s="842"/>
      <c r="L196" s="842"/>
      <c r="M196" s="842"/>
      <c r="N196" s="842"/>
      <c r="O196" s="842"/>
      <c r="P196" s="842"/>
      <c r="Q196" s="842"/>
      <c r="R196" s="842"/>
      <c r="S196" s="842"/>
      <c r="T196" s="842"/>
      <c r="U196" s="842"/>
      <c r="V196" s="842"/>
      <c r="W196" s="842"/>
      <c r="X196" s="842"/>
      <c r="Y196" s="842"/>
      <c r="Z196" s="842"/>
      <c r="AA196" s="842"/>
      <c r="AB196" s="842"/>
      <c r="AC196" s="842"/>
      <c r="AD196" s="842"/>
      <c r="AE196" s="842"/>
      <c r="AF196" s="842"/>
      <c r="AG196" s="842"/>
      <c r="AH196" s="842"/>
      <c r="AI196" s="842"/>
      <c r="AJ196" s="842"/>
      <c r="AK196" s="842"/>
      <c r="AL196" s="842"/>
      <c r="AM196" s="842"/>
      <c r="AN196" s="909"/>
      <c r="AO196" s="1008"/>
      <c r="AP196" s="841"/>
      <c r="AQ196" s="1122"/>
      <c r="AR196" s="908"/>
      <c r="AS196" s="842"/>
      <c r="AT196" s="842"/>
      <c r="AU196" s="842"/>
      <c r="AV196" s="969" t="s">
        <v>194</v>
      </c>
      <c r="BY196" s="794"/>
      <c r="BZ196" s="794"/>
      <c r="CA196" s="794"/>
      <c r="CB196" s="794"/>
      <c r="CC196" s="794"/>
      <c r="CD196" s="794"/>
      <c r="CE196" s="794"/>
      <c r="CF196" s="794"/>
      <c r="CG196" s="807">
        <v>0</v>
      </c>
      <c r="CH196" s="807">
        <v>0</v>
      </c>
      <c r="CI196" s="807">
        <v>0</v>
      </c>
      <c r="CJ196" s="807"/>
      <c r="CK196" s="807"/>
      <c r="CL196" s="807"/>
      <c r="CM196" s="807"/>
      <c r="CN196" s="807"/>
      <c r="CO196" s="794"/>
    </row>
    <row r="197" spans="1:93" s="793" customFormat="1" x14ac:dyDescent="0.2">
      <c r="A197" s="1556" t="s">
        <v>127</v>
      </c>
      <c r="B197" s="1557"/>
      <c r="C197" s="1558"/>
      <c r="D197" s="1089">
        <f t="shared" si="29"/>
        <v>4</v>
      </c>
      <c r="E197" s="1089">
        <f t="shared" si="32"/>
        <v>2</v>
      </c>
      <c r="F197" s="1089">
        <f t="shared" si="32"/>
        <v>2</v>
      </c>
      <c r="G197" s="842">
        <v>1</v>
      </c>
      <c r="H197" s="842">
        <v>2</v>
      </c>
      <c r="I197" s="842"/>
      <c r="J197" s="842"/>
      <c r="K197" s="842">
        <v>1</v>
      </c>
      <c r="L197" s="842"/>
      <c r="M197" s="842"/>
      <c r="N197" s="842"/>
      <c r="O197" s="842"/>
      <c r="P197" s="842"/>
      <c r="Q197" s="842"/>
      <c r="R197" s="842"/>
      <c r="S197" s="842"/>
      <c r="T197" s="842"/>
      <c r="U197" s="842"/>
      <c r="V197" s="842"/>
      <c r="W197" s="842"/>
      <c r="X197" s="842"/>
      <c r="Y197" s="842"/>
      <c r="Z197" s="842"/>
      <c r="AA197" s="842"/>
      <c r="AB197" s="842"/>
      <c r="AC197" s="842"/>
      <c r="AD197" s="842"/>
      <c r="AE197" s="842"/>
      <c r="AF197" s="842"/>
      <c r="AG197" s="842"/>
      <c r="AH197" s="842"/>
      <c r="AI197" s="842"/>
      <c r="AJ197" s="842"/>
      <c r="AK197" s="842"/>
      <c r="AL197" s="842"/>
      <c r="AM197" s="842"/>
      <c r="AN197" s="909"/>
      <c r="AO197" s="1008">
        <v>4</v>
      </c>
      <c r="AP197" s="841"/>
      <c r="AQ197" s="1122"/>
      <c r="AR197" s="908"/>
      <c r="AS197" s="842"/>
      <c r="AT197" s="842">
        <v>0</v>
      </c>
      <c r="AU197" s="842">
        <v>0</v>
      </c>
      <c r="AV197" s="969" t="s">
        <v>194</v>
      </c>
      <c r="BY197" s="794"/>
      <c r="BZ197" s="794"/>
      <c r="CA197" s="794"/>
      <c r="CB197" s="794"/>
      <c r="CC197" s="794"/>
      <c r="CD197" s="794"/>
      <c r="CE197" s="794"/>
      <c r="CF197" s="794"/>
      <c r="CG197" s="807">
        <v>0</v>
      </c>
      <c r="CH197" s="807">
        <v>0</v>
      </c>
      <c r="CI197" s="807">
        <v>0</v>
      </c>
      <c r="CJ197" s="807"/>
      <c r="CK197" s="807"/>
      <c r="CL197" s="807"/>
      <c r="CM197" s="807"/>
      <c r="CN197" s="807"/>
      <c r="CO197" s="794"/>
    </row>
    <row r="198" spans="1:93" s="793" customFormat="1" x14ac:dyDescent="0.2">
      <c r="A198" s="1556" t="s">
        <v>128</v>
      </c>
      <c r="B198" s="1557"/>
      <c r="C198" s="1558"/>
      <c r="D198" s="1089">
        <f t="shared" si="29"/>
        <v>0</v>
      </c>
      <c r="E198" s="1089">
        <f t="shared" si="32"/>
        <v>0</v>
      </c>
      <c r="F198" s="1089">
        <f t="shared" si="32"/>
        <v>0</v>
      </c>
      <c r="G198" s="842"/>
      <c r="H198" s="842"/>
      <c r="I198" s="842"/>
      <c r="J198" s="842"/>
      <c r="K198" s="842"/>
      <c r="L198" s="842"/>
      <c r="M198" s="842"/>
      <c r="N198" s="842"/>
      <c r="O198" s="842"/>
      <c r="P198" s="842"/>
      <c r="Q198" s="842"/>
      <c r="R198" s="842"/>
      <c r="S198" s="842"/>
      <c r="T198" s="842"/>
      <c r="U198" s="842"/>
      <c r="V198" s="842"/>
      <c r="W198" s="842"/>
      <c r="X198" s="842"/>
      <c r="Y198" s="842"/>
      <c r="Z198" s="842"/>
      <c r="AA198" s="842"/>
      <c r="AB198" s="842"/>
      <c r="AC198" s="842"/>
      <c r="AD198" s="842"/>
      <c r="AE198" s="842"/>
      <c r="AF198" s="842"/>
      <c r="AG198" s="842"/>
      <c r="AH198" s="842"/>
      <c r="AI198" s="842"/>
      <c r="AJ198" s="842"/>
      <c r="AK198" s="842"/>
      <c r="AL198" s="842"/>
      <c r="AM198" s="842"/>
      <c r="AN198" s="909"/>
      <c r="AO198" s="1008"/>
      <c r="AP198" s="841"/>
      <c r="AQ198" s="1122"/>
      <c r="AR198" s="908"/>
      <c r="AS198" s="842"/>
      <c r="AT198" s="842"/>
      <c r="AU198" s="842"/>
      <c r="AV198" s="969" t="s">
        <v>194</v>
      </c>
      <c r="BY198" s="794"/>
      <c r="BZ198" s="794"/>
      <c r="CA198" s="794"/>
      <c r="CB198" s="794"/>
      <c r="CC198" s="794"/>
      <c r="CD198" s="794"/>
      <c r="CE198" s="794"/>
      <c r="CF198" s="794"/>
      <c r="CG198" s="807">
        <v>0</v>
      </c>
      <c r="CH198" s="807">
        <v>0</v>
      </c>
      <c r="CI198" s="807">
        <v>0</v>
      </c>
      <c r="CJ198" s="807"/>
      <c r="CK198" s="807"/>
      <c r="CL198" s="807"/>
      <c r="CM198" s="807"/>
      <c r="CN198" s="807"/>
      <c r="CO198" s="794"/>
    </row>
    <row r="199" spans="1:93" s="793" customFormat="1" ht="14.25" customHeight="1" x14ac:dyDescent="0.2">
      <c r="A199" s="1598" t="s">
        <v>129</v>
      </c>
      <c r="B199" s="1692"/>
      <c r="C199" s="1530"/>
      <c r="D199" s="1089">
        <f t="shared" si="29"/>
        <v>2</v>
      </c>
      <c r="E199" s="1089">
        <f t="shared" si="32"/>
        <v>2</v>
      </c>
      <c r="F199" s="1089">
        <f t="shared" si="32"/>
        <v>0</v>
      </c>
      <c r="G199" s="879"/>
      <c r="H199" s="879"/>
      <c r="I199" s="879">
        <v>2</v>
      </c>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c r="AH199" s="879"/>
      <c r="AI199" s="879"/>
      <c r="AJ199" s="879"/>
      <c r="AK199" s="879"/>
      <c r="AL199" s="879"/>
      <c r="AM199" s="879"/>
      <c r="AN199" s="912"/>
      <c r="AO199" s="1008"/>
      <c r="AP199" s="841"/>
      <c r="AQ199" s="1122"/>
      <c r="AR199" s="911"/>
      <c r="AS199" s="879"/>
      <c r="AT199" s="879">
        <v>0</v>
      </c>
      <c r="AU199" s="879">
        <v>0</v>
      </c>
      <c r="AV199" s="969" t="s">
        <v>194</v>
      </c>
      <c r="BY199" s="794"/>
      <c r="BZ199" s="794"/>
      <c r="CA199" s="794"/>
      <c r="CB199" s="794"/>
      <c r="CC199" s="794"/>
      <c r="CD199" s="794"/>
      <c r="CE199" s="794"/>
      <c r="CF199" s="794"/>
      <c r="CG199" s="807">
        <v>0</v>
      </c>
      <c r="CH199" s="807">
        <v>0</v>
      </c>
      <c r="CI199" s="807">
        <v>0</v>
      </c>
      <c r="CJ199" s="807"/>
      <c r="CK199" s="807"/>
      <c r="CL199" s="807"/>
      <c r="CM199" s="807"/>
      <c r="CN199" s="807"/>
      <c r="CO199" s="794"/>
    </row>
    <row r="200" spans="1:93" s="793" customFormat="1" x14ac:dyDescent="0.2">
      <c r="A200" s="1551" t="s">
        <v>183</v>
      </c>
      <c r="B200" s="1552"/>
      <c r="C200" s="1553"/>
      <c r="D200" s="1106">
        <f t="shared" si="29"/>
        <v>0</v>
      </c>
      <c r="E200" s="1106">
        <f t="shared" si="32"/>
        <v>0</v>
      </c>
      <c r="F200" s="1106">
        <f t="shared" si="32"/>
        <v>0</v>
      </c>
      <c r="G200" s="843"/>
      <c r="H200" s="843"/>
      <c r="I200" s="843"/>
      <c r="J200" s="843"/>
      <c r="K200" s="843"/>
      <c r="L200" s="843"/>
      <c r="M200" s="843"/>
      <c r="N200" s="843"/>
      <c r="O200" s="843"/>
      <c r="P200" s="843"/>
      <c r="Q200" s="843"/>
      <c r="R200" s="843"/>
      <c r="S200" s="843"/>
      <c r="T200" s="843"/>
      <c r="U200" s="843"/>
      <c r="V200" s="843"/>
      <c r="W200" s="843"/>
      <c r="X200" s="843"/>
      <c r="Y200" s="843"/>
      <c r="Z200" s="843"/>
      <c r="AA200" s="843"/>
      <c r="AB200" s="843"/>
      <c r="AC200" s="843"/>
      <c r="AD200" s="843"/>
      <c r="AE200" s="843"/>
      <c r="AF200" s="843"/>
      <c r="AG200" s="843"/>
      <c r="AH200" s="843"/>
      <c r="AI200" s="843"/>
      <c r="AJ200" s="843"/>
      <c r="AK200" s="843"/>
      <c r="AL200" s="843"/>
      <c r="AM200" s="843"/>
      <c r="AN200" s="918"/>
      <c r="AO200" s="1084"/>
      <c r="AP200" s="968"/>
      <c r="AQ200" s="1126"/>
      <c r="AR200" s="1128"/>
      <c r="AS200" s="1108"/>
      <c r="AT200" s="843"/>
      <c r="AU200" s="843"/>
      <c r="AV200" s="969" t="s">
        <v>194</v>
      </c>
      <c r="BY200" s="794"/>
      <c r="BZ200" s="794"/>
      <c r="CA200" s="794"/>
      <c r="CB200" s="794"/>
      <c r="CC200" s="794"/>
      <c r="CD200" s="794"/>
      <c r="CE200" s="794"/>
      <c r="CF200" s="794"/>
      <c r="CG200" s="807">
        <v>0</v>
      </c>
      <c r="CH200" s="807">
        <v>0</v>
      </c>
      <c r="CI200" s="807">
        <v>0</v>
      </c>
      <c r="CJ200" s="807"/>
      <c r="CK200" s="807"/>
      <c r="CL200" s="807"/>
      <c r="CM200" s="807"/>
      <c r="CN200" s="807"/>
      <c r="CO200" s="794"/>
    </row>
    <row r="201" spans="1:93" s="793" customFormat="1" x14ac:dyDescent="0.2">
      <c r="A201" s="1129" t="s">
        <v>259</v>
      </c>
      <c r="B201" s="1130"/>
      <c r="C201" s="1131"/>
      <c r="D201" s="1132"/>
      <c r="E201" s="1132"/>
      <c r="F201" s="1132"/>
      <c r="G201" s="1133"/>
      <c r="H201" s="1133"/>
      <c r="I201" s="1133"/>
      <c r="J201" s="1133"/>
      <c r="K201" s="1133"/>
      <c r="L201" s="1133"/>
      <c r="M201" s="1133"/>
      <c r="N201" s="1133"/>
      <c r="O201" s="1133"/>
      <c r="P201" s="1133"/>
      <c r="Q201" s="1133"/>
      <c r="R201" s="1133"/>
      <c r="S201" s="1133"/>
      <c r="T201" s="849"/>
      <c r="U201" s="849"/>
      <c r="V201" s="849"/>
      <c r="W201" s="849"/>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c r="AT201" s="798"/>
      <c r="AU201" s="798"/>
      <c r="AV201" s="798"/>
      <c r="BY201" s="794"/>
      <c r="BZ201" s="794"/>
      <c r="CA201" s="794"/>
      <c r="CB201" s="794"/>
      <c r="CC201" s="794"/>
      <c r="CD201" s="794"/>
      <c r="CE201" s="794"/>
      <c r="CF201" s="794"/>
      <c r="CG201" s="807"/>
      <c r="CH201" s="807"/>
      <c r="CI201" s="807"/>
      <c r="CJ201" s="807"/>
      <c r="CK201" s="807"/>
      <c r="CL201" s="807"/>
      <c r="CM201" s="807"/>
      <c r="CN201" s="807"/>
      <c r="CO201" s="794"/>
    </row>
    <row r="202" spans="1:93" s="793" customFormat="1" ht="14.25" customHeight="1" x14ac:dyDescent="0.2">
      <c r="A202" s="1508" t="s">
        <v>32</v>
      </c>
      <c r="B202" s="1509"/>
      <c r="C202" s="1577" t="s">
        <v>33</v>
      </c>
      <c r="D202" s="1578"/>
      <c r="E202" s="1579"/>
      <c r="F202" s="1520" t="s">
        <v>133</v>
      </c>
      <c r="G202" s="1595"/>
      <c r="H202" s="1520" t="s">
        <v>134</v>
      </c>
      <c r="I202" s="1595"/>
      <c r="J202" s="1520" t="s">
        <v>135</v>
      </c>
      <c r="K202" s="1595"/>
      <c r="L202" s="1520" t="s">
        <v>136</v>
      </c>
      <c r="M202" s="1595"/>
      <c r="N202" s="1520" t="s">
        <v>137</v>
      </c>
      <c r="O202" s="1595"/>
      <c r="P202" s="1520" t="s">
        <v>138</v>
      </c>
      <c r="Q202" s="1595"/>
      <c r="R202" s="1520" t="s">
        <v>139</v>
      </c>
      <c r="S202" s="1595"/>
      <c r="T202" s="1520" t="s">
        <v>140</v>
      </c>
      <c r="U202" s="1595"/>
      <c r="V202" s="1520" t="s">
        <v>141</v>
      </c>
      <c r="W202" s="1595"/>
      <c r="X202" s="1520" t="s">
        <v>142</v>
      </c>
      <c r="Y202" s="1595"/>
      <c r="Z202" s="1520" t="s">
        <v>143</v>
      </c>
      <c r="AA202" s="1595"/>
      <c r="AB202" s="1520" t="s">
        <v>144</v>
      </c>
      <c r="AC202" s="1595"/>
      <c r="AD202" s="1520" t="s">
        <v>145</v>
      </c>
      <c r="AE202" s="1595"/>
      <c r="AF202" s="1520" t="s">
        <v>146</v>
      </c>
      <c r="AG202" s="1595"/>
      <c r="AH202" s="1520" t="s">
        <v>147</v>
      </c>
      <c r="AI202" s="1595"/>
      <c r="AJ202" s="1520" t="s">
        <v>148</v>
      </c>
      <c r="AK202" s="1595"/>
      <c r="AL202" s="944"/>
      <c r="AM202" s="944"/>
      <c r="AN202" s="944"/>
      <c r="AO202" s="1134"/>
      <c r="AP202" s="944"/>
      <c r="AQ202" s="944"/>
      <c r="AR202" s="944"/>
      <c r="AS202" s="944"/>
      <c r="AT202" s="944"/>
      <c r="BY202" s="794"/>
      <c r="BZ202" s="794"/>
      <c r="CA202" s="794"/>
      <c r="CB202" s="794"/>
      <c r="CC202" s="794"/>
      <c r="CD202" s="794"/>
      <c r="CE202" s="794"/>
      <c r="CF202" s="794"/>
      <c r="CG202" s="807"/>
      <c r="CH202" s="807"/>
      <c r="CI202" s="807"/>
      <c r="CJ202" s="807"/>
      <c r="CK202" s="807"/>
      <c r="CL202" s="807"/>
      <c r="CM202" s="807"/>
      <c r="CN202" s="807"/>
      <c r="CO202" s="794"/>
    </row>
    <row r="203" spans="1:93" s="793" customFormat="1" x14ac:dyDescent="0.2">
      <c r="A203" s="1512"/>
      <c r="B203" s="1513"/>
      <c r="C203" s="901" t="s">
        <v>149</v>
      </c>
      <c r="D203" s="901" t="s">
        <v>30</v>
      </c>
      <c r="E203" s="851" t="s">
        <v>48</v>
      </c>
      <c r="F203" s="852" t="s">
        <v>30</v>
      </c>
      <c r="G203" s="852" t="s">
        <v>48</v>
      </c>
      <c r="H203" s="852" t="s">
        <v>30</v>
      </c>
      <c r="I203" s="852" t="s">
        <v>48</v>
      </c>
      <c r="J203" s="852" t="s">
        <v>30</v>
      </c>
      <c r="K203" s="852" t="s">
        <v>48</v>
      </c>
      <c r="L203" s="852" t="s">
        <v>30</v>
      </c>
      <c r="M203" s="852" t="s">
        <v>48</v>
      </c>
      <c r="N203" s="852" t="s">
        <v>30</v>
      </c>
      <c r="O203" s="852" t="s">
        <v>48</v>
      </c>
      <c r="P203" s="852" t="s">
        <v>30</v>
      </c>
      <c r="Q203" s="852" t="s">
        <v>48</v>
      </c>
      <c r="R203" s="852" t="s">
        <v>30</v>
      </c>
      <c r="S203" s="852" t="s">
        <v>48</v>
      </c>
      <c r="T203" s="852" t="s">
        <v>30</v>
      </c>
      <c r="U203" s="852" t="s">
        <v>48</v>
      </c>
      <c r="V203" s="852" t="s">
        <v>30</v>
      </c>
      <c r="W203" s="852" t="s">
        <v>48</v>
      </c>
      <c r="X203" s="852" t="s">
        <v>30</v>
      </c>
      <c r="Y203" s="852" t="s">
        <v>48</v>
      </c>
      <c r="Z203" s="852" t="s">
        <v>30</v>
      </c>
      <c r="AA203" s="852" t="s">
        <v>48</v>
      </c>
      <c r="AB203" s="852" t="s">
        <v>30</v>
      </c>
      <c r="AC203" s="852" t="s">
        <v>48</v>
      </c>
      <c r="AD203" s="852" t="s">
        <v>30</v>
      </c>
      <c r="AE203" s="852" t="s">
        <v>48</v>
      </c>
      <c r="AF203" s="852" t="s">
        <v>30</v>
      </c>
      <c r="AG203" s="852" t="s">
        <v>48</v>
      </c>
      <c r="AH203" s="852" t="s">
        <v>30</v>
      </c>
      <c r="AI203" s="852" t="s">
        <v>48</v>
      </c>
      <c r="AJ203" s="852" t="s">
        <v>30</v>
      </c>
      <c r="AK203" s="852" t="s">
        <v>48</v>
      </c>
      <c r="AL203" s="849"/>
      <c r="AM203" s="944"/>
      <c r="AN203" s="944"/>
      <c r="AO203" s="1134"/>
      <c r="AP203" s="944"/>
      <c r="AQ203" s="944"/>
      <c r="AR203" s="944"/>
      <c r="AS203" s="944"/>
      <c r="AT203" s="944"/>
      <c r="BY203" s="794"/>
      <c r="BZ203" s="794"/>
      <c r="CA203" s="794"/>
      <c r="CB203" s="794"/>
      <c r="CC203" s="794"/>
      <c r="CD203" s="794"/>
      <c r="CE203" s="794"/>
      <c r="CF203" s="794"/>
      <c r="CG203" s="807"/>
      <c r="CH203" s="807"/>
      <c r="CI203" s="807"/>
      <c r="CJ203" s="807"/>
      <c r="CK203" s="807"/>
      <c r="CL203" s="807"/>
      <c r="CM203" s="807"/>
      <c r="CN203" s="807"/>
      <c r="CO203" s="794"/>
    </row>
    <row r="204" spans="1:93" s="793" customFormat="1" x14ac:dyDescent="0.2">
      <c r="A204" s="1492" t="s">
        <v>260</v>
      </c>
      <c r="B204" s="858" t="s">
        <v>242</v>
      </c>
      <c r="C204" s="868">
        <f>SUM(D204+E204)</f>
        <v>0</v>
      </c>
      <c r="D204" s="868">
        <f>SUM(F204+H204+J204+L204+N204+P204+R204+T204+V204+X204+Z204+AB204+AD204+AF204+AH204+AJ204)</f>
        <v>0</v>
      </c>
      <c r="E204" s="868">
        <f>SUM(G204+I204+K204+M204+O204+Q204+S204+U204+W204+Y204+AA204+AC204+AE204+AG204+AI204+AK204)</f>
        <v>0</v>
      </c>
      <c r="F204" s="843"/>
      <c r="G204" s="843"/>
      <c r="H204" s="843"/>
      <c r="I204" s="843"/>
      <c r="J204" s="843"/>
      <c r="K204" s="843"/>
      <c r="L204" s="843"/>
      <c r="M204" s="843"/>
      <c r="N204" s="843"/>
      <c r="O204" s="843"/>
      <c r="P204" s="843"/>
      <c r="Q204" s="843"/>
      <c r="R204" s="843"/>
      <c r="S204" s="843"/>
      <c r="T204" s="843"/>
      <c r="U204" s="843"/>
      <c r="V204" s="843"/>
      <c r="W204" s="843"/>
      <c r="X204" s="843"/>
      <c r="Y204" s="843"/>
      <c r="Z204" s="843"/>
      <c r="AA204" s="843"/>
      <c r="AB204" s="843"/>
      <c r="AC204" s="843"/>
      <c r="AD204" s="843"/>
      <c r="AE204" s="843"/>
      <c r="AF204" s="843"/>
      <c r="AG204" s="843"/>
      <c r="AH204" s="843"/>
      <c r="AI204" s="843"/>
      <c r="AJ204" s="843"/>
      <c r="AK204" s="843"/>
      <c r="AL204" s="944"/>
      <c r="AM204" s="944"/>
      <c r="AN204" s="944"/>
      <c r="AO204" s="1134"/>
      <c r="AP204" s="944"/>
      <c r="AQ204" s="944"/>
      <c r="AR204" s="944"/>
      <c r="AS204" s="804"/>
      <c r="AT204" s="804"/>
      <c r="BY204" s="794"/>
      <c r="BZ204" s="794"/>
      <c r="CA204" s="794"/>
      <c r="CB204" s="794"/>
      <c r="CC204" s="794"/>
      <c r="CD204" s="794"/>
      <c r="CE204" s="794"/>
      <c r="CF204" s="794"/>
      <c r="CG204" s="807"/>
      <c r="CH204" s="807"/>
      <c r="CI204" s="807"/>
      <c r="CJ204" s="807"/>
      <c r="CK204" s="807"/>
      <c r="CL204" s="807"/>
      <c r="CM204" s="807"/>
      <c r="CN204" s="807"/>
      <c r="CO204" s="794"/>
    </row>
    <row r="205" spans="1:93" s="793" customFormat="1" x14ac:dyDescent="0.2">
      <c r="A205" s="1493"/>
      <c r="B205" s="858" t="s">
        <v>77</v>
      </c>
      <c r="C205" s="868">
        <f>SUM(D205+E205)</f>
        <v>0</v>
      </c>
      <c r="D205" s="868">
        <f>SUM(F205+H205+J205+L205+N205+P205+R205+T205+V205+X205+Z205+AB205+AD205+AF205+AH205+AJ205)</f>
        <v>0</v>
      </c>
      <c r="E205" s="868">
        <f>SUM(G205+I205+K205+M205+O205+Q205+S205+U205+W205+Y205+AA205+AC205+AE205+AG205+AI205+AK205)</f>
        <v>0</v>
      </c>
      <c r="F205" s="843"/>
      <c r="G205" s="843"/>
      <c r="H205" s="843"/>
      <c r="I205" s="843"/>
      <c r="J205" s="843"/>
      <c r="K205" s="843"/>
      <c r="L205" s="843"/>
      <c r="M205" s="843"/>
      <c r="N205" s="843"/>
      <c r="O205" s="843"/>
      <c r="P205" s="843"/>
      <c r="Q205" s="843"/>
      <c r="R205" s="843"/>
      <c r="S205" s="843"/>
      <c r="T205" s="843"/>
      <c r="U205" s="843"/>
      <c r="V205" s="843"/>
      <c r="W205" s="843"/>
      <c r="X205" s="843"/>
      <c r="Y205" s="843"/>
      <c r="Z205" s="843"/>
      <c r="AA205" s="843"/>
      <c r="AB205" s="843"/>
      <c r="AC205" s="843"/>
      <c r="AD205" s="843"/>
      <c r="AE205" s="843"/>
      <c r="AF205" s="843"/>
      <c r="AG205" s="843"/>
      <c r="AH205" s="843"/>
      <c r="AI205" s="843"/>
      <c r="AJ205" s="843"/>
      <c r="AK205" s="843"/>
      <c r="AL205" s="944"/>
      <c r="AM205" s="944"/>
      <c r="AN205" s="944"/>
      <c r="AO205" s="1134"/>
      <c r="AP205" s="944"/>
      <c r="AQ205" s="944"/>
      <c r="AR205" s="944"/>
      <c r="AS205" s="804"/>
      <c r="AT205" s="804"/>
      <c r="BY205" s="794"/>
      <c r="BZ205" s="794"/>
      <c r="CA205" s="794"/>
      <c r="CB205" s="794"/>
      <c r="CC205" s="794"/>
      <c r="CD205" s="794"/>
      <c r="CE205" s="794"/>
      <c r="CF205" s="794"/>
      <c r="CG205" s="807"/>
      <c r="CH205" s="807"/>
      <c r="CI205" s="807"/>
      <c r="CJ205" s="807"/>
      <c r="CK205" s="807"/>
      <c r="CL205" s="807"/>
      <c r="CM205" s="807"/>
      <c r="CN205" s="807"/>
      <c r="CO205" s="794"/>
    </row>
    <row r="206" spans="1:93" s="793" customFormat="1" ht="15" x14ac:dyDescent="0.2">
      <c r="A206" s="1129" t="s">
        <v>261</v>
      </c>
      <c r="B206" s="798"/>
      <c r="C206" s="798"/>
      <c r="D206" s="798"/>
      <c r="E206" s="798"/>
      <c r="F206" s="798"/>
      <c r="G206" s="798"/>
      <c r="H206" s="798"/>
      <c r="I206" s="798"/>
      <c r="J206" s="798"/>
      <c r="K206" s="798"/>
      <c r="L206" s="798"/>
      <c r="M206" s="1136"/>
      <c r="N206" s="798"/>
      <c r="O206" s="798"/>
      <c r="P206" s="798"/>
      <c r="Q206" s="798"/>
      <c r="R206" s="798"/>
      <c r="S206" s="798"/>
      <c r="T206" s="798"/>
      <c r="U206" s="798"/>
      <c r="V206" s="798"/>
      <c r="W206" s="798"/>
      <c r="X206" s="798"/>
      <c r="Y206" s="798"/>
      <c r="Z206" s="798"/>
      <c r="AA206" s="798"/>
      <c r="AB206" s="798"/>
      <c r="AC206" s="798"/>
      <c r="AD206" s="798"/>
      <c r="AE206" s="798"/>
      <c r="AF206" s="798"/>
      <c r="AG206" s="798"/>
      <c r="AH206" s="798"/>
      <c r="AI206" s="798"/>
      <c r="AJ206" s="798"/>
      <c r="AK206" s="798"/>
      <c r="AL206" s="798"/>
      <c r="AM206" s="798"/>
      <c r="AN206" s="798"/>
      <c r="AO206" s="798"/>
      <c r="AP206" s="798"/>
      <c r="AQ206" s="798"/>
      <c r="AR206" s="798"/>
      <c r="AS206" s="798"/>
      <c r="AT206" s="798"/>
      <c r="AU206" s="798"/>
      <c r="AV206" s="798"/>
      <c r="BY206" s="794"/>
      <c r="BZ206" s="794"/>
      <c r="CA206" s="794"/>
      <c r="CB206" s="794"/>
      <c r="CC206" s="794"/>
      <c r="CD206" s="794"/>
      <c r="CE206" s="794"/>
      <c r="CF206" s="794"/>
      <c r="CG206" s="807"/>
      <c r="CH206" s="807"/>
      <c r="CI206" s="807"/>
      <c r="CJ206" s="807"/>
      <c r="CK206" s="807"/>
      <c r="CL206" s="807"/>
      <c r="CM206" s="807"/>
      <c r="CN206" s="807"/>
      <c r="CO206" s="794"/>
    </row>
    <row r="207" spans="1:93" s="793" customFormat="1" ht="14.25" customHeight="1" x14ac:dyDescent="0.2">
      <c r="A207" s="1693" t="s">
        <v>150</v>
      </c>
      <c r="B207" s="1702" t="s">
        <v>151</v>
      </c>
      <c r="C207" s="1494" t="s">
        <v>4</v>
      </c>
      <c r="D207" s="1495"/>
      <c r="E207" s="1496"/>
      <c r="F207" s="1699" t="s">
        <v>152</v>
      </c>
      <c r="G207" s="1700"/>
      <c r="H207" s="1700"/>
      <c r="I207" s="1700"/>
      <c r="J207" s="1700"/>
      <c r="K207" s="1700"/>
      <c r="L207" s="1700"/>
      <c r="M207" s="1700"/>
      <c r="N207" s="1700"/>
      <c r="O207" s="1700"/>
      <c r="P207" s="1700"/>
      <c r="Q207" s="1700"/>
      <c r="R207" s="1700"/>
      <c r="S207" s="1700"/>
      <c r="T207" s="1700"/>
      <c r="U207" s="1700"/>
      <c r="V207" s="1700"/>
      <c r="W207" s="1700"/>
      <c r="X207" s="1700"/>
      <c r="Y207" s="1700"/>
      <c r="Z207" s="1700"/>
      <c r="AA207" s="1700"/>
      <c r="AB207" s="1700"/>
      <c r="AC207" s="1700"/>
      <c r="AD207" s="1700"/>
      <c r="AE207" s="1700"/>
      <c r="AF207" s="1700"/>
      <c r="AG207" s="1700"/>
      <c r="AH207" s="1700"/>
      <c r="AI207" s="1700"/>
      <c r="AJ207" s="1700"/>
      <c r="AK207" s="1701"/>
      <c r="AL207" s="1631" t="s">
        <v>262</v>
      </c>
      <c r="AM207" s="804"/>
      <c r="AN207" s="804"/>
      <c r="AO207" s="804"/>
      <c r="AP207" s="804"/>
      <c r="AQ207" s="804"/>
      <c r="AR207" s="804"/>
      <c r="AS207" s="804"/>
      <c r="AT207" s="804"/>
      <c r="BY207" s="794"/>
      <c r="BZ207" s="794"/>
      <c r="CA207" s="794"/>
      <c r="CB207" s="794"/>
      <c r="CC207" s="794"/>
      <c r="CD207" s="794"/>
      <c r="CE207" s="794"/>
      <c r="CF207" s="794"/>
      <c r="CG207" s="807"/>
      <c r="CH207" s="807"/>
      <c r="CI207" s="807"/>
      <c r="CJ207" s="807"/>
      <c r="CK207" s="807"/>
      <c r="CL207" s="807"/>
      <c r="CM207" s="807"/>
      <c r="CN207" s="807"/>
      <c r="CO207" s="794"/>
    </row>
    <row r="208" spans="1:93" s="793" customFormat="1" x14ac:dyDescent="0.2">
      <c r="A208" s="1694"/>
      <c r="B208" s="1704"/>
      <c r="C208" s="1497"/>
      <c r="D208" s="1498"/>
      <c r="E208" s="1499"/>
      <c r="F208" s="1699" t="s">
        <v>100</v>
      </c>
      <c r="G208" s="1701"/>
      <c r="H208" s="1699" t="s">
        <v>101</v>
      </c>
      <c r="I208" s="1701"/>
      <c r="J208" s="1699" t="s">
        <v>57</v>
      </c>
      <c r="K208" s="1701"/>
      <c r="L208" s="1699" t="s">
        <v>8</v>
      </c>
      <c r="M208" s="1701"/>
      <c r="N208" s="1520" t="s">
        <v>9</v>
      </c>
      <c r="O208" s="1595"/>
      <c r="P208" s="1520" t="s">
        <v>10</v>
      </c>
      <c r="Q208" s="1595"/>
      <c r="R208" s="1520" t="s">
        <v>11</v>
      </c>
      <c r="S208" s="1595"/>
      <c r="T208" s="1520" t="s">
        <v>12</v>
      </c>
      <c r="U208" s="1595"/>
      <c r="V208" s="1520" t="s">
        <v>13</v>
      </c>
      <c r="W208" s="1595"/>
      <c r="X208" s="1520" t="s">
        <v>14</v>
      </c>
      <c r="Y208" s="1595"/>
      <c r="Z208" s="1520" t="s">
        <v>153</v>
      </c>
      <c r="AA208" s="1595"/>
      <c r="AB208" s="1520" t="s">
        <v>154</v>
      </c>
      <c r="AC208" s="1595"/>
      <c r="AD208" s="1520" t="s">
        <v>155</v>
      </c>
      <c r="AE208" s="1595"/>
      <c r="AF208" s="1520" t="s">
        <v>156</v>
      </c>
      <c r="AG208" s="1595"/>
      <c r="AH208" s="1520" t="s">
        <v>157</v>
      </c>
      <c r="AI208" s="1595"/>
      <c r="AJ208" s="1562" t="s">
        <v>158</v>
      </c>
      <c r="AK208" s="1564"/>
      <c r="AL208" s="1652"/>
      <c r="AM208" s="804"/>
      <c r="AN208" s="804"/>
      <c r="AO208" s="804"/>
      <c r="AP208" s="804"/>
      <c r="AQ208" s="804"/>
      <c r="AR208" s="804"/>
      <c r="AS208" s="804"/>
      <c r="AT208" s="804"/>
      <c r="BY208" s="794"/>
      <c r="BZ208" s="794"/>
      <c r="CA208" s="794"/>
      <c r="CB208" s="794"/>
      <c r="CC208" s="794"/>
      <c r="CD208" s="794"/>
      <c r="CE208" s="794"/>
      <c r="CF208" s="794"/>
      <c r="CG208" s="807"/>
      <c r="CH208" s="807"/>
      <c r="CI208" s="807"/>
      <c r="CJ208" s="807"/>
      <c r="CK208" s="807"/>
      <c r="CL208" s="807"/>
      <c r="CM208" s="807"/>
      <c r="CN208" s="807"/>
      <c r="CO208" s="794"/>
    </row>
    <row r="209" spans="1:93" s="793" customFormat="1" x14ac:dyDescent="0.2">
      <c r="A209" s="1695"/>
      <c r="B209" s="1703"/>
      <c r="C209" s="1137" t="s">
        <v>149</v>
      </c>
      <c r="D209" s="1137" t="s">
        <v>30</v>
      </c>
      <c r="E209" s="1138" t="s">
        <v>48</v>
      </c>
      <c r="F209" s="1139" t="s">
        <v>30</v>
      </c>
      <c r="G209" s="1139" t="s">
        <v>48</v>
      </c>
      <c r="H209" s="1139" t="s">
        <v>30</v>
      </c>
      <c r="I209" s="1139" t="s">
        <v>48</v>
      </c>
      <c r="J209" s="1139" t="s">
        <v>30</v>
      </c>
      <c r="K209" s="1139" t="s">
        <v>48</v>
      </c>
      <c r="L209" s="1139" t="s">
        <v>30</v>
      </c>
      <c r="M209" s="1139" t="s">
        <v>48</v>
      </c>
      <c r="N209" s="1139" t="s">
        <v>30</v>
      </c>
      <c r="O209" s="1139" t="s">
        <v>48</v>
      </c>
      <c r="P209" s="1139" t="s">
        <v>30</v>
      </c>
      <c r="Q209" s="1139" t="s">
        <v>48</v>
      </c>
      <c r="R209" s="1139" t="s">
        <v>30</v>
      </c>
      <c r="S209" s="1139" t="s">
        <v>48</v>
      </c>
      <c r="T209" s="1139" t="s">
        <v>30</v>
      </c>
      <c r="U209" s="1139" t="s">
        <v>48</v>
      </c>
      <c r="V209" s="1139" t="s">
        <v>30</v>
      </c>
      <c r="W209" s="1139" t="s">
        <v>48</v>
      </c>
      <c r="X209" s="1139" t="s">
        <v>30</v>
      </c>
      <c r="Y209" s="1139" t="s">
        <v>48</v>
      </c>
      <c r="Z209" s="1139" t="s">
        <v>30</v>
      </c>
      <c r="AA209" s="1139" t="s">
        <v>48</v>
      </c>
      <c r="AB209" s="1139" t="s">
        <v>30</v>
      </c>
      <c r="AC209" s="1139" t="s">
        <v>48</v>
      </c>
      <c r="AD209" s="1139" t="s">
        <v>30</v>
      </c>
      <c r="AE209" s="1139" t="s">
        <v>48</v>
      </c>
      <c r="AF209" s="1139" t="s">
        <v>30</v>
      </c>
      <c r="AG209" s="1139" t="s">
        <v>48</v>
      </c>
      <c r="AH209" s="1139" t="s">
        <v>30</v>
      </c>
      <c r="AI209" s="1139" t="s">
        <v>48</v>
      </c>
      <c r="AJ209" s="1139" t="s">
        <v>30</v>
      </c>
      <c r="AK209" s="1139" t="s">
        <v>48</v>
      </c>
      <c r="AL209" s="1632"/>
      <c r="AM209" s="804"/>
      <c r="AN209" s="804"/>
      <c r="AO209" s="804"/>
      <c r="AP209" s="804"/>
      <c r="AQ209" s="804"/>
      <c r="AR209" s="804"/>
      <c r="AS209" s="804"/>
      <c r="AT209" s="804"/>
      <c r="BY209" s="794"/>
      <c r="BZ209" s="794"/>
      <c r="CA209" s="794"/>
      <c r="CB209" s="794"/>
      <c r="CC209" s="794"/>
      <c r="CD209" s="794"/>
      <c r="CE209" s="794"/>
      <c r="CF209" s="794"/>
      <c r="CG209" s="807"/>
      <c r="CH209" s="807"/>
      <c r="CI209" s="807"/>
      <c r="CJ209" s="807"/>
      <c r="CK209" s="807"/>
      <c r="CL209" s="807"/>
      <c r="CM209" s="807"/>
      <c r="CN209" s="807"/>
      <c r="CO209" s="794"/>
    </row>
    <row r="210" spans="1:93" s="793" customFormat="1" x14ac:dyDescent="0.2">
      <c r="A210" s="1702" t="s">
        <v>160</v>
      </c>
      <c r="B210" s="1140" t="s">
        <v>34</v>
      </c>
      <c r="C210" s="1141">
        <f>SUM(D210+E210)</f>
        <v>0</v>
      </c>
      <c r="D210" s="1141">
        <f t="shared" ref="D210:E213" si="33">SUM(F210+H210+J210+L210+N210+P210+R210+T210+V210+X210+Z210+AB210+AD210+AF210+AH210+AJ210)</f>
        <v>0</v>
      </c>
      <c r="E210" s="990">
        <f t="shared" si="33"/>
        <v>0</v>
      </c>
      <c r="F210" s="865"/>
      <c r="G210" s="865"/>
      <c r="H210" s="865"/>
      <c r="I210" s="865"/>
      <c r="J210" s="865"/>
      <c r="K210" s="865"/>
      <c r="L210" s="865"/>
      <c r="M210" s="865"/>
      <c r="N210" s="865"/>
      <c r="O210" s="865"/>
      <c r="P210" s="865"/>
      <c r="Q210" s="865"/>
      <c r="R210" s="865"/>
      <c r="S210" s="865"/>
      <c r="T210" s="865"/>
      <c r="U210" s="865"/>
      <c r="V210" s="865"/>
      <c r="W210" s="865"/>
      <c r="X210" s="865"/>
      <c r="Y210" s="865"/>
      <c r="Z210" s="865"/>
      <c r="AA210" s="865"/>
      <c r="AB210" s="865"/>
      <c r="AC210" s="865"/>
      <c r="AD210" s="865"/>
      <c r="AE210" s="865"/>
      <c r="AF210" s="865"/>
      <c r="AG210" s="865"/>
      <c r="AH210" s="865"/>
      <c r="AI210" s="865"/>
      <c r="AJ210" s="865"/>
      <c r="AK210" s="865"/>
      <c r="AL210" s="865"/>
      <c r="AM210" s="893" t="s">
        <v>263</v>
      </c>
      <c r="AN210" s="896"/>
      <c r="AO210" s="996"/>
      <c r="AP210" s="996"/>
      <c r="AQ210" s="996"/>
      <c r="AR210" s="996"/>
      <c r="AS210" s="996"/>
      <c r="AT210" s="996"/>
      <c r="BY210" s="794"/>
      <c r="BZ210" s="794"/>
      <c r="CA210" s="794"/>
      <c r="CB210" s="794"/>
      <c r="CC210" s="794"/>
      <c r="CD210" s="794"/>
      <c r="CE210" s="794"/>
      <c r="CF210" s="794"/>
      <c r="CG210" s="807">
        <v>0</v>
      </c>
      <c r="CH210" s="807">
        <v>0</v>
      </c>
      <c r="CI210" s="807"/>
      <c r="CJ210" s="807"/>
      <c r="CK210" s="807"/>
      <c r="CL210" s="807"/>
      <c r="CM210" s="807"/>
      <c r="CN210" s="807"/>
      <c r="CO210" s="794"/>
    </row>
    <row r="211" spans="1:93" s="793" customFormat="1" x14ac:dyDescent="0.2">
      <c r="A211" s="1703"/>
      <c r="B211" s="1142" t="s">
        <v>77</v>
      </c>
      <c r="C211" s="1143">
        <f>SUM(D211+E211)</f>
        <v>0</v>
      </c>
      <c r="D211" s="1143">
        <f t="shared" si="33"/>
        <v>0</v>
      </c>
      <c r="E211" s="1060">
        <f t="shared" si="33"/>
        <v>0</v>
      </c>
      <c r="F211" s="843"/>
      <c r="G211" s="843"/>
      <c r="H211" s="843"/>
      <c r="I211" s="843"/>
      <c r="J211" s="843"/>
      <c r="K211" s="843"/>
      <c r="L211" s="843"/>
      <c r="M211" s="843"/>
      <c r="N211" s="843"/>
      <c r="O211" s="843"/>
      <c r="P211" s="843"/>
      <c r="Q211" s="843"/>
      <c r="R211" s="843"/>
      <c r="S211" s="843"/>
      <c r="T211" s="843"/>
      <c r="U211" s="843"/>
      <c r="V211" s="843"/>
      <c r="W211" s="843"/>
      <c r="X211" s="843"/>
      <c r="Y211" s="843"/>
      <c r="Z211" s="843"/>
      <c r="AA211" s="843"/>
      <c r="AB211" s="843"/>
      <c r="AC211" s="843"/>
      <c r="AD211" s="843"/>
      <c r="AE211" s="843"/>
      <c r="AF211" s="843"/>
      <c r="AG211" s="843"/>
      <c r="AH211" s="843"/>
      <c r="AI211" s="843"/>
      <c r="AJ211" s="843"/>
      <c r="AK211" s="843"/>
      <c r="AL211" s="843"/>
      <c r="AM211" s="893" t="s">
        <v>263</v>
      </c>
      <c r="AN211" s="896"/>
      <c r="AO211" s="996"/>
      <c r="AP211" s="996"/>
      <c r="AQ211" s="996"/>
      <c r="AR211" s="996"/>
      <c r="AS211" s="996"/>
      <c r="AT211" s="996"/>
      <c r="BY211" s="794"/>
      <c r="BZ211" s="794"/>
      <c r="CA211" s="794"/>
      <c r="CB211" s="794"/>
      <c r="CC211" s="794"/>
      <c r="CD211" s="794"/>
      <c r="CE211" s="794"/>
      <c r="CF211" s="794"/>
      <c r="CG211" s="807">
        <v>0</v>
      </c>
      <c r="CH211" s="807">
        <v>0</v>
      </c>
      <c r="CI211" s="807"/>
      <c r="CJ211" s="807"/>
      <c r="CK211" s="807"/>
      <c r="CL211" s="807"/>
      <c r="CM211" s="807"/>
      <c r="CN211" s="807"/>
      <c r="CO211" s="794"/>
    </row>
    <row r="212" spans="1:93" s="793" customFormat="1" x14ac:dyDescent="0.2">
      <c r="A212" s="1702" t="s">
        <v>161</v>
      </c>
      <c r="B212" s="1144" t="s">
        <v>34</v>
      </c>
      <c r="C212" s="1145">
        <f>SUM(D212+E212)</f>
        <v>0</v>
      </c>
      <c r="D212" s="1145">
        <f t="shared" si="33"/>
        <v>0</v>
      </c>
      <c r="E212" s="1006">
        <f t="shared" si="33"/>
        <v>0</v>
      </c>
      <c r="F212" s="841"/>
      <c r="G212" s="841"/>
      <c r="H212" s="841"/>
      <c r="I212" s="841"/>
      <c r="J212" s="841"/>
      <c r="K212" s="841"/>
      <c r="L212" s="841"/>
      <c r="M212" s="841"/>
      <c r="N212" s="841"/>
      <c r="O212" s="841"/>
      <c r="P212" s="841"/>
      <c r="Q212" s="841"/>
      <c r="R212" s="841"/>
      <c r="S212" s="841"/>
      <c r="T212" s="841"/>
      <c r="U212" s="841"/>
      <c r="V212" s="841"/>
      <c r="W212" s="841"/>
      <c r="X212" s="841"/>
      <c r="Y212" s="841"/>
      <c r="Z212" s="841"/>
      <c r="AA212" s="841"/>
      <c r="AB212" s="841"/>
      <c r="AC212" s="841"/>
      <c r="AD212" s="841"/>
      <c r="AE212" s="841"/>
      <c r="AF212" s="841"/>
      <c r="AG212" s="841"/>
      <c r="AH212" s="841"/>
      <c r="AI212" s="841"/>
      <c r="AJ212" s="841"/>
      <c r="AK212" s="841"/>
      <c r="AL212" s="841"/>
      <c r="AM212" s="893" t="s">
        <v>263</v>
      </c>
      <c r="AN212" s="896"/>
      <c r="AO212" s="996"/>
      <c r="AP212" s="996"/>
      <c r="AQ212" s="996"/>
      <c r="AR212" s="996"/>
      <c r="AS212" s="996"/>
      <c r="AT212" s="996"/>
      <c r="BY212" s="794"/>
      <c r="BZ212" s="794"/>
      <c r="CA212" s="794"/>
      <c r="CB212" s="794"/>
      <c r="CC212" s="794"/>
      <c r="CD212" s="794"/>
      <c r="CE212" s="794"/>
      <c r="CF212" s="794"/>
      <c r="CG212" s="807">
        <v>0</v>
      </c>
      <c r="CH212" s="807">
        <v>0</v>
      </c>
      <c r="CI212" s="807"/>
      <c r="CJ212" s="807"/>
      <c r="CK212" s="807"/>
      <c r="CL212" s="807"/>
      <c r="CM212" s="807"/>
      <c r="CN212" s="807"/>
      <c r="CO212" s="794"/>
    </row>
    <row r="213" spans="1:93" s="793" customFormat="1" x14ac:dyDescent="0.2">
      <c r="A213" s="1703"/>
      <c r="B213" s="1142" t="s">
        <v>77</v>
      </c>
      <c r="C213" s="1143">
        <f>SUM(D213+E213)</f>
        <v>0</v>
      </c>
      <c r="D213" s="1143">
        <f t="shared" si="33"/>
        <v>0</v>
      </c>
      <c r="E213" s="1060">
        <f t="shared" si="33"/>
        <v>0</v>
      </c>
      <c r="F213" s="843"/>
      <c r="G213" s="843"/>
      <c r="H213" s="843"/>
      <c r="I213" s="843"/>
      <c r="J213" s="843"/>
      <c r="K213" s="843"/>
      <c r="L213" s="843"/>
      <c r="M213" s="843"/>
      <c r="N213" s="843"/>
      <c r="O213" s="843"/>
      <c r="P213" s="843"/>
      <c r="Q213" s="843"/>
      <c r="R213" s="843"/>
      <c r="S213" s="843"/>
      <c r="T213" s="843"/>
      <c r="U213" s="843"/>
      <c r="V213" s="843"/>
      <c r="W213" s="843"/>
      <c r="X213" s="843"/>
      <c r="Y213" s="843"/>
      <c r="Z213" s="843"/>
      <c r="AA213" s="843"/>
      <c r="AB213" s="843"/>
      <c r="AC213" s="843"/>
      <c r="AD213" s="843"/>
      <c r="AE213" s="843"/>
      <c r="AF213" s="843"/>
      <c r="AG213" s="843"/>
      <c r="AH213" s="843"/>
      <c r="AI213" s="843"/>
      <c r="AJ213" s="843"/>
      <c r="AK213" s="843"/>
      <c r="AL213" s="843"/>
      <c r="AM213" s="893" t="s">
        <v>263</v>
      </c>
      <c r="AN213" s="896"/>
      <c r="AO213" s="996"/>
      <c r="AP213" s="996"/>
      <c r="AQ213" s="996"/>
      <c r="AR213" s="996"/>
      <c r="AS213" s="996"/>
      <c r="AT213" s="996"/>
      <c r="BY213" s="794"/>
      <c r="BZ213" s="794"/>
      <c r="CA213" s="794"/>
      <c r="CB213" s="794"/>
      <c r="CC213" s="794"/>
      <c r="CD213" s="794"/>
      <c r="CE213" s="794"/>
      <c r="CF213" s="794"/>
      <c r="CG213" s="807">
        <v>0</v>
      </c>
      <c r="CH213" s="807">
        <v>0</v>
      </c>
      <c r="CI213" s="807"/>
      <c r="CJ213" s="807"/>
      <c r="CK213" s="807"/>
      <c r="CL213" s="807"/>
      <c r="CM213" s="807"/>
      <c r="CN213" s="807"/>
      <c r="CO213" s="794"/>
    </row>
    <row r="214" spans="1:93" s="793" customFormat="1" ht="26.25" customHeight="1" x14ac:dyDescent="0.45">
      <c r="A214" s="889" t="s">
        <v>264</v>
      </c>
      <c r="B214" s="882"/>
      <c r="C214" s="882"/>
      <c r="D214" s="882"/>
      <c r="E214" s="882"/>
      <c r="F214" s="882"/>
      <c r="G214" s="882"/>
      <c r="H214" s="798"/>
      <c r="I214" s="798"/>
      <c r="J214" s="798"/>
      <c r="K214" s="798"/>
      <c r="L214" s="798"/>
      <c r="M214" s="1136"/>
      <c r="N214" s="894"/>
      <c r="O214" s="798"/>
      <c r="P214" s="798"/>
      <c r="Q214" s="798"/>
      <c r="R214" s="1146"/>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c r="AT214" s="798"/>
      <c r="AU214" s="798"/>
      <c r="AV214" s="798"/>
      <c r="BY214" s="794"/>
      <c r="BZ214" s="794"/>
      <c r="CA214" s="794"/>
      <c r="CB214" s="794"/>
      <c r="CC214" s="794"/>
      <c r="CD214" s="794"/>
      <c r="CE214" s="794"/>
      <c r="CF214" s="794"/>
      <c r="CG214" s="807"/>
      <c r="CH214" s="807"/>
      <c r="CI214" s="807"/>
      <c r="CJ214" s="807"/>
      <c r="CK214" s="807"/>
      <c r="CL214" s="807"/>
      <c r="CM214" s="807"/>
      <c r="CN214" s="807"/>
      <c r="CO214" s="794"/>
    </row>
    <row r="215" spans="1:93" s="793" customFormat="1" ht="14.25" customHeight="1" x14ac:dyDescent="0.2">
      <c r="A215" s="1508" t="s">
        <v>162</v>
      </c>
      <c r="B215" s="1509"/>
      <c r="C215" s="1514" t="s">
        <v>163</v>
      </c>
      <c r="D215" s="1515"/>
      <c r="E215" s="1516"/>
      <c r="F215" s="1520" t="s">
        <v>164</v>
      </c>
      <c r="G215" s="1521"/>
      <c r="H215" s="1521"/>
      <c r="I215" s="1521"/>
      <c r="J215" s="1521"/>
      <c r="K215" s="1521"/>
      <c r="L215" s="1521"/>
      <c r="M215" s="1521"/>
      <c r="N215" s="1521"/>
      <c r="O215" s="1521"/>
      <c r="P215" s="1521"/>
      <c r="Q215" s="1521"/>
      <c r="R215" s="1521"/>
      <c r="S215" s="1521"/>
      <c r="T215" s="1521"/>
      <c r="U215" s="1521"/>
      <c r="V215" s="1521"/>
      <c r="W215" s="1521"/>
      <c r="X215" s="1521"/>
      <c r="Y215" s="1521"/>
      <c r="Z215" s="1521"/>
      <c r="AA215" s="1521"/>
      <c r="AB215" s="1521"/>
      <c r="AC215" s="1521"/>
      <c r="AD215" s="1521"/>
      <c r="AE215" s="1521"/>
      <c r="AF215" s="1521"/>
      <c r="AG215" s="1521"/>
      <c r="AH215" s="1521"/>
      <c r="AI215" s="1521"/>
      <c r="AJ215" s="1521"/>
      <c r="AK215" s="1521"/>
      <c r="AL215" s="1521"/>
      <c r="AM215" s="1595"/>
      <c r="AN215" s="1577" t="s">
        <v>77</v>
      </c>
      <c r="AO215" s="1578"/>
      <c r="AP215" s="1579"/>
      <c r="AQ215" s="1599" t="s">
        <v>165</v>
      </c>
      <c r="AR215" s="1631" t="s">
        <v>265</v>
      </c>
      <c r="AS215" s="1631" t="s">
        <v>187</v>
      </c>
      <c r="AT215" s="957"/>
      <c r="AU215" s="823"/>
      <c r="AV215" s="823"/>
      <c r="BY215" s="794"/>
      <c r="BZ215" s="794"/>
      <c r="CA215" s="794"/>
      <c r="CB215" s="794"/>
      <c r="CC215" s="794"/>
      <c r="CD215" s="794"/>
      <c r="CE215" s="794"/>
      <c r="CF215" s="794"/>
      <c r="CG215" s="807"/>
      <c r="CH215" s="807"/>
      <c r="CI215" s="807"/>
      <c r="CJ215" s="807"/>
      <c r="CK215" s="807"/>
      <c r="CL215" s="807"/>
      <c r="CM215" s="807"/>
      <c r="CN215" s="807"/>
      <c r="CO215" s="794"/>
    </row>
    <row r="216" spans="1:93" s="793" customFormat="1" ht="14.25" customHeight="1" x14ac:dyDescent="0.2">
      <c r="A216" s="1510"/>
      <c r="B216" s="1511"/>
      <c r="C216" s="1517"/>
      <c r="D216" s="1518"/>
      <c r="E216" s="1519"/>
      <c r="F216" s="1562" t="s">
        <v>167</v>
      </c>
      <c r="G216" s="1564"/>
      <c r="H216" s="1562" t="s">
        <v>100</v>
      </c>
      <c r="I216" s="1564"/>
      <c r="J216" s="1562" t="s">
        <v>101</v>
      </c>
      <c r="K216" s="1564"/>
      <c r="L216" s="1562" t="s">
        <v>57</v>
      </c>
      <c r="M216" s="1564"/>
      <c r="N216" s="1562" t="s">
        <v>8</v>
      </c>
      <c r="O216" s="1564"/>
      <c r="P216" s="1562" t="s">
        <v>59</v>
      </c>
      <c r="Q216" s="1564"/>
      <c r="R216" s="1562" t="s">
        <v>60</v>
      </c>
      <c r="S216" s="1564"/>
      <c r="T216" s="1562" t="s">
        <v>61</v>
      </c>
      <c r="U216" s="1564"/>
      <c r="V216" s="1562" t="s">
        <v>62</v>
      </c>
      <c r="W216" s="1564"/>
      <c r="X216" s="1562" t="s">
        <v>63</v>
      </c>
      <c r="Y216" s="1564"/>
      <c r="Z216" s="1562" t="s">
        <v>64</v>
      </c>
      <c r="AA216" s="1564"/>
      <c r="AB216" s="1562" t="s">
        <v>65</v>
      </c>
      <c r="AC216" s="1564"/>
      <c r="AD216" s="1562" t="s">
        <v>66</v>
      </c>
      <c r="AE216" s="1564"/>
      <c r="AF216" s="1562" t="s">
        <v>67</v>
      </c>
      <c r="AG216" s="1564"/>
      <c r="AH216" s="1562" t="s">
        <v>68</v>
      </c>
      <c r="AI216" s="1564"/>
      <c r="AJ216" s="1562" t="s">
        <v>69</v>
      </c>
      <c r="AK216" s="1564"/>
      <c r="AL216" s="1562" t="s">
        <v>70</v>
      </c>
      <c r="AM216" s="1564"/>
      <c r="AN216" s="1599" t="s">
        <v>266</v>
      </c>
      <c r="AO216" s="1599" t="s">
        <v>267</v>
      </c>
      <c r="AP216" s="1599" t="s">
        <v>268</v>
      </c>
      <c r="AQ216" s="1705"/>
      <c r="AR216" s="1652"/>
      <c r="AS216" s="1652"/>
      <c r="AT216" s="894"/>
      <c r="AU216" s="823"/>
      <c r="AV216" s="823"/>
      <c r="BY216" s="794"/>
      <c r="BZ216" s="794"/>
      <c r="CA216" s="794"/>
      <c r="CB216" s="794"/>
      <c r="CC216" s="794"/>
      <c r="CD216" s="794"/>
      <c r="CE216" s="794"/>
      <c r="CF216" s="794"/>
      <c r="CG216" s="807"/>
      <c r="CH216" s="807"/>
      <c r="CI216" s="807"/>
      <c r="CJ216" s="807"/>
      <c r="CK216" s="807"/>
      <c r="CL216" s="807"/>
      <c r="CM216" s="807"/>
      <c r="CN216" s="807"/>
      <c r="CO216" s="794"/>
    </row>
    <row r="217" spans="1:93" s="793" customFormat="1" x14ac:dyDescent="0.2">
      <c r="A217" s="1512"/>
      <c r="B217" s="1513"/>
      <c r="C217" s="901" t="s">
        <v>149</v>
      </c>
      <c r="D217" s="901" t="s">
        <v>30</v>
      </c>
      <c r="E217" s="1148" t="s">
        <v>48</v>
      </c>
      <c r="F217" s="1149" t="s">
        <v>159</v>
      </c>
      <c r="G217" s="1150" t="s">
        <v>48</v>
      </c>
      <c r="H217" s="1149" t="s">
        <v>159</v>
      </c>
      <c r="I217" s="1150" t="s">
        <v>48</v>
      </c>
      <c r="J217" s="1149" t="s">
        <v>159</v>
      </c>
      <c r="K217" s="1150" t="s">
        <v>48</v>
      </c>
      <c r="L217" s="1149" t="s">
        <v>159</v>
      </c>
      <c r="M217" s="1150" t="s">
        <v>48</v>
      </c>
      <c r="N217" s="1149" t="s">
        <v>159</v>
      </c>
      <c r="O217" s="1150" t="s">
        <v>48</v>
      </c>
      <c r="P217" s="1149" t="s">
        <v>159</v>
      </c>
      <c r="Q217" s="1150" t="s">
        <v>48</v>
      </c>
      <c r="R217" s="1149" t="s">
        <v>159</v>
      </c>
      <c r="S217" s="1150" t="s">
        <v>48</v>
      </c>
      <c r="T217" s="1149" t="s">
        <v>159</v>
      </c>
      <c r="U217" s="1150" t="s">
        <v>48</v>
      </c>
      <c r="V217" s="1149" t="s">
        <v>159</v>
      </c>
      <c r="W217" s="1150" t="s">
        <v>48</v>
      </c>
      <c r="X217" s="1149" t="s">
        <v>159</v>
      </c>
      <c r="Y217" s="1150" t="s">
        <v>48</v>
      </c>
      <c r="Z217" s="1149" t="s">
        <v>159</v>
      </c>
      <c r="AA217" s="1150" t="s">
        <v>48</v>
      </c>
      <c r="AB217" s="1149" t="s">
        <v>159</v>
      </c>
      <c r="AC217" s="1150" t="s">
        <v>48</v>
      </c>
      <c r="AD217" s="1149" t="s">
        <v>159</v>
      </c>
      <c r="AE217" s="1150" t="s">
        <v>48</v>
      </c>
      <c r="AF217" s="1149" t="s">
        <v>159</v>
      </c>
      <c r="AG217" s="1150" t="s">
        <v>48</v>
      </c>
      <c r="AH217" s="1149" t="s">
        <v>159</v>
      </c>
      <c r="AI217" s="1150" t="s">
        <v>48</v>
      </c>
      <c r="AJ217" s="1149" t="s">
        <v>159</v>
      </c>
      <c r="AK217" s="1150" t="s">
        <v>48</v>
      </c>
      <c r="AL217" s="1149" t="s">
        <v>159</v>
      </c>
      <c r="AM217" s="1150" t="s">
        <v>48</v>
      </c>
      <c r="AN217" s="1600"/>
      <c r="AO217" s="1600"/>
      <c r="AP217" s="1600"/>
      <c r="AQ217" s="1600"/>
      <c r="AR217" s="1632"/>
      <c r="AS217" s="1632"/>
      <c r="AT217" s="1151"/>
      <c r="AU217" s="823"/>
      <c r="AV217" s="823"/>
      <c r="BY217" s="794"/>
      <c r="BZ217" s="794"/>
      <c r="CA217" s="794"/>
      <c r="CB217" s="794"/>
      <c r="CC217" s="794"/>
      <c r="CD217" s="794"/>
      <c r="CE217" s="794"/>
      <c r="CF217" s="794"/>
      <c r="CG217" s="807"/>
      <c r="CH217" s="807"/>
      <c r="CI217" s="807"/>
      <c r="CJ217" s="807"/>
      <c r="CK217" s="807"/>
      <c r="CL217" s="807"/>
      <c r="CM217" s="807"/>
      <c r="CN217" s="807"/>
      <c r="CO217" s="794"/>
    </row>
    <row r="218" spans="1:93" s="793" customFormat="1" x14ac:dyDescent="0.2">
      <c r="A218" s="1500" t="s">
        <v>168</v>
      </c>
      <c r="B218" s="1501"/>
      <c r="C218" s="1152">
        <f>SUM(D218+E218)</f>
        <v>21</v>
      </c>
      <c r="D218" s="1152">
        <f>SUM(F218+H218+J218+L218+N218+P218+R218+T218+V218+X218+Z218+AB218+AD218+AF218+AH218+AJ218+AL218)</f>
        <v>3</v>
      </c>
      <c r="E218" s="1153">
        <f>SUM(G218+I218+K218+M218+O218+Q218+S218+U218+W218+Y218+AA218+AC218+AE218+AG218+AI218+AK218+AM218)</f>
        <v>18</v>
      </c>
      <c r="F218" s="1154">
        <f>SUM(F228:F236)</f>
        <v>0</v>
      </c>
      <c r="G218" s="1155">
        <f>SUM(G220:G236)</f>
        <v>0</v>
      </c>
      <c r="H218" s="1154">
        <f>SUM(H228:H236)</f>
        <v>0</v>
      </c>
      <c r="I218" s="1155">
        <f>SUM(I220:I236)</f>
        <v>0</v>
      </c>
      <c r="J218" s="1154">
        <f>SUM(J228:J236)</f>
        <v>0</v>
      </c>
      <c r="K218" s="1155">
        <f>SUM(K219:K236)</f>
        <v>1</v>
      </c>
      <c r="L218" s="1154">
        <f>SUM(L228:L236)</f>
        <v>2</v>
      </c>
      <c r="M218" s="1155">
        <f>SUM(M219:M236)</f>
        <v>1</v>
      </c>
      <c r="N218" s="1154">
        <f>SUM(N228:N236)</f>
        <v>1</v>
      </c>
      <c r="O218" s="1155">
        <f>SUM(O219:O236)</f>
        <v>1</v>
      </c>
      <c r="P218" s="1154">
        <f>SUM(P228:P236)</f>
        <v>0</v>
      </c>
      <c r="Q218" s="1155">
        <f>SUM(Q219:Q236)</f>
        <v>4</v>
      </c>
      <c r="R218" s="1154">
        <f>SUM(R228:R236)</f>
        <v>0</v>
      </c>
      <c r="S218" s="1155">
        <f>SUM(S219:S236)</f>
        <v>2</v>
      </c>
      <c r="T218" s="1154">
        <f>SUM(T228:T236)</f>
        <v>0</v>
      </c>
      <c r="U218" s="1155">
        <f>SUM(U219:U236)</f>
        <v>2</v>
      </c>
      <c r="V218" s="1154">
        <f>SUM(V228:V236)</f>
        <v>0</v>
      </c>
      <c r="W218" s="1155">
        <f>SUM(W219:W236)</f>
        <v>2</v>
      </c>
      <c r="X218" s="1154">
        <f>SUM(X228:X236)</f>
        <v>0</v>
      </c>
      <c r="Y218" s="1155">
        <f>SUM(Y219:Y236)</f>
        <v>1</v>
      </c>
      <c r="Z218" s="1154">
        <f>SUM(Z228:Z236)</f>
        <v>0</v>
      </c>
      <c r="AA218" s="1155">
        <f>SUM(AA219:AA236)</f>
        <v>2</v>
      </c>
      <c r="AB218" s="1154">
        <f t="shared" ref="AB218:AM218" si="34">SUM(AB228:AB236)</f>
        <v>0</v>
      </c>
      <c r="AC218" s="1155">
        <f t="shared" si="34"/>
        <v>1</v>
      </c>
      <c r="AD218" s="1154">
        <f t="shared" si="34"/>
        <v>0</v>
      </c>
      <c r="AE218" s="1155">
        <f t="shared" si="34"/>
        <v>1</v>
      </c>
      <c r="AF218" s="1154">
        <f t="shared" si="34"/>
        <v>0</v>
      </c>
      <c r="AG218" s="1155">
        <f t="shared" si="34"/>
        <v>0</v>
      </c>
      <c r="AH218" s="1154">
        <f t="shared" si="34"/>
        <v>0</v>
      </c>
      <c r="AI218" s="1155">
        <f t="shared" si="34"/>
        <v>0</v>
      </c>
      <c r="AJ218" s="1154">
        <f t="shared" si="34"/>
        <v>0</v>
      </c>
      <c r="AK218" s="1155">
        <f t="shared" si="34"/>
        <v>0</v>
      </c>
      <c r="AL218" s="1154">
        <f t="shared" si="34"/>
        <v>0</v>
      </c>
      <c r="AM218" s="1155">
        <f t="shared" si="34"/>
        <v>0</v>
      </c>
      <c r="AN218" s="1156">
        <f t="shared" ref="AN218:AS218" si="35">SUM(AN219:AN236)</f>
        <v>0</v>
      </c>
      <c r="AO218" s="1157">
        <f t="shared" si="35"/>
        <v>0</v>
      </c>
      <c r="AP218" s="1157">
        <f t="shared" si="35"/>
        <v>0</v>
      </c>
      <c r="AQ218" s="1157">
        <f t="shared" si="35"/>
        <v>0</v>
      </c>
      <c r="AR218" s="1152">
        <f t="shared" si="35"/>
        <v>0</v>
      </c>
      <c r="AS218" s="1156">
        <f t="shared" si="35"/>
        <v>0</v>
      </c>
      <c r="AT218" s="1158"/>
      <c r="AU218" s="823"/>
      <c r="AV218" s="823"/>
      <c r="BY218" s="794"/>
      <c r="BZ218" s="794"/>
      <c r="CA218" s="794"/>
      <c r="CB218" s="794"/>
      <c r="CC218" s="794"/>
      <c r="CD218" s="794"/>
      <c r="CE218" s="794"/>
      <c r="CF218" s="794"/>
      <c r="CG218" s="807"/>
      <c r="CH218" s="807"/>
      <c r="CI218" s="807"/>
      <c r="CJ218" s="807"/>
      <c r="CK218" s="807"/>
      <c r="CL218" s="807"/>
      <c r="CM218" s="807"/>
      <c r="CN218" s="807"/>
      <c r="CO218" s="794"/>
    </row>
    <row r="219" spans="1:93" s="793" customFormat="1" x14ac:dyDescent="0.2">
      <c r="A219" s="1505" t="s">
        <v>249</v>
      </c>
      <c r="B219" s="1159" t="s">
        <v>23</v>
      </c>
      <c r="C219" s="1160">
        <f t="shared" ref="C219:C227" si="36">E219</f>
        <v>0</v>
      </c>
      <c r="D219" s="1161"/>
      <c r="E219" s="1162">
        <f>SUM(K219+M219+O219+Q219+S219+U219+W219+Y219+AA219)</f>
        <v>0</v>
      </c>
      <c r="F219" s="1163"/>
      <c r="G219" s="1163"/>
      <c r="H219" s="1163"/>
      <c r="I219" s="1163"/>
      <c r="J219" s="1163"/>
      <c r="K219" s="1027"/>
      <c r="L219" s="1163"/>
      <c r="M219" s="1027"/>
      <c r="N219" s="1163"/>
      <c r="O219" s="1027"/>
      <c r="P219" s="1163"/>
      <c r="Q219" s="1027"/>
      <c r="R219" s="1163"/>
      <c r="S219" s="1027"/>
      <c r="T219" s="1163"/>
      <c r="U219" s="1027"/>
      <c r="V219" s="1163"/>
      <c r="W219" s="1027"/>
      <c r="X219" s="1163"/>
      <c r="Y219" s="1027"/>
      <c r="Z219" s="1163"/>
      <c r="AA219" s="1027"/>
      <c r="AB219" s="1163"/>
      <c r="AC219" s="1163"/>
      <c r="AD219" s="1163"/>
      <c r="AE219" s="1163"/>
      <c r="AF219" s="1163"/>
      <c r="AG219" s="1163"/>
      <c r="AH219" s="1163"/>
      <c r="AI219" s="1163"/>
      <c r="AJ219" s="1163"/>
      <c r="AK219" s="1163"/>
      <c r="AL219" s="1163"/>
      <c r="AM219" s="1163"/>
      <c r="AN219" s="865"/>
      <c r="AO219" s="841"/>
      <c r="AP219" s="841"/>
      <c r="AQ219" s="841"/>
      <c r="AR219" s="841"/>
      <c r="AS219" s="841"/>
      <c r="AT219" s="963" t="s">
        <v>194</v>
      </c>
      <c r="AU219" s="823"/>
      <c r="AV219" s="823"/>
      <c r="BY219" s="794"/>
      <c r="BZ219" s="794"/>
      <c r="CA219" s="794"/>
      <c r="CB219" s="794"/>
      <c r="CC219" s="794"/>
      <c r="CD219" s="794"/>
      <c r="CE219" s="794"/>
      <c r="CF219" s="794"/>
      <c r="CG219" s="807">
        <v>0</v>
      </c>
      <c r="CH219" s="807"/>
      <c r="CI219" s="807"/>
      <c r="CJ219" s="807">
        <v>0</v>
      </c>
      <c r="CK219" s="807"/>
      <c r="CL219" s="807"/>
      <c r="CM219" s="807"/>
      <c r="CN219" s="807"/>
      <c r="CO219" s="794"/>
    </row>
    <row r="220" spans="1:93" s="793" customFormat="1" x14ac:dyDescent="0.2">
      <c r="A220" s="1506"/>
      <c r="B220" s="1164" t="s">
        <v>169</v>
      </c>
      <c r="C220" s="876">
        <f t="shared" si="36"/>
        <v>0</v>
      </c>
      <c r="D220" s="1161"/>
      <c r="E220" s="1162">
        <f t="shared" ref="E220:E227" si="37">SUM(G220+I220+K220+M220+O220+Q220+S220+U220+W220+Y220+AA220)</f>
        <v>0</v>
      </c>
      <c r="F220" s="1163"/>
      <c r="G220" s="1027"/>
      <c r="H220" s="1163"/>
      <c r="I220" s="1027"/>
      <c r="J220" s="1163"/>
      <c r="K220" s="1027"/>
      <c r="L220" s="1163"/>
      <c r="M220" s="1027"/>
      <c r="N220" s="1163"/>
      <c r="O220" s="1027"/>
      <c r="P220" s="1163"/>
      <c r="Q220" s="1027"/>
      <c r="R220" s="1163"/>
      <c r="S220" s="1027"/>
      <c r="T220" s="1163"/>
      <c r="U220" s="1027"/>
      <c r="V220" s="1163"/>
      <c r="W220" s="1027"/>
      <c r="X220" s="1163"/>
      <c r="Y220" s="1027"/>
      <c r="Z220" s="1163"/>
      <c r="AA220" s="1027"/>
      <c r="AB220" s="1163"/>
      <c r="AC220" s="1163"/>
      <c r="AD220" s="1163"/>
      <c r="AE220" s="1163"/>
      <c r="AF220" s="1163"/>
      <c r="AG220" s="1163"/>
      <c r="AH220" s="1163"/>
      <c r="AI220" s="1163"/>
      <c r="AJ220" s="1163"/>
      <c r="AK220" s="1163"/>
      <c r="AL220" s="1163"/>
      <c r="AM220" s="1163"/>
      <c r="AN220" s="841"/>
      <c r="AO220" s="841"/>
      <c r="AP220" s="841"/>
      <c r="AQ220" s="841"/>
      <c r="AR220" s="841"/>
      <c r="AS220" s="841"/>
      <c r="AT220" s="964" t="s">
        <v>194</v>
      </c>
      <c r="AU220" s="823"/>
      <c r="AV220" s="823"/>
      <c r="BY220" s="794"/>
      <c r="BZ220" s="794"/>
      <c r="CA220" s="794"/>
      <c r="CB220" s="794"/>
      <c r="CC220" s="794"/>
      <c r="CD220" s="794"/>
      <c r="CE220" s="794"/>
      <c r="CF220" s="794"/>
      <c r="CG220" s="807">
        <v>0</v>
      </c>
      <c r="CH220" s="807"/>
      <c r="CI220" s="807"/>
      <c r="CJ220" s="807">
        <v>0</v>
      </c>
      <c r="CK220" s="807"/>
      <c r="CL220" s="807"/>
      <c r="CM220" s="807"/>
      <c r="CN220" s="807"/>
      <c r="CO220" s="794"/>
    </row>
    <row r="221" spans="1:93" s="793" customFormat="1" x14ac:dyDescent="0.2">
      <c r="A221" s="1506"/>
      <c r="B221" s="1165" t="s">
        <v>170</v>
      </c>
      <c r="C221" s="873">
        <f t="shared" si="36"/>
        <v>0</v>
      </c>
      <c r="D221" s="1161"/>
      <c r="E221" s="1166">
        <f t="shared" si="37"/>
        <v>0</v>
      </c>
      <c r="F221" s="1163"/>
      <c r="G221" s="827"/>
      <c r="H221" s="1163"/>
      <c r="I221" s="827"/>
      <c r="J221" s="1163"/>
      <c r="K221" s="827"/>
      <c r="L221" s="1163"/>
      <c r="M221" s="827"/>
      <c r="N221" s="1163"/>
      <c r="O221" s="827"/>
      <c r="P221" s="1163"/>
      <c r="Q221" s="827"/>
      <c r="R221" s="1163"/>
      <c r="S221" s="827"/>
      <c r="T221" s="1163"/>
      <c r="U221" s="827"/>
      <c r="V221" s="1163"/>
      <c r="W221" s="827"/>
      <c r="X221" s="1163"/>
      <c r="Y221" s="827"/>
      <c r="Z221" s="1163"/>
      <c r="AA221" s="827"/>
      <c r="AB221" s="1163"/>
      <c r="AC221" s="1163"/>
      <c r="AD221" s="1163"/>
      <c r="AE221" s="1163"/>
      <c r="AF221" s="1163"/>
      <c r="AG221" s="1163"/>
      <c r="AH221" s="1163"/>
      <c r="AI221" s="1163"/>
      <c r="AJ221" s="1163"/>
      <c r="AK221" s="1163"/>
      <c r="AL221" s="1163"/>
      <c r="AM221" s="1163"/>
      <c r="AN221" s="842"/>
      <c r="AO221" s="842"/>
      <c r="AP221" s="842"/>
      <c r="AQ221" s="842"/>
      <c r="AR221" s="842"/>
      <c r="AS221" s="842"/>
      <c r="AT221" s="964" t="s">
        <v>194</v>
      </c>
      <c r="AU221" s="823"/>
      <c r="AV221" s="823"/>
      <c r="BY221" s="794"/>
      <c r="BZ221" s="794"/>
      <c r="CA221" s="794"/>
      <c r="CB221" s="794"/>
      <c r="CC221" s="794"/>
      <c r="CD221" s="794"/>
      <c r="CE221" s="794"/>
      <c r="CF221" s="794"/>
      <c r="CG221" s="807">
        <v>0</v>
      </c>
      <c r="CH221" s="807"/>
      <c r="CI221" s="807"/>
      <c r="CJ221" s="807">
        <v>0</v>
      </c>
      <c r="CK221" s="807"/>
      <c r="CL221" s="807"/>
      <c r="CM221" s="807"/>
      <c r="CN221" s="807"/>
      <c r="CO221" s="794"/>
    </row>
    <row r="222" spans="1:93" s="793" customFormat="1" x14ac:dyDescent="0.2">
      <c r="A222" s="1506"/>
      <c r="B222" s="1165" t="s">
        <v>171</v>
      </c>
      <c r="C222" s="873">
        <f t="shared" si="36"/>
        <v>0</v>
      </c>
      <c r="D222" s="1161"/>
      <c r="E222" s="1166">
        <f t="shared" si="37"/>
        <v>0</v>
      </c>
      <c r="F222" s="1163"/>
      <c r="G222" s="827"/>
      <c r="H222" s="1163"/>
      <c r="I222" s="827"/>
      <c r="J222" s="1163"/>
      <c r="K222" s="827"/>
      <c r="L222" s="1163"/>
      <c r="M222" s="827"/>
      <c r="N222" s="1163"/>
      <c r="O222" s="827"/>
      <c r="P222" s="1163"/>
      <c r="Q222" s="827"/>
      <c r="R222" s="1163"/>
      <c r="S222" s="827"/>
      <c r="T222" s="1163"/>
      <c r="U222" s="827"/>
      <c r="V222" s="1163"/>
      <c r="W222" s="827"/>
      <c r="X222" s="1163"/>
      <c r="Y222" s="827"/>
      <c r="Z222" s="1163"/>
      <c r="AA222" s="827"/>
      <c r="AB222" s="1163"/>
      <c r="AC222" s="1163"/>
      <c r="AD222" s="1163"/>
      <c r="AE222" s="1163"/>
      <c r="AF222" s="1163"/>
      <c r="AG222" s="1163"/>
      <c r="AH222" s="1163"/>
      <c r="AI222" s="1163"/>
      <c r="AJ222" s="1163"/>
      <c r="AK222" s="1163"/>
      <c r="AL222" s="1163"/>
      <c r="AM222" s="1163"/>
      <c r="AN222" s="842"/>
      <c r="AO222" s="842"/>
      <c r="AP222" s="842"/>
      <c r="AQ222" s="842"/>
      <c r="AR222" s="842"/>
      <c r="AS222" s="842"/>
      <c r="AT222" s="964" t="s">
        <v>194</v>
      </c>
      <c r="AU222" s="823"/>
      <c r="AV222" s="823"/>
      <c r="BY222" s="794"/>
      <c r="BZ222" s="794"/>
      <c r="CA222" s="794"/>
      <c r="CB222" s="794"/>
      <c r="CC222" s="794"/>
      <c r="CD222" s="794"/>
      <c r="CE222" s="794"/>
      <c r="CF222" s="794"/>
      <c r="CG222" s="807">
        <v>0</v>
      </c>
      <c r="CH222" s="807"/>
      <c r="CI222" s="807"/>
      <c r="CJ222" s="807">
        <v>0</v>
      </c>
      <c r="CK222" s="807"/>
      <c r="CL222" s="807"/>
      <c r="CM222" s="807"/>
      <c r="CN222" s="807"/>
      <c r="CO222" s="794"/>
    </row>
    <row r="223" spans="1:93" s="793" customFormat="1" x14ac:dyDescent="0.2">
      <c r="A223" s="1506"/>
      <c r="B223" s="1165" t="s">
        <v>172</v>
      </c>
      <c r="C223" s="873">
        <f t="shared" si="36"/>
        <v>0</v>
      </c>
      <c r="D223" s="1161"/>
      <c r="E223" s="1166">
        <f t="shared" si="37"/>
        <v>0</v>
      </c>
      <c r="F223" s="1163"/>
      <c r="G223" s="827"/>
      <c r="H223" s="1163"/>
      <c r="I223" s="827"/>
      <c r="J223" s="1163"/>
      <c r="K223" s="827"/>
      <c r="L223" s="1163"/>
      <c r="M223" s="827"/>
      <c r="N223" s="1163"/>
      <c r="O223" s="827"/>
      <c r="P223" s="1163"/>
      <c r="Q223" s="827"/>
      <c r="R223" s="1163"/>
      <c r="S223" s="827"/>
      <c r="T223" s="1163"/>
      <c r="U223" s="827"/>
      <c r="V223" s="1163"/>
      <c r="W223" s="827"/>
      <c r="X223" s="1163"/>
      <c r="Y223" s="827"/>
      <c r="Z223" s="1163"/>
      <c r="AA223" s="827"/>
      <c r="AB223" s="1163"/>
      <c r="AC223" s="1163"/>
      <c r="AD223" s="1163"/>
      <c r="AE223" s="1163"/>
      <c r="AF223" s="1163"/>
      <c r="AG223" s="1163"/>
      <c r="AH223" s="1163"/>
      <c r="AI223" s="1163"/>
      <c r="AJ223" s="1163"/>
      <c r="AK223" s="1163"/>
      <c r="AL223" s="1163"/>
      <c r="AM223" s="1163"/>
      <c r="AN223" s="842"/>
      <c r="AO223" s="842"/>
      <c r="AP223" s="842"/>
      <c r="AQ223" s="842"/>
      <c r="AR223" s="842"/>
      <c r="AS223" s="842"/>
      <c r="AT223" s="964" t="s">
        <v>194</v>
      </c>
      <c r="AU223" s="823"/>
      <c r="AV223" s="823"/>
      <c r="BY223" s="794"/>
      <c r="BZ223" s="794"/>
      <c r="CA223" s="794"/>
      <c r="CB223" s="794"/>
      <c r="CC223" s="794"/>
      <c r="CD223" s="794"/>
      <c r="CE223" s="794"/>
      <c r="CF223" s="794"/>
      <c r="CG223" s="807">
        <v>0</v>
      </c>
      <c r="CH223" s="807"/>
      <c r="CI223" s="807"/>
      <c r="CJ223" s="807">
        <v>0</v>
      </c>
      <c r="CK223" s="807"/>
      <c r="CL223" s="807"/>
      <c r="CM223" s="807"/>
      <c r="CN223" s="807"/>
      <c r="CO223" s="794"/>
    </row>
    <row r="224" spans="1:93" s="793" customFormat="1" x14ac:dyDescent="0.2">
      <c r="A224" s="1506"/>
      <c r="B224" s="1165" t="s">
        <v>173</v>
      </c>
      <c r="C224" s="873">
        <f t="shared" si="36"/>
        <v>0</v>
      </c>
      <c r="D224" s="1161"/>
      <c r="E224" s="1166">
        <f t="shared" si="37"/>
        <v>0</v>
      </c>
      <c r="F224" s="1163"/>
      <c r="G224" s="827"/>
      <c r="H224" s="1163"/>
      <c r="I224" s="827"/>
      <c r="J224" s="1163"/>
      <c r="K224" s="827"/>
      <c r="L224" s="1163"/>
      <c r="M224" s="827"/>
      <c r="N224" s="1163"/>
      <c r="O224" s="827"/>
      <c r="P224" s="1163"/>
      <c r="Q224" s="827"/>
      <c r="R224" s="1163"/>
      <c r="S224" s="827"/>
      <c r="T224" s="1163"/>
      <c r="U224" s="827"/>
      <c r="V224" s="1163"/>
      <c r="W224" s="827"/>
      <c r="X224" s="1163"/>
      <c r="Y224" s="827"/>
      <c r="Z224" s="1163"/>
      <c r="AA224" s="827"/>
      <c r="AB224" s="1163"/>
      <c r="AC224" s="1163"/>
      <c r="AD224" s="1163"/>
      <c r="AE224" s="1163"/>
      <c r="AF224" s="1163"/>
      <c r="AG224" s="1163"/>
      <c r="AH224" s="1163"/>
      <c r="AI224" s="1163"/>
      <c r="AJ224" s="1163"/>
      <c r="AK224" s="1163"/>
      <c r="AL224" s="1163"/>
      <c r="AM224" s="1163"/>
      <c r="AN224" s="842"/>
      <c r="AO224" s="842"/>
      <c r="AP224" s="842"/>
      <c r="AQ224" s="842"/>
      <c r="AR224" s="842"/>
      <c r="AS224" s="842"/>
      <c r="AT224" s="964" t="s">
        <v>194</v>
      </c>
      <c r="AU224" s="823"/>
      <c r="AV224" s="823"/>
      <c r="BY224" s="794"/>
      <c r="BZ224" s="794"/>
      <c r="CA224" s="794"/>
      <c r="CB224" s="794"/>
      <c r="CC224" s="794"/>
      <c r="CD224" s="794"/>
      <c r="CE224" s="794"/>
      <c r="CF224" s="794"/>
      <c r="CG224" s="807">
        <v>0</v>
      </c>
      <c r="CH224" s="807"/>
      <c r="CI224" s="807"/>
      <c r="CJ224" s="807">
        <v>0</v>
      </c>
      <c r="CK224" s="807"/>
      <c r="CL224" s="807"/>
      <c r="CM224" s="807"/>
      <c r="CN224" s="807"/>
      <c r="CO224" s="794"/>
    </row>
    <row r="225" spans="1:93" s="793" customFormat="1" x14ac:dyDescent="0.2">
      <c r="A225" s="1506"/>
      <c r="B225" s="1165" t="s">
        <v>174</v>
      </c>
      <c r="C225" s="873">
        <f t="shared" si="36"/>
        <v>0</v>
      </c>
      <c r="D225" s="1161"/>
      <c r="E225" s="1166">
        <f t="shared" si="37"/>
        <v>0</v>
      </c>
      <c r="F225" s="1163"/>
      <c r="G225" s="827"/>
      <c r="H225" s="1163"/>
      <c r="I225" s="827"/>
      <c r="J225" s="1163"/>
      <c r="K225" s="827"/>
      <c r="L225" s="1163"/>
      <c r="M225" s="827"/>
      <c r="N225" s="1163"/>
      <c r="O225" s="827"/>
      <c r="P225" s="1163"/>
      <c r="Q225" s="827"/>
      <c r="R225" s="1163"/>
      <c r="S225" s="827"/>
      <c r="T225" s="1163"/>
      <c r="U225" s="827"/>
      <c r="V225" s="1163"/>
      <c r="W225" s="827"/>
      <c r="X225" s="1163"/>
      <c r="Y225" s="827"/>
      <c r="Z225" s="1163"/>
      <c r="AA225" s="827"/>
      <c r="AB225" s="1163"/>
      <c r="AC225" s="1163"/>
      <c r="AD225" s="1163"/>
      <c r="AE225" s="1163"/>
      <c r="AF225" s="1163"/>
      <c r="AG225" s="1163"/>
      <c r="AH225" s="1163"/>
      <c r="AI225" s="1163"/>
      <c r="AJ225" s="1163"/>
      <c r="AK225" s="1163"/>
      <c r="AL225" s="1163"/>
      <c r="AM225" s="1163"/>
      <c r="AN225" s="842"/>
      <c r="AO225" s="842"/>
      <c r="AP225" s="842"/>
      <c r="AQ225" s="842"/>
      <c r="AR225" s="842"/>
      <c r="AS225" s="842"/>
      <c r="AT225" s="962" t="s">
        <v>194</v>
      </c>
      <c r="AU225" s="823"/>
      <c r="AV225" s="823"/>
      <c r="BY225" s="794"/>
      <c r="BZ225" s="794"/>
      <c r="CA225" s="794"/>
      <c r="CB225" s="794"/>
      <c r="CC225" s="794"/>
      <c r="CD225" s="794"/>
      <c r="CE225" s="794"/>
      <c r="CF225" s="794"/>
      <c r="CG225" s="807">
        <v>0</v>
      </c>
      <c r="CH225" s="807"/>
      <c r="CI225" s="807"/>
      <c r="CJ225" s="807">
        <v>0</v>
      </c>
      <c r="CK225" s="807"/>
      <c r="CL225" s="807"/>
      <c r="CM225" s="807"/>
      <c r="CN225" s="807"/>
      <c r="CO225" s="794"/>
    </row>
    <row r="226" spans="1:93" s="793" customFormat="1" x14ac:dyDescent="0.2">
      <c r="A226" s="1506"/>
      <c r="B226" s="1165" t="s">
        <v>175</v>
      </c>
      <c r="C226" s="873">
        <f t="shared" si="36"/>
        <v>0</v>
      </c>
      <c r="D226" s="1161"/>
      <c r="E226" s="1166">
        <f t="shared" si="37"/>
        <v>0</v>
      </c>
      <c r="F226" s="1163"/>
      <c r="G226" s="827"/>
      <c r="H226" s="1163"/>
      <c r="I226" s="827"/>
      <c r="J226" s="1163"/>
      <c r="K226" s="827"/>
      <c r="L226" s="1163"/>
      <c r="M226" s="827"/>
      <c r="N226" s="1163"/>
      <c r="O226" s="827"/>
      <c r="P226" s="1163"/>
      <c r="Q226" s="827"/>
      <c r="R226" s="1163"/>
      <c r="S226" s="827"/>
      <c r="T226" s="1163"/>
      <c r="U226" s="827"/>
      <c r="V226" s="1163"/>
      <c r="W226" s="827"/>
      <c r="X226" s="1163"/>
      <c r="Y226" s="827"/>
      <c r="Z226" s="1163"/>
      <c r="AA226" s="827"/>
      <c r="AB226" s="1163"/>
      <c r="AC226" s="1163"/>
      <c r="AD226" s="1163"/>
      <c r="AE226" s="1163"/>
      <c r="AF226" s="1163"/>
      <c r="AG226" s="1163"/>
      <c r="AH226" s="1163"/>
      <c r="AI226" s="1163"/>
      <c r="AJ226" s="1163"/>
      <c r="AK226" s="1163"/>
      <c r="AL226" s="1163"/>
      <c r="AM226" s="1163"/>
      <c r="AN226" s="842"/>
      <c r="AO226" s="842"/>
      <c r="AP226" s="842"/>
      <c r="AQ226" s="842"/>
      <c r="AR226" s="842"/>
      <c r="AS226" s="842"/>
      <c r="AT226" s="964" t="s">
        <v>194</v>
      </c>
      <c r="AU226" s="823"/>
      <c r="AV226" s="823"/>
      <c r="BY226" s="794"/>
      <c r="BZ226" s="794"/>
      <c r="CA226" s="794"/>
      <c r="CB226" s="794"/>
      <c r="CC226" s="794"/>
      <c r="CD226" s="794"/>
      <c r="CE226" s="794"/>
      <c r="CF226" s="794"/>
      <c r="CG226" s="807">
        <v>0</v>
      </c>
      <c r="CH226" s="807"/>
      <c r="CI226" s="807"/>
      <c r="CJ226" s="807">
        <v>0</v>
      </c>
      <c r="CK226" s="807"/>
      <c r="CL226" s="807"/>
      <c r="CM226" s="807"/>
      <c r="CN226" s="807"/>
      <c r="CO226" s="794"/>
    </row>
    <row r="227" spans="1:93" s="793" customFormat="1" x14ac:dyDescent="0.2">
      <c r="A227" s="1507"/>
      <c r="B227" s="1167" t="s">
        <v>176</v>
      </c>
      <c r="C227" s="868">
        <f t="shared" si="36"/>
        <v>4</v>
      </c>
      <c r="D227" s="1168"/>
      <c r="E227" s="1169">
        <f t="shared" si="37"/>
        <v>4</v>
      </c>
      <c r="F227" s="1170"/>
      <c r="G227" s="1035"/>
      <c r="H227" s="1170"/>
      <c r="I227" s="1035"/>
      <c r="J227" s="1170"/>
      <c r="K227" s="1035"/>
      <c r="L227" s="1170"/>
      <c r="M227" s="1035">
        <v>1</v>
      </c>
      <c r="N227" s="1170"/>
      <c r="O227" s="1035">
        <v>1</v>
      </c>
      <c r="P227" s="1170"/>
      <c r="Q227" s="1035">
        <v>1</v>
      </c>
      <c r="R227" s="1170"/>
      <c r="S227" s="1035">
        <v>1</v>
      </c>
      <c r="T227" s="1170"/>
      <c r="U227" s="1035"/>
      <c r="V227" s="1170"/>
      <c r="W227" s="1035"/>
      <c r="X227" s="1170"/>
      <c r="Y227" s="1035"/>
      <c r="Z227" s="1170"/>
      <c r="AA227" s="1035"/>
      <c r="AB227" s="1170"/>
      <c r="AC227" s="1170"/>
      <c r="AD227" s="1170"/>
      <c r="AE227" s="1170"/>
      <c r="AF227" s="1170"/>
      <c r="AG227" s="1170"/>
      <c r="AH227" s="1170"/>
      <c r="AI227" s="1170"/>
      <c r="AJ227" s="1170"/>
      <c r="AK227" s="1170"/>
      <c r="AL227" s="1170"/>
      <c r="AM227" s="1170"/>
      <c r="AN227" s="843"/>
      <c r="AO227" s="843"/>
      <c r="AP227" s="843"/>
      <c r="AQ227" s="843">
        <v>0</v>
      </c>
      <c r="AR227" s="843">
        <v>0</v>
      </c>
      <c r="AS227" s="843">
        <v>0</v>
      </c>
      <c r="AT227" s="962" t="s">
        <v>194</v>
      </c>
      <c r="AU227" s="823"/>
      <c r="AV227" s="823"/>
      <c r="BY227" s="794"/>
      <c r="BZ227" s="794"/>
      <c r="CA227" s="794"/>
      <c r="CB227" s="794"/>
      <c r="CC227" s="794"/>
      <c r="CD227" s="794"/>
      <c r="CE227" s="794"/>
      <c r="CF227" s="794"/>
      <c r="CG227" s="807">
        <v>0</v>
      </c>
      <c r="CH227" s="807"/>
      <c r="CI227" s="807"/>
      <c r="CJ227" s="807">
        <v>0</v>
      </c>
      <c r="CK227" s="807"/>
      <c r="CL227" s="807"/>
      <c r="CM227" s="807"/>
      <c r="CN227" s="807"/>
      <c r="CO227" s="794"/>
    </row>
    <row r="228" spans="1:93" s="793" customFormat="1" x14ac:dyDescent="0.2">
      <c r="A228" s="1505" t="s">
        <v>269</v>
      </c>
      <c r="B228" s="1159" t="s">
        <v>23</v>
      </c>
      <c r="C228" s="1160">
        <f t="shared" ref="C228:C236" si="38">SUM(D228+E228)</f>
        <v>0</v>
      </c>
      <c r="D228" s="1160">
        <f t="shared" ref="D228:E236" si="39">SUM(F228+H228+J228+L228+N228+P228+R228+T228+V228+X228+Z228+AB228+AD228+AF228+AH228+AJ228+AL228)</f>
        <v>0</v>
      </c>
      <c r="E228" s="1162">
        <f t="shared" si="39"/>
        <v>0</v>
      </c>
      <c r="F228" s="1171"/>
      <c r="G228" s="1172"/>
      <c r="H228" s="1173"/>
      <c r="I228" s="1172"/>
      <c r="J228" s="1173"/>
      <c r="K228" s="1027"/>
      <c r="L228" s="1171"/>
      <c r="M228" s="1172"/>
      <c r="N228" s="1173"/>
      <c r="O228" s="1174"/>
      <c r="P228" s="1175"/>
      <c r="Q228" s="1172"/>
      <c r="R228" s="1173"/>
      <c r="S228" s="1174"/>
      <c r="T228" s="1175"/>
      <c r="U228" s="1172"/>
      <c r="V228" s="1173"/>
      <c r="W228" s="1174"/>
      <c r="X228" s="1175"/>
      <c r="Y228" s="1172"/>
      <c r="Z228" s="1173"/>
      <c r="AA228" s="1174"/>
      <c r="AB228" s="1175"/>
      <c r="AC228" s="1172"/>
      <c r="AD228" s="1173"/>
      <c r="AE228" s="1174"/>
      <c r="AF228" s="1175"/>
      <c r="AG228" s="1172"/>
      <c r="AH228" s="1173"/>
      <c r="AI228" s="1174"/>
      <c r="AJ228" s="1175"/>
      <c r="AK228" s="1172"/>
      <c r="AL228" s="1173"/>
      <c r="AM228" s="1174"/>
      <c r="AN228" s="865"/>
      <c r="AO228" s="841"/>
      <c r="AP228" s="841"/>
      <c r="AQ228" s="841"/>
      <c r="AR228" s="841"/>
      <c r="AS228" s="841"/>
      <c r="AT228" s="964" t="s">
        <v>194</v>
      </c>
      <c r="AU228" s="823"/>
      <c r="AV228" s="823"/>
      <c r="BY228" s="794"/>
      <c r="BZ228" s="794"/>
      <c r="CA228" s="794"/>
      <c r="CB228" s="794"/>
      <c r="CC228" s="794"/>
      <c r="CD228" s="794"/>
      <c r="CE228" s="794"/>
      <c r="CF228" s="794"/>
      <c r="CG228" s="807">
        <v>0</v>
      </c>
      <c r="CH228" s="807"/>
      <c r="CI228" s="807"/>
      <c r="CJ228" s="807">
        <v>0</v>
      </c>
      <c r="CK228" s="807"/>
      <c r="CL228" s="807"/>
      <c r="CM228" s="807"/>
      <c r="CN228" s="807"/>
      <c r="CO228" s="794"/>
    </row>
    <row r="229" spans="1:93" s="793" customFormat="1" x14ac:dyDescent="0.2">
      <c r="A229" s="1506"/>
      <c r="B229" s="1164" t="s">
        <v>169</v>
      </c>
      <c r="C229" s="876">
        <f t="shared" si="38"/>
        <v>0</v>
      </c>
      <c r="D229" s="876">
        <f t="shared" si="39"/>
        <v>0</v>
      </c>
      <c r="E229" s="1162">
        <f t="shared" si="39"/>
        <v>0</v>
      </c>
      <c r="F229" s="1020"/>
      <c r="G229" s="1027"/>
      <c r="H229" s="1020"/>
      <c r="I229" s="1027"/>
      <c r="J229" s="1020"/>
      <c r="K229" s="1027"/>
      <c r="L229" s="1020"/>
      <c r="M229" s="1027"/>
      <c r="N229" s="1021"/>
      <c r="O229" s="1176"/>
      <c r="P229" s="1020"/>
      <c r="Q229" s="1027"/>
      <c r="R229" s="1021"/>
      <c r="S229" s="1176"/>
      <c r="T229" s="1020"/>
      <c r="U229" s="1027"/>
      <c r="V229" s="1021"/>
      <c r="W229" s="1176"/>
      <c r="X229" s="1020"/>
      <c r="Y229" s="1027"/>
      <c r="Z229" s="1021"/>
      <c r="AA229" s="1176"/>
      <c r="AB229" s="1020"/>
      <c r="AC229" s="1027"/>
      <c r="AD229" s="1021"/>
      <c r="AE229" s="1176"/>
      <c r="AF229" s="1020"/>
      <c r="AG229" s="1027"/>
      <c r="AH229" s="1021"/>
      <c r="AI229" s="1176"/>
      <c r="AJ229" s="1020"/>
      <c r="AK229" s="1027"/>
      <c r="AL229" s="1021"/>
      <c r="AM229" s="1176"/>
      <c r="AN229" s="841"/>
      <c r="AO229" s="841"/>
      <c r="AP229" s="841"/>
      <c r="AQ229" s="841"/>
      <c r="AR229" s="841"/>
      <c r="AS229" s="841"/>
      <c r="AT229" s="964" t="s">
        <v>194</v>
      </c>
      <c r="AU229" s="823"/>
      <c r="AV229" s="823"/>
      <c r="BY229" s="794"/>
      <c r="BZ229" s="794"/>
      <c r="CA229" s="794"/>
      <c r="CB229" s="794"/>
      <c r="CC229" s="794"/>
      <c r="CD229" s="794"/>
      <c r="CE229" s="794"/>
      <c r="CF229" s="794"/>
      <c r="CG229" s="807">
        <v>0</v>
      </c>
      <c r="CH229" s="807"/>
      <c r="CI229" s="807"/>
      <c r="CJ229" s="807">
        <v>0</v>
      </c>
      <c r="CK229" s="807"/>
      <c r="CL229" s="807"/>
      <c r="CM229" s="807"/>
      <c r="CN229" s="807"/>
      <c r="CO229" s="794"/>
    </row>
    <row r="230" spans="1:93" s="793" customFormat="1" x14ac:dyDescent="0.2">
      <c r="A230" s="1506"/>
      <c r="B230" s="1165" t="s">
        <v>170</v>
      </c>
      <c r="C230" s="873">
        <f t="shared" si="38"/>
        <v>2</v>
      </c>
      <c r="D230" s="873">
        <f t="shared" si="39"/>
        <v>2</v>
      </c>
      <c r="E230" s="1166">
        <f t="shared" si="39"/>
        <v>0</v>
      </c>
      <c r="F230" s="825"/>
      <c r="G230" s="827"/>
      <c r="H230" s="825"/>
      <c r="I230" s="827"/>
      <c r="J230" s="825"/>
      <c r="K230" s="827"/>
      <c r="L230" s="825">
        <v>2</v>
      </c>
      <c r="M230" s="827"/>
      <c r="N230" s="825"/>
      <c r="O230" s="1177"/>
      <c r="P230" s="825"/>
      <c r="Q230" s="827"/>
      <c r="R230" s="1059"/>
      <c r="S230" s="1177"/>
      <c r="T230" s="825"/>
      <c r="U230" s="827"/>
      <c r="V230" s="1059"/>
      <c r="W230" s="1177"/>
      <c r="X230" s="825"/>
      <c r="Y230" s="827"/>
      <c r="Z230" s="1059"/>
      <c r="AA230" s="1177"/>
      <c r="AB230" s="825"/>
      <c r="AC230" s="827"/>
      <c r="AD230" s="1059"/>
      <c r="AE230" s="1177"/>
      <c r="AF230" s="825"/>
      <c r="AG230" s="827"/>
      <c r="AH230" s="1059"/>
      <c r="AI230" s="1177"/>
      <c r="AJ230" s="825"/>
      <c r="AK230" s="827"/>
      <c r="AL230" s="1059"/>
      <c r="AM230" s="1177"/>
      <c r="AN230" s="842"/>
      <c r="AO230" s="842"/>
      <c r="AP230" s="842"/>
      <c r="AQ230" s="842">
        <v>0</v>
      </c>
      <c r="AR230" s="842">
        <v>0</v>
      </c>
      <c r="AS230" s="842">
        <v>0</v>
      </c>
      <c r="AT230" s="964" t="s">
        <v>194</v>
      </c>
      <c r="AU230" s="823"/>
      <c r="AV230" s="823"/>
      <c r="BY230" s="794"/>
      <c r="BZ230" s="794"/>
      <c r="CA230" s="794"/>
      <c r="CB230" s="794"/>
      <c r="CC230" s="794"/>
      <c r="CD230" s="794"/>
      <c r="CE230" s="794"/>
      <c r="CF230" s="794"/>
      <c r="CG230" s="807">
        <v>0</v>
      </c>
      <c r="CH230" s="807"/>
      <c r="CI230" s="807"/>
      <c r="CJ230" s="807">
        <v>0</v>
      </c>
      <c r="CK230" s="807"/>
      <c r="CL230" s="807"/>
      <c r="CM230" s="807"/>
      <c r="CN230" s="807"/>
      <c r="CO230" s="794"/>
    </row>
    <row r="231" spans="1:93" s="793" customFormat="1" x14ac:dyDescent="0.2">
      <c r="A231" s="1506"/>
      <c r="B231" s="1165" t="s">
        <v>171</v>
      </c>
      <c r="C231" s="873">
        <f t="shared" si="38"/>
        <v>0</v>
      </c>
      <c r="D231" s="873">
        <f t="shared" si="39"/>
        <v>0</v>
      </c>
      <c r="E231" s="1166">
        <f t="shared" si="39"/>
        <v>0</v>
      </c>
      <c r="F231" s="825"/>
      <c r="G231" s="827"/>
      <c r="H231" s="825"/>
      <c r="I231" s="827"/>
      <c r="J231" s="825"/>
      <c r="K231" s="827"/>
      <c r="L231" s="825"/>
      <c r="M231" s="827"/>
      <c r="N231" s="825"/>
      <c r="O231" s="1177"/>
      <c r="P231" s="825"/>
      <c r="Q231" s="827"/>
      <c r="R231" s="1059"/>
      <c r="S231" s="1177"/>
      <c r="T231" s="825"/>
      <c r="U231" s="827"/>
      <c r="V231" s="1059"/>
      <c r="W231" s="1177"/>
      <c r="X231" s="825"/>
      <c r="Y231" s="827"/>
      <c r="Z231" s="1059"/>
      <c r="AA231" s="1177"/>
      <c r="AB231" s="825"/>
      <c r="AC231" s="827"/>
      <c r="AD231" s="1059"/>
      <c r="AE231" s="1177"/>
      <c r="AF231" s="825"/>
      <c r="AG231" s="827"/>
      <c r="AH231" s="1059"/>
      <c r="AI231" s="1177"/>
      <c r="AJ231" s="825"/>
      <c r="AK231" s="827"/>
      <c r="AL231" s="1059"/>
      <c r="AM231" s="1177"/>
      <c r="AN231" s="842"/>
      <c r="AO231" s="842"/>
      <c r="AP231" s="842"/>
      <c r="AQ231" s="842"/>
      <c r="AR231" s="842"/>
      <c r="AS231" s="842"/>
      <c r="AT231" s="964" t="s">
        <v>194</v>
      </c>
      <c r="AU231" s="823"/>
      <c r="AV231" s="823"/>
      <c r="BY231" s="794"/>
      <c r="BZ231" s="794"/>
      <c r="CA231" s="794"/>
      <c r="CB231" s="794"/>
      <c r="CC231" s="794"/>
      <c r="CD231" s="794"/>
      <c r="CE231" s="794"/>
      <c r="CF231" s="794"/>
      <c r="CG231" s="807">
        <v>0</v>
      </c>
      <c r="CH231" s="807"/>
      <c r="CI231" s="807"/>
      <c r="CJ231" s="807">
        <v>0</v>
      </c>
      <c r="CK231" s="807"/>
      <c r="CL231" s="807"/>
      <c r="CM231" s="807"/>
      <c r="CN231" s="807"/>
      <c r="CO231" s="794"/>
    </row>
    <row r="232" spans="1:93" s="793" customFormat="1" x14ac:dyDescent="0.2">
      <c r="A232" s="1506"/>
      <c r="B232" s="1165" t="s">
        <v>172</v>
      </c>
      <c r="C232" s="873">
        <f t="shared" si="38"/>
        <v>0</v>
      </c>
      <c r="D232" s="873">
        <f t="shared" si="39"/>
        <v>0</v>
      </c>
      <c r="E232" s="1166">
        <f t="shared" si="39"/>
        <v>0</v>
      </c>
      <c r="F232" s="825"/>
      <c r="G232" s="827"/>
      <c r="H232" s="825"/>
      <c r="I232" s="827"/>
      <c r="J232" s="825"/>
      <c r="K232" s="827"/>
      <c r="L232" s="825"/>
      <c r="M232" s="827"/>
      <c r="N232" s="825"/>
      <c r="O232" s="1177"/>
      <c r="P232" s="825"/>
      <c r="Q232" s="827"/>
      <c r="R232" s="1059"/>
      <c r="S232" s="1177"/>
      <c r="T232" s="825"/>
      <c r="U232" s="827"/>
      <c r="V232" s="1059"/>
      <c r="W232" s="1177"/>
      <c r="X232" s="825"/>
      <c r="Y232" s="827"/>
      <c r="Z232" s="1059"/>
      <c r="AA232" s="1177"/>
      <c r="AB232" s="825"/>
      <c r="AC232" s="827"/>
      <c r="AD232" s="1059"/>
      <c r="AE232" s="1177"/>
      <c r="AF232" s="825"/>
      <c r="AG232" s="827"/>
      <c r="AH232" s="1059"/>
      <c r="AI232" s="1177"/>
      <c r="AJ232" s="825"/>
      <c r="AK232" s="827"/>
      <c r="AL232" s="1059"/>
      <c r="AM232" s="1177"/>
      <c r="AN232" s="842"/>
      <c r="AO232" s="842"/>
      <c r="AP232" s="842"/>
      <c r="AQ232" s="842"/>
      <c r="AR232" s="842"/>
      <c r="AS232" s="842"/>
      <c r="AT232" s="962" t="s">
        <v>194</v>
      </c>
      <c r="AU232" s="823"/>
      <c r="AV232" s="823"/>
      <c r="BY232" s="794"/>
      <c r="BZ232" s="794"/>
      <c r="CA232" s="794"/>
      <c r="CB232" s="794"/>
      <c r="CC232" s="794"/>
      <c r="CD232" s="794"/>
      <c r="CE232" s="794"/>
      <c r="CF232" s="794"/>
      <c r="CG232" s="807">
        <v>0</v>
      </c>
      <c r="CH232" s="807"/>
      <c r="CI232" s="807"/>
      <c r="CJ232" s="807">
        <v>0</v>
      </c>
      <c r="CK232" s="807"/>
      <c r="CL232" s="807"/>
      <c r="CM232" s="807"/>
      <c r="CN232" s="807"/>
      <c r="CO232" s="794"/>
    </row>
    <row r="233" spans="1:93" s="793" customFormat="1" x14ac:dyDescent="0.2">
      <c r="A233" s="1506"/>
      <c r="B233" s="1165" t="s">
        <v>173</v>
      </c>
      <c r="C233" s="873">
        <f t="shared" si="38"/>
        <v>0</v>
      </c>
      <c r="D233" s="873">
        <f t="shared" si="39"/>
        <v>0</v>
      </c>
      <c r="E233" s="1166">
        <f t="shared" si="39"/>
        <v>0</v>
      </c>
      <c r="F233" s="825"/>
      <c r="G233" s="827"/>
      <c r="H233" s="825"/>
      <c r="I233" s="827"/>
      <c r="J233" s="825"/>
      <c r="K233" s="827"/>
      <c r="L233" s="825"/>
      <c r="M233" s="827"/>
      <c r="N233" s="825"/>
      <c r="O233" s="1177"/>
      <c r="P233" s="825"/>
      <c r="Q233" s="827"/>
      <c r="R233" s="1059"/>
      <c r="S233" s="1177"/>
      <c r="T233" s="825"/>
      <c r="U233" s="827"/>
      <c r="V233" s="1059"/>
      <c r="W233" s="1177"/>
      <c r="X233" s="825"/>
      <c r="Y233" s="827"/>
      <c r="Z233" s="1059"/>
      <c r="AA233" s="1177"/>
      <c r="AB233" s="825"/>
      <c r="AC233" s="827"/>
      <c r="AD233" s="1059"/>
      <c r="AE233" s="1177"/>
      <c r="AF233" s="825"/>
      <c r="AG233" s="827"/>
      <c r="AH233" s="1059"/>
      <c r="AI233" s="1177"/>
      <c r="AJ233" s="825"/>
      <c r="AK233" s="827"/>
      <c r="AL233" s="1059"/>
      <c r="AM233" s="1177"/>
      <c r="AN233" s="842"/>
      <c r="AO233" s="842"/>
      <c r="AP233" s="842"/>
      <c r="AQ233" s="842"/>
      <c r="AR233" s="842"/>
      <c r="AS233" s="842"/>
      <c r="AT233" s="964" t="s">
        <v>194</v>
      </c>
      <c r="AU233" s="823"/>
      <c r="AV233" s="823"/>
      <c r="BY233" s="794"/>
      <c r="BZ233" s="794"/>
      <c r="CA233" s="794"/>
      <c r="CB233" s="794"/>
      <c r="CC233" s="794"/>
      <c r="CD233" s="794"/>
      <c r="CE233" s="794"/>
      <c r="CF233" s="794"/>
      <c r="CG233" s="807">
        <v>0</v>
      </c>
      <c r="CH233" s="807"/>
      <c r="CI233" s="807"/>
      <c r="CJ233" s="807">
        <v>0</v>
      </c>
      <c r="CK233" s="807"/>
      <c r="CL233" s="807"/>
      <c r="CM233" s="807"/>
      <c r="CN233" s="807"/>
      <c r="CO233" s="794"/>
    </row>
    <row r="234" spans="1:93" s="793" customFormat="1" x14ac:dyDescent="0.2">
      <c r="A234" s="1506"/>
      <c r="B234" s="1165" t="s">
        <v>174</v>
      </c>
      <c r="C234" s="873">
        <f t="shared" si="38"/>
        <v>0</v>
      </c>
      <c r="D234" s="873">
        <f t="shared" si="39"/>
        <v>0</v>
      </c>
      <c r="E234" s="1166">
        <f t="shared" si="39"/>
        <v>0</v>
      </c>
      <c r="F234" s="825"/>
      <c r="G234" s="827"/>
      <c r="H234" s="825"/>
      <c r="I234" s="827"/>
      <c r="J234" s="825"/>
      <c r="K234" s="827"/>
      <c r="L234" s="825"/>
      <c r="M234" s="827"/>
      <c r="N234" s="825"/>
      <c r="O234" s="1177"/>
      <c r="P234" s="825"/>
      <c r="Q234" s="827"/>
      <c r="R234" s="1059"/>
      <c r="S234" s="1177"/>
      <c r="T234" s="825"/>
      <c r="U234" s="827"/>
      <c r="V234" s="1059"/>
      <c r="W234" s="1177"/>
      <c r="X234" s="825"/>
      <c r="Y234" s="827"/>
      <c r="Z234" s="1059"/>
      <c r="AA234" s="1177"/>
      <c r="AB234" s="825"/>
      <c r="AC234" s="827"/>
      <c r="AD234" s="1059"/>
      <c r="AE234" s="1177"/>
      <c r="AF234" s="825"/>
      <c r="AG234" s="827"/>
      <c r="AH234" s="1059"/>
      <c r="AI234" s="1177"/>
      <c r="AJ234" s="825"/>
      <c r="AK234" s="827"/>
      <c r="AL234" s="1059"/>
      <c r="AM234" s="1177"/>
      <c r="AN234" s="842"/>
      <c r="AO234" s="842"/>
      <c r="AP234" s="842"/>
      <c r="AQ234" s="842"/>
      <c r="AR234" s="842"/>
      <c r="AS234" s="842"/>
      <c r="AT234" s="964" t="s">
        <v>194</v>
      </c>
      <c r="AU234" s="823"/>
      <c r="AV234" s="823"/>
      <c r="BY234" s="794"/>
      <c r="BZ234" s="794"/>
      <c r="CA234" s="794"/>
      <c r="CB234" s="794"/>
      <c r="CC234" s="794"/>
      <c r="CD234" s="794"/>
      <c r="CE234" s="794"/>
      <c r="CF234" s="794"/>
      <c r="CG234" s="807">
        <v>0</v>
      </c>
      <c r="CH234" s="807"/>
      <c r="CI234" s="807"/>
      <c r="CJ234" s="807">
        <v>0</v>
      </c>
      <c r="CK234" s="807"/>
      <c r="CL234" s="807"/>
      <c r="CM234" s="807"/>
      <c r="CN234" s="807"/>
      <c r="CO234" s="794"/>
    </row>
    <row r="235" spans="1:93" s="793" customFormat="1" x14ac:dyDescent="0.2">
      <c r="A235" s="1506"/>
      <c r="B235" s="1165" t="s">
        <v>175</v>
      </c>
      <c r="C235" s="873">
        <f t="shared" si="38"/>
        <v>0</v>
      </c>
      <c r="D235" s="873">
        <f t="shared" si="39"/>
        <v>0</v>
      </c>
      <c r="E235" s="1166">
        <f t="shared" si="39"/>
        <v>0</v>
      </c>
      <c r="F235" s="825"/>
      <c r="G235" s="827"/>
      <c r="H235" s="825"/>
      <c r="I235" s="827"/>
      <c r="J235" s="825"/>
      <c r="K235" s="827"/>
      <c r="L235" s="825"/>
      <c r="M235" s="827"/>
      <c r="N235" s="825"/>
      <c r="O235" s="1177"/>
      <c r="P235" s="825"/>
      <c r="Q235" s="827"/>
      <c r="R235" s="1059"/>
      <c r="S235" s="1177"/>
      <c r="T235" s="825"/>
      <c r="U235" s="827"/>
      <c r="V235" s="1059"/>
      <c r="W235" s="1177"/>
      <c r="X235" s="825"/>
      <c r="Y235" s="827"/>
      <c r="Z235" s="1059"/>
      <c r="AA235" s="1177"/>
      <c r="AB235" s="825"/>
      <c r="AC235" s="827"/>
      <c r="AD235" s="1059"/>
      <c r="AE235" s="1177"/>
      <c r="AF235" s="825"/>
      <c r="AG235" s="827"/>
      <c r="AH235" s="1059"/>
      <c r="AI235" s="1177"/>
      <c r="AJ235" s="825"/>
      <c r="AK235" s="827"/>
      <c r="AL235" s="1059"/>
      <c r="AM235" s="1177"/>
      <c r="AN235" s="842"/>
      <c r="AO235" s="842"/>
      <c r="AP235" s="842"/>
      <c r="AQ235" s="842"/>
      <c r="AR235" s="842"/>
      <c r="AS235" s="842"/>
      <c r="AT235" s="964" t="s">
        <v>194</v>
      </c>
      <c r="AU235" s="823"/>
      <c r="AV235" s="823"/>
      <c r="BY235" s="794"/>
      <c r="BZ235" s="794"/>
      <c r="CA235" s="794"/>
      <c r="CB235" s="794"/>
      <c r="CC235" s="794"/>
      <c r="CD235" s="794"/>
      <c r="CE235" s="794"/>
      <c r="CF235" s="794"/>
      <c r="CG235" s="807">
        <v>0</v>
      </c>
      <c r="CH235" s="807"/>
      <c r="CI235" s="807"/>
      <c r="CJ235" s="807">
        <v>0</v>
      </c>
      <c r="CK235" s="807"/>
      <c r="CL235" s="807"/>
      <c r="CM235" s="807"/>
      <c r="CN235" s="807"/>
      <c r="CO235" s="794"/>
    </row>
    <row r="236" spans="1:93" s="793" customFormat="1" x14ac:dyDescent="0.2">
      <c r="A236" s="1507"/>
      <c r="B236" s="1167" t="s">
        <v>176</v>
      </c>
      <c r="C236" s="868">
        <f t="shared" si="38"/>
        <v>15</v>
      </c>
      <c r="D236" s="868">
        <f t="shared" si="39"/>
        <v>1</v>
      </c>
      <c r="E236" s="1169">
        <f t="shared" si="39"/>
        <v>14</v>
      </c>
      <c r="F236" s="916"/>
      <c r="G236" s="1035"/>
      <c r="H236" s="916"/>
      <c r="I236" s="1035"/>
      <c r="J236" s="916"/>
      <c r="K236" s="1035">
        <v>1</v>
      </c>
      <c r="L236" s="916"/>
      <c r="M236" s="1035"/>
      <c r="N236" s="916">
        <v>1</v>
      </c>
      <c r="O236" s="1178"/>
      <c r="P236" s="916"/>
      <c r="Q236" s="1035">
        <v>3</v>
      </c>
      <c r="R236" s="1034"/>
      <c r="S236" s="1178">
        <v>1</v>
      </c>
      <c r="T236" s="916"/>
      <c r="U236" s="1035">
        <v>2</v>
      </c>
      <c r="V236" s="1034"/>
      <c r="W236" s="1178">
        <v>2</v>
      </c>
      <c r="X236" s="916"/>
      <c r="Y236" s="1035">
        <v>1</v>
      </c>
      <c r="Z236" s="1034"/>
      <c r="AA236" s="1178">
        <v>2</v>
      </c>
      <c r="AB236" s="916"/>
      <c r="AC236" s="1035">
        <v>1</v>
      </c>
      <c r="AD236" s="1034"/>
      <c r="AE236" s="1178">
        <v>1</v>
      </c>
      <c r="AF236" s="916"/>
      <c r="AG236" s="1035"/>
      <c r="AH236" s="1034"/>
      <c r="AI236" s="1178"/>
      <c r="AJ236" s="916"/>
      <c r="AK236" s="1035"/>
      <c r="AL236" s="1034"/>
      <c r="AM236" s="1178"/>
      <c r="AN236" s="843"/>
      <c r="AO236" s="843"/>
      <c r="AP236" s="843"/>
      <c r="AQ236" s="843">
        <v>0</v>
      </c>
      <c r="AR236" s="843">
        <v>0</v>
      </c>
      <c r="AS236" s="843">
        <v>0</v>
      </c>
      <c r="AT236" s="962" t="s">
        <v>194</v>
      </c>
      <c r="AU236" s="823"/>
      <c r="AV236" s="823"/>
      <c r="BY236" s="794"/>
      <c r="BZ236" s="794"/>
      <c r="CA236" s="794"/>
      <c r="CB236" s="794"/>
      <c r="CC236" s="794"/>
      <c r="CD236" s="794"/>
      <c r="CE236" s="794"/>
      <c r="CF236" s="794"/>
      <c r="CG236" s="807">
        <v>0</v>
      </c>
      <c r="CH236" s="807"/>
      <c r="CI236" s="807"/>
      <c r="CJ236" s="807">
        <v>0</v>
      </c>
      <c r="CK236" s="807"/>
      <c r="CL236" s="807"/>
      <c r="CM236" s="807"/>
      <c r="CN236" s="807"/>
      <c r="CO236" s="794"/>
    </row>
    <row r="237" spans="1:93" s="793" customFormat="1" ht="24.75" customHeight="1" x14ac:dyDescent="0.4">
      <c r="A237" s="1179" t="s">
        <v>270</v>
      </c>
      <c r="B237" s="1130"/>
      <c r="C237" s="1131"/>
      <c r="D237" s="1132"/>
      <c r="E237" s="1132"/>
      <c r="F237" s="1132"/>
      <c r="G237" s="1180"/>
      <c r="H237" s="1180"/>
      <c r="I237" s="1180"/>
      <c r="J237" s="1180"/>
      <c r="K237" s="1180"/>
      <c r="L237" s="1181"/>
      <c r="M237" s="1180"/>
      <c r="N237" s="1180"/>
      <c r="O237" s="1180"/>
      <c r="P237" s="1180"/>
      <c r="Q237" s="1180"/>
      <c r="R237" s="1180"/>
      <c r="S237" s="1180"/>
      <c r="T237" s="1134"/>
      <c r="U237" s="944"/>
      <c r="V237" s="944"/>
      <c r="W237" s="944"/>
      <c r="X237" s="798"/>
      <c r="Y237" s="798"/>
      <c r="Z237" s="798"/>
      <c r="AA237" s="798"/>
      <c r="AB237" s="798"/>
      <c r="AC237" s="798"/>
      <c r="AD237" s="798"/>
      <c r="AE237" s="798"/>
      <c r="AF237" s="798"/>
      <c r="AG237" s="798"/>
      <c r="AH237" s="798"/>
      <c r="AI237" s="798"/>
      <c r="AJ237" s="798"/>
      <c r="AK237" s="798"/>
      <c r="AL237" s="798"/>
      <c r="AM237" s="798"/>
      <c r="AN237" s="798"/>
      <c r="AO237" s="798"/>
      <c r="AP237" s="798"/>
      <c r="AQ237" s="798"/>
      <c r="AR237" s="798"/>
      <c r="AS237" s="798"/>
      <c r="AT237" s="798"/>
      <c r="AU237" s="798"/>
      <c r="AV237" s="798"/>
      <c r="BY237" s="794"/>
      <c r="BZ237" s="794"/>
      <c r="CA237" s="794"/>
      <c r="CB237" s="794"/>
      <c r="CC237" s="794"/>
      <c r="CD237" s="794"/>
      <c r="CE237" s="794"/>
      <c r="CF237" s="794"/>
      <c r="CG237" s="807"/>
      <c r="CH237" s="807"/>
      <c r="CI237" s="807"/>
      <c r="CJ237" s="807"/>
      <c r="CK237" s="807"/>
      <c r="CL237" s="807"/>
      <c r="CM237" s="807"/>
      <c r="CN237" s="807"/>
      <c r="CO237" s="794"/>
    </row>
    <row r="238" spans="1:93" s="793" customFormat="1" ht="14.25" customHeight="1" x14ac:dyDescent="0.2">
      <c r="A238" s="1508" t="s">
        <v>32</v>
      </c>
      <c r="B238" s="1509"/>
      <c r="C238" s="1514" t="s">
        <v>163</v>
      </c>
      <c r="D238" s="1515"/>
      <c r="E238" s="1516"/>
      <c r="F238" s="1520" t="s">
        <v>177</v>
      </c>
      <c r="G238" s="1521"/>
      <c r="H238" s="1521"/>
      <c r="I238" s="1521"/>
      <c r="J238" s="1521"/>
      <c r="K238" s="1521"/>
      <c r="L238" s="1521"/>
      <c r="M238" s="1521"/>
      <c r="N238" s="1521"/>
      <c r="O238" s="1521"/>
      <c r="P238" s="1521"/>
      <c r="Q238" s="1521"/>
      <c r="R238" s="1521"/>
      <c r="S238" s="1521"/>
      <c r="T238" s="1521"/>
      <c r="U238" s="1521"/>
      <c r="V238" s="1521"/>
      <c r="W238" s="1521"/>
      <c r="X238" s="1521"/>
      <c r="Y238" s="1521"/>
      <c r="Z238" s="1521"/>
      <c r="AA238" s="1521"/>
      <c r="AB238" s="1521"/>
      <c r="AC238" s="1521"/>
      <c r="AD238" s="1521"/>
      <c r="AE238" s="1521"/>
      <c r="AF238" s="1521"/>
      <c r="AG238" s="1521"/>
      <c r="AH238" s="1521"/>
      <c r="AI238" s="1521"/>
      <c r="AJ238" s="1521"/>
      <c r="AK238" s="1521"/>
      <c r="AL238" s="1521"/>
      <c r="AM238" s="1521"/>
      <c r="AN238" s="1521"/>
      <c r="AO238" s="1522"/>
      <c r="AP238" s="1706" t="s">
        <v>249</v>
      </c>
      <c r="AQ238" s="1631" t="s">
        <v>165</v>
      </c>
      <c r="AR238" s="1631" t="s">
        <v>265</v>
      </c>
      <c r="AS238" s="1631" t="s">
        <v>187</v>
      </c>
      <c r="AT238" s="1063"/>
      <c r="AU238" s="815"/>
      <c r="AV238" s="815"/>
      <c r="BY238" s="794"/>
      <c r="BZ238" s="794"/>
      <c r="CA238" s="794"/>
      <c r="CB238" s="794"/>
      <c r="CC238" s="794"/>
      <c r="CD238" s="794"/>
      <c r="CE238" s="794"/>
      <c r="CF238" s="794"/>
      <c r="CG238" s="807"/>
      <c r="CH238" s="807"/>
      <c r="CI238" s="807"/>
      <c r="CJ238" s="807"/>
      <c r="CK238" s="807"/>
      <c r="CL238" s="807"/>
      <c r="CM238" s="807"/>
      <c r="CN238" s="807"/>
      <c r="CO238" s="794"/>
    </row>
    <row r="239" spans="1:93" s="793" customFormat="1" ht="14.25" customHeight="1" x14ac:dyDescent="0.2">
      <c r="A239" s="1510"/>
      <c r="B239" s="1511"/>
      <c r="C239" s="1517"/>
      <c r="D239" s="1518"/>
      <c r="E239" s="1519"/>
      <c r="F239" s="1562" t="s">
        <v>178</v>
      </c>
      <c r="G239" s="1564"/>
      <c r="H239" s="1562" t="s">
        <v>179</v>
      </c>
      <c r="I239" s="1564"/>
      <c r="J239" s="1562" t="s">
        <v>180</v>
      </c>
      <c r="K239" s="1564"/>
      <c r="L239" s="1562" t="s">
        <v>101</v>
      </c>
      <c r="M239" s="1564"/>
      <c r="N239" s="1562" t="s">
        <v>57</v>
      </c>
      <c r="O239" s="1564"/>
      <c r="P239" s="1562" t="s">
        <v>8</v>
      </c>
      <c r="Q239" s="1564"/>
      <c r="R239" s="1562" t="s">
        <v>59</v>
      </c>
      <c r="S239" s="1564"/>
      <c r="T239" s="1562" t="s">
        <v>60</v>
      </c>
      <c r="U239" s="1564"/>
      <c r="V239" s="1562" t="s">
        <v>61</v>
      </c>
      <c r="W239" s="1564"/>
      <c r="X239" s="1562" t="s">
        <v>62</v>
      </c>
      <c r="Y239" s="1564"/>
      <c r="Z239" s="1562" t="s">
        <v>63</v>
      </c>
      <c r="AA239" s="1564"/>
      <c r="AB239" s="1562" t="s">
        <v>64</v>
      </c>
      <c r="AC239" s="1564"/>
      <c r="AD239" s="1562" t="s">
        <v>65</v>
      </c>
      <c r="AE239" s="1564"/>
      <c r="AF239" s="1562" t="s">
        <v>66</v>
      </c>
      <c r="AG239" s="1564"/>
      <c r="AH239" s="1562" t="s">
        <v>67</v>
      </c>
      <c r="AI239" s="1564"/>
      <c r="AJ239" s="1562" t="s">
        <v>68</v>
      </c>
      <c r="AK239" s="1564"/>
      <c r="AL239" s="1562" t="s">
        <v>69</v>
      </c>
      <c r="AM239" s="1564"/>
      <c r="AN239" s="1562" t="s">
        <v>70</v>
      </c>
      <c r="AO239" s="1740"/>
      <c r="AP239" s="1707"/>
      <c r="AQ239" s="1652"/>
      <c r="AR239" s="1652"/>
      <c r="AS239" s="1652"/>
      <c r="AT239" s="1182"/>
      <c r="AU239" s="815"/>
      <c r="AV239" s="815"/>
      <c r="BY239" s="794"/>
      <c r="BZ239" s="794"/>
      <c r="CA239" s="794"/>
      <c r="CB239" s="794"/>
      <c r="CC239" s="794"/>
      <c r="CD239" s="794"/>
      <c r="CE239" s="794"/>
      <c r="CF239" s="794"/>
      <c r="CG239" s="807"/>
      <c r="CH239" s="807"/>
      <c r="CI239" s="807"/>
      <c r="CJ239" s="807"/>
      <c r="CK239" s="807"/>
      <c r="CL239" s="807"/>
      <c r="CM239" s="807"/>
      <c r="CN239" s="807"/>
      <c r="CO239" s="794"/>
    </row>
    <row r="240" spans="1:93" s="793" customFormat="1" ht="14.25" customHeight="1" x14ac:dyDescent="0.2">
      <c r="A240" s="1512"/>
      <c r="B240" s="1513"/>
      <c r="C240" s="901" t="s">
        <v>149</v>
      </c>
      <c r="D240" s="901" t="s">
        <v>30</v>
      </c>
      <c r="E240" s="852" t="s">
        <v>48</v>
      </c>
      <c r="F240" s="1149" t="s">
        <v>159</v>
      </c>
      <c r="G240" s="1150" t="s">
        <v>48</v>
      </c>
      <c r="H240" s="1149" t="s">
        <v>159</v>
      </c>
      <c r="I240" s="1150" t="s">
        <v>48</v>
      </c>
      <c r="J240" s="1149" t="s">
        <v>159</v>
      </c>
      <c r="K240" s="1150" t="s">
        <v>48</v>
      </c>
      <c r="L240" s="1149" t="s">
        <v>159</v>
      </c>
      <c r="M240" s="1150" t="s">
        <v>48</v>
      </c>
      <c r="N240" s="1149" t="s">
        <v>159</v>
      </c>
      <c r="O240" s="1150" t="s">
        <v>48</v>
      </c>
      <c r="P240" s="1149" t="s">
        <v>159</v>
      </c>
      <c r="Q240" s="1150" t="s">
        <v>48</v>
      </c>
      <c r="R240" s="1149" t="s">
        <v>159</v>
      </c>
      <c r="S240" s="1150" t="s">
        <v>48</v>
      </c>
      <c r="T240" s="1149" t="s">
        <v>159</v>
      </c>
      <c r="U240" s="1150" t="s">
        <v>48</v>
      </c>
      <c r="V240" s="1149" t="s">
        <v>159</v>
      </c>
      <c r="W240" s="1150" t="s">
        <v>48</v>
      </c>
      <c r="X240" s="1149" t="s">
        <v>159</v>
      </c>
      <c r="Y240" s="1150" t="s">
        <v>48</v>
      </c>
      <c r="Z240" s="1149" t="s">
        <v>159</v>
      </c>
      <c r="AA240" s="1150" t="s">
        <v>48</v>
      </c>
      <c r="AB240" s="1149" t="s">
        <v>159</v>
      </c>
      <c r="AC240" s="1150" t="s">
        <v>48</v>
      </c>
      <c r="AD240" s="1149" t="s">
        <v>159</v>
      </c>
      <c r="AE240" s="1150" t="s">
        <v>48</v>
      </c>
      <c r="AF240" s="1149" t="s">
        <v>159</v>
      </c>
      <c r="AG240" s="1150" t="s">
        <v>48</v>
      </c>
      <c r="AH240" s="1149" t="s">
        <v>159</v>
      </c>
      <c r="AI240" s="1150" t="s">
        <v>48</v>
      </c>
      <c r="AJ240" s="1149" t="s">
        <v>159</v>
      </c>
      <c r="AK240" s="1150" t="s">
        <v>48</v>
      </c>
      <c r="AL240" s="1149" t="s">
        <v>159</v>
      </c>
      <c r="AM240" s="1150" t="s">
        <v>48</v>
      </c>
      <c r="AN240" s="1149" t="s">
        <v>159</v>
      </c>
      <c r="AO240" s="1183" t="s">
        <v>48</v>
      </c>
      <c r="AP240" s="1708"/>
      <c r="AQ240" s="1632"/>
      <c r="AR240" s="1632"/>
      <c r="AS240" s="1632"/>
      <c r="AT240" s="1182"/>
      <c r="AU240" s="815"/>
      <c r="AV240" s="823"/>
      <c r="BY240" s="794"/>
      <c r="BZ240" s="794"/>
      <c r="CA240" s="794"/>
      <c r="CB240" s="794"/>
      <c r="CC240" s="794"/>
      <c r="CD240" s="794"/>
      <c r="CE240" s="794"/>
      <c r="CF240" s="794"/>
      <c r="CG240" s="807"/>
      <c r="CH240" s="807"/>
      <c r="CI240" s="807"/>
      <c r="CJ240" s="807"/>
      <c r="CK240" s="807"/>
      <c r="CL240" s="807"/>
      <c r="CM240" s="807"/>
      <c r="CN240" s="807"/>
      <c r="CO240" s="794"/>
    </row>
    <row r="241" spans="1:93" s="793" customFormat="1" x14ac:dyDescent="0.2">
      <c r="A241" s="1604" t="s">
        <v>102</v>
      </c>
      <c r="B241" s="1605"/>
      <c r="C241" s="864">
        <f t="shared" ref="C241:C247" si="40">SUM(D241+E241)</f>
        <v>2</v>
      </c>
      <c r="D241" s="864">
        <f t="shared" ref="D241:E243" si="41">SUM(F241+H241+J241+L241+N241+P241+R241+T241+V241+X241+Z241+AB241+AD241+AF241+AH241+AJ241+AL241+AN241)</f>
        <v>0</v>
      </c>
      <c r="E241" s="864">
        <f t="shared" si="41"/>
        <v>2</v>
      </c>
      <c r="F241" s="817"/>
      <c r="G241" s="817"/>
      <c r="H241" s="817"/>
      <c r="I241" s="817"/>
      <c r="J241" s="906"/>
      <c r="K241" s="865"/>
      <c r="L241" s="817"/>
      <c r="M241" s="817"/>
      <c r="N241" s="817"/>
      <c r="O241" s="817"/>
      <c r="P241" s="865"/>
      <c r="Q241" s="1185">
        <v>1</v>
      </c>
      <c r="R241" s="817"/>
      <c r="S241" s="817"/>
      <c r="T241" s="817"/>
      <c r="U241" s="817">
        <v>1</v>
      </c>
      <c r="V241" s="817"/>
      <c r="W241" s="817"/>
      <c r="X241" s="817"/>
      <c r="Y241" s="817"/>
      <c r="Z241" s="817"/>
      <c r="AA241" s="817"/>
      <c r="AB241" s="817"/>
      <c r="AC241" s="817"/>
      <c r="AD241" s="817"/>
      <c r="AE241" s="817"/>
      <c r="AF241" s="817"/>
      <c r="AG241" s="817"/>
      <c r="AH241" s="817"/>
      <c r="AI241" s="817"/>
      <c r="AJ241" s="817"/>
      <c r="AK241" s="817"/>
      <c r="AL241" s="817"/>
      <c r="AM241" s="817"/>
      <c r="AN241" s="817"/>
      <c r="AO241" s="906"/>
      <c r="AP241" s="991"/>
      <c r="AQ241" s="865"/>
      <c r="AR241" s="865"/>
      <c r="AS241" s="865"/>
      <c r="AT241" s="964" t="s">
        <v>194</v>
      </c>
      <c r="AU241" s="823"/>
      <c r="AV241" s="823"/>
      <c r="BY241" s="794"/>
      <c r="BZ241" s="794"/>
      <c r="CA241" s="794"/>
      <c r="CB241" s="794"/>
      <c r="CC241" s="794"/>
      <c r="CD241" s="794"/>
      <c r="CE241" s="794"/>
      <c r="CF241" s="794"/>
      <c r="CG241" s="807">
        <v>0</v>
      </c>
      <c r="CH241" s="807">
        <v>0</v>
      </c>
      <c r="CI241" s="807">
        <v>0</v>
      </c>
      <c r="CJ241" s="807"/>
      <c r="CK241" s="807"/>
      <c r="CL241" s="807"/>
      <c r="CM241" s="807"/>
      <c r="CN241" s="807"/>
      <c r="CO241" s="794"/>
    </row>
    <row r="242" spans="1:93" s="793" customFormat="1" ht="15" thickBot="1" x14ac:dyDescent="0.25">
      <c r="A242" s="1754" t="s">
        <v>166</v>
      </c>
      <c r="B242" s="1755"/>
      <c r="C242" s="878">
        <f t="shared" si="40"/>
        <v>0</v>
      </c>
      <c r="D242" s="878">
        <f t="shared" si="41"/>
        <v>0</v>
      </c>
      <c r="E242" s="878">
        <f t="shared" si="41"/>
        <v>0</v>
      </c>
      <c r="F242" s="1186"/>
      <c r="G242" s="1186"/>
      <c r="H242" s="1186"/>
      <c r="I242" s="1186"/>
      <c r="J242" s="1103"/>
      <c r="K242" s="1092"/>
      <c r="L242" s="1186"/>
      <c r="M242" s="1186"/>
      <c r="N242" s="1186"/>
      <c r="O242" s="1186"/>
      <c r="P242" s="1092"/>
      <c r="Q242" s="1187"/>
      <c r="R242" s="1186"/>
      <c r="S242" s="1186"/>
      <c r="T242" s="1186"/>
      <c r="U242" s="1186"/>
      <c r="V242" s="1186"/>
      <c r="W242" s="1186"/>
      <c r="X242" s="1186"/>
      <c r="Y242" s="1186"/>
      <c r="Z242" s="1186"/>
      <c r="AA242" s="1186"/>
      <c r="AB242" s="1186"/>
      <c r="AC242" s="1186"/>
      <c r="AD242" s="1186"/>
      <c r="AE242" s="1186"/>
      <c r="AF242" s="1186"/>
      <c r="AG242" s="1186"/>
      <c r="AH242" s="1186"/>
      <c r="AI242" s="1186"/>
      <c r="AJ242" s="1186"/>
      <c r="AK242" s="1186"/>
      <c r="AL242" s="1186"/>
      <c r="AM242" s="1186"/>
      <c r="AN242" s="1186"/>
      <c r="AO242" s="1103"/>
      <c r="AP242" s="1104"/>
      <c r="AQ242" s="1092"/>
      <c r="AR242" s="1092"/>
      <c r="AS242" s="1092"/>
      <c r="AT242" s="962" t="s">
        <v>194</v>
      </c>
      <c r="AU242" s="823"/>
      <c r="AV242" s="823"/>
      <c r="BY242" s="794"/>
      <c r="BZ242" s="794"/>
      <c r="CA242" s="794"/>
      <c r="CB242" s="794"/>
      <c r="CC242" s="794"/>
      <c r="CD242" s="794"/>
      <c r="CE242" s="794"/>
      <c r="CF242" s="794"/>
      <c r="CG242" s="807">
        <v>0</v>
      </c>
      <c r="CH242" s="807">
        <v>0</v>
      </c>
      <c r="CI242" s="807">
        <v>0</v>
      </c>
      <c r="CJ242" s="807"/>
      <c r="CK242" s="807"/>
      <c r="CL242" s="807"/>
      <c r="CM242" s="807"/>
      <c r="CN242" s="807"/>
      <c r="CO242" s="794"/>
    </row>
    <row r="243" spans="1:93" s="793" customFormat="1" ht="15" thickTop="1" x14ac:dyDescent="0.2">
      <c r="A243" s="1712" t="s">
        <v>271</v>
      </c>
      <c r="B243" s="1713"/>
      <c r="C243" s="1188">
        <f t="shared" si="40"/>
        <v>0</v>
      </c>
      <c r="D243" s="1188">
        <f t="shared" si="41"/>
        <v>0</v>
      </c>
      <c r="E243" s="1188">
        <f t="shared" si="41"/>
        <v>0</v>
      </c>
      <c r="F243" s="1054"/>
      <c r="G243" s="1054"/>
      <c r="H243" s="1054"/>
      <c r="I243" s="1189"/>
      <c r="J243" s="1190"/>
      <c r="K243" s="881"/>
      <c r="L243" s="1189"/>
      <c r="M243" s="1189"/>
      <c r="N243" s="1189"/>
      <c r="O243" s="1189"/>
      <c r="P243" s="881"/>
      <c r="Q243" s="1191"/>
      <c r="R243" s="881"/>
      <c r="S243" s="1191"/>
      <c r="T243" s="1189"/>
      <c r="U243" s="1189"/>
      <c r="V243" s="1189"/>
      <c r="W243" s="1189"/>
      <c r="X243" s="1189"/>
      <c r="Y243" s="1189"/>
      <c r="Z243" s="1189"/>
      <c r="AA243" s="1189"/>
      <c r="AB243" s="1189"/>
      <c r="AC243" s="1189"/>
      <c r="AD243" s="1189"/>
      <c r="AE243" s="1189"/>
      <c r="AF243" s="1189"/>
      <c r="AG243" s="1189"/>
      <c r="AH243" s="1189"/>
      <c r="AI243" s="1189"/>
      <c r="AJ243" s="1189"/>
      <c r="AK243" s="1189"/>
      <c r="AL243" s="1189"/>
      <c r="AM243" s="1189"/>
      <c r="AN243" s="1189"/>
      <c r="AO243" s="1190"/>
      <c r="AP243" s="1192"/>
      <c r="AQ243" s="881"/>
      <c r="AR243" s="881"/>
      <c r="AS243" s="881"/>
      <c r="AT243" s="963" t="s">
        <v>194</v>
      </c>
      <c r="AU243" s="823"/>
      <c r="AV243" s="799"/>
      <c r="BY243" s="794"/>
      <c r="BZ243" s="794"/>
      <c r="CA243" s="794"/>
      <c r="CB243" s="794"/>
      <c r="CC243" s="794"/>
      <c r="CD243" s="794"/>
      <c r="CE243" s="794"/>
      <c r="CF243" s="794"/>
      <c r="CG243" s="807">
        <v>0</v>
      </c>
      <c r="CH243" s="807">
        <v>0</v>
      </c>
      <c r="CI243" s="807">
        <v>0</v>
      </c>
      <c r="CJ243" s="807"/>
      <c r="CK243" s="807"/>
      <c r="CL243" s="807"/>
      <c r="CM243" s="807"/>
      <c r="CN243" s="807"/>
      <c r="CO243" s="794"/>
    </row>
    <row r="244" spans="1:93" s="793" customFormat="1" ht="23.25" customHeight="1" thickBot="1" x14ac:dyDescent="0.25">
      <c r="A244" s="1502" t="s">
        <v>272</v>
      </c>
      <c r="B244" s="1503"/>
      <c r="C244" s="1193">
        <f t="shared" si="40"/>
        <v>0</v>
      </c>
      <c r="D244" s="1193">
        <f>SUM(F244+H244)</f>
        <v>0</v>
      </c>
      <c r="E244" s="1193">
        <f>SUM(G244+I244)</f>
        <v>0</v>
      </c>
      <c r="F244" s="1194"/>
      <c r="G244" s="1194"/>
      <c r="H244" s="1194"/>
      <c r="I244" s="1195"/>
      <c r="J244" s="1196"/>
      <c r="K244" s="1197"/>
      <c r="L244" s="1198"/>
      <c r="M244" s="1199"/>
      <c r="N244" s="1198"/>
      <c r="O244" s="1199"/>
      <c r="P244" s="1197"/>
      <c r="Q244" s="1199"/>
      <c r="R244" s="1197"/>
      <c r="S244" s="1199"/>
      <c r="T244" s="1198"/>
      <c r="U244" s="1199"/>
      <c r="V244" s="1200"/>
      <c r="W244" s="1201"/>
      <c r="X244" s="1200"/>
      <c r="Y244" s="1201"/>
      <c r="Z244" s="1198"/>
      <c r="AA244" s="1199"/>
      <c r="AB244" s="1198"/>
      <c r="AC244" s="1199"/>
      <c r="AD244" s="1198"/>
      <c r="AE244" s="1199"/>
      <c r="AF244" s="1198"/>
      <c r="AG244" s="1199"/>
      <c r="AH244" s="1198"/>
      <c r="AI244" s="1199"/>
      <c r="AJ244" s="1198"/>
      <c r="AK244" s="1199"/>
      <c r="AL244" s="1198"/>
      <c r="AM244" s="1199"/>
      <c r="AN244" s="1198"/>
      <c r="AO244" s="1202"/>
      <c r="AP244" s="1203"/>
      <c r="AQ244" s="1198"/>
      <c r="AR244" s="1204"/>
      <c r="AS244" s="1204"/>
      <c r="AT244" s="963" t="s">
        <v>194</v>
      </c>
      <c r="AU244" s="823"/>
      <c r="AV244" s="799"/>
      <c r="BY244" s="794"/>
      <c r="BZ244" s="794"/>
      <c r="CA244" s="794"/>
      <c r="CB244" s="794"/>
      <c r="CC244" s="794"/>
      <c r="CD244" s="794"/>
      <c r="CE244" s="794"/>
      <c r="CF244" s="794"/>
      <c r="CG244" s="807"/>
      <c r="CH244" s="807">
        <v>0</v>
      </c>
      <c r="CI244" s="807"/>
      <c r="CJ244" s="807"/>
      <c r="CK244" s="807"/>
      <c r="CL244" s="807"/>
      <c r="CM244" s="807"/>
      <c r="CN244" s="807"/>
      <c r="CO244" s="794"/>
    </row>
    <row r="245" spans="1:93" s="793" customFormat="1" ht="15" thickTop="1" x14ac:dyDescent="0.2">
      <c r="A245" s="1756" t="s">
        <v>273</v>
      </c>
      <c r="B245" s="876" t="s">
        <v>274</v>
      </c>
      <c r="C245" s="876">
        <f t="shared" si="40"/>
        <v>0</v>
      </c>
      <c r="D245" s="876">
        <f t="shared" ref="D245:E247" si="42">SUM(F245+H245+J245+L245+N245+P245+R245+T245+V245+X245+Z245+AB245+AD245+AF245+AH245+AJ245+AL245+AN245)</f>
        <v>0</v>
      </c>
      <c r="E245" s="876">
        <f t="shared" si="42"/>
        <v>0</v>
      </c>
      <c r="F245" s="1020"/>
      <c r="G245" s="1020"/>
      <c r="H245" s="1020"/>
      <c r="I245" s="1020"/>
      <c r="J245" s="1007"/>
      <c r="K245" s="841"/>
      <c r="L245" s="1020"/>
      <c r="M245" s="1020"/>
      <c r="N245" s="1020"/>
      <c r="O245" s="1020"/>
      <c r="P245" s="841"/>
      <c r="Q245" s="1021"/>
      <c r="R245" s="1020"/>
      <c r="S245" s="1020"/>
      <c r="T245" s="1020"/>
      <c r="U245" s="1020"/>
      <c r="V245" s="1020"/>
      <c r="W245" s="1020"/>
      <c r="X245" s="1020"/>
      <c r="Y245" s="1020"/>
      <c r="Z245" s="1020"/>
      <c r="AA245" s="1020"/>
      <c r="AB245" s="1020"/>
      <c r="AC245" s="1020"/>
      <c r="AD245" s="968"/>
      <c r="AE245" s="1021"/>
      <c r="AF245" s="1020"/>
      <c r="AG245" s="1020"/>
      <c r="AH245" s="1020"/>
      <c r="AI245" s="1020"/>
      <c r="AJ245" s="1020"/>
      <c r="AK245" s="1020"/>
      <c r="AL245" s="1020"/>
      <c r="AM245" s="1020"/>
      <c r="AN245" s="1020"/>
      <c r="AO245" s="1007"/>
      <c r="AP245" s="1008"/>
      <c r="AQ245" s="841"/>
      <c r="AR245" s="841"/>
      <c r="AS245" s="841"/>
      <c r="AT245" s="963" t="s">
        <v>194</v>
      </c>
      <c r="AU245" s="823"/>
      <c r="AV245" s="815"/>
      <c r="BY245" s="794"/>
      <c r="BZ245" s="794"/>
      <c r="CA245" s="794"/>
      <c r="CB245" s="794"/>
      <c r="CC245" s="794"/>
      <c r="CD245" s="794"/>
      <c r="CE245" s="794"/>
      <c r="CF245" s="794"/>
      <c r="CG245" s="807">
        <v>0</v>
      </c>
      <c r="CH245" s="807">
        <v>0</v>
      </c>
      <c r="CI245" s="807">
        <v>0</v>
      </c>
      <c r="CJ245" s="807"/>
      <c r="CK245" s="807"/>
      <c r="CL245" s="807"/>
      <c r="CM245" s="807"/>
      <c r="CN245" s="807"/>
      <c r="CO245" s="794"/>
    </row>
    <row r="246" spans="1:93" s="793" customFormat="1" x14ac:dyDescent="0.2">
      <c r="A246" s="1714"/>
      <c r="B246" s="873" t="s">
        <v>275</v>
      </c>
      <c r="C246" s="873">
        <f t="shared" si="40"/>
        <v>0</v>
      </c>
      <c r="D246" s="873">
        <f t="shared" si="42"/>
        <v>0</v>
      </c>
      <c r="E246" s="873">
        <f t="shared" si="42"/>
        <v>0</v>
      </c>
      <c r="F246" s="817"/>
      <c r="G246" s="817"/>
      <c r="H246" s="817"/>
      <c r="I246" s="817"/>
      <c r="J246" s="906"/>
      <c r="K246" s="865"/>
      <c r="L246" s="817"/>
      <c r="M246" s="817"/>
      <c r="N246" s="817"/>
      <c r="O246" s="817"/>
      <c r="P246" s="865"/>
      <c r="Q246" s="1185"/>
      <c r="R246" s="817"/>
      <c r="S246" s="817"/>
      <c r="T246" s="817"/>
      <c r="U246" s="817"/>
      <c r="V246" s="817"/>
      <c r="W246" s="817"/>
      <c r="X246" s="817"/>
      <c r="Y246" s="817"/>
      <c r="Z246" s="817"/>
      <c r="AA246" s="817"/>
      <c r="AB246" s="817"/>
      <c r="AC246" s="817"/>
      <c r="AD246" s="817"/>
      <c r="AE246" s="817"/>
      <c r="AF246" s="817"/>
      <c r="AG246" s="817"/>
      <c r="AH246" s="817"/>
      <c r="AI246" s="817"/>
      <c r="AJ246" s="817"/>
      <c r="AK246" s="817"/>
      <c r="AL246" s="817"/>
      <c r="AM246" s="817"/>
      <c r="AN246" s="817"/>
      <c r="AO246" s="906"/>
      <c r="AP246" s="991"/>
      <c r="AQ246" s="865"/>
      <c r="AR246" s="865"/>
      <c r="AS246" s="865"/>
      <c r="AT246" s="964" t="s">
        <v>194</v>
      </c>
      <c r="AU246" s="823"/>
      <c r="AV246" s="815"/>
      <c r="BY246" s="794"/>
      <c r="BZ246" s="794"/>
      <c r="CA246" s="794"/>
      <c r="CB246" s="794"/>
      <c r="CC246" s="794"/>
      <c r="CD246" s="794"/>
      <c r="CE246" s="794"/>
      <c r="CF246" s="794"/>
      <c r="CG246" s="807">
        <v>0</v>
      </c>
      <c r="CH246" s="807">
        <v>0</v>
      </c>
      <c r="CI246" s="807">
        <v>0</v>
      </c>
      <c r="CJ246" s="807"/>
      <c r="CK246" s="807"/>
      <c r="CL246" s="807"/>
      <c r="CM246" s="807"/>
      <c r="CN246" s="807"/>
      <c r="CO246" s="794"/>
    </row>
    <row r="247" spans="1:93" s="793" customFormat="1" x14ac:dyDescent="0.2">
      <c r="A247" s="1493"/>
      <c r="B247" s="868" t="s">
        <v>276</v>
      </c>
      <c r="C247" s="868">
        <f t="shared" si="40"/>
        <v>0</v>
      </c>
      <c r="D247" s="868">
        <f t="shared" si="42"/>
        <v>0</v>
      </c>
      <c r="E247" s="868">
        <f t="shared" si="42"/>
        <v>0</v>
      </c>
      <c r="F247" s="833"/>
      <c r="G247" s="833"/>
      <c r="H247" s="833"/>
      <c r="I247" s="833"/>
      <c r="J247" s="1086"/>
      <c r="K247" s="838"/>
      <c r="L247" s="833"/>
      <c r="M247" s="833"/>
      <c r="N247" s="833"/>
      <c r="O247" s="833"/>
      <c r="P247" s="838"/>
      <c r="Q247" s="1205"/>
      <c r="R247" s="833"/>
      <c r="S247" s="833"/>
      <c r="T247" s="833"/>
      <c r="U247" s="833"/>
      <c r="V247" s="833"/>
      <c r="W247" s="833"/>
      <c r="X247" s="833"/>
      <c r="Y247" s="833"/>
      <c r="Z247" s="833"/>
      <c r="AA247" s="833"/>
      <c r="AB247" s="833"/>
      <c r="AC247" s="833"/>
      <c r="AD247" s="833"/>
      <c r="AE247" s="833"/>
      <c r="AF247" s="833"/>
      <c r="AG247" s="833"/>
      <c r="AH247" s="833"/>
      <c r="AI247" s="833"/>
      <c r="AJ247" s="833"/>
      <c r="AK247" s="833"/>
      <c r="AL247" s="833"/>
      <c r="AM247" s="833"/>
      <c r="AN247" s="833"/>
      <c r="AO247" s="1086"/>
      <c r="AP247" s="1080"/>
      <c r="AQ247" s="838"/>
      <c r="AR247" s="838"/>
      <c r="AS247" s="838"/>
      <c r="AT247" s="962" t="s">
        <v>194</v>
      </c>
      <c r="AU247" s="823"/>
      <c r="AV247" s="815"/>
      <c r="BY247" s="794"/>
      <c r="BZ247" s="794"/>
      <c r="CA247" s="794"/>
      <c r="CB247" s="794"/>
      <c r="CC247" s="794"/>
      <c r="CD247" s="794"/>
      <c r="CE247" s="794"/>
      <c r="CF247" s="794"/>
      <c r="CG247" s="807">
        <v>0</v>
      </c>
      <c r="CH247" s="807">
        <v>0</v>
      </c>
      <c r="CI247" s="807">
        <v>0</v>
      </c>
      <c r="CJ247" s="807"/>
      <c r="CK247" s="807"/>
      <c r="CL247" s="807"/>
      <c r="CM247" s="807"/>
      <c r="CN247" s="807"/>
      <c r="CO247" s="794"/>
    </row>
    <row r="248" spans="1:93" s="793" customFormat="1" x14ac:dyDescent="0.2">
      <c r="A248" s="1179" t="s">
        <v>277</v>
      </c>
      <c r="B248" s="1130"/>
      <c r="C248" s="1131"/>
      <c r="D248" s="1132"/>
      <c r="E248" s="1132"/>
      <c r="F248" s="1132"/>
      <c r="G248" s="1180"/>
      <c r="H248" s="1180"/>
      <c r="I248" s="1180"/>
      <c r="J248" s="1180"/>
      <c r="K248" s="1180"/>
      <c r="L248" s="1180"/>
      <c r="M248" s="1180"/>
      <c r="N248" s="1180"/>
      <c r="O248" s="1180"/>
      <c r="P248" s="1180"/>
      <c r="Q248" s="1180"/>
      <c r="R248" s="1180"/>
      <c r="S248" s="1180"/>
      <c r="T248" s="1134"/>
      <c r="U248" s="944"/>
      <c r="V248" s="944"/>
      <c r="W248" s="944"/>
      <c r="X248" s="798"/>
      <c r="Y248" s="798"/>
      <c r="Z248" s="798"/>
      <c r="AA248" s="798"/>
      <c r="AB248" s="798"/>
      <c r="AC248" s="798"/>
      <c r="AD248" s="798"/>
      <c r="AE248" s="798"/>
      <c r="AF248" s="798"/>
      <c r="AG248" s="798"/>
      <c r="AH248" s="798"/>
      <c r="AI248" s="798"/>
      <c r="AJ248" s="798"/>
      <c r="AK248" s="798"/>
      <c r="AL248" s="798"/>
      <c r="AM248" s="798"/>
      <c r="AN248" s="798"/>
      <c r="AO248" s="798"/>
      <c r="AP248" s="798"/>
      <c r="AQ248" s="798"/>
      <c r="AR248" s="798"/>
      <c r="AS248" s="798"/>
      <c r="AT248" s="798"/>
      <c r="AU248" s="799"/>
      <c r="AV248" s="815"/>
      <c r="BY248" s="794"/>
      <c r="BZ248" s="794"/>
      <c r="CA248" s="794"/>
      <c r="CB248" s="794"/>
      <c r="CC248" s="794"/>
      <c r="CD248" s="794"/>
      <c r="CE248" s="794"/>
      <c r="CF248" s="794"/>
      <c r="CG248" s="807"/>
      <c r="CH248" s="807"/>
      <c r="CI248" s="807"/>
      <c r="CJ248" s="807"/>
      <c r="CK248" s="807"/>
      <c r="CL248" s="807"/>
      <c r="CM248" s="807"/>
      <c r="CN248" s="807"/>
      <c r="CO248" s="794"/>
    </row>
    <row r="249" spans="1:93" s="793" customFormat="1" ht="14.25" customHeight="1" x14ac:dyDescent="0.2">
      <c r="A249" s="1508" t="s">
        <v>32</v>
      </c>
      <c r="B249" s="1509"/>
      <c r="C249" s="1514" t="s">
        <v>163</v>
      </c>
      <c r="D249" s="1515"/>
      <c r="E249" s="1516"/>
      <c r="F249" s="1520" t="s">
        <v>152</v>
      </c>
      <c r="G249" s="1521"/>
      <c r="H249" s="1521"/>
      <c r="I249" s="1521"/>
      <c r="J249" s="1521"/>
      <c r="K249" s="1521"/>
      <c r="L249" s="1521"/>
      <c r="M249" s="1521"/>
      <c r="N249" s="1521"/>
      <c r="O249" s="1521"/>
      <c r="P249" s="1521"/>
      <c r="Q249" s="1521"/>
      <c r="R249" s="1521"/>
      <c r="S249" s="1521"/>
      <c r="T249" s="1521"/>
      <c r="U249" s="1521"/>
      <c r="V249" s="1521"/>
      <c r="W249" s="1521"/>
      <c r="X249" s="1521"/>
      <c r="Y249" s="1521"/>
      <c r="Z249" s="1521"/>
      <c r="AA249" s="1521"/>
      <c r="AB249" s="1521"/>
      <c r="AC249" s="1521"/>
      <c r="AD249" s="1521"/>
      <c r="AE249" s="1521"/>
      <c r="AF249" s="1521"/>
      <c r="AG249" s="1595"/>
      <c r="AH249" s="1631" t="s">
        <v>165</v>
      </c>
      <c r="AI249" s="1631" t="s">
        <v>251</v>
      </c>
      <c r="AJ249" s="1631" t="s">
        <v>187</v>
      </c>
      <c r="AK249" s="1063"/>
      <c r="AL249" s="815"/>
      <c r="AM249" s="823"/>
      <c r="AN249" s="815"/>
      <c r="AO249" s="815"/>
      <c r="AP249" s="815"/>
      <c r="AQ249" s="815"/>
      <c r="AR249" s="815"/>
      <c r="AS249" s="815"/>
      <c r="AT249" s="815"/>
      <c r="AU249" s="984"/>
      <c r="AV249" s="823"/>
      <c r="BY249" s="794"/>
      <c r="BZ249" s="794"/>
      <c r="CA249" s="794"/>
      <c r="CB249" s="794"/>
      <c r="CC249" s="794"/>
      <c r="CD249" s="794"/>
      <c r="CE249" s="794"/>
      <c r="CF249" s="794"/>
      <c r="CG249" s="807"/>
      <c r="CH249" s="807"/>
      <c r="CI249" s="807"/>
      <c r="CJ249" s="807"/>
      <c r="CK249" s="807"/>
      <c r="CL249" s="807"/>
      <c r="CM249" s="807"/>
      <c r="CN249" s="807"/>
      <c r="CO249" s="794"/>
    </row>
    <row r="250" spans="1:93" s="793" customFormat="1" x14ac:dyDescent="0.2">
      <c r="A250" s="1510"/>
      <c r="B250" s="1511"/>
      <c r="C250" s="1517"/>
      <c r="D250" s="1518"/>
      <c r="E250" s="1519"/>
      <c r="F250" s="1562" t="s">
        <v>57</v>
      </c>
      <c r="G250" s="1564"/>
      <c r="H250" s="1562" t="s">
        <v>8</v>
      </c>
      <c r="I250" s="1564"/>
      <c r="J250" s="1562" t="s">
        <v>59</v>
      </c>
      <c r="K250" s="1564"/>
      <c r="L250" s="1562" t="s">
        <v>60</v>
      </c>
      <c r="M250" s="1564"/>
      <c r="N250" s="1562" t="s">
        <v>61</v>
      </c>
      <c r="O250" s="1564"/>
      <c r="P250" s="1562" t="s">
        <v>62</v>
      </c>
      <c r="Q250" s="1564"/>
      <c r="R250" s="1562" t="s">
        <v>63</v>
      </c>
      <c r="S250" s="1564"/>
      <c r="T250" s="1562" t="s">
        <v>64</v>
      </c>
      <c r="U250" s="1564"/>
      <c r="V250" s="1562" t="s">
        <v>65</v>
      </c>
      <c r="W250" s="1564"/>
      <c r="X250" s="1562" t="s">
        <v>66</v>
      </c>
      <c r="Y250" s="1564"/>
      <c r="Z250" s="1562" t="s">
        <v>67</v>
      </c>
      <c r="AA250" s="1564"/>
      <c r="AB250" s="1562" t="s">
        <v>68</v>
      </c>
      <c r="AC250" s="1564"/>
      <c r="AD250" s="1562" t="s">
        <v>69</v>
      </c>
      <c r="AE250" s="1564"/>
      <c r="AF250" s="1562" t="s">
        <v>70</v>
      </c>
      <c r="AG250" s="1564"/>
      <c r="AH250" s="1652"/>
      <c r="AI250" s="1652"/>
      <c r="AJ250" s="1652"/>
      <c r="AK250" s="1182"/>
      <c r="AL250" s="815"/>
      <c r="AM250" s="823"/>
      <c r="AN250" s="815"/>
      <c r="AO250" s="815"/>
      <c r="AP250" s="815"/>
      <c r="AQ250" s="815"/>
      <c r="AR250" s="815"/>
      <c r="AS250" s="815"/>
      <c r="AT250" s="815"/>
      <c r="AU250" s="984"/>
      <c r="AV250" s="814"/>
      <c r="BY250" s="794"/>
      <c r="BZ250" s="794"/>
      <c r="CA250" s="794"/>
      <c r="CB250" s="794"/>
      <c r="CC250" s="794"/>
      <c r="CD250" s="794"/>
      <c r="CE250" s="794"/>
      <c r="CF250" s="794"/>
      <c r="CG250" s="807"/>
      <c r="CH250" s="807"/>
      <c r="CI250" s="807"/>
      <c r="CJ250" s="807"/>
      <c r="CK250" s="807"/>
      <c r="CL250" s="807"/>
      <c r="CM250" s="807"/>
      <c r="CN250" s="807"/>
      <c r="CO250" s="794"/>
    </row>
    <row r="251" spans="1:93" s="793" customFormat="1" x14ac:dyDescent="0.2">
      <c r="A251" s="1512"/>
      <c r="B251" s="1513"/>
      <c r="C251" s="901" t="s">
        <v>149</v>
      </c>
      <c r="D251" s="901" t="s">
        <v>30</v>
      </c>
      <c r="E251" s="852" t="s">
        <v>48</v>
      </c>
      <c r="F251" s="1149" t="s">
        <v>159</v>
      </c>
      <c r="G251" s="1150" t="s">
        <v>48</v>
      </c>
      <c r="H251" s="1149" t="s">
        <v>159</v>
      </c>
      <c r="I251" s="1150" t="s">
        <v>48</v>
      </c>
      <c r="J251" s="1149" t="s">
        <v>159</v>
      </c>
      <c r="K251" s="1150" t="s">
        <v>48</v>
      </c>
      <c r="L251" s="1149" t="s">
        <v>159</v>
      </c>
      <c r="M251" s="1150" t="s">
        <v>48</v>
      </c>
      <c r="N251" s="1149" t="s">
        <v>159</v>
      </c>
      <c r="O251" s="1150" t="s">
        <v>48</v>
      </c>
      <c r="P251" s="1149" t="s">
        <v>159</v>
      </c>
      <c r="Q251" s="1150" t="s">
        <v>48</v>
      </c>
      <c r="R251" s="1149" t="s">
        <v>159</v>
      </c>
      <c r="S251" s="1150" t="s">
        <v>48</v>
      </c>
      <c r="T251" s="1149" t="s">
        <v>159</v>
      </c>
      <c r="U251" s="1150" t="s">
        <v>48</v>
      </c>
      <c r="V251" s="1149" t="s">
        <v>159</v>
      </c>
      <c r="W251" s="1150" t="s">
        <v>48</v>
      </c>
      <c r="X251" s="1149" t="s">
        <v>159</v>
      </c>
      <c r="Y251" s="1150" t="s">
        <v>48</v>
      </c>
      <c r="Z251" s="1149" t="s">
        <v>159</v>
      </c>
      <c r="AA251" s="1150" t="s">
        <v>48</v>
      </c>
      <c r="AB251" s="1149" t="s">
        <v>159</v>
      </c>
      <c r="AC251" s="1150" t="s">
        <v>48</v>
      </c>
      <c r="AD251" s="1149" t="s">
        <v>159</v>
      </c>
      <c r="AE251" s="1150" t="s">
        <v>48</v>
      </c>
      <c r="AF251" s="1149" t="s">
        <v>159</v>
      </c>
      <c r="AG251" s="1150" t="s">
        <v>48</v>
      </c>
      <c r="AH251" s="1632"/>
      <c r="AI251" s="1632"/>
      <c r="AJ251" s="1632"/>
      <c r="AK251" s="894"/>
      <c r="AL251" s="823"/>
      <c r="AM251" s="823"/>
      <c r="AN251" s="823"/>
      <c r="AO251" s="823"/>
      <c r="AP251" s="823"/>
      <c r="AQ251" s="823"/>
      <c r="AR251" s="823"/>
      <c r="AS251" s="823"/>
      <c r="AT251" s="823"/>
      <c r="AU251" s="984"/>
      <c r="AV251" s="814"/>
      <c r="BY251" s="794"/>
      <c r="BZ251" s="794"/>
      <c r="CA251" s="794"/>
      <c r="CB251" s="794"/>
      <c r="CC251" s="794"/>
      <c r="CD251" s="794"/>
      <c r="CE251" s="794"/>
      <c r="CF251" s="794"/>
      <c r="CG251" s="807"/>
      <c r="CH251" s="807"/>
      <c r="CI251" s="807"/>
      <c r="CJ251" s="807"/>
      <c r="CK251" s="807"/>
      <c r="CL251" s="807"/>
      <c r="CM251" s="807"/>
      <c r="CN251" s="807"/>
      <c r="CO251" s="794"/>
    </row>
    <row r="252" spans="1:93" s="793" customFormat="1" ht="15" thickBot="1" x14ac:dyDescent="0.25">
      <c r="A252" s="1757" t="s">
        <v>102</v>
      </c>
      <c r="B252" s="1758"/>
      <c r="C252" s="1117">
        <f>SUM(D252+E252)</f>
        <v>0</v>
      </c>
      <c r="D252" s="1117">
        <f t="shared" ref="D252:E254" si="43">SUM(F252+H252+J252+L252+N252+P252+R252+T252+V252+X252+Z252+AB252+AD252+AF252)</f>
        <v>0</v>
      </c>
      <c r="E252" s="1102">
        <f t="shared" si="43"/>
        <v>0</v>
      </c>
      <c r="F252" s="1186"/>
      <c r="G252" s="1186"/>
      <c r="H252" s="1186"/>
      <c r="I252" s="1186"/>
      <c r="J252" s="1186"/>
      <c r="K252" s="1186"/>
      <c r="L252" s="1186"/>
      <c r="M252" s="1186"/>
      <c r="N252" s="1186"/>
      <c r="O252" s="1186"/>
      <c r="P252" s="1186"/>
      <c r="Q252" s="1186"/>
      <c r="R252" s="1186"/>
      <c r="S252" s="1186"/>
      <c r="T252" s="1186"/>
      <c r="U252" s="1186"/>
      <c r="V252" s="1186"/>
      <c r="W252" s="1186"/>
      <c r="X252" s="1186"/>
      <c r="Y252" s="1186"/>
      <c r="Z252" s="1186"/>
      <c r="AA252" s="1186"/>
      <c r="AB252" s="1186"/>
      <c r="AC252" s="1186"/>
      <c r="AD252" s="1186"/>
      <c r="AE252" s="1186"/>
      <c r="AF252" s="1186"/>
      <c r="AG252" s="1092"/>
      <c r="AH252" s="1092">
        <v>0</v>
      </c>
      <c r="AI252" s="1092">
        <v>0</v>
      </c>
      <c r="AJ252" s="1206">
        <v>0</v>
      </c>
      <c r="AK252" s="963" t="s">
        <v>194</v>
      </c>
      <c r="AL252" s="823"/>
      <c r="AM252" s="823"/>
      <c r="AN252" s="823"/>
      <c r="AO252" s="823"/>
      <c r="AP252" s="823"/>
      <c r="AQ252" s="823"/>
      <c r="AR252" s="1207"/>
      <c r="AS252" s="823"/>
      <c r="AT252" s="823"/>
      <c r="AU252" s="977"/>
      <c r="AV252" s="823"/>
      <c r="BY252" s="794"/>
      <c r="BZ252" s="794"/>
      <c r="CA252" s="794"/>
      <c r="CB252" s="794"/>
      <c r="CC252" s="794"/>
      <c r="CD252" s="794"/>
      <c r="CE252" s="794"/>
      <c r="CF252" s="794"/>
      <c r="CG252" s="807"/>
      <c r="CH252" s="807"/>
      <c r="CI252" s="807"/>
      <c r="CJ252" s="807">
        <v>0</v>
      </c>
      <c r="CK252" s="807"/>
      <c r="CL252" s="807"/>
      <c r="CM252" s="807"/>
      <c r="CN252" s="807"/>
      <c r="CO252" s="794"/>
    </row>
    <row r="253" spans="1:93" s="793" customFormat="1" ht="15.75" thickTop="1" thickBot="1" x14ac:dyDescent="0.25">
      <c r="A253" s="1759" t="s">
        <v>166</v>
      </c>
      <c r="B253" s="1760"/>
      <c r="C253" s="1208">
        <f>SUM(D253+E253)</f>
        <v>15</v>
      </c>
      <c r="D253" s="1208">
        <f t="shared" si="43"/>
        <v>0</v>
      </c>
      <c r="E253" s="1209">
        <f t="shared" si="43"/>
        <v>15</v>
      </c>
      <c r="F253" s="1210"/>
      <c r="G253" s="1210"/>
      <c r="H253" s="1210"/>
      <c r="I253" s="1210">
        <v>2</v>
      </c>
      <c r="J253" s="1210"/>
      <c r="K253" s="1210">
        <v>3</v>
      </c>
      <c r="L253" s="1210"/>
      <c r="M253" s="1210"/>
      <c r="N253" s="1210"/>
      <c r="O253" s="1210">
        <v>5</v>
      </c>
      <c r="P253" s="1210"/>
      <c r="Q253" s="1210"/>
      <c r="R253" s="1210"/>
      <c r="S253" s="1210">
        <v>5</v>
      </c>
      <c r="T253" s="1210"/>
      <c r="U253" s="1210"/>
      <c r="V253" s="1210"/>
      <c r="W253" s="1210"/>
      <c r="X253" s="1210"/>
      <c r="Y253" s="1210"/>
      <c r="Z253" s="1210"/>
      <c r="AA253" s="1210"/>
      <c r="AB253" s="1210"/>
      <c r="AC253" s="1210"/>
      <c r="AD253" s="1210"/>
      <c r="AE253" s="1210"/>
      <c r="AF253" s="1210"/>
      <c r="AG253" s="1211"/>
      <c r="AH253" s="1211">
        <v>0</v>
      </c>
      <c r="AI253" s="1211">
        <v>0</v>
      </c>
      <c r="AJ253" s="1212">
        <v>0</v>
      </c>
      <c r="AK253" s="964" t="s">
        <v>194</v>
      </c>
      <c r="AL253" s="823"/>
      <c r="AM253" s="823"/>
      <c r="AN253" s="823"/>
      <c r="AO253" s="823"/>
      <c r="AP253" s="823"/>
      <c r="AQ253" s="823"/>
      <c r="AR253" s="1207"/>
      <c r="AS253" s="823"/>
      <c r="AT253" s="823"/>
      <c r="AU253" s="977"/>
      <c r="AV253" s="823"/>
      <c r="BY253" s="794"/>
      <c r="BZ253" s="794"/>
      <c r="CA253" s="794"/>
      <c r="CB253" s="794"/>
      <c r="CC253" s="794"/>
      <c r="CD253" s="794"/>
      <c r="CE253" s="794"/>
      <c r="CF253" s="794"/>
      <c r="CG253" s="807"/>
      <c r="CH253" s="807"/>
      <c r="CI253" s="807"/>
      <c r="CJ253" s="807">
        <v>0</v>
      </c>
      <c r="CK253" s="807"/>
      <c r="CL253" s="807"/>
      <c r="CM253" s="807"/>
      <c r="CN253" s="807"/>
      <c r="CO253" s="794"/>
    </row>
    <row r="254" spans="1:93" s="793" customFormat="1" ht="15" thickTop="1" x14ac:dyDescent="0.2">
      <c r="A254" s="1761" t="s">
        <v>55</v>
      </c>
      <c r="B254" s="1762"/>
      <c r="C254" s="915">
        <f>SUM(D254+E254)</f>
        <v>1</v>
      </c>
      <c r="D254" s="915">
        <f t="shared" si="43"/>
        <v>0</v>
      </c>
      <c r="E254" s="1082">
        <f t="shared" si="43"/>
        <v>1</v>
      </c>
      <c r="F254" s="1189"/>
      <c r="G254" s="1189"/>
      <c r="H254" s="1189"/>
      <c r="I254" s="1189"/>
      <c r="J254" s="1189"/>
      <c r="K254" s="1189"/>
      <c r="L254" s="1189"/>
      <c r="M254" s="1189">
        <v>1</v>
      </c>
      <c r="N254" s="1189"/>
      <c r="O254" s="1189"/>
      <c r="P254" s="1189"/>
      <c r="Q254" s="1189"/>
      <c r="R254" s="1189"/>
      <c r="S254" s="1189"/>
      <c r="T254" s="1189"/>
      <c r="U254" s="1189"/>
      <c r="V254" s="1189"/>
      <c r="W254" s="1189"/>
      <c r="X254" s="1189"/>
      <c r="Y254" s="1189"/>
      <c r="Z254" s="1189"/>
      <c r="AA254" s="1189"/>
      <c r="AB254" s="1189"/>
      <c r="AC254" s="1189"/>
      <c r="AD254" s="1189"/>
      <c r="AE254" s="1189"/>
      <c r="AF254" s="1189"/>
      <c r="AG254" s="881"/>
      <c r="AH254" s="881">
        <v>0</v>
      </c>
      <c r="AI254" s="881">
        <v>0</v>
      </c>
      <c r="AJ254" s="1213">
        <v>0</v>
      </c>
      <c r="AK254" s="962" t="s">
        <v>194</v>
      </c>
      <c r="AL254" s="823"/>
      <c r="AM254" s="799"/>
      <c r="AN254" s="823"/>
      <c r="AO254" s="823"/>
      <c r="AP254" s="823"/>
      <c r="AQ254" s="823"/>
      <c r="AR254" s="1207"/>
      <c r="AS254" s="823"/>
      <c r="AT254" s="823"/>
      <c r="AU254" s="977"/>
      <c r="AV254" s="823"/>
      <c r="BY254" s="794"/>
      <c r="BZ254" s="794"/>
      <c r="CA254" s="794"/>
      <c r="CB254" s="794"/>
      <c r="CC254" s="794"/>
      <c r="CD254" s="794"/>
      <c r="CE254" s="794"/>
      <c r="CF254" s="794"/>
      <c r="CG254" s="807"/>
      <c r="CH254" s="807"/>
      <c r="CI254" s="807"/>
      <c r="CJ254" s="807">
        <v>0</v>
      </c>
      <c r="CK254" s="807"/>
      <c r="CL254" s="807"/>
      <c r="CM254" s="807"/>
      <c r="CN254" s="807"/>
      <c r="CO254" s="794"/>
    </row>
    <row r="255" spans="1:93" s="793" customFormat="1" x14ac:dyDescent="0.2">
      <c r="A255" s="1214" t="s">
        <v>278</v>
      </c>
      <c r="B255" s="1215"/>
      <c r="C255" s="1215"/>
      <c r="D255" s="1215"/>
      <c r="E255" s="1216"/>
      <c r="F255" s="1216"/>
      <c r="G255" s="1216"/>
      <c r="H255" s="1216"/>
      <c r="I255" s="1216"/>
      <c r="J255" s="1216"/>
      <c r="K255" s="1217"/>
      <c r="L255" s="1218"/>
      <c r="M255" s="1217"/>
      <c r="N255" s="1217"/>
      <c r="O255" s="804"/>
      <c r="P255" s="804"/>
      <c r="Q255" s="804"/>
      <c r="R255" s="804"/>
      <c r="S255" s="804"/>
      <c r="T255" s="804"/>
      <c r="U255" s="804"/>
      <c r="V255" s="804"/>
      <c r="W255" s="804"/>
      <c r="X255" s="804"/>
      <c r="Y255" s="804"/>
      <c r="Z255" s="804"/>
      <c r="AA255" s="804"/>
      <c r="AB255" s="804"/>
      <c r="AC255" s="804"/>
      <c r="AD255" s="804"/>
      <c r="AE255" s="804"/>
      <c r="AF255" s="804"/>
      <c r="AG255" s="804"/>
      <c r="AH255" s="804"/>
      <c r="AI255" s="804"/>
      <c r="AJ255" s="804"/>
      <c r="AK255" s="804"/>
      <c r="AL255" s="798"/>
      <c r="AM255" s="798"/>
      <c r="AN255" s="798"/>
      <c r="AO255" s="798"/>
      <c r="AP255" s="798"/>
      <c r="AQ255" s="798"/>
      <c r="AR255" s="799"/>
      <c r="AS255" s="799"/>
      <c r="AT255" s="799"/>
      <c r="AU255" s="799"/>
      <c r="AV255" s="799"/>
      <c r="BY255" s="794"/>
      <c r="BZ255" s="794"/>
      <c r="CA255" s="794"/>
      <c r="CB255" s="794"/>
      <c r="CC255" s="794"/>
      <c r="CD255" s="794"/>
      <c r="CE255" s="794"/>
      <c r="CF255" s="794"/>
      <c r="CG255" s="794"/>
      <c r="CH255" s="794"/>
      <c r="CI255" s="794"/>
      <c r="CJ255" s="794"/>
      <c r="CK255" s="794"/>
      <c r="CL255" s="794"/>
      <c r="CM255" s="794"/>
      <c r="CN255" s="794"/>
      <c r="CO255" s="794"/>
    </row>
    <row r="256" spans="1:93" s="793" customFormat="1" ht="14.25" customHeight="1" x14ac:dyDescent="0.2">
      <c r="A256" s="1492" t="s">
        <v>279</v>
      </c>
      <c r="B256" s="1508" t="s">
        <v>280</v>
      </c>
      <c r="C256" s="1574"/>
      <c r="D256" s="1509"/>
      <c r="E256" s="1562" t="s">
        <v>281</v>
      </c>
      <c r="F256" s="1563"/>
      <c r="G256" s="1563"/>
      <c r="H256" s="1563"/>
      <c r="I256" s="1563"/>
      <c r="J256" s="1563"/>
      <c r="K256" s="1563"/>
      <c r="L256" s="1563"/>
      <c r="M256" s="1563"/>
      <c r="N256" s="1219"/>
      <c r="O256" s="804"/>
      <c r="P256" s="804"/>
      <c r="Q256" s="804"/>
      <c r="R256" s="804"/>
      <c r="S256" s="804"/>
      <c r="T256" s="804"/>
      <c r="U256" s="804"/>
      <c r="V256" s="804"/>
      <c r="W256" s="804"/>
      <c r="X256" s="804"/>
      <c r="Y256" s="804"/>
      <c r="Z256" s="804"/>
      <c r="AA256" s="804"/>
      <c r="AB256" s="804"/>
      <c r="AC256" s="804"/>
      <c r="AD256" s="804"/>
      <c r="AE256" s="804"/>
      <c r="AF256" s="804"/>
      <c r="AG256" s="804"/>
      <c r="AH256" s="804"/>
      <c r="AI256" s="804"/>
      <c r="AJ256" s="804"/>
      <c r="AK256" s="804"/>
      <c r="AL256" s="798"/>
      <c r="AM256" s="798"/>
      <c r="AN256" s="798"/>
      <c r="AO256" s="798"/>
      <c r="AP256" s="798"/>
      <c r="AQ256" s="798"/>
      <c r="AR256" s="799"/>
      <c r="AS256" s="799"/>
      <c r="AT256" s="799"/>
      <c r="AU256" s="799"/>
      <c r="AV256" s="799"/>
      <c r="BY256" s="794"/>
      <c r="BZ256" s="794"/>
      <c r="CA256" s="794"/>
      <c r="CB256" s="794"/>
      <c r="CC256" s="794"/>
      <c r="CD256" s="794"/>
      <c r="CE256" s="794"/>
      <c r="CF256" s="794"/>
      <c r="CG256" s="794"/>
      <c r="CH256" s="794"/>
      <c r="CI256" s="794"/>
      <c r="CJ256" s="794"/>
      <c r="CK256" s="794"/>
      <c r="CL256" s="794"/>
      <c r="CM256" s="794"/>
      <c r="CN256" s="794"/>
      <c r="CO256" s="794"/>
    </row>
    <row r="257" spans="1:93" s="793" customFormat="1" x14ac:dyDescent="0.2">
      <c r="A257" s="1714"/>
      <c r="B257" s="1512"/>
      <c r="C257" s="1576"/>
      <c r="D257" s="1513"/>
      <c r="E257" s="1562" t="s">
        <v>99</v>
      </c>
      <c r="F257" s="1564"/>
      <c r="G257" s="1562" t="s">
        <v>100</v>
      </c>
      <c r="H257" s="1564"/>
      <c r="I257" s="1562" t="s">
        <v>101</v>
      </c>
      <c r="J257" s="1564"/>
      <c r="K257" s="1562" t="s">
        <v>57</v>
      </c>
      <c r="L257" s="1564"/>
      <c r="M257" s="1562" t="s">
        <v>8</v>
      </c>
      <c r="N257" s="1564"/>
      <c r="O257" s="804"/>
      <c r="P257" s="804"/>
      <c r="Q257" s="804"/>
      <c r="R257" s="804"/>
      <c r="S257" s="804"/>
      <c r="T257" s="804"/>
      <c r="U257" s="804"/>
      <c r="V257" s="804"/>
      <c r="W257" s="804"/>
      <c r="X257" s="804"/>
      <c r="Y257" s="804"/>
      <c r="Z257" s="804"/>
      <c r="AA257" s="804"/>
      <c r="AB257" s="804"/>
      <c r="AC257" s="804"/>
      <c r="AD257" s="804"/>
      <c r="AE257" s="804"/>
      <c r="AF257" s="804"/>
      <c r="AG257" s="804"/>
      <c r="AH257" s="804"/>
      <c r="AI257" s="804"/>
      <c r="AJ257" s="804"/>
      <c r="AK257" s="804"/>
      <c r="AL257" s="798"/>
      <c r="AM257" s="798"/>
      <c r="AN257" s="798"/>
      <c r="AO257" s="798"/>
      <c r="AP257" s="798"/>
      <c r="AQ257" s="798"/>
      <c r="AR257" s="798"/>
      <c r="AS257" s="798"/>
      <c r="AT257" s="798"/>
      <c r="AU257" s="798"/>
      <c r="AV257" s="798"/>
      <c r="BY257" s="794"/>
      <c r="BZ257" s="794"/>
      <c r="CA257" s="794"/>
      <c r="CB257" s="794"/>
      <c r="CC257" s="794"/>
      <c r="CD257" s="794"/>
      <c r="CE257" s="794"/>
      <c r="CF257" s="794"/>
      <c r="CG257" s="794"/>
      <c r="CH257" s="794"/>
      <c r="CI257" s="794"/>
      <c r="CJ257" s="794"/>
      <c r="CK257" s="794"/>
      <c r="CL257" s="794"/>
      <c r="CM257" s="794"/>
      <c r="CN257" s="794"/>
      <c r="CO257" s="794"/>
    </row>
    <row r="258" spans="1:93" s="793" customFormat="1" x14ac:dyDescent="0.2">
      <c r="A258" s="1493"/>
      <c r="B258" s="1073" t="s">
        <v>149</v>
      </c>
      <c r="C258" s="852" t="s">
        <v>30</v>
      </c>
      <c r="D258" s="902" t="s">
        <v>48</v>
      </c>
      <c r="E258" s="1149" t="s">
        <v>30</v>
      </c>
      <c r="F258" s="904" t="s">
        <v>48</v>
      </c>
      <c r="G258" s="1149" t="s">
        <v>30</v>
      </c>
      <c r="H258" s="904" t="s">
        <v>48</v>
      </c>
      <c r="I258" s="1149" t="s">
        <v>30</v>
      </c>
      <c r="J258" s="904" t="s">
        <v>48</v>
      </c>
      <c r="K258" s="1149" t="s">
        <v>30</v>
      </c>
      <c r="L258" s="904" t="s">
        <v>48</v>
      </c>
      <c r="M258" s="1149" t="s">
        <v>30</v>
      </c>
      <c r="N258" s="904" t="s">
        <v>48</v>
      </c>
      <c r="O258" s="942"/>
      <c r="P258" s="804"/>
      <c r="Q258" s="804"/>
      <c r="R258" s="804"/>
      <c r="S258" s="804"/>
      <c r="T258" s="804"/>
      <c r="U258" s="804"/>
      <c r="V258" s="804"/>
      <c r="W258" s="804"/>
      <c r="X258" s="804"/>
      <c r="Y258" s="804"/>
      <c r="Z258" s="804"/>
      <c r="AA258" s="804"/>
      <c r="AB258" s="804"/>
      <c r="AC258" s="804"/>
      <c r="AD258" s="804"/>
      <c r="AE258" s="804"/>
      <c r="AF258" s="804"/>
      <c r="AG258" s="804"/>
      <c r="AH258" s="798"/>
      <c r="AI258" s="804"/>
      <c r="AJ258" s="804"/>
      <c r="AK258" s="804"/>
      <c r="AL258" s="798"/>
      <c r="AM258" s="798"/>
      <c r="AN258" s="798"/>
      <c r="AO258" s="798"/>
      <c r="AP258" s="798"/>
      <c r="AQ258" s="798"/>
      <c r="AR258" s="798"/>
      <c r="AS258" s="798"/>
      <c r="AT258" s="798"/>
      <c r="AU258" s="798"/>
      <c r="AV258" s="798"/>
      <c r="BY258" s="794"/>
      <c r="BZ258" s="794"/>
      <c r="CA258" s="794"/>
      <c r="CB258" s="794"/>
      <c r="CC258" s="794"/>
      <c r="CD258" s="794"/>
      <c r="CE258" s="794"/>
      <c r="CF258" s="794"/>
      <c r="CG258" s="794"/>
      <c r="CH258" s="794"/>
      <c r="CI258" s="794"/>
      <c r="CJ258" s="794"/>
      <c r="CK258" s="794"/>
      <c r="CL258" s="794"/>
      <c r="CM258" s="794"/>
      <c r="CN258" s="794"/>
      <c r="CO258" s="794"/>
    </row>
    <row r="259" spans="1:93" s="793" customFormat="1" x14ac:dyDescent="0.2">
      <c r="A259" s="1220" t="s">
        <v>34</v>
      </c>
      <c r="B259" s="1221">
        <f>SUM(C259+D259)</f>
        <v>0</v>
      </c>
      <c r="C259" s="1222">
        <f>SUM(E259+G259+I259+K259+M259)</f>
        <v>0</v>
      </c>
      <c r="D259" s="1223">
        <f>SUM(F259+H259+J259+L259+N259)</f>
        <v>0</v>
      </c>
      <c r="E259" s="916"/>
      <c r="F259" s="917"/>
      <c r="G259" s="916"/>
      <c r="H259" s="917"/>
      <c r="I259" s="916"/>
      <c r="J259" s="1035"/>
      <c r="K259" s="916"/>
      <c r="L259" s="1035"/>
      <c r="M259" s="918"/>
      <c r="N259" s="1035"/>
      <c r="O259" s="942"/>
      <c r="P259" s="804"/>
      <c r="Q259" s="804"/>
      <c r="R259" s="804"/>
      <c r="S259" s="804"/>
      <c r="T259" s="804"/>
      <c r="U259" s="804"/>
      <c r="V259" s="804"/>
      <c r="W259" s="804"/>
      <c r="X259" s="804"/>
      <c r="Y259" s="804"/>
      <c r="Z259" s="804"/>
      <c r="AA259" s="804"/>
      <c r="AB259" s="804"/>
      <c r="AC259" s="804"/>
      <c r="AD259" s="804"/>
      <c r="AE259" s="804"/>
      <c r="AF259" s="804"/>
      <c r="AG259" s="804"/>
      <c r="AH259" s="804"/>
      <c r="AI259" s="804"/>
      <c r="AJ259" s="804"/>
      <c r="AK259" s="804"/>
      <c r="AL259" s="798"/>
      <c r="AM259" s="894"/>
      <c r="AN259" s="798"/>
      <c r="AO259" s="798"/>
      <c r="AP259" s="798"/>
      <c r="AQ259" s="798"/>
      <c r="AR259" s="798"/>
      <c r="AS259" s="798"/>
      <c r="AT259" s="798"/>
      <c r="AU259" s="798"/>
      <c r="AV259" s="798"/>
      <c r="BY259" s="794"/>
      <c r="BZ259" s="794"/>
      <c r="CA259" s="794"/>
      <c r="CB259" s="794"/>
      <c r="CC259" s="794"/>
      <c r="CD259" s="794"/>
      <c r="CE259" s="794"/>
      <c r="CF259" s="794"/>
      <c r="CG259" s="794"/>
      <c r="CH259" s="794"/>
      <c r="CI259" s="794"/>
      <c r="CJ259" s="794"/>
      <c r="CK259" s="794"/>
      <c r="CL259" s="794"/>
      <c r="CM259" s="794"/>
      <c r="CN259" s="794"/>
      <c r="CO259" s="794"/>
    </row>
    <row r="260" spans="1:93" s="793" customFormat="1" x14ac:dyDescent="0.2">
      <c r="A260" s="1220" t="s">
        <v>77</v>
      </c>
      <c r="B260" s="1224">
        <f>SUM(C260+D260)</f>
        <v>0</v>
      </c>
      <c r="C260" s="1222">
        <f>SUM(E260+G260+I260+K260+M260)</f>
        <v>0</v>
      </c>
      <c r="D260" s="1223">
        <f>SUM(F260+H260+J260+L260+N260)</f>
        <v>0</v>
      </c>
      <c r="E260" s="833"/>
      <c r="F260" s="929"/>
      <c r="G260" s="833"/>
      <c r="H260" s="835"/>
      <c r="I260" s="833"/>
      <c r="J260" s="929"/>
      <c r="K260" s="833"/>
      <c r="L260" s="929"/>
      <c r="M260" s="1225"/>
      <c r="N260" s="835"/>
      <c r="O260" s="942"/>
      <c r="P260" s="804"/>
      <c r="Q260" s="804"/>
      <c r="R260" s="804"/>
      <c r="S260" s="804"/>
      <c r="T260" s="804"/>
      <c r="U260" s="804"/>
      <c r="V260" s="804"/>
      <c r="W260" s="804"/>
      <c r="X260" s="804"/>
      <c r="Y260" s="804"/>
      <c r="Z260" s="804"/>
      <c r="AA260" s="804"/>
      <c r="AB260" s="804"/>
      <c r="AC260" s="804"/>
      <c r="AD260" s="804"/>
      <c r="AE260" s="804"/>
      <c r="AF260" s="804"/>
      <c r="AG260" s="804"/>
      <c r="AH260" s="804"/>
      <c r="AI260" s="804"/>
      <c r="AJ260" s="804"/>
      <c r="AK260" s="804"/>
      <c r="AL260" s="798"/>
      <c r="AM260" s="798"/>
      <c r="AN260" s="798"/>
      <c r="AO260" s="798"/>
      <c r="AP260" s="798"/>
      <c r="AQ260" s="798"/>
      <c r="AR260" s="798"/>
      <c r="AS260" s="798"/>
      <c r="AT260" s="798"/>
      <c r="AU260" s="798"/>
      <c r="AV260" s="798"/>
      <c r="BY260" s="794"/>
      <c r="BZ260" s="794"/>
      <c r="CA260" s="794"/>
      <c r="CB260" s="794"/>
      <c r="CC260" s="794"/>
      <c r="CD260" s="794"/>
      <c r="CE260" s="794"/>
      <c r="CF260" s="794"/>
      <c r="CG260" s="794"/>
      <c r="CH260" s="794"/>
      <c r="CI260" s="794"/>
      <c r="CJ260" s="794"/>
      <c r="CK260" s="794"/>
      <c r="CL260" s="794"/>
      <c r="CM260" s="794"/>
      <c r="CN260" s="794"/>
      <c r="CO260" s="794"/>
    </row>
    <row r="261" spans="1:93" s="793" customFormat="1" x14ac:dyDescent="0.2">
      <c r="A261" s="1226"/>
      <c r="B261" s="804"/>
      <c r="C261" s="804"/>
      <c r="D261" s="804"/>
      <c r="E261" s="804"/>
      <c r="F261" s="804"/>
      <c r="G261" s="804"/>
      <c r="H261" s="804"/>
      <c r="I261" s="804"/>
      <c r="J261" s="804"/>
      <c r="K261" s="804"/>
      <c r="L261" s="804"/>
      <c r="M261" s="804"/>
      <c r="N261" s="804"/>
      <c r="O261" s="804"/>
      <c r="P261" s="804"/>
      <c r="Q261" s="804"/>
      <c r="R261" s="804"/>
      <c r="S261" s="804"/>
      <c r="T261" s="804"/>
      <c r="U261" s="804"/>
      <c r="V261" s="804"/>
      <c r="W261" s="804"/>
      <c r="X261" s="804"/>
      <c r="Y261" s="804"/>
      <c r="Z261" s="804"/>
      <c r="AA261" s="804"/>
      <c r="AB261" s="804"/>
      <c r="AC261" s="804"/>
      <c r="AD261" s="804"/>
      <c r="AE261" s="804"/>
      <c r="AF261" s="804"/>
      <c r="AG261" s="804"/>
      <c r="AH261" s="804"/>
      <c r="AI261" s="804"/>
      <c r="AJ261" s="804"/>
      <c r="AK261" s="804"/>
      <c r="AL261" s="798"/>
      <c r="AM261" s="798"/>
      <c r="AN261" s="798"/>
      <c r="AO261" s="798"/>
      <c r="AP261" s="798"/>
      <c r="AQ261" s="798"/>
      <c r="AR261" s="798"/>
      <c r="AS261" s="798"/>
      <c r="AT261" s="798"/>
      <c r="AU261" s="798"/>
      <c r="AV261" s="798"/>
      <c r="BY261" s="794"/>
      <c r="BZ261" s="794"/>
      <c r="CA261" s="794"/>
      <c r="CB261" s="794"/>
      <c r="CC261" s="794"/>
      <c r="CD261" s="794"/>
      <c r="CE261" s="794"/>
      <c r="CF261" s="794"/>
      <c r="CG261" s="794"/>
      <c r="CH261" s="794"/>
      <c r="CI261" s="794"/>
      <c r="CJ261" s="794"/>
      <c r="CK261" s="794"/>
      <c r="CL261" s="794"/>
      <c r="CM261" s="794"/>
      <c r="CN261" s="794"/>
      <c r="CO261" s="794"/>
    </row>
    <row r="262" spans="1:93" s="793" customFormat="1" x14ac:dyDescent="0.2">
      <c r="BY262" s="794"/>
      <c r="BZ262" s="794"/>
      <c r="CA262" s="794"/>
      <c r="CB262" s="794"/>
      <c r="CC262" s="794"/>
      <c r="CD262" s="794"/>
      <c r="CE262" s="794"/>
      <c r="CF262" s="794"/>
      <c r="CG262" s="794"/>
      <c r="CH262" s="794"/>
      <c r="CI262" s="794"/>
      <c r="CJ262" s="794"/>
      <c r="CK262" s="794"/>
      <c r="CL262" s="794"/>
      <c r="CM262" s="794"/>
      <c r="CN262" s="794"/>
      <c r="CO262" s="794"/>
    </row>
    <row r="263" spans="1:93" s="793" customFormat="1" x14ac:dyDescent="0.2">
      <c r="BY263" s="794"/>
      <c r="BZ263" s="794"/>
      <c r="CA263" s="794"/>
      <c r="CB263" s="794"/>
      <c r="CC263" s="794"/>
      <c r="CD263" s="794"/>
      <c r="CE263" s="794"/>
      <c r="CF263" s="794"/>
      <c r="CG263" s="794"/>
      <c r="CH263" s="794"/>
      <c r="CI263" s="794"/>
      <c r="CJ263" s="794"/>
      <c r="CK263" s="794"/>
      <c r="CL263" s="794"/>
      <c r="CM263" s="794"/>
      <c r="CN263" s="794"/>
      <c r="CO263" s="794"/>
    </row>
    <row r="264" spans="1:93" s="793" customFormat="1" x14ac:dyDescent="0.2">
      <c r="BY264" s="794"/>
      <c r="BZ264" s="794"/>
      <c r="CA264" s="794"/>
      <c r="CB264" s="794"/>
      <c r="CC264" s="794"/>
      <c r="CD264" s="794"/>
      <c r="CE264" s="794"/>
      <c r="CF264" s="794"/>
      <c r="CG264" s="794"/>
      <c r="CH264" s="794"/>
      <c r="CI264" s="794"/>
      <c r="CJ264" s="794"/>
      <c r="CK264" s="794"/>
      <c r="CL264" s="794"/>
      <c r="CM264" s="794"/>
      <c r="CN264" s="794"/>
      <c r="CO264" s="794"/>
    </row>
    <row r="265" spans="1:93" s="793" customFormat="1" x14ac:dyDescent="0.2">
      <c r="BY265" s="794"/>
      <c r="BZ265" s="794"/>
      <c r="CA265" s="794"/>
      <c r="CB265" s="794"/>
      <c r="CC265" s="794"/>
      <c r="CD265" s="794"/>
      <c r="CE265" s="794"/>
      <c r="CF265" s="794"/>
      <c r="CG265" s="794"/>
      <c r="CH265" s="794"/>
      <c r="CI265" s="794"/>
      <c r="CJ265" s="794"/>
      <c r="CK265" s="794"/>
      <c r="CL265" s="794"/>
      <c r="CM265" s="794"/>
      <c r="CN265" s="794"/>
      <c r="CO265" s="794"/>
    </row>
    <row r="266" spans="1:93" s="793" customFormat="1" x14ac:dyDescent="0.2">
      <c r="BY266" s="794"/>
      <c r="BZ266" s="794"/>
      <c r="CA266" s="794"/>
      <c r="CB266" s="794"/>
      <c r="CC266" s="794"/>
      <c r="CD266" s="794"/>
      <c r="CE266" s="794"/>
      <c r="CF266" s="794"/>
      <c r="CG266" s="794"/>
      <c r="CH266" s="794"/>
      <c r="CI266" s="794"/>
      <c r="CJ266" s="794"/>
      <c r="CK266" s="794"/>
      <c r="CL266" s="794"/>
      <c r="CM266" s="794"/>
      <c r="CN266" s="794"/>
      <c r="CO266" s="794"/>
    </row>
    <row r="267" spans="1:93" s="793" customFormat="1" x14ac:dyDescent="0.2">
      <c r="BY267" s="794"/>
      <c r="BZ267" s="794"/>
      <c r="CA267" s="794"/>
      <c r="CB267" s="794"/>
      <c r="CC267" s="794"/>
      <c r="CD267" s="794"/>
      <c r="CE267" s="794"/>
      <c r="CF267" s="794"/>
      <c r="CG267" s="794"/>
      <c r="CH267" s="794"/>
      <c r="CI267" s="794"/>
      <c r="CJ267" s="794"/>
      <c r="CK267" s="794"/>
      <c r="CL267" s="794"/>
      <c r="CM267" s="794"/>
      <c r="CN267" s="794"/>
      <c r="CO267" s="794"/>
    </row>
    <row r="268" spans="1:93" s="793" customFormat="1" x14ac:dyDescent="0.2">
      <c r="BY268" s="794"/>
      <c r="BZ268" s="794"/>
      <c r="CA268" s="794"/>
      <c r="CB268" s="794"/>
      <c r="CC268" s="794"/>
      <c r="CD268" s="794"/>
      <c r="CE268" s="794"/>
      <c r="CF268" s="794"/>
      <c r="CG268" s="794"/>
      <c r="CH268" s="794"/>
      <c r="CI268" s="794"/>
      <c r="CJ268" s="794"/>
      <c r="CK268" s="794"/>
      <c r="CL268" s="794"/>
      <c r="CM268" s="794"/>
      <c r="CN268" s="794"/>
      <c r="CO268" s="794"/>
    </row>
    <row r="269" spans="1:93" s="793" customFormat="1" x14ac:dyDescent="0.2">
      <c r="BY269" s="794"/>
      <c r="BZ269" s="794"/>
      <c r="CA269" s="794"/>
      <c r="CB269" s="794"/>
      <c r="CC269" s="794"/>
      <c r="CD269" s="794"/>
      <c r="CE269" s="794"/>
      <c r="CF269" s="794"/>
      <c r="CG269" s="794"/>
      <c r="CH269" s="794"/>
      <c r="CI269" s="794"/>
      <c r="CJ269" s="794"/>
      <c r="CK269" s="794"/>
      <c r="CL269" s="794"/>
      <c r="CM269" s="794"/>
      <c r="CN269" s="794"/>
      <c r="CO269" s="794"/>
    </row>
    <row r="270" spans="1:93" s="793" customFormat="1" x14ac:dyDescent="0.2">
      <c r="BY270" s="794"/>
      <c r="BZ270" s="794"/>
      <c r="CA270" s="794"/>
      <c r="CB270" s="794"/>
      <c r="CC270" s="794"/>
      <c r="CD270" s="794"/>
      <c r="CE270" s="794"/>
      <c r="CF270" s="794"/>
      <c r="CG270" s="794"/>
      <c r="CH270" s="794"/>
      <c r="CI270" s="794"/>
      <c r="CJ270" s="794"/>
      <c r="CK270" s="794"/>
      <c r="CL270" s="794"/>
      <c r="CM270" s="794"/>
      <c r="CN270" s="794"/>
      <c r="CO270" s="794"/>
    </row>
    <row r="271" spans="1:93" s="793" customFormat="1" x14ac:dyDescent="0.2">
      <c r="BY271" s="794"/>
      <c r="BZ271" s="794"/>
      <c r="CA271" s="794"/>
      <c r="CB271" s="794"/>
      <c r="CC271" s="794"/>
      <c r="CD271" s="794"/>
      <c r="CE271" s="794"/>
      <c r="CF271" s="794"/>
      <c r="CG271" s="794"/>
      <c r="CH271" s="794"/>
      <c r="CI271" s="794"/>
      <c r="CJ271" s="794"/>
      <c r="CK271" s="794"/>
      <c r="CL271" s="794"/>
      <c r="CM271" s="794"/>
      <c r="CN271" s="794"/>
      <c r="CO271" s="794"/>
    </row>
    <row r="272" spans="1:93" s="793" customFormat="1" x14ac:dyDescent="0.2">
      <c r="BY272" s="794"/>
      <c r="BZ272" s="794"/>
      <c r="CA272" s="794"/>
      <c r="CB272" s="794"/>
      <c r="CC272" s="794"/>
      <c r="CD272" s="794"/>
      <c r="CE272" s="794"/>
      <c r="CF272" s="794"/>
      <c r="CG272" s="794"/>
      <c r="CH272" s="794"/>
      <c r="CI272" s="794"/>
      <c r="CJ272" s="794"/>
      <c r="CK272" s="794"/>
      <c r="CL272" s="794"/>
      <c r="CM272" s="794"/>
      <c r="CN272" s="794"/>
      <c r="CO272" s="794"/>
    </row>
    <row r="273" spans="1:93" s="793" customFormat="1" x14ac:dyDescent="0.2">
      <c r="BY273" s="794"/>
      <c r="BZ273" s="794"/>
      <c r="CA273" s="794"/>
      <c r="CB273" s="794"/>
      <c r="CC273" s="794"/>
      <c r="CD273" s="794"/>
      <c r="CE273" s="794"/>
      <c r="CF273" s="794"/>
      <c r="CG273" s="794"/>
      <c r="CH273" s="794"/>
      <c r="CI273" s="794"/>
      <c r="CJ273" s="794"/>
      <c r="CK273" s="794"/>
      <c r="CL273" s="794"/>
      <c r="CM273" s="794"/>
      <c r="CN273" s="794"/>
      <c r="CO273" s="794"/>
    </row>
    <row r="274" spans="1:93" s="793" customFormat="1" x14ac:dyDescent="0.2">
      <c r="BY274" s="794"/>
      <c r="BZ274" s="794"/>
      <c r="CA274" s="794"/>
      <c r="CB274" s="794"/>
      <c r="CC274" s="794"/>
      <c r="CD274" s="794"/>
      <c r="CE274" s="794"/>
      <c r="CF274" s="794"/>
      <c r="CG274" s="794"/>
      <c r="CH274" s="794"/>
      <c r="CI274" s="794"/>
      <c r="CJ274" s="794"/>
      <c r="CK274" s="794"/>
      <c r="CL274" s="794"/>
      <c r="CM274" s="794"/>
      <c r="CN274" s="794"/>
      <c r="CO274" s="794"/>
    </row>
    <row r="275" spans="1:93" s="793" customFormat="1" x14ac:dyDescent="0.2">
      <c r="BY275" s="794"/>
      <c r="BZ275" s="794"/>
      <c r="CA275" s="794"/>
      <c r="CB275" s="794"/>
      <c r="CC275" s="794"/>
      <c r="CD275" s="794"/>
      <c r="CE275" s="794"/>
      <c r="CF275" s="794"/>
      <c r="CG275" s="794"/>
      <c r="CH275" s="794"/>
      <c r="CI275" s="794"/>
      <c r="CJ275" s="794"/>
      <c r="CK275" s="794"/>
      <c r="CL275" s="794"/>
      <c r="CM275" s="794"/>
      <c r="CN275" s="794"/>
      <c r="CO275" s="794"/>
    </row>
    <row r="276" spans="1:93" s="793" customFormat="1" x14ac:dyDescent="0.2">
      <c r="BY276" s="794"/>
      <c r="BZ276" s="794"/>
      <c r="CA276" s="794"/>
      <c r="CB276" s="794"/>
      <c r="CC276" s="794"/>
      <c r="CD276" s="794"/>
      <c r="CE276" s="794"/>
      <c r="CF276" s="794"/>
      <c r="CG276" s="794"/>
      <c r="CH276" s="794"/>
      <c r="CI276" s="794"/>
      <c r="CJ276" s="794"/>
      <c r="CK276" s="794"/>
      <c r="CL276" s="794"/>
      <c r="CM276" s="794"/>
      <c r="CN276" s="794"/>
      <c r="CO276" s="794"/>
    </row>
    <row r="277" spans="1:93" s="793" customFormat="1" x14ac:dyDescent="0.2">
      <c r="BY277" s="794"/>
      <c r="BZ277" s="794"/>
      <c r="CA277" s="794"/>
      <c r="CB277" s="794"/>
      <c r="CC277" s="794"/>
      <c r="CD277" s="794"/>
      <c r="CE277" s="794"/>
      <c r="CF277" s="794"/>
      <c r="CG277" s="794"/>
      <c r="CH277" s="794"/>
      <c r="CI277" s="794"/>
      <c r="CJ277" s="794"/>
      <c r="CK277" s="794"/>
      <c r="CL277" s="794"/>
      <c r="CM277" s="794"/>
      <c r="CN277" s="794"/>
      <c r="CO277" s="794"/>
    </row>
    <row r="278" spans="1:93" s="793" customFormat="1" x14ac:dyDescent="0.2">
      <c r="BY278" s="794"/>
      <c r="BZ278" s="794"/>
      <c r="CA278" s="794"/>
      <c r="CB278" s="794"/>
      <c r="CC278" s="794"/>
      <c r="CD278" s="794"/>
      <c r="CE278" s="794"/>
      <c r="CF278" s="794"/>
      <c r="CG278" s="794"/>
      <c r="CH278" s="794"/>
      <c r="CI278" s="794"/>
      <c r="CJ278" s="794"/>
      <c r="CK278" s="794"/>
      <c r="CL278" s="794"/>
      <c r="CM278" s="794"/>
      <c r="CN278" s="794"/>
      <c r="CO278" s="794"/>
    </row>
    <row r="279" spans="1:93" s="793" customFormat="1" x14ac:dyDescent="0.2">
      <c r="BY279" s="794"/>
      <c r="BZ279" s="794"/>
      <c r="CA279" s="794"/>
      <c r="CB279" s="794"/>
      <c r="CC279" s="794"/>
      <c r="CD279" s="794"/>
      <c r="CE279" s="794"/>
      <c r="CF279" s="794"/>
      <c r="CG279" s="794"/>
      <c r="CH279" s="794"/>
      <c r="CI279" s="794"/>
      <c r="CJ279" s="794"/>
      <c r="CK279" s="794"/>
      <c r="CL279" s="794"/>
      <c r="CM279" s="794"/>
      <c r="CN279" s="794"/>
      <c r="CO279" s="794"/>
    </row>
    <row r="280" spans="1:93" s="793" customFormat="1" x14ac:dyDescent="0.2">
      <c r="BY280" s="794"/>
      <c r="BZ280" s="794"/>
      <c r="CA280" s="794"/>
      <c r="CB280" s="794"/>
      <c r="CC280" s="794"/>
      <c r="CD280" s="794"/>
      <c r="CE280" s="794"/>
      <c r="CF280" s="794"/>
      <c r="CG280" s="794"/>
      <c r="CH280" s="794"/>
      <c r="CI280" s="794"/>
      <c r="CJ280" s="794"/>
      <c r="CK280" s="794"/>
      <c r="CL280" s="794"/>
      <c r="CM280" s="794"/>
      <c r="CN280" s="794"/>
      <c r="CO280" s="794"/>
    </row>
    <row r="281" spans="1:93" s="793" customFormat="1" x14ac:dyDescent="0.2">
      <c r="BY281" s="794"/>
      <c r="BZ281" s="794"/>
      <c r="CA281" s="794"/>
      <c r="CB281" s="794"/>
      <c r="CC281" s="794"/>
      <c r="CD281" s="794"/>
      <c r="CE281" s="794"/>
      <c r="CF281" s="794"/>
      <c r="CG281" s="794"/>
      <c r="CH281" s="794"/>
      <c r="CI281" s="794"/>
      <c r="CJ281" s="794"/>
      <c r="CK281" s="794"/>
      <c r="CL281" s="794"/>
      <c r="CM281" s="794"/>
      <c r="CN281" s="794"/>
      <c r="CO281" s="794"/>
    </row>
    <row r="282" spans="1:93" s="793" customFormat="1" x14ac:dyDescent="0.2">
      <c r="BY282" s="794"/>
      <c r="BZ282" s="794"/>
      <c r="CA282" s="794"/>
      <c r="CB282" s="794"/>
      <c r="CC282" s="794"/>
      <c r="CD282" s="794"/>
      <c r="CE282" s="794"/>
      <c r="CF282" s="794"/>
      <c r="CG282" s="794"/>
      <c r="CH282" s="794"/>
      <c r="CI282" s="794"/>
      <c r="CJ282" s="794"/>
      <c r="CK282" s="794"/>
      <c r="CL282" s="794"/>
      <c r="CM282" s="794"/>
      <c r="CN282" s="794"/>
      <c r="CO282" s="794"/>
    </row>
    <row r="283" spans="1:93" s="793" customFormat="1" x14ac:dyDescent="0.2">
      <c r="BY283" s="794"/>
      <c r="BZ283" s="794"/>
      <c r="CA283" s="794"/>
      <c r="CB283" s="794"/>
      <c r="CC283" s="794"/>
      <c r="CD283" s="794"/>
      <c r="CE283" s="794"/>
      <c r="CF283" s="794"/>
      <c r="CG283" s="794"/>
      <c r="CH283" s="794"/>
      <c r="CI283" s="794"/>
      <c r="CJ283" s="794"/>
      <c r="CK283" s="794"/>
      <c r="CL283" s="794"/>
      <c r="CM283" s="794"/>
      <c r="CN283" s="794"/>
      <c r="CO283" s="794"/>
    </row>
    <row r="284" spans="1:93" s="793" customFormat="1" x14ac:dyDescent="0.2">
      <c r="BY284" s="794"/>
      <c r="BZ284" s="794"/>
      <c r="CA284" s="794"/>
      <c r="CB284" s="794"/>
      <c r="CC284" s="794"/>
      <c r="CD284" s="794"/>
      <c r="CE284" s="794"/>
      <c r="CF284" s="794"/>
      <c r="CG284" s="794"/>
      <c r="CH284" s="794"/>
      <c r="CI284" s="794"/>
      <c r="CJ284" s="794"/>
      <c r="CK284" s="794"/>
      <c r="CL284" s="794"/>
      <c r="CM284" s="794"/>
      <c r="CN284" s="794"/>
      <c r="CO284" s="794"/>
    </row>
    <row r="285" spans="1:93" s="793" customFormat="1" x14ac:dyDescent="0.2">
      <c r="BY285" s="794"/>
      <c r="BZ285" s="794"/>
      <c r="CA285" s="794"/>
      <c r="CB285" s="794"/>
      <c r="CC285" s="794"/>
      <c r="CD285" s="794"/>
      <c r="CE285" s="794"/>
      <c r="CF285" s="794"/>
      <c r="CG285" s="794"/>
      <c r="CH285" s="794"/>
      <c r="CI285" s="794"/>
      <c r="CJ285" s="794"/>
      <c r="CK285" s="794"/>
      <c r="CL285" s="794"/>
      <c r="CM285" s="794"/>
      <c r="CN285" s="794"/>
      <c r="CO285" s="794"/>
    </row>
    <row r="286" spans="1:93" s="793" customFormat="1" x14ac:dyDescent="0.2">
      <c r="BY286" s="794"/>
      <c r="BZ286" s="794"/>
      <c r="CA286" s="794"/>
      <c r="CB286" s="794"/>
      <c r="CC286" s="794"/>
      <c r="CD286" s="794"/>
      <c r="CE286" s="794"/>
      <c r="CF286" s="794"/>
      <c r="CG286" s="794"/>
      <c r="CH286" s="794"/>
      <c r="CI286" s="794"/>
      <c r="CJ286" s="794"/>
      <c r="CK286" s="794"/>
      <c r="CL286" s="794"/>
      <c r="CM286" s="794"/>
      <c r="CN286" s="794"/>
      <c r="CO286" s="794"/>
    </row>
    <row r="287" spans="1:93" s="793" customFormat="1" ht="14.25" hidden="1" customHeight="1" x14ac:dyDescent="0.2">
      <c r="A287" s="1227">
        <f>SUM(C11:C16,C20:C30,C34:C44,B47,C50,C55:C59,C64,C69:C74,C79:C84,C89:C93,C100,C105,C106,C119,C126,C127:C130,D136,D138:D166,D170,D172:D200,C204:C205,C210:C213,C218:C236,C241:C247,C252:C254,B259:B260)</f>
        <v>344</v>
      </c>
      <c r="B287" s="1227">
        <f>SUM(CG8:CN254)</f>
        <v>0</v>
      </c>
      <c r="BY287" s="794"/>
      <c r="BZ287" s="794"/>
      <c r="CA287" s="794"/>
      <c r="CB287" s="794"/>
      <c r="CC287" s="794"/>
      <c r="CD287" s="794"/>
      <c r="CE287" s="794"/>
      <c r="CF287" s="794"/>
      <c r="CG287" s="794"/>
      <c r="CH287" s="794"/>
      <c r="CI287" s="794"/>
      <c r="CJ287" s="794"/>
      <c r="CK287" s="794"/>
      <c r="CL287" s="794"/>
      <c r="CM287" s="794"/>
      <c r="CN287" s="794"/>
      <c r="CO287" s="794"/>
    </row>
    <row r="288" spans="1:93" s="793" customFormat="1" x14ac:dyDescent="0.2">
      <c r="BY288" s="794"/>
      <c r="BZ288" s="794"/>
      <c r="CA288" s="794"/>
      <c r="CB288" s="794"/>
      <c r="CC288" s="794"/>
      <c r="CD288" s="794"/>
      <c r="CE288" s="794"/>
      <c r="CF288" s="794"/>
      <c r="CG288" s="794"/>
      <c r="CH288" s="794"/>
      <c r="CI288" s="794"/>
      <c r="CJ288" s="794"/>
      <c r="CK288" s="794"/>
      <c r="CL288" s="794"/>
      <c r="CM288" s="794"/>
      <c r="CN288" s="794"/>
      <c r="CO288" s="794"/>
    </row>
    <row r="289" spans="77:93" s="793" customFormat="1" x14ac:dyDescent="0.2">
      <c r="BY289" s="794"/>
      <c r="BZ289" s="794"/>
      <c r="CA289" s="794"/>
      <c r="CB289" s="794"/>
      <c r="CC289" s="794"/>
      <c r="CD289" s="794"/>
      <c r="CE289" s="794"/>
      <c r="CF289" s="794"/>
      <c r="CG289" s="794"/>
      <c r="CH289" s="794"/>
      <c r="CI289" s="794"/>
      <c r="CJ289" s="794"/>
      <c r="CK289" s="794"/>
      <c r="CL289" s="794"/>
      <c r="CM289" s="794"/>
      <c r="CN289" s="794"/>
      <c r="CO289" s="794"/>
    </row>
    <row r="290" spans="77:93" s="793" customFormat="1" x14ac:dyDescent="0.2">
      <c r="BY290" s="794"/>
      <c r="BZ290" s="794"/>
      <c r="CA290" s="794"/>
      <c r="CB290" s="794"/>
      <c r="CC290" s="794"/>
      <c r="CD290" s="794"/>
      <c r="CE290" s="794"/>
      <c r="CF290" s="794"/>
      <c r="CG290" s="794"/>
      <c r="CH290" s="794"/>
      <c r="CI290" s="794"/>
      <c r="CJ290" s="794"/>
      <c r="CK290" s="794"/>
      <c r="CL290" s="794"/>
      <c r="CM290" s="794"/>
      <c r="CN290" s="794"/>
      <c r="CO290" s="794"/>
    </row>
    <row r="291" spans="77:93" s="793" customFormat="1" x14ac:dyDescent="0.2">
      <c r="BY291" s="794"/>
      <c r="BZ291" s="794"/>
      <c r="CA291" s="794"/>
      <c r="CB291" s="794"/>
      <c r="CC291" s="794"/>
      <c r="CD291" s="794"/>
      <c r="CE291" s="794"/>
      <c r="CF291" s="794"/>
      <c r="CG291" s="794"/>
      <c r="CH291" s="794"/>
      <c r="CI291" s="794"/>
      <c r="CJ291" s="794"/>
      <c r="CK291" s="794"/>
      <c r="CL291" s="794"/>
      <c r="CM291" s="794"/>
      <c r="CN291" s="794"/>
      <c r="CO291" s="794"/>
    </row>
    <row r="292" spans="77:93" s="793" customFormat="1" x14ac:dyDescent="0.2">
      <c r="BY292" s="794"/>
      <c r="BZ292" s="794"/>
      <c r="CA292" s="794"/>
      <c r="CB292" s="794"/>
      <c r="CC292" s="794"/>
      <c r="CD292" s="794"/>
      <c r="CE292" s="794"/>
      <c r="CF292" s="794"/>
      <c r="CG292" s="794"/>
      <c r="CH292" s="794"/>
      <c r="CI292" s="794"/>
      <c r="CJ292" s="794"/>
      <c r="CK292" s="794"/>
      <c r="CL292" s="794"/>
      <c r="CM292" s="794"/>
      <c r="CN292" s="794"/>
      <c r="CO292" s="794"/>
    </row>
    <row r="293" spans="77:93" s="793" customFormat="1" x14ac:dyDescent="0.2">
      <c r="BY293" s="794"/>
      <c r="BZ293" s="794"/>
      <c r="CA293" s="794"/>
      <c r="CB293" s="794"/>
      <c r="CC293" s="794"/>
      <c r="CD293" s="794"/>
      <c r="CE293" s="794"/>
      <c r="CF293" s="794"/>
      <c r="CG293" s="794"/>
      <c r="CH293" s="794"/>
      <c r="CI293" s="794"/>
      <c r="CJ293" s="794"/>
      <c r="CK293" s="794"/>
      <c r="CL293" s="794"/>
      <c r="CM293" s="794"/>
      <c r="CN293" s="794"/>
      <c r="CO293" s="794"/>
    </row>
    <row r="294" spans="77:93" s="793" customFormat="1" x14ac:dyDescent="0.2">
      <c r="BY294" s="794"/>
      <c r="BZ294" s="794"/>
      <c r="CA294" s="794"/>
      <c r="CB294" s="794"/>
      <c r="CC294" s="794"/>
      <c r="CD294" s="794"/>
      <c r="CE294" s="794"/>
      <c r="CF294" s="794"/>
      <c r="CG294" s="794"/>
      <c r="CH294" s="794"/>
      <c r="CI294" s="794"/>
      <c r="CJ294" s="794"/>
      <c r="CK294" s="794"/>
      <c r="CL294" s="794"/>
      <c r="CM294" s="794"/>
      <c r="CN294" s="794"/>
      <c r="CO294" s="794"/>
    </row>
    <row r="295" spans="77:93" s="793" customFormat="1" x14ac:dyDescent="0.2">
      <c r="BY295" s="794"/>
      <c r="BZ295" s="794"/>
      <c r="CA295" s="794"/>
      <c r="CB295" s="794"/>
      <c r="CC295" s="794"/>
      <c r="CD295" s="794"/>
      <c r="CE295" s="794"/>
      <c r="CF295" s="794"/>
      <c r="CG295" s="794"/>
      <c r="CH295" s="794"/>
      <c r="CI295" s="794"/>
      <c r="CJ295" s="794"/>
      <c r="CK295" s="794"/>
      <c r="CL295" s="794"/>
      <c r="CM295" s="794"/>
      <c r="CN295" s="794"/>
      <c r="CO295" s="794"/>
    </row>
    <row r="296" spans="77:93" s="793" customFormat="1" x14ac:dyDescent="0.2">
      <c r="BY296" s="794"/>
      <c r="BZ296" s="794"/>
      <c r="CA296" s="794"/>
      <c r="CB296" s="794"/>
      <c r="CC296" s="794"/>
      <c r="CD296" s="794"/>
      <c r="CE296" s="794"/>
      <c r="CF296" s="794"/>
      <c r="CG296" s="794"/>
      <c r="CH296" s="794"/>
      <c r="CI296" s="794"/>
      <c r="CJ296" s="794"/>
      <c r="CK296" s="794"/>
      <c r="CL296" s="794"/>
      <c r="CM296" s="794"/>
      <c r="CN296" s="794"/>
      <c r="CO296" s="794"/>
    </row>
    <row r="297" spans="77:93" s="793" customFormat="1" x14ac:dyDescent="0.2">
      <c r="BY297" s="794"/>
      <c r="BZ297" s="794"/>
      <c r="CA297" s="794"/>
      <c r="CB297" s="794"/>
      <c r="CC297" s="794"/>
      <c r="CD297" s="794"/>
      <c r="CE297" s="794"/>
      <c r="CF297" s="794"/>
      <c r="CG297" s="794"/>
      <c r="CH297" s="794"/>
      <c r="CI297" s="794"/>
      <c r="CJ297" s="794"/>
      <c r="CK297" s="794"/>
      <c r="CL297" s="794"/>
      <c r="CM297" s="794"/>
      <c r="CN297" s="794"/>
      <c r="CO297" s="794"/>
    </row>
    <row r="298" spans="77:93" s="793" customFormat="1" x14ac:dyDescent="0.2">
      <c r="BY298" s="794"/>
      <c r="BZ298" s="794"/>
      <c r="CA298" s="794"/>
      <c r="CB298" s="794"/>
      <c r="CC298" s="794"/>
      <c r="CD298" s="794"/>
      <c r="CE298" s="794"/>
      <c r="CF298" s="794"/>
      <c r="CG298" s="794"/>
      <c r="CH298" s="794"/>
      <c r="CI298" s="794"/>
      <c r="CJ298" s="794"/>
      <c r="CK298" s="794"/>
      <c r="CL298" s="794"/>
      <c r="CM298" s="794"/>
      <c r="CN298" s="794"/>
      <c r="CO298" s="794"/>
    </row>
    <row r="299" spans="77:93" s="793" customFormat="1" x14ac:dyDescent="0.2">
      <c r="BY299" s="794"/>
      <c r="BZ299" s="794"/>
      <c r="CA299" s="794"/>
      <c r="CB299" s="794"/>
      <c r="CC299" s="794"/>
      <c r="CD299" s="794"/>
      <c r="CE299" s="794"/>
      <c r="CF299" s="794"/>
      <c r="CG299" s="794"/>
      <c r="CH299" s="794"/>
      <c r="CI299" s="794"/>
      <c r="CJ299" s="794"/>
      <c r="CK299" s="794"/>
      <c r="CL299" s="794"/>
      <c r="CM299" s="794"/>
      <c r="CN299" s="794"/>
      <c r="CO299" s="794"/>
    </row>
    <row r="300" spans="77:93" s="793" customFormat="1" x14ac:dyDescent="0.2">
      <c r="BY300" s="794"/>
      <c r="BZ300" s="794"/>
      <c r="CA300" s="794"/>
      <c r="CB300" s="794"/>
      <c r="CC300" s="794"/>
      <c r="CD300" s="794"/>
      <c r="CE300" s="794"/>
      <c r="CF300" s="794"/>
      <c r="CG300" s="794"/>
      <c r="CH300" s="794"/>
      <c r="CI300" s="794"/>
      <c r="CJ300" s="794"/>
      <c r="CK300" s="794"/>
      <c r="CL300" s="794"/>
      <c r="CM300" s="794"/>
      <c r="CN300" s="794"/>
      <c r="CO300" s="794"/>
    </row>
    <row r="301" spans="77:93" s="793" customFormat="1" x14ac:dyDescent="0.2">
      <c r="BY301" s="794"/>
      <c r="BZ301" s="794"/>
      <c r="CA301" s="794"/>
      <c r="CB301" s="794"/>
      <c r="CC301" s="794"/>
      <c r="CD301" s="794"/>
      <c r="CE301" s="794"/>
      <c r="CF301" s="794"/>
      <c r="CG301" s="794"/>
      <c r="CH301" s="794"/>
      <c r="CI301" s="794"/>
      <c r="CJ301" s="794"/>
      <c r="CK301" s="794"/>
      <c r="CL301" s="794"/>
      <c r="CM301" s="794"/>
      <c r="CN301" s="794"/>
      <c r="CO301" s="794"/>
    </row>
    <row r="302" spans="77:93" s="793" customFormat="1" x14ac:dyDescent="0.2">
      <c r="BY302" s="794"/>
      <c r="BZ302" s="794"/>
      <c r="CA302" s="794"/>
      <c r="CB302" s="794"/>
      <c r="CC302" s="794"/>
      <c r="CD302" s="794"/>
      <c r="CE302" s="794"/>
      <c r="CF302" s="794"/>
      <c r="CG302" s="794"/>
      <c r="CH302" s="794"/>
      <c r="CI302" s="794"/>
      <c r="CJ302" s="794"/>
      <c r="CK302" s="794"/>
      <c r="CL302" s="794"/>
      <c r="CM302" s="794"/>
      <c r="CN302" s="794"/>
      <c r="CO302" s="794"/>
    </row>
    <row r="303" spans="77:93" s="793" customFormat="1" x14ac:dyDescent="0.2">
      <c r="BY303" s="794"/>
      <c r="BZ303" s="794"/>
      <c r="CA303" s="794"/>
      <c r="CB303" s="794"/>
      <c r="CC303" s="794"/>
      <c r="CD303" s="794"/>
      <c r="CE303" s="794"/>
      <c r="CF303" s="794"/>
      <c r="CG303" s="794"/>
      <c r="CH303" s="794"/>
      <c r="CI303" s="794"/>
      <c r="CJ303" s="794"/>
      <c r="CK303" s="794"/>
      <c r="CL303" s="794"/>
      <c r="CM303" s="794"/>
      <c r="CN303" s="794"/>
      <c r="CO303" s="794"/>
    </row>
    <row r="304" spans="77:93" s="793" customFormat="1" x14ac:dyDescent="0.2">
      <c r="BY304" s="794"/>
      <c r="BZ304" s="794"/>
      <c r="CA304" s="794"/>
      <c r="CB304" s="794"/>
      <c r="CC304" s="794"/>
      <c r="CD304" s="794"/>
      <c r="CE304" s="794"/>
      <c r="CF304" s="794"/>
      <c r="CG304" s="794"/>
      <c r="CH304" s="794"/>
      <c r="CI304" s="794"/>
      <c r="CJ304" s="794"/>
      <c r="CK304" s="794"/>
      <c r="CL304" s="794"/>
      <c r="CM304" s="794"/>
      <c r="CN304" s="794"/>
      <c r="CO304" s="794"/>
    </row>
    <row r="305" spans="77:93" s="793" customFormat="1" x14ac:dyDescent="0.2">
      <c r="BY305" s="794"/>
      <c r="BZ305" s="794"/>
      <c r="CA305" s="794"/>
      <c r="CB305" s="794"/>
      <c r="CC305" s="794"/>
      <c r="CD305" s="794"/>
      <c r="CE305" s="794"/>
      <c r="CF305" s="794"/>
      <c r="CG305" s="794"/>
      <c r="CH305" s="794"/>
      <c r="CI305" s="794"/>
      <c r="CJ305" s="794"/>
      <c r="CK305" s="794"/>
      <c r="CL305" s="794"/>
      <c r="CM305" s="794"/>
      <c r="CN305" s="794"/>
      <c r="CO305" s="794"/>
    </row>
    <row r="306" spans="77:93" s="793" customFormat="1" x14ac:dyDescent="0.2">
      <c r="BY306" s="794"/>
      <c r="BZ306" s="794"/>
      <c r="CA306" s="794"/>
      <c r="CB306" s="794"/>
      <c r="CC306" s="794"/>
      <c r="CD306" s="794"/>
      <c r="CE306" s="794"/>
      <c r="CF306" s="794"/>
      <c r="CG306" s="794"/>
      <c r="CH306" s="794"/>
      <c r="CI306" s="794"/>
      <c r="CJ306" s="794"/>
      <c r="CK306" s="794"/>
      <c r="CL306" s="794"/>
      <c r="CM306" s="794"/>
      <c r="CN306" s="794"/>
      <c r="CO306" s="794"/>
    </row>
    <row r="307" spans="77:93" s="793" customFormat="1" x14ac:dyDescent="0.2">
      <c r="BY307" s="794"/>
      <c r="BZ307" s="794"/>
      <c r="CA307" s="794"/>
      <c r="CB307" s="794"/>
      <c r="CC307" s="794"/>
      <c r="CD307" s="794"/>
      <c r="CE307" s="794"/>
      <c r="CF307" s="794"/>
      <c r="CG307" s="794"/>
      <c r="CH307" s="794"/>
      <c r="CI307" s="794"/>
      <c r="CJ307" s="794"/>
      <c r="CK307" s="794"/>
      <c r="CL307" s="794"/>
      <c r="CM307" s="794"/>
      <c r="CN307" s="794"/>
      <c r="CO307" s="794"/>
    </row>
    <row r="308" spans="77:93" s="793" customFormat="1" x14ac:dyDescent="0.2">
      <c r="BY308" s="794"/>
      <c r="BZ308" s="794"/>
      <c r="CA308" s="794"/>
      <c r="CB308" s="794"/>
      <c r="CC308" s="794"/>
      <c r="CD308" s="794"/>
      <c r="CE308" s="794"/>
      <c r="CF308" s="794"/>
      <c r="CG308" s="794"/>
      <c r="CH308" s="794"/>
      <c r="CI308" s="794"/>
      <c r="CJ308" s="794"/>
      <c r="CK308" s="794"/>
      <c r="CL308" s="794"/>
      <c r="CM308" s="794"/>
      <c r="CN308" s="794"/>
      <c r="CO308" s="794"/>
    </row>
    <row r="309" spans="77:93" s="793" customFormat="1" x14ac:dyDescent="0.2">
      <c r="BY309" s="794"/>
      <c r="BZ309" s="794"/>
      <c r="CA309" s="794"/>
      <c r="CB309" s="794"/>
      <c r="CC309" s="794"/>
      <c r="CD309" s="794"/>
      <c r="CE309" s="794"/>
      <c r="CF309" s="794"/>
      <c r="CG309" s="794"/>
      <c r="CH309" s="794"/>
      <c r="CI309" s="794"/>
      <c r="CJ309" s="794"/>
      <c r="CK309" s="794"/>
      <c r="CL309" s="794"/>
      <c r="CM309" s="794"/>
      <c r="CN309" s="794"/>
      <c r="CO309" s="794"/>
    </row>
    <row r="310" spans="77:93" s="793" customFormat="1" x14ac:dyDescent="0.2">
      <c r="BY310" s="794"/>
      <c r="BZ310" s="794"/>
      <c r="CA310" s="794"/>
      <c r="CB310" s="794"/>
      <c r="CC310" s="794"/>
      <c r="CD310" s="794"/>
      <c r="CE310" s="794"/>
      <c r="CF310" s="794"/>
      <c r="CG310" s="794"/>
      <c r="CH310" s="794"/>
      <c r="CI310" s="794"/>
      <c r="CJ310" s="794"/>
      <c r="CK310" s="794"/>
      <c r="CL310" s="794"/>
      <c r="CM310" s="794"/>
      <c r="CN310" s="794"/>
      <c r="CO310" s="794"/>
    </row>
    <row r="321" spans="77:93" s="793" customFormat="1" x14ac:dyDescent="0.2">
      <c r="BY321" s="794"/>
      <c r="BZ321" s="794"/>
      <c r="CA321" s="794"/>
      <c r="CB321" s="794"/>
      <c r="CC321" s="794"/>
      <c r="CD321" s="794"/>
      <c r="CE321" s="794"/>
      <c r="CF321" s="794"/>
      <c r="CG321" s="794"/>
      <c r="CH321" s="794"/>
      <c r="CI321" s="794"/>
      <c r="CJ321" s="794"/>
      <c r="CK321" s="794"/>
      <c r="CL321" s="794"/>
      <c r="CM321" s="794"/>
      <c r="CN321" s="794"/>
      <c r="CO321" s="794"/>
    </row>
    <row r="322" spans="77:93" s="793" customFormat="1" x14ac:dyDescent="0.2">
      <c r="BY322" s="794"/>
      <c r="BZ322" s="794"/>
      <c r="CA322" s="794"/>
      <c r="CB322" s="794"/>
      <c r="CC322" s="794"/>
      <c r="CD322" s="794"/>
      <c r="CE322" s="794"/>
      <c r="CF322" s="794"/>
      <c r="CG322" s="794"/>
      <c r="CH322" s="794"/>
      <c r="CI322" s="794"/>
      <c r="CJ322" s="794"/>
      <c r="CK322" s="794"/>
      <c r="CL322" s="794"/>
      <c r="CM322" s="794"/>
      <c r="CN322" s="794"/>
      <c r="CO322" s="794"/>
    </row>
    <row r="326" spans="77:93" s="793" customFormat="1" x14ac:dyDescent="0.2">
      <c r="BY326" s="794"/>
      <c r="BZ326" s="794"/>
      <c r="CA326" s="794"/>
      <c r="CB326" s="794"/>
      <c r="CC326" s="794"/>
      <c r="CD326" s="794"/>
      <c r="CE326" s="794"/>
      <c r="CF326" s="794"/>
      <c r="CG326" s="794"/>
      <c r="CH326" s="794"/>
      <c r="CI326" s="794"/>
      <c r="CJ326" s="794"/>
      <c r="CK326" s="794"/>
      <c r="CL326" s="794"/>
      <c r="CM326" s="794"/>
      <c r="CN326" s="794"/>
      <c r="CO326" s="794"/>
    </row>
    <row r="327" spans="77:93" s="793" customFormat="1" x14ac:dyDescent="0.2">
      <c r="BY327" s="794"/>
      <c r="BZ327" s="794"/>
      <c r="CA327" s="794"/>
      <c r="CB327" s="794"/>
      <c r="CC327" s="794"/>
      <c r="CD327" s="794"/>
      <c r="CE327" s="794"/>
      <c r="CF327" s="794"/>
      <c r="CG327" s="794"/>
      <c r="CH327" s="794"/>
      <c r="CI327" s="794"/>
      <c r="CJ327" s="794"/>
      <c r="CK327" s="794"/>
      <c r="CL327" s="794"/>
      <c r="CM327" s="794"/>
      <c r="CN327" s="794"/>
      <c r="CO327" s="794"/>
    </row>
    <row r="328" spans="77:93" s="793" customFormat="1" x14ac:dyDescent="0.2">
      <c r="BY328" s="794"/>
      <c r="BZ328" s="794"/>
      <c r="CA328" s="794"/>
      <c r="CB328" s="794"/>
      <c r="CC328" s="794"/>
      <c r="CD328" s="794"/>
      <c r="CE328" s="794"/>
      <c r="CF328" s="794"/>
      <c r="CG328" s="794"/>
      <c r="CH328" s="794"/>
      <c r="CI328" s="794"/>
      <c r="CJ328" s="794"/>
      <c r="CK328" s="794"/>
      <c r="CL328" s="794"/>
      <c r="CM328" s="794"/>
      <c r="CN328" s="794"/>
      <c r="CO328" s="794"/>
    </row>
    <row r="329" spans="77:93" s="793" customFormat="1" x14ac:dyDescent="0.2">
      <c r="BY329" s="794"/>
      <c r="BZ329" s="794"/>
      <c r="CA329" s="794"/>
      <c r="CB329" s="794"/>
      <c r="CC329" s="794"/>
      <c r="CD329" s="794"/>
      <c r="CE329" s="794"/>
      <c r="CF329" s="794"/>
      <c r="CG329" s="794"/>
      <c r="CH329" s="794"/>
      <c r="CI329" s="794"/>
      <c r="CJ329" s="794"/>
      <c r="CK329" s="794"/>
      <c r="CL329" s="794"/>
      <c r="CM329" s="794"/>
      <c r="CN329" s="794"/>
      <c r="CO329" s="794"/>
    </row>
    <row r="331" spans="77:93" s="793" customFormat="1" x14ac:dyDescent="0.2">
      <c r="BY331" s="794"/>
      <c r="BZ331" s="794"/>
      <c r="CA331" s="794"/>
      <c r="CB331" s="794"/>
      <c r="CC331" s="794"/>
      <c r="CD331" s="794"/>
      <c r="CE331" s="794"/>
      <c r="CF331" s="794"/>
      <c r="CG331" s="794"/>
      <c r="CH331" s="794"/>
      <c r="CI331" s="794"/>
      <c r="CJ331" s="794"/>
      <c r="CK331" s="794"/>
      <c r="CL331" s="794"/>
      <c r="CM331" s="794"/>
      <c r="CN331" s="794"/>
      <c r="CO331" s="794"/>
    </row>
  </sheetData>
  <mergeCells count="421">
    <mergeCell ref="A252:B252"/>
    <mergeCell ref="A253:B253"/>
    <mergeCell ref="A254:B254"/>
    <mergeCell ref="A256:A258"/>
    <mergeCell ref="B256:D257"/>
    <mergeCell ref="E256:M256"/>
    <mergeCell ref="E257:F257"/>
    <mergeCell ref="G257:H257"/>
    <mergeCell ref="I257:J257"/>
    <mergeCell ref="K257:L257"/>
    <mergeCell ref="M257:N257"/>
    <mergeCell ref="A242:B242"/>
    <mergeCell ref="A243:B243"/>
    <mergeCell ref="A245:A247"/>
    <mergeCell ref="A249:B251"/>
    <mergeCell ref="C249:E250"/>
    <mergeCell ref="F249:AG249"/>
    <mergeCell ref="AH249:AH251"/>
    <mergeCell ref="AI249:AI251"/>
    <mergeCell ref="AJ249:AJ251"/>
    <mergeCell ref="F250:G250"/>
    <mergeCell ref="H250:I250"/>
    <mergeCell ref="J250:K250"/>
    <mergeCell ref="L250:M250"/>
    <mergeCell ref="N250:O250"/>
    <mergeCell ref="P250:Q250"/>
    <mergeCell ref="R250:S250"/>
    <mergeCell ref="T250:U250"/>
    <mergeCell ref="V250:W250"/>
    <mergeCell ref="X250:Y250"/>
    <mergeCell ref="Z250:AA250"/>
    <mergeCell ref="AB250:AC250"/>
    <mergeCell ref="AD250:AE250"/>
    <mergeCell ref="AF250:AG250"/>
    <mergeCell ref="A244:B244"/>
    <mergeCell ref="AP238:AP240"/>
    <mergeCell ref="AQ238:AQ240"/>
    <mergeCell ref="AR238:AR240"/>
    <mergeCell ref="AS238:AS240"/>
    <mergeCell ref="F239:G239"/>
    <mergeCell ref="H239:I239"/>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H239:AI239"/>
    <mergeCell ref="AJ239:AK239"/>
    <mergeCell ref="AL239:AM239"/>
    <mergeCell ref="AN239:AO239"/>
    <mergeCell ref="AR215:AR217"/>
    <mergeCell ref="AS215:AS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N216:AN217"/>
    <mergeCell ref="AO216:AO217"/>
    <mergeCell ref="AP216:AP217"/>
    <mergeCell ref="AL207:AL209"/>
    <mergeCell ref="A210:A211"/>
    <mergeCell ref="A212:A213"/>
    <mergeCell ref="A215:B217"/>
    <mergeCell ref="C215:E216"/>
    <mergeCell ref="F215:AM215"/>
    <mergeCell ref="T208:U208"/>
    <mergeCell ref="AN215:AP215"/>
    <mergeCell ref="AQ215:AQ217"/>
    <mergeCell ref="P202:Q202"/>
    <mergeCell ref="R202:S202"/>
    <mergeCell ref="T202:U202"/>
    <mergeCell ref="V202:W202"/>
    <mergeCell ref="X202:Y202"/>
    <mergeCell ref="Z202:AA202"/>
    <mergeCell ref="AB202:AC202"/>
    <mergeCell ref="A207:A209"/>
    <mergeCell ref="B207:B209"/>
    <mergeCell ref="F207:AK207"/>
    <mergeCell ref="A199:C199"/>
    <mergeCell ref="A200:C200"/>
    <mergeCell ref="A202:B203"/>
    <mergeCell ref="C202:E202"/>
    <mergeCell ref="F202:G202"/>
    <mergeCell ref="H202:I202"/>
    <mergeCell ref="J202:K202"/>
    <mergeCell ref="L202:M202"/>
    <mergeCell ref="N202:O202"/>
    <mergeCell ref="A191:C191"/>
    <mergeCell ref="A192:A194"/>
    <mergeCell ref="B192:C192"/>
    <mergeCell ref="B193:C193"/>
    <mergeCell ref="B194:C194"/>
    <mergeCell ref="A195:C195"/>
    <mergeCell ref="A196:C196"/>
    <mergeCell ref="A197:C197"/>
    <mergeCell ref="A198:C198"/>
    <mergeCell ref="AS168:AS169"/>
    <mergeCell ref="AT168:AU168"/>
    <mergeCell ref="A170:C170"/>
    <mergeCell ref="A171:C171"/>
    <mergeCell ref="A172:A173"/>
    <mergeCell ref="A174:C174"/>
    <mergeCell ref="A175:C175"/>
    <mergeCell ref="A176:A183"/>
    <mergeCell ref="B182:C182"/>
    <mergeCell ref="B183:C183"/>
    <mergeCell ref="AA168:AB168"/>
    <mergeCell ref="AC168:AD168"/>
    <mergeCell ref="AE168:AF168"/>
    <mergeCell ref="AG168:AH168"/>
    <mergeCell ref="AI168:AJ168"/>
    <mergeCell ref="AK168:AL168"/>
    <mergeCell ref="AM168:AN168"/>
    <mergeCell ref="AO168:AQ168"/>
    <mergeCell ref="AR168:AR169"/>
    <mergeCell ref="I168:J168"/>
    <mergeCell ref="K168:L168"/>
    <mergeCell ref="M168:N168"/>
    <mergeCell ref="O168:P168"/>
    <mergeCell ref="Q168:R168"/>
    <mergeCell ref="S168:T168"/>
    <mergeCell ref="U168:V168"/>
    <mergeCell ref="W168:X168"/>
    <mergeCell ref="Y168:Z168"/>
    <mergeCell ref="AO134:AO135"/>
    <mergeCell ref="AP134:AP135"/>
    <mergeCell ref="AQ134:AR134"/>
    <mergeCell ref="A137:C137"/>
    <mergeCell ref="D137:AR137"/>
    <mergeCell ref="A138:A139"/>
    <mergeCell ref="A140:C140"/>
    <mergeCell ref="A141:C141"/>
    <mergeCell ref="A142:A149"/>
    <mergeCell ref="B149:C149"/>
    <mergeCell ref="W134:X134"/>
    <mergeCell ref="Y134:Z134"/>
    <mergeCell ref="AA134:AB134"/>
    <mergeCell ref="AC134:AD134"/>
    <mergeCell ref="AE134:AF134"/>
    <mergeCell ref="AG134:AH134"/>
    <mergeCell ref="AI134:AJ134"/>
    <mergeCell ref="AK134:AL134"/>
    <mergeCell ref="AM134:AN134"/>
    <mergeCell ref="D134:F134"/>
    <mergeCell ref="I134:J134"/>
    <mergeCell ref="K134:L134"/>
    <mergeCell ref="M134:N134"/>
    <mergeCell ref="O134:P134"/>
    <mergeCell ref="Q134:R134"/>
    <mergeCell ref="S134:T134"/>
    <mergeCell ref="U134:V134"/>
    <mergeCell ref="Q108:R108"/>
    <mergeCell ref="S108:T108"/>
    <mergeCell ref="U108:V108"/>
    <mergeCell ref="W108:X108"/>
    <mergeCell ref="Y108:Z108"/>
    <mergeCell ref="A110:A112"/>
    <mergeCell ref="A114:A117"/>
    <mergeCell ref="A119:B119"/>
    <mergeCell ref="A121:B122"/>
    <mergeCell ref="C121:E121"/>
    <mergeCell ref="F121:G121"/>
    <mergeCell ref="H121:I121"/>
    <mergeCell ref="J121:K121"/>
    <mergeCell ref="L121:M121"/>
    <mergeCell ref="N121:O121"/>
    <mergeCell ref="A113:B113"/>
    <mergeCell ref="A108:B109"/>
    <mergeCell ref="C108:E108"/>
    <mergeCell ref="F108:G108"/>
    <mergeCell ref="H108:I108"/>
    <mergeCell ref="J108:K108"/>
    <mergeCell ref="L108:M108"/>
    <mergeCell ref="N108:P108"/>
    <mergeCell ref="A90:B90"/>
    <mergeCell ref="A91:A92"/>
    <mergeCell ref="A93:B93"/>
    <mergeCell ref="A95:B96"/>
    <mergeCell ref="C95:E95"/>
    <mergeCell ref="F95:G95"/>
    <mergeCell ref="H95:I95"/>
    <mergeCell ref="J95:K95"/>
    <mergeCell ref="L95:M95"/>
    <mergeCell ref="A69:B69"/>
    <mergeCell ref="A70:A74"/>
    <mergeCell ref="A76:B78"/>
    <mergeCell ref="C76:E77"/>
    <mergeCell ref="F76:AG76"/>
    <mergeCell ref="AH76:AJ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H78"/>
    <mergeCell ref="AI77:AI78"/>
    <mergeCell ref="AJ77:AJ78"/>
    <mergeCell ref="P67:Q67"/>
    <mergeCell ref="R67:S67"/>
    <mergeCell ref="T67:U67"/>
    <mergeCell ref="V67:W67"/>
    <mergeCell ref="X67:Y67"/>
    <mergeCell ref="Z67:AA67"/>
    <mergeCell ref="AB67:AC67"/>
    <mergeCell ref="AD67:AE67"/>
    <mergeCell ref="AF67:AG67"/>
    <mergeCell ref="C52:E53"/>
    <mergeCell ref="F52:Q52"/>
    <mergeCell ref="R52:V52"/>
    <mergeCell ref="F53:G53"/>
    <mergeCell ref="H53:I53"/>
    <mergeCell ref="J53:K53"/>
    <mergeCell ref="L53:M53"/>
    <mergeCell ref="N53:O53"/>
    <mergeCell ref="P53:Q53"/>
    <mergeCell ref="R53:S53"/>
    <mergeCell ref="T53:T54"/>
    <mergeCell ref="U53:V53"/>
    <mergeCell ref="A219:A227"/>
    <mergeCell ref="A228:A236"/>
    <mergeCell ref="A238:B240"/>
    <mergeCell ref="C238:E239"/>
    <mergeCell ref="F238:AO238"/>
    <mergeCell ref="A241:B241"/>
    <mergeCell ref="A204:A205"/>
    <mergeCell ref="C207:E208"/>
    <mergeCell ref="A218:B218"/>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184:A186"/>
    <mergeCell ref="B184:C184"/>
    <mergeCell ref="B185:C185"/>
    <mergeCell ref="B186:C186"/>
    <mergeCell ref="A187:A190"/>
    <mergeCell ref="B187:C187"/>
    <mergeCell ref="B188:C188"/>
    <mergeCell ref="B176:C176"/>
    <mergeCell ref="B177:C177"/>
    <mergeCell ref="B178:C178"/>
    <mergeCell ref="B179:C179"/>
    <mergeCell ref="B180:C180"/>
    <mergeCell ref="B181:C181"/>
    <mergeCell ref="B189:C189"/>
    <mergeCell ref="B190:C190"/>
    <mergeCell ref="B172:C172"/>
    <mergeCell ref="B173:C173"/>
    <mergeCell ref="A158:A160"/>
    <mergeCell ref="B158:C158"/>
    <mergeCell ref="B159:C159"/>
    <mergeCell ref="B160:C160"/>
    <mergeCell ref="A163:C163"/>
    <mergeCell ref="A164:C164"/>
    <mergeCell ref="A168:C169"/>
    <mergeCell ref="B139:C139"/>
    <mergeCell ref="B142:C142"/>
    <mergeCell ref="B143:C143"/>
    <mergeCell ref="A127:A130"/>
    <mergeCell ref="A118:B118"/>
    <mergeCell ref="D168:F168"/>
    <mergeCell ref="G168:H168"/>
    <mergeCell ref="A157:C157"/>
    <mergeCell ref="B146:C146"/>
    <mergeCell ref="B147:C147"/>
    <mergeCell ref="B148:C148"/>
    <mergeCell ref="A150:A152"/>
    <mergeCell ref="B150:C150"/>
    <mergeCell ref="B151:C151"/>
    <mergeCell ref="B152:C152"/>
    <mergeCell ref="A153:A156"/>
    <mergeCell ref="B153:C153"/>
    <mergeCell ref="B154:C154"/>
    <mergeCell ref="B155:C155"/>
    <mergeCell ref="B156:C156"/>
    <mergeCell ref="A165:C165"/>
    <mergeCell ref="A166:C166"/>
    <mergeCell ref="G134:H134"/>
    <mergeCell ref="A79:B79"/>
    <mergeCell ref="A80:A84"/>
    <mergeCell ref="AD87:AE87"/>
    <mergeCell ref="AF87:AG87"/>
    <mergeCell ref="A66:B68"/>
    <mergeCell ref="C66:E67"/>
    <mergeCell ref="F66:AG66"/>
    <mergeCell ref="F67:G67"/>
    <mergeCell ref="H67:I67"/>
    <mergeCell ref="J67:K67"/>
    <mergeCell ref="L67:M67"/>
    <mergeCell ref="N67:O67"/>
    <mergeCell ref="A86:B88"/>
    <mergeCell ref="C86:E87"/>
    <mergeCell ref="F86:AG86"/>
    <mergeCell ref="F87:G87"/>
    <mergeCell ref="H87:I87"/>
    <mergeCell ref="J87:K87"/>
    <mergeCell ref="L87:M87"/>
    <mergeCell ref="N87:O87"/>
    <mergeCell ref="P87:Q87"/>
    <mergeCell ref="R87:S87"/>
    <mergeCell ref="T87:U87"/>
    <mergeCell ref="V87:W87"/>
    <mergeCell ref="A61:B63"/>
    <mergeCell ref="C61:E62"/>
    <mergeCell ref="F61:O61"/>
    <mergeCell ref="F62:G62"/>
    <mergeCell ref="H62:I62"/>
    <mergeCell ref="J62:K62"/>
    <mergeCell ref="L62:M62"/>
    <mergeCell ref="N62:O62"/>
    <mergeCell ref="A64:B64"/>
    <mergeCell ref="A55:B55"/>
    <mergeCell ref="A56:B56"/>
    <mergeCell ref="A49:B49"/>
    <mergeCell ref="A57:B57"/>
    <mergeCell ref="A58:B58"/>
    <mergeCell ref="A59:B59"/>
    <mergeCell ref="A34:B34"/>
    <mergeCell ref="A35:B35"/>
    <mergeCell ref="A32:B33"/>
    <mergeCell ref="A44:B44"/>
    <mergeCell ref="A50:B50"/>
    <mergeCell ref="A52:B54"/>
    <mergeCell ref="C32:C33"/>
    <mergeCell ref="D32:L32"/>
    <mergeCell ref="A36:B36"/>
    <mergeCell ref="A37:A41"/>
    <mergeCell ref="A42:A43"/>
    <mergeCell ref="A28:B28"/>
    <mergeCell ref="A29:B29"/>
    <mergeCell ref="A25:B25"/>
    <mergeCell ref="A26:B26"/>
    <mergeCell ref="A27:B27"/>
    <mergeCell ref="A30:B30"/>
    <mergeCell ref="A22:B22"/>
    <mergeCell ref="A23:B23"/>
    <mergeCell ref="A24:B24"/>
    <mergeCell ref="A20:B20"/>
    <mergeCell ref="A21:B21"/>
    <mergeCell ref="A18:B19"/>
    <mergeCell ref="C18:C19"/>
    <mergeCell ref="D18:D19"/>
    <mergeCell ref="E18:E19"/>
    <mergeCell ref="F18:F19"/>
    <mergeCell ref="A12:B12"/>
    <mergeCell ref="A13:B13"/>
    <mergeCell ref="A14:B14"/>
    <mergeCell ref="A15:B15"/>
    <mergeCell ref="A6:P6"/>
    <mergeCell ref="A11:B11"/>
    <mergeCell ref="A9:B10"/>
    <mergeCell ref="C9:C10"/>
    <mergeCell ref="D9:L9"/>
    <mergeCell ref="M9:M10"/>
    <mergeCell ref="N9:N10"/>
    <mergeCell ref="O9:O10"/>
    <mergeCell ref="A16:B16"/>
    <mergeCell ref="AH86:AJ86"/>
    <mergeCell ref="AH87:AH88"/>
    <mergeCell ref="AI87:AI88"/>
    <mergeCell ref="AJ87:AJ88"/>
    <mergeCell ref="A123:A126"/>
    <mergeCell ref="A161:C161"/>
    <mergeCell ref="A162:C162"/>
    <mergeCell ref="AD202:AE202"/>
    <mergeCell ref="AF202:AG202"/>
    <mergeCell ref="AH202:AI202"/>
    <mergeCell ref="AJ202:AK202"/>
    <mergeCell ref="A105:B105"/>
    <mergeCell ref="A100:B100"/>
    <mergeCell ref="A97:A99"/>
    <mergeCell ref="A101:A104"/>
    <mergeCell ref="A106:B106"/>
    <mergeCell ref="A89:B89"/>
    <mergeCell ref="X87:Y87"/>
    <mergeCell ref="Z87:AA87"/>
    <mergeCell ref="AB87:AC87"/>
    <mergeCell ref="B144:C144"/>
    <mergeCell ref="B145:C145"/>
    <mergeCell ref="A134:C135"/>
    <mergeCell ref="B138:C138"/>
  </mergeCells>
  <dataValidations count="2">
    <dataValidation allowBlank="1" showInputMessage="1" showErrorMessage="1" errorTitle="ERROR" error="Por favor ingrese solo Números." sqref="A97:A99 A110:A112"/>
    <dataValidation type="whole" allowBlank="1" showInputMessage="1" showErrorMessage="1" errorTitle="ERROR" error="Por favor ingrese solo Números." sqref="A113:A1048576 A1:A96 A100:A109 B1:XFD1048576">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workbookViewId="0">
      <selection activeCell="I171" sqref="I171"/>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27"/>
      <c r="O10" s="27"/>
      <c r="P10" s="27"/>
      <c r="Q10" s="27"/>
      <c r="R10" s="27"/>
      <c r="S10" s="27"/>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27"/>
      <c r="O11" s="27"/>
      <c r="P11" s="27"/>
      <c r="Q11" s="27"/>
      <c r="R11" s="27"/>
      <c r="S11" s="27"/>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27"/>
      <c r="O12" s="27"/>
      <c r="P12" s="27"/>
      <c r="Q12" s="27"/>
      <c r="R12" s="27"/>
      <c r="S12" s="27"/>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27"/>
      <c r="O13" s="27"/>
      <c r="P13" s="27"/>
      <c r="Q13" s="27"/>
      <c r="R13" s="27"/>
      <c r="S13" s="27"/>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27"/>
      <c r="O14" s="27"/>
      <c r="P14" s="27"/>
      <c r="Q14" s="27"/>
      <c r="R14" s="27"/>
      <c r="S14" s="27"/>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27"/>
      <c r="O15" s="27"/>
      <c r="P15" s="27"/>
      <c r="Q15" s="27"/>
      <c r="R15" s="27"/>
      <c r="S15" s="27"/>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300"/>
      <c r="E32" s="294"/>
      <c r="F32" s="294"/>
      <c r="G32" s="294"/>
      <c r="H32" s="294"/>
      <c r="I32" s="294"/>
      <c r="J32" s="294"/>
      <c r="K32" s="294"/>
      <c r="L32" s="294"/>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307"/>
      <c r="N35" s="307"/>
      <c r="O35" s="307"/>
      <c r="P35" s="307"/>
      <c r="Q35" s="307"/>
      <c r="R35" s="307"/>
      <c r="S35" s="307"/>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287"/>
      <c r="B45" s="300"/>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300"/>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306"/>
      <c r="E59" s="306"/>
      <c r="F59" s="289"/>
      <c r="G59" s="289"/>
      <c r="H59" s="306"/>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305"/>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300"/>
      <c r="D67" s="300"/>
      <c r="E67" s="304"/>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295"/>
      <c r="BA67" s="295"/>
      <c r="BB67" s="295"/>
      <c r="BC67" s="295"/>
      <c r="BD67" s="295"/>
      <c r="BE67" s="295"/>
      <c r="BF67" s="295"/>
      <c r="BG67" s="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297"/>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302"/>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302"/>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301"/>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300"/>
      <c r="D77" s="300"/>
      <c r="E77" s="300"/>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297"/>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302"/>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302"/>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301"/>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300"/>
      <c r="D87" s="300"/>
      <c r="E87" s="300"/>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300"/>
      <c r="D95" s="300"/>
      <c r="E95" s="300"/>
      <c r="F95" s="300"/>
      <c r="G95" s="300"/>
      <c r="H95" s="300"/>
      <c r="I95" s="300"/>
      <c r="J95" s="300"/>
      <c r="K95" s="300"/>
      <c r="L95" s="300"/>
      <c r="M95" s="303"/>
      <c r="N95" s="113"/>
      <c r="O95" s="300"/>
      <c r="P95" s="300"/>
      <c r="Q95" s="300"/>
      <c r="R95" s="300"/>
      <c r="S95" s="300"/>
      <c r="T95" s="300"/>
      <c r="U95" s="300"/>
      <c r="V95" s="300"/>
      <c r="W95" s="300"/>
      <c r="X95" s="300"/>
      <c r="Y95" s="300"/>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300"/>
      <c r="D108" s="300"/>
      <c r="E108" s="300"/>
      <c r="F108" s="300"/>
      <c r="G108" s="300"/>
      <c r="H108" s="300"/>
      <c r="I108" s="300"/>
      <c r="J108" s="300"/>
      <c r="K108" s="300"/>
      <c r="L108" s="300"/>
      <c r="M108" s="303"/>
      <c r="N108" s="258"/>
      <c r="O108" s="298"/>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300"/>
      <c r="D121" s="300"/>
      <c r="E121" s="300"/>
      <c r="F121" s="300"/>
      <c r="G121" s="300"/>
      <c r="H121" s="300"/>
      <c r="I121" s="300"/>
      <c r="J121" s="300"/>
      <c r="K121" s="300"/>
      <c r="L121" s="300"/>
      <c r="M121" s="300"/>
      <c r="N121" s="300"/>
      <c r="O121" s="303"/>
      <c r="P121" s="113"/>
      <c r="Q121" s="300"/>
      <c r="R121" s="300"/>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290"/>
      <c r="E127" s="142"/>
      <c r="F127" s="14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308"/>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305"/>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290"/>
      <c r="E160" s="142"/>
      <c r="F160" s="14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308"/>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0"/>
      <c r="E163" s="150"/>
      <c r="F163" s="150"/>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293"/>
      <c r="D193" s="293"/>
      <c r="E193" s="300"/>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293"/>
      <c r="D197" s="293"/>
      <c r="E197" s="300"/>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296"/>
      <c r="F201" s="296"/>
      <c r="G201" s="296"/>
      <c r="H201" s="294"/>
      <c r="I201" s="294"/>
      <c r="J201" s="294"/>
      <c r="K201" s="294"/>
      <c r="L201" s="294"/>
      <c r="M201" s="294"/>
      <c r="N201" s="294"/>
      <c r="O201" s="294"/>
      <c r="P201" s="294"/>
      <c r="Q201" s="294"/>
      <c r="R201" s="294"/>
      <c r="S201" s="294"/>
      <c r="T201" s="296"/>
      <c r="U201" s="296"/>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293"/>
      <c r="D209" s="293"/>
      <c r="E209" s="288"/>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6"/>
      <c r="AL209" s="306"/>
      <c r="AM209" s="289"/>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299"/>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293"/>
      <c r="D224" s="293"/>
      <c r="E224" s="288"/>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293"/>
      <c r="D235" s="293"/>
      <c r="E235" s="288"/>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293"/>
      <c r="D243" s="293"/>
      <c r="E243" s="288"/>
      <c r="F243" s="296"/>
      <c r="G243" s="296"/>
      <c r="H243" s="296"/>
      <c r="I243" s="296"/>
      <c r="J243" s="296"/>
      <c r="K243" s="296"/>
      <c r="L243" s="296"/>
      <c r="M243" s="296"/>
      <c r="N243" s="296"/>
      <c r="O243" s="296"/>
      <c r="P243" s="296"/>
      <c r="Q243" s="296"/>
      <c r="R243" s="296"/>
      <c r="S243" s="296"/>
      <c r="T243" s="296"/>
      <c r="U243" s="296"/>
      <c r="V243" s="296"/>
      <c r="W243" s="296"/>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Z234:AA234"/>
    <mergeCell ref="AB234:AC234"/>
    <mergeCell ref="AD234:AE234"/>
    <mergeCell ref="AF234:AG234"/>
    <mergeCell ref="A237:B237"/>
    <mergeCell ref="A238:B238"/>
    <mergeCell ref="A239:B239"/>
    <mergeCell ref="F241:W241"/>
    <mergeCell ref="F222:AO222"/>
    <mergeCell ref="A229:A231"/>
    <mergeCell ref="A233:B235"/>
    <mergeCell ref="C233:E234"/>
    <mergeCell ref="F233:AG233"/>
    <mergeCell ref="AH233:AH235"/>
    <mergeCell ref="F234:G234"/>
    <mergeCell ref="H234:I234"/>
    <mergeCell ref="J234:K234"/>
    <mergeCell ref="L234:M234"/>
    <mergeCell ref="N234:O234"/>
    <mergeCell ref="P234:Q234"/>
    <mergeCell ref="R234:S234"/>
    <mergeCell ref="T234:U234"/>
    <mergeCell ref="V234:W234"/>
    <mergeCell ref="X234:Y234"/>
    <mergeCell ref="AP222:AP224"/>
    <mergeCell ref="AQ222:AQ224"/>
    <mergeCell ref="F223:G223"/>
    <mergeCell ref="H223:I223"/>
    <mergeCell ref="J223:K223"/>
    <mergeCell ref="L223:M223"/>
    <mergeCell ref="N223:O223"/>
    <mergeCell ref="P223:Q223"/>
    <mergeCell ref="R223:S223"/>
    <mergeCell ref="T223:U223"/>
    <mergeCell ref="V223:W223"/>
    <mergeCell ref="X223:Y223"/>
    <mergeCell ref="Z223:AA223"/>
    <mergeCell ref="AB223:AC223"/>
    <mergeCell ref="AD223:AE223"/>
    <mergeCell ref="AF223:AG223"/>
    <mergeCell ref="AH223:AI223"/>
    <mergeCell ref="AJ223:AK223"/>
    <mergeCell ref="AL223:AM223"/>
    <mergeCell ref="AN223:AO223"/>
    <mergeCell ref="AN207:AN209"/>
    <mergeCell ref="AO207:AO209"/>
    <mergeCell ref="AP207:AP209"/>
    <mergeCell ref="AQ207:AQ209"/>
    <mergeCell ref="F208:G208"/>
    <mergeCell ref="H208:I208"/>
    <mergeCell ref="J208:K208"/>
    <mergeCell ref="L208:M208"/>
    <mergeCell ref="N208:O208"/>
    <mergeCell ref="P208:Q208"/>
    <mergeCell ref="R208:S208"/>
    <mergeCell ref="V208:W208"/>
    <mergeCell ref="X208:Y208"/>
    <mergeCell ref="Z208:AA208"/>
    <mergeCell ref="AB208:AC208"/>
    <mergeCell ref="AD208:AE208"/>
    <mergeCell ref="AF208:AG208"/>
    <mergeCell ref="AH208:AI208"/>
    <mergeCell ref="AJ208:AK208"/>
    <mergeCell ref="AL208:AM208"/>
    <mergeCell ref="AB196:AC196"/>
    <mergeCell ref="AD196:AE196"/>
    <mergeCell ref="AF196:AG196"/>
    <mergeCell ref="AH196:AI196"/>
    <mergeCell ref="AJ196:AK196"/>
    <mergeCell ref="T200:U200"/>
    <mergeCell ref="V200:V201"/>
    <mergeCell ref="A202:A203"/>
    <mergeCell ref="A204:A205"/>
    <mergeCell ref="J196:K196"/>
    <mergeCell ref="L196:M196"/>
    <mergeCell ref="N196:O196"/>
    <mergeCell ref="P196:Q196"/>
    <mergeCell ref="R196:S196"/>
    <mergeCell ref="T196:U196"/>
    <mergeCell ref="V196:W196"/>
    <mergeCell ref="X196:Y196"/>
    <mergeCell ref="Z196:AA196"/>
    <mergeCell ref="T192:U192"/>
    <mergeCell ref="V192:W192"/>
    <mergeCell ref="X192:Y192"/>
    <mergeCell ref="Z192:AA192"/>
    <mergeCell ref="AB192:AC192"/>
    <mergeCell ref="AD192:AE192"/>
    <mergeCell ref="AF192:AG192"/>
    <mergeCell ref="AH192:AI192"/>
    <mergeCell ref="AJ192:AK192"/>
    <mergeCell ref="AO159:AQ159"/>
    <mergeCell ref="AR159:AR160"/>
    <mergeCell ref="AS159:AS160"/>
    <mergeCell ref="AT159:AU159"/>
    <mergeCell ref="A161:C161"/>
    <mergeCell ref="A162:C162"/>
    <mergeCell ref="A163:A164"/>
    <mergeCell ref="B163:C163"/>
    <mergeCell ref="B164:C164"/>
    <mergeCell ref="W159:X159"/>
    <mergeCell ref="Y159:Z159"/>
    <mergeCell ref="AA159:AB159"/>
    <mergeCell ref="AC159:AD159"/>
    <mergeCell ref="AE159:AF159"/>
    <mergeCell ref="AG159:AH159"/>
    <mergeCell ref="AI159:AJ159"/>
    <mergeCell ref="AK159:AL159"/>
    <mergeCell ref="AM159:AN159"/>
    <mergeCell ref="A159:C160"/>
    <mergeCell ref="D159:F159"/>
    <mergeCell ref="G159:H159"/>
    <mergeCell ref="I159:J159"/>
    <mergeCell ref="K159:L159"/>
    <mergeCell ref="M159:N159"/>
    <mergeCell ref="AK126:AL126"/>
    <mergeCell ref="AM126:AN126"/>
    <mergeCell ref="AO126:AO127"/>
    <mergeCell ref="AP126:AP127"/>
    <mergeCell ref="AQ126:AR126"/>
    <mergeCell ref="CN126:CO126"/>
    <mergeCell ref="A129:C129"/>
    <mergeCell ref="D129:AR129"/>
    <mergeCell ref="A130:A131"/>
    <mergeCell ref="B131:C131"/>
    <mergeCell ref="S126:T126"/>
    <mergeCell ref="U126:V126"/>
    <mergeCell ref="W126:X126"/>
    <mergeCell ref="Y126:Z126"/>
    <mergeCell ref="AA126:AB126"/>
    <mergeCell ref="AC126:AD126"/>
    <mergeCell ref="AE126:AF126"/>
    <mergeCell ref="AG126:AH126"/>
    <mergeCell ref="AI126:AJ126"/>
    <mergeCell ref="P120:R120"/>
    <mergeCell ref="A124:B124"/>
    <mergeCell ref="A126:C127"/>
    <mergeCell ref="D126:F126"/>
    <mergeCell ref="G126:H126"/>
    <mergeCell ref="I126:J126"/>
    <mergeCell ref="K126:L126"/>
    <mergeCell ref="M126:N126"/>
    <mergeCell ref="O126:P126"/>
    <mergeCell ref="Q126:R126"/>
    <mergeCell ref="CB66:CC66"/>
    <mergeCell ref="CD66:CE66"/>
    <mergeCell ref="CF66:CG66"/>
    <mergeCell ref="CH66:CI66"/>
    <mergeCell ref="AH85:AJ85"/>
    <mergeCell ref="AH86:AH87"/>
    <mergeCell ref="AI86:AI87"/>
    <mergeCell ref="AJ86:AJ87"/>
    <mergeCell ref="X94:Y94"/>
    <mergeCell ref="AD76:AE76"/>
    <mergeCell ref="AF76:AG76"/>
    <mergeCell ref="AH76:AH77"/>
    <mergeCell ref="AI76:AI77"/>
    <mergeCell ref="AJ76:AJ77"/>
    <mergeCell ref="AH75:AJ75"/>
    <mergeCell ref="A244:B244"/>
    <mergeCell ref="A245:B245"/>
    <mergeCell ref="V242:W242"/>
    <mergeCell ref="A236:B236"/>
    <mergeCell ref="A241:B243"/>
    <mergeCell ref="C241:E242"/>
    <mergeCell ref="F242:G242"/>
    <mergeCell ref="H242:I242"/>
    <mergeCell ref="J242:K242"/>
    <mergeCell ref="L242:M242"/>
    <mergeCell ref="N242:O242"/>
    <mergeCell ref="P242:Q242"/>
    <mergeCell ref="R242:S242"/>
    <mergeCell ref="T242:U242"/>
    <mergeCell ref="A225:B225"/>
    <mergeCell ref="A226:B226"/>
    <mergeCell ref="A227:B227"/>
    <mergeCell ref="A228:B228"/>
    <mergeCell ref="A218:B218"/>
    <mergeCell ref="A210:B210"/>
    <mergeCell ref="A211:A212"/>
    <mergeCell ref="T208:U208"/>
    <mergeCell ref="A200:B201"/>
    <mergeCell ref="C200:C201"/>
    <mergeCell ref="A207:B209"/>
    <mergeCell ref="C207:E208"/>
    <mergeCell ref="F207:AM207"/>
    <mergeCell ref="A213:B213"/>
    <mergeCell ref="A214:B214"/>
    <mergeCell ref="A215:B215"/>
    <mergeCell ref="A216:B216"/>
    <mergeCell ref="A217:B217"/>
    <mergeCell ref="A219:B219"/>
    <mergeCell ref="A220:B220"/>
    <mergeCell ref="A222:B224"/>
    <mergeCell ref="C222:E223"/>
    <mergeCell ref="A190:C190"/>
    <mergeCell ref="A192:B193"/>
    <mergeCell ref="C192:E192"/>
    <mergeCell ref="F192:G192"/>
    <mergeCell ref="H192:I192"/>
    <mergeCell ref="A198:B198"/>
    <mergeCell ref="D200:S200"/>
    <mergeCell ref="A183:C183"/>
    <mergeCell ref="A184:C184"/>
    <mergeCell ref="A185:C185"/>
    <mergeCell ref="A186:C186"/>
    <mergeCell ref="A187:C187"/>
    <mergeCell ref="A188:C188"/>
    <mergeCell ref="A189:C189"/>
    <mergeCell ref="J192:K192"/>
    <mergeCell ref="L192:M192"/>
    <mergeCell ref="N192:O192"/>
    <mergeCell ref="P192:Q192"/>
    <mergeCell ref="R192:S192"/>
    <mergeCell ref="A194:B194"/>
    <mergeCell ref="A196:B197"/>
    <mergeCell ref="C196:E196"/>
    <mergeCell ref="F196:G196"/>
    <mergeCell ref="H196:I196"/>
    <mergeCell ref="A182:C182"/>
    <mergeCell ref="A165:C165"/>
    <mergeCell ref="B167:C167"/>
    <mergeCell ref="A166:C166"/>
    <mergeCell ref="A167:A174"/>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A175:A177"/>
    <mergeCell ref="A178:A181"/>
    <mergeCell ref="O159:P159"/>
    <mergeCell ref="Q159:R159"/>
    <mergeCell ref="S159:T159"/>
    <mergeCell ref="U159:V159"/>
    <mergeCell ref="A153:C153"/>
    <mergeCell ref="A154:C154"/>
    <mergeCell ref="A155:C155"/>
    <mergeCell ref="A156:C156"/>
    <mergeCell ref="A157:C157"/>
    <mergeCell ref="B146:C146"/>
    <mergeCell ref="B147:C147"/>
    <mergeCell ref="B148:C148"/>
    <mergeCell ref="A145:A148"/>
    <mergeCell ref="A149:C149"/>
    <mergeCell ref="A150:C150"/>
    <mergeCell ref="A151:C151"/>
    <mergeCell ref="A152:C152"/>
    <mergeCell ref="B138:C138"/>
    <mergeCell ref="B139:C139"/>
    <mergeCell ref="B140:C140"/>
    <mergeCell ref="B141:C141"/>
    <mergeCell ref="B142:C142"/>
    <mergeCell ref="B143:C143"/>
    <mergeCell ref="B144:C144"/>
    <mergeCell ref="B145:C145"/>
    <mergeCell ref="A134:A141"/>
    <mergeCell ref="B134:C134"/>
    <mergeCell ref="B135:C135"/>
    <mergeCell ref="B136:C136"/>
    <mergeCell ref="B137:C137"/>
    <mergeCell ref="A142:A144"/>
    <mergeCell ref="A132:C132"/>
    <mergeCell ref="A133:C133"/>
    <mergeCell ref="B130:C130"/>
    <mergeCell ref="J120:K120"/>
    <mergeCell ref="L120:M120"/>
    <mergeCell ref="A122:B122"/>
    <mergeCell ref="A123:B123"/>
    <mergeCell ref="N120:O120"/>
    <mergeCell ref="A117:B117"/>
    <mergeCell ref="A118:B118"/>
    <mergeCell ref="A120:B121"/>
    <mergeCell ref="C120:E120"/>
    <mergeCell ref="F120:G120"/>
    <mergeCell ref="H120:I120"/>
    <mergeCell ref="A111:B111"/>
    <mergeCell ref="A112:B112"/>
    <mergeCell ref="A113:B113"/>
    <mergeCell ref="A114:B114"/>
    <mergeCell ref="A115:B115"/>
    <mergeCell ref="A116:B116"/>
    <mergeCell ref="A109:B109"/>
    <mergeCell ref="A110:B110"/>
    <mergeCell ref="F107:G107"/>
    <mergeCell ref="H107:I107"/>
    <mergeCell ref="J107:K107"/>
    <mergeCell ref="L107:M107"/>
    <mergeCell ref="N107:P107"/>
    <mergeCell ref="A102:B102"/>
    <mergeCell ref="A103:B103"/>
    <mergeCell ref="A104:B104"/>
    <mergeCell ref="A105:B105"/>
    <mergeCell ref="A107:B108"/>
    <mergeCell ref="C107:E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78:B78"/>
    <mergeCell ref="R76:S76"/>
    <mergeCell ref="T76:U76"/>
    <mergeCell ref="V76:W76"/>
    <mergeCell ref="X76:Y76"/>
    <mergeCell ref="Z76:AA76"/>
    <mergeCell ref="AB76:AC76"/>
    <mergeCell ref="A75:B77"/>
    <mergeCell ref="C75:E76"/>
    <mergeCell ref="F75:AG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AZ66:BA66"/>
    <mergeCell ref="BB66:BC66"/>
    <mergeCell ref="BD66:BE66"/>
    <mergeCell ref="BH66:BI66"/>
    <mergeCell ref="BJ66:BK66"/>
    <mergeCell ref="V66:W66"/>
    <mergeCell ref="X66:Y66"/>
    <mergeCell ref="Z66:AA66"/>
    <mergeCell ref="AB66:AC66"/>
    <mergeCell ref="AD66:AE66"/>
    <mergeCell ref="AF66:AG66"/>
    <mergeCell ref="J66:K66"/>
    <mergeCell ref="L66:M66"/>
    <mergeCell ref="N66:O66"/>
    <mergeCell ref="P66:Q66"/>
    <mergeCell ref="R66:S66"/>
    <mergeCell ref="T66:U66"/>
    <mergeCell ref="G58:H58"/>
    <mergeCell ref="A60:B60"/>
    <mergeCell ref="A61:B61"/>
    <mergeCell ref="A62:B62"/>
    <mergeCell ref="A63:B63"/>
    <mergeCell ref="A65:B67"/>
    <mergeCell ref="C65:E66"/>
    <mergeCell ref="F65:AG65"/>
    <mergeCell ref="F66:G66"/>
    <mergeCell ref="H66:I66"/>
    <mergeCell ref="A54:B54"/>
    <mergeCell ref="A55:B55"/>
    <mergeCell ref="A56:B56"/>
    <mergeCell ref="A58:B59"/>
    <mergeCell ref="C58:C59"/>
    <mergeCell ref="D58:F58"/>
    <mergeCell ref="A49:B49"/>
    <mergeCell ref="A51:B52"/>
    <mergeCell ref="C51:C52"/>
    <mergeCell ref="D51:I51"/>
    <mergeCell ref="J51:K51"/>
    <mergeCell ref="A53:B53"/>
    <mergeCell ref="A41:A42"/>
    <mergeCell ref="M41:S41"/>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28:B28"/>
    <mergeCell ref="D28:J28"/>
    <mergeCell ref="A29:B29"/>
    <mergeCell ref="D29:J29"/>
    <mergeCell ref="A31:B32"/>
    <mergeCell ref="C31:C32"/>
    <mergeCell ref="D31:L31"/>
    <mergeCell ref="A25:B25"/>
    <mergeCell ref="D25:J25"/>
    <mergeCell ref="A26:B26"/>
    <mergeCell ref="D26:J26"/>
    <mergeCell ref="A27:B27"/>
    <mergeCell ref="D27:J27"/>
    <mergeCell ref="A22:B22"/>
    <mergeCell ref="D22:J22"/>
    <mergeCell ref="A23:B23"/>
    <mergeCell ref="D23:J23"/>
    <mergeCell ref="A24:B24"/>
    <mergeCell ref="D24:J24"/>
    <mergeCell ref="A19:B19"/>
    <mergeCell ref="D19:J19"/>
    <mergeCell ref="A20:B20"/>
    <mergeCell ref="D20:J20"/>
    <mergeCell ref="A21:B21"/>
    <mergeCell ref="D21:J21"/>
    <mergeCell ref="A12:B12"/>
    <mergeCell ref="A13:B13"/>
    <mergeCell ref="A14:B14"/>
    <mergeCell ref="A15:B15"/>
    <mergeCell ref="A17:B18"/>
    <mergeCell ref="C17:C18"/>
    <mergeCell ref="A6:P6"/>
    <mergeCell ref="A8:B9"/>
    <mergeCell ref="C8:C9"/>
    <mergeCell ref="D8:L8"/>
    <mergeCell ref="A10:B10"/>
    <mergeCell ref="A11:B11"/>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31"/>
  <sheetViews>
    <sheetView topLeftCell="A154" workbookViewId="0">
      <selection activeCell="A154" sqref="A1:XFD1048576"/>
    </sheetView>
  </sheetViews>
  <sheetFormatPr baseColWidth="10" defaultRowHeight="12.75" x14ac:dyDescent="0.2"/>
  <cols>
    <col min="1" max="1" width="23.5703125" style="251" customWidth="1"/>
    <col min="2" max="2" width="23.5703125" style="22" customWidth="1"/>
    <col min="3" max="3" width="10.28515625" style="22" customWidth="1"/>
    <col min="4" max="4" width="11.5703125" style="22" customWidth="1"/>
    <col min="5" max="5" width="13.42578125" style="22" customWidth="1"/>
    <col min="6" max="6" width="10.28515625" style="22" customWidth="1"/>
    <col min="7" max="7" width="12.85546875" style="22" customWidth="1"/>
    <col min="8" max="8" width="13.42578125" style="22" customWidth="1"/>
    <col min="9" max="9" width="10.28515625" style="22" customWidth="1"/>
    <col min="10" max="10" width="11.42578125" style="22"/>
    <col min="11" max="11" width="10.28515625" style="22" customWidth="1"/>
    <col min="12" max="12" width="10.7109375" style="22" customWidth="1"/>
    <col min="13" max="13" width="11.85546875" style="22" customWidth="1"/>
    <col min="14" max="14" width="11.28515625" style="22" customWidth="1"/>
    <col min="15" max="15" width="10.28515625" style="22" customWidth="1"/>
    <col min="16" max="16" width="11" style="22" customWidth="1"/>
    <col min="17" max="19" width="10.28515625" style="22" customWidth="1"/>
    <col min="20" max="20" width="11.42578125" style="22" customWidth="1"/>
    <col min="21" max="21" width="10" style="248" customWidth="1"/>
    <col min="22" max="22" width="10.7109375" style="249" customWidth="1"/>
    <col min="23" max="23" width="9.28515625" style="249" customWidth="1"/>
    <col min="24" max="24" width="9.85546875" style="249" customWidth="1"/>
    <col min="25" max="25" width="8.7109375" style="249" customWidth="1"/>
    <col min="26" max="26" width="8.42578125" style="249" customWidth="1"/>
    <col min="27" max="31" width="8.42578125" style="248" customWidth="1"/>
    <col min="32" max="32" width="8.85546875" style="248" customWidth="1"/>
    <col min="33" max="33" width="8.42578125" style="248" customWidth="1"/>
    <col min="34" max="36" width="9" style="248" customWidth="1"/>
    <col min="37" max="37" width="9" style="249" customWidth="1"/>
    <col min="38" max="38" width="10" style="249" customWidth="1"/>
    <col min="39" max="39" width="9" style="249" customWidth="1"/>
    <col min="40" max="40" width="8.28515625" style="249" customWidth="1"/>
    <col min="41" max="41" width="8.85546875" style="248" customWidth="1"/>
    <col min="42" max="42" width="9.140625" style="248" customWidth="1"/>
    <col min="43" max="44" width="8" style="248" customWidth="1"/>
    <col min="45" max="45" width="7.28515625" style="248" customWidth="1"/>
    <col min="46" max="47" width="8" style="248" customWidth="1"/>
    <col min="48" max="50" width="8.85546875" style="248" customWidth="1"/>
    <col min="51" max="52" width="8.85546875" style="249" customWidth="1"/>
    <col min="53" max="97" width="8.85546875" style="248" hidden="1" customWidth="1"/>
    <col min="98" max="108" width="8.85546875" style="252" hidden="1" customWidth="1"/>
    <col min="109" max="112" width="8.85546875" style="252" customWidth="1"/>
    <col min="113" max="119" width="10.140625" style="252" customWidth="1"/>
    <col min="120" max="256" width="11.42578125" style="252"/>
    <col min="257" max="258" width="23.5703125" style="252" customWidth="1"/>
    <col min="259" max="259" width="10.28515625" style="252" customWidth="1"/>
    <col min="260" max="260" width="11.5703125" style="252" customWidth="1"/>
    <col min="261" max="261" width="13.42578125" style="252" customWidth="1"/>
    <col min="262" max="262" width="10.28515625" style="252" customWidth="1"/>
    <col min="263" max="263" width="12.85546875" style="252" customWidth="1"/>
    <col min="264" max="264" width="13.42578125" style="252" customWidth="1"/>
    <col min="265" max="265" width="10.28515625" style="252" customWidth="1"/>
    <col min="266" max="266" width="11.42578125" style="252"/>
    <col min="267" max="267" width="10.28515625" style="252" customWidth="1"/>
    <col min="268" max="268" width="10.7109375" style="252" customWidth="1"/>
    <col min="269" max="269" width="11.85546875" style="252" customWidth="1"/>
    <col min="270" max="270" width="11.28515625" style="252" customWidth="1"/>
    <col min="271" max="271" width="10.28515625" style="252" customWidth="1"/>
    <col min="272" max="272" width="11" style="252" customWidth="1"/>
    <col min="273" max="275" width="10.28515625" style="252" customWidth="1"/>
    <col min="276" max="276" width="11.42578125" style="252" customWidth="1"/>
    <col min="277" max="277" width="10" style="252" customWidth="1"/>
    <col min="278" max="278" width="10.7109375" style="252" customWidth="1"/>
    <col min="279" max="279" width="9.28515625" style="252" customWidth="1"/>
    <col min="280" max="280" width="9.85546875" style="252" customWidth="1"/>
    <col min="281" max="281" width="8.7109375" style="252" customWidth="1"/>
    <col min="282" max="287" width="8.42578125" style="252" customWidth="1"/>
    <col min="288" max="288" width="8.85546875" style="252" customWidth="1"/>
    <col min="289" max="289" width="8.42578125" style="252" customWidth="1"/>
    <col min="290" max="293" width="9" style="252" customWidth="1"/>
    <col min="294" max="294" width="10" style="252" customWidth="1"/>
    <col min="295" max="295" width="9" style="252" customWidth="1"/>
    <col min="296" max="296" width="8.28515625" style="252" customWidth="1"/>
    <col min="297" max="297" width="8.85546875" style="252" customWidth="1"/>
    <col min="298" max="298" width="9.140625" style="252" customWidth="1"/>
    <col min="299" max="300" width="8" style="252" customWidth="1"/>
    <col min="301" max="301" width="7.28515625" style="252" customWidth="1"/>
    <col min="302" max="303" width="8" style="252" customWidth="1"/>
    <col min="304" max="308" width="8.85546875" style="252" customWidth="1"/>
    <col min="309" max="364" width="0" style="252" hidden="1" customWidth="1"/>
    <col min="365" max="368" width="8.85546875" style="252" customWidth="1"/>
    <col min="369" max="375" width="10.140625" style="252" customWidth="1"/>
    <col min="376" max="512" width="11.42578125" style="252"/>
    <col min="513" max="514" width="23.5703125" style="252" customWidth="1"/>
    <col min="515" max="515" width="10.28515625" style="252" customWidth="1"/>
    <col min="516" max="516" width="11.5703125" style="252" customWidth="1"/>
    <col min="517" max="517" width="13.42578125" style="252" customWidth="1"/>
    <col min="518" max="518" width="10.28515625" style="252" customWidth="1"/>
    <col min="519" max="519" width="12.85546875" style="252" customWidth="1"/>
    <col min="520" max="520" width="13.42578125" style="252" customWidth="1"/>
    <col min="521" max="521" width="10.28515625" style="252" customWidth="1"/>
    <col min="522" max="522" width="11.42578125" style="252"/>
    <col min="523" max="523" width="10.28515625" style="252" customWidth="1"/>
    <col min="524" max="524" width="10.7109375" style="252" customWidth="1"/>
    <col min="525" max="525" width="11.85546875" style="252" customWidth="1"/>
    <col min="526" max="526" width="11.28515625" style="252" customWidth="1"/>
    <col min="527" max="527" width="10.28515625" style="252" customWidth="1"/>
    <col min="528" max="528" width="11" style="252" customWidth="1"/>
    <col min="529" max="531" width="10.28515625" style="252" customWidth="1"/>
    <col min="532" max="532" width="11.42578125" style="252" customWidth="1"/>
    <col min="533" max="533" width="10" style="252" customWidth="1"/>
    <col min="534" max="534" width="10.7109375" style="252" customWidth="1"/>
    <col min="535" max="535" width="9.28515625" style="252" customWidth="1"/>
    <col min="536" max="536" width="9.85546875" style="252" customWidth="1"/>
    <col min="537" max="537" width="8.7109375" style="252" customWidth="1"/>
    <col min="538" max="543" width="8.42578125" style="252" customWidth="1"/>
    <col min="544" max="544" width="8.85546875" style="252" customWidth="1"/>
    <col min="545" max="545" width="8.42578125" style="252" customWidth="1"/>
    <col min="546" max="549" width="9" style="252" customWidth="1"/>
    <col min="550" max="550" width="10" style="252" customWidth="1"/>
    <col min="551" max="551" width="9" style="252" customWidth="1"/>
    <col min="552" max="552" width="8.28515625" style="252" customWidth="1"/>
    <col min="553" max="553" width="8.85546875" style="252" customWidth="1"/>
    <col min="554" max="554" width="9.140625" style="252" customWidth="1"/>
    <col min="555" max="556" width="8" style="252" customWidth="1"/>
    <col min="557" max="557" width="7.28515625" style="252" customWidth="1"/>
    <col min="558" max="559" width="8" style="252" customWidth="1"/>
    <col min="560" max="564" width="8.85546875" style="252" customWidth="1"/>
    <col min="565" max="620" width="0" style="252" hidden="1" customWidth="1"/>
    <col min="621" max="624" width="8.85546875" style="252" customWidth="1"/>
    <col min="625" max="631" width="10.140625" style="252" customWidth="1"/>
    <col min="632" max="768" width="11.42578125" style="252"/>
    <col min="769" max="770" width="23.5703125" style="252" customWidth="1"/>
    <col min="771" max="771" width="10.28515625" style="252" customWidth="1"/>
    <col min="772" max="772" width="11.5703125" style="252" customWidth="1"/>
    <col min="773" max="773" width="13.42578125" style="252" customWidth="1"/>
    <col min="774" max="774" width="10.28515625" style="252" customWidth="1"/>
    <col min="775" max="775" width="12.85546875" style="252" customWidth="1"/>
    <col min="776" max="776" width="13.42578125" style="252" customWidth="1"/>
    <col min="777" max="777" width="10.28515625" style="252" customWidth="1"/>
    <col min="778" max="778" width="11.42578125" style="252"/>
    <col min="779" max="779" width="10.28515625" style="252" customWidth="1"/>
    <col min="780" max="780" width="10.7109375" style="252" customWidth="1"/>
    <col min="781" max="781" width="11.85546875" style="252" customWidth="1"/>
    <col min="782" max="782" width="11.28515625" style="252" customWidth="1"/>
    <col min="783" max="783" width="10.28515625" style="252" customWidth="1"/>
    <col min="784" max="784" width="11" style="252" customWidth="1"/>
    <col min="785" max="787" width="10.28515625" style="252" customWidth="1"/>
    <col min="788" max="788" width="11.42578125" style="252" customWidth="1"/>
    <col min="789" max="789" width="10" style="252" customWidth="1"/>
    <col min="790" max="790" width="10.7109375" style="252" customWidth="1"/>
    <col min="791" max="791" width="9.28515625" style="252" customWidth="1"/>
    <col min="792" max="792" width="9.85546875" style="252" customWidth="1"/>
    <col min="793" max="793" width="8.7109375" style="252" customWidth="1"/>
    <col min="794" max="799" width="8.42578125" style="252" customWidth="1"/>
    <col min="800" max="800" width="8.85546875" style="252" customWidth="1"/>
    <col min="801" max="801" width="8.42578125" style="252" customWidth="1"/>
    <col min="802" max="805" width="9" style="252" customWidth="1"/>
    <col min="806" max="806" width="10" style="252" customWidth="1"/>
    <col min="807" max="807" width="9" style="252" customWidth="1"/>
    <col min="808" max="808" width="8.28515625" style="252" customWidth="1"/>
    <col min="809" max="809" width="8.85546875" style="252" customWidth="1"/>
    <col min="810" max="810" width="9.140625" style="252" customWidth="1"/>
    <col min="811" max="812" width="8" style="252" customWidth="1"/>
    <col min="813" max="813" width="7.28515625" style="252" customWidth="1"/>
    <col min="814" max="815" width="8" style="252" customWidth="1"/>
    <col min="816" max="820" width="8.85546875" style="252" customWidth="1"/>
    <col min="821" max="876" width="0" style="252" hidden="1" customWidth="1"/>
    <col min="877" max="880" width="8.85546875" style="252" customWidth="1"/>
    <col min="881" max="887" width="10.140625" style="252" customWidth="1"/>
    <col min="888" max="1024" width="11.42578125" style="252"/>
    <col min="1025" max="1026" width="23.5703125" style="252" customWidth="1"/>
    <col min="1027" max="1027" width="10.28515625" style="252" customWidth="1"/>
    <col min="1028" max="1028" width="11.5703125" style="252" customWidth="1"/>
    <col min="1029" max="1029" width="13.42578125" style="252" customWidth="1"/>
    <col min="1030" max="1030" width="10.28515625" style="252" customWidth="1"/>
    <col min="1031" max="1031" width="12.85546875" style="252" customWidth="1"/>
    <col min="1032" max="1032" width="13.42578125" style="252" customWidth="1"/>
    <col min="1033" max="1033" width="10.28515625" style="252" customWidth="1"/>
    <col min="1034" max="1034" width="11.42578125" style="252"/>
    <col min="1035" max="1035" width="10.28515625" style="252" customWidth="1"/>
    <col min="1036" max="1036" width="10.7109375" style="252" customWidth="1"/>
    <col min="1037" max="1037" width="11.85546875" style="252" customWidth="1"/>
    <col min="1038" max="1038" width="11.28515625" style="252" customWidth="1"/>
    <col min="1039" max="1039" width="10.28515625" style="252" customWidth="1"/>
    <col min="1040" max="1040" width="11" style="252" customWidth="1"/>
    <col min="1041" max="1043" width="10.28515625" style="252" customWidth="1"/>
    <col min="1044" max="1044" width="11.42578125" style="252" customWidth="1"/>
    <col min="1045" max="1045" width="10" style="252" customWidth="1"/>
    <col min="1046" max="1046" width="10.7109375" style="252" customWidth="1"/>
    <col min="1047" max="1047" width="9.28515625" style="252" customWidth="1"/>
    <col min="1048" max="1048" width="9.85546875" style="252" customWidth="1"/>
    <col min="1049" max="1049" width="8.7109375" style="252" customWidth="1"/>
    <col min="1050" max="1055" width="8.42578125" style="252" customWidth="1"/>
    <col min="1056" max="1056" width="8.85546875" style="252" customWidth="1"/>
    <col min="1057" max="1057" width="8.42578125" style="252" customWidth="1"/>
    <col min="1058" max="1061" width="9" style="252" customWidth="1"/>
    <col min="1062" max="1062" width="10" style="252" customWidth="1"/>
    <col min="1063" max="1063" width="9" style="252" customWidth="1"/>
    <col min="1064" max="1064" width="8.28515625" style="252" customWidth="1"/>
    <col min="1065" max="1065" width="8.85546875" style="252" customWidth="1"/>
    <col min="1066" max="1066" width="9.140625" style="252" customWidth="1"/>
    <col min="1067" max="1068" width="8" style="252" customWidth="1"/>
    <col min="1069" max="1069" width="7.28515625" style="252" customWidth="1"/>
    <col min="1070" max="1071" width="8" style="252" customWidth="1"/>
    <col min="1072" max="1076" width="8.85546875" style="252" customWidth="1"/>
    <col min="1077" max="1132" width="0" style="252" hidden="1" customWidth="1"/>
    <col min="1133" max="1136" width="8.85546875" style="252" customWidth="1"/>
    <col min="1137" max="1143" width="10.140625" style="252" customWidth="1"/>
    <col min="1144" max="1280" width="11.42578125" style="252"/>
    <col min="1281" max="1282" width="23.5703125" style="252" customWidth="1"/>
    <col min="1283" max="1283" width="10.28515625" style="252" customWidth="1"/>
    <col min="1284" max="1284" width="11.5703125" style="252" customWidth="1"/>
    <col min="1285" max="1285" width="13.42578125" style="252" customWidth="1"/>
    <col min="1286" max="1286" width="10.28515625" style="252" customWidth="1"/>
    <col min="1287" max="1287" width="12.85546875" style="252" customWidth="1"/>
    <col min="1288" max="1288" width="13.42578125" style="252" customWidth="1"/>
    <col min="1289" max="1289" width="10.28515625" style="252" customWidth="1"/>
    <col min="1290" max="1290" width="11.42578125" style="252"/>
    <col min="1291" max="1291" width="10.28515625" style="252" customWidth="1"/>
    <col min="1292" max="1292" width="10.7109375" style="252" customWidth="1"/>
    <col min="1293" max="1293" width="11.85546875" style="252" customWidth="1"/>
    <col min="1294" max="1294" width="11.28515625" style="252" customWidth="1"/>
    <col min="1295" max="1295" width="10.28515625" style="252" customWidth="1"/>
    <col min="1296" max="1296" width="11" style="252" customWidth="1"/>
    <col min="1297" max="1299" width="10.28515625" style="252" customWidth="1"/>
    <col min="1300" max="1300" width="11.42578125" style="252" customWidth="1"/>
    <col min="1301" max="1301" width="10" style="252" customWidth="1"/>
    <col min="1302" max="1302" width="10.7109375" style="252" customWidth="1"/>
    <col min="1303" max="1303" width="9.28515625" style="252" customWidth="1"/>
    <col min="1304" max="1304" width="9.85546875" style="252" customWidth="1"/>
    <col min="1305" max="1305" width="8.7109375" style="252" customWidth="1"/>
    <col min="1306" max="1311" width="8.42578125" style="252" customWidth="1"/>
    <col min="1312" max="1312" width="8.85546875" style="252" customWidth="1"/>
    <col min="1313" max="1313" width="8.42578125" style="252" customWidth="1"/>
    <col min="1314" max="1317" width="9" style="252" customWidth="1"/>
    <col min="1318" max="1318" width="10" style="252" customWidth="1"/>
    <col min="1319" max="1319" width="9" style="252" customWidth="1"/>
    <col min="1320" max="1320" width="8.28515625" style="252" customWidth="1"/>
    <col min="1321" max="1321" width="8.85546875" style="252" customWidth="1"/>
    <col min="1322" max="1322" width="9.140625" style="252" customWidth="1"/>
    <col min="1323" max="1324" width="8" style="252" customWidth="1"/>
    <col min="1325" max="1325" width="7.28515625" style="252" customWidth="1"/>
    <col min="1326" max="1327" width="8" style="252" customWidth="1"/>
    <col min="1328" max="1332" width="8.85546875" style="252" customWidth="1"/>
    <col min="1333" max="1388" width="0" style="252" hidden="1" customWidth="1"/>
    <col min="1389" max="1392" width="8.85546875" style="252" customWidth="1"/>
    <col min="1393" max="1399" width="10.140625" style="252" customWidth="1"/>
    <col min="1400" max="1536" width="11.42578125" style="252"/>
    <col min="1537" max="1538" width="23.5703125" style="252" customWidth="1"/>
    <col min="1539" max="1539" width="10.28515625" style="252" customWidth="1"/>
    <col min="1540" max="1540" width="11.5703125" style="252" customWidth="1"/>
    <col min="1541" max="1541" width="13.42578125" style="252" customWidth="1"/>
    <col min="1542" max="1542" width="10.28515625" style="252" customWidth="1"/>
    <col min="1543" max="1543" width="12.85546875" style="252" customWidth="1"/>
    <col min="1544" max="1544" width="13.42578125" style="252" customWidth="1"/>
    <col min="1545" max="1545" width="10.28515625" style="252" customWidth="1"/>
    <col min="1546" max="1546" width="11.42578125" style="252"/>
    <col min="1547" max="1547" width="10.28515625" style="252" customWidth="1"/>
    <col min="1548" max="1548" width="10.7109375" style="252" customWidth="1"/>
    <col min="1549" max="1549" width="11.85546875" style="252" customWidth="1"/>
    <col min="1550" max="1550" width="11.28515625" style="252" customWidth="1"/>
    <col min="1551" max="1551" width="10.28515625" style="252" customWidth="1"/>
    <col min="1552" max="1552" width="11" style="252" customWidth="1"/>
    <col min="1553" max="1555" width="10.28515625" style="252" customWidth="1"/>
    <col min="1556" max="1556" width="11.42578125" style="252" customWidth="1"/>
    <col min="1557" max="1557" width="10" style="252" customWidth="1"/>
    <col min="1558" max="1558" width="10.7109375" style="252" customWidth="1"/>
    <col min="1559" max="1559" width="9.28515625" style="252" customWidth="1"/>
    <col min="1560" max="1560" width="9.85546875" style="252" customWidth="1"/>
    <col min="1561" max="1561" width="8.7109375" style="252" customWidth="1"/>
    <col min="1562" max="1567" width="8.42578125" style="252" customWidth="1"/>
    <col min="1568" max="1568" width="8.85546875" style="252" customWidth="1"/>
    <col min="1569" max="1569" width="8.42578125" style="252" customWidth="1"/>
    <col min="1570" max="1573" width="9" style="252" customWidth="1"/>
    <col min="1574" max="1574" width="10" style="252" customWidth="1"/>
    <col min="1575" max="1575" width="9" style="252" customWidth="1"/>
    <col min="1576" max="1576" width="8.28515625" style="252" customWidth="1"/>
    <col min="1577" max="1577" width="8.85546875" style="252" customWidth="1"/>
    <col min="1578" max="1578" width="9.140625" style="252" customWidth="1"/>
    <col min="1579" max="1580" width="8" style="252" customWidth="1"/>
    <col min="1581" max="1581" width="7.28515625" style="252" customWidth="1"/>
    <col min="1582" max="1583" width="8" style="252" customWidth="1"/>
    <col min="1584" max="1588" width="8.85546875" style="252" customWidth="1"/>
    <col min="1589" max="1644" width="0" style="252" hidden="1" customWidth="1"/>
    <col min="1645" max="1648" width="8.85546875" style="252" customWidth="1"/>
    <col min="1649" max="1655" width="10.140625" style="252" customWidth="1"/>
    <col min="1656" max="1792" width="11.42578125" style="252"/>
    <col min="1793" max="1794" width="23.5703125" style="252" customWidth="1"/>
    <col min="1795" max="1795" width="10.28515625" style="252" customWidth="1"/>
    <col min="1796" max="1796" width="11.5703125" style="252" customWidth="1"/>
    <col min="1797" max="1797" width="13.42578125" style="252" customWidth="1"/>
    <col min="1798" max="1798" width="10.28515625" style="252" customWidth="1"/>
    <col min="1799" max="1799" width="12.85546875" style="252" customWidth="1"/>
    <col min="1800" max="1800" width="13.42578125" style="252" customWidth="1"/>
    <col min="1801" max="1801" width="10.28515625" style="252" customWidth="1"/>
    <col min="1802" max="1802" width="11.42578125" style="252"/>
    <col min="1803" max="1803" width="10.28515625" style="252" customWidth="1"/>
    <col min="1804" max="1804" width="10.7109375" style="252" customWidth="1"/>
    <col min="1805" max="1805" width="11.85546875" style="252" customWidth="1"/>
    <col min="1806" max="1806" width="11.28515625" style="252" customWidth="1"/>
    <col min="1807" max="1807" width="10.28515625" style="252" customWidth="1"/>
    <col min="1808" max="1808" width="11" style="252" customWidth="1"/>
    <col min="1809" max="1811" width="10.28515625" style="252" customWidth="1"/>
    <col min="1812" max="1812" width="11.42578125" style="252" customWidth="1"/>
    <col min="1813" max="1813" width="10" style="252" customWidth="1"/>
    <col min="1814" max="1814" width="10.7109375" style="252" customWidth="1"/>
    <col min="1815" max="1815" width="9.28515625" style="252" customWidth="1"/>
    <col min="1816" max="1816" width="9.85546875" style="252" customWidth="1"/>
    <col min="1817" max="1817" width="8.7109375" style="252" customWidth="1"/>
    <col min="1818" max="1823" width="8.42578125" style="252" customWidth="1"/>
    <col min="1824" max="1824" width="8.85546875" style="252" customWidth="1"/>
    <col min="1825" max="1825" width="8.42578125" style="252" customWidth="1"/>
    <col min="1826" max="1829" width="9" style="252" customWidth="1"/>
    <col min="1830" max="1830" width="10" style="252" customWidth="1"/>
    <col min="1831" max="1831" width="9" style="252" customWidth="1"/>
    <col min="1832" max="1832" width="8.28515625" style="252" customWidth="1"/>
    <col min="1833" max="1833" width="8.85546875" style="252" customWidth="1"/>
    <col min="1834" max="1834" width="9.140625" style="252" customWidth="1"/>
    <col min="1835" max="1836" width="8" style="252" customWidth="1"/>
    <col min="1837" max="1837" width="7.28515625" style="252" customWidth="1"/>
    <col min="1838" max="1839" width="8" style="252" customWidth="1"/>
    <col min="1840" max="1844" width="8.85546875" style="252" customWidth="1"/>
    <col min="1845" max="1900" width="0" style="252" hidden="1" customWidth="1"/>
    <col min="1901" max="1904" width="8.85546875" style="252" customWidth="1"/>
    <col min="1905" max="1911" width="10.140625" style="252" customWidth="1"/>
    <col min="1912" max="2048" width="11.42578125" style="252"/>
    <col min="2049" max="2050" width="23.5703125" style="252" customWidth="1"/>
    <col min="2051" max="2051" width="10.28515625" style="252" customWidth="1"/>
    <col min="2052" max="2052" width="11.5703125" style="252" customWidth="1"/>
    <col min="2053" max="2053" width="13.42578125" style="252" customWidth="1"/>
    <col min="2054" max="2054" width="10.28515625" style="252" customWidth="1"/>
    <col min="2055" max="2055" width="12.85546875" style="252" customWidth="1"/>
    <col min="2056" max="2056" width="13.42578125" style="252" customWidth="1"/>
    <col min="2057" max="2057" width="10.28515625" style="252" customWidth="1"/>
    <col min="2058" max="2058" width="11.42578125" style="252"/>
    <col min="2059" max="2059" width="10.28515625" style="252" customWidth="1"/>
    <col min="2060" max="2060" width="10.7109375" style="252" customWidth="1"/>
    <col min="2061" max="2061" width="11.85546875" style="252" customWidth="1"/>
    <col min="2062" max="2062" width="11.28515625" style="252" customWidth="1"/>
    <col min="2063" max="2063" width="10.28515625" style="252" customWidth="1"/>
    <col min="2064" max="2064" width="11" style="252" customWidth="1"/>
    <col min="2065" max="2067" width="10.28515625" style="252" customWidth="1"/>
    <col min="2068" max="2068" width="11.42578125" style="252" customWidth="1"/>
    <col min="2069" max="2069" width="10" style="252" customWidth="1"/>
    <col min="2070" max="2070" width="10.7109375" style="252" customWidth="1"/>
    <col min="2071" max="2071" width="9.28515625" style="252" customWidth="1"/>
    <col min="2072" max="2072" width="9.85546875" style="252" customWidth="1"/>
    <col min="2073" max="2073" width="8.7109375" style="252" customWidth="1"/>
    <col min="2074" max="2079" width="8.42578125" style="252" customWidth="1"/>
    <col min="2080" max="2080" width="8.85546875" style="252" customWidth="1"/>
    <col min="2081" max="2081" width="8.42578125" style="252" customWidth="1"/>
    <col min="2082" max="2085" width="9" style="252" customWidth="1"/>
    <col min="2086" max="2086" width="10" style="252" customWidth="1"/>
    <col min="2087" max="2087" width="9" style="252" customWidth="1"/>
    <col min="2088" max="2088" width="8.28515625" style="252" customWidth="1"/>
    <col min="2089" max="2089" width="8.85546875" style="252" customWidth="1"/>
    <col min="2090" max="2090" width="9.140625" style="252" customWidth="1"/>
    <col min="2091" max="2092" width="8" style="252" customWidth="1"/>
    <col min="2093" max="2093" width="7.28515625" style="252" customWidth="1"/>
    <col min="2094" max="2095" width="8" style="252" customWidth="1"/>
    <col min="2096" max="2100" width="8.85546875" style="252" customWidth="1"/>
    <col min="2101" max="2156" width="0" style="252" hidden="1" customWidth="1"/>
    <col min="2157" max="2160" width="8.85546875" style="252" customWidth="1"/>
    <col min="2161" max="2167" width="10.140625" style="252" customWidth="1"/>
    <col min="2168" max="2304" width="11.42578125" style="252"/>
    <col min="2305" max="2306" width="23.5703125" style="252" customWidth="1"/>
    <col min="2307" max="2307" width="10.28515625" style="252" customWidth="1"/>
    <col min="2308" max="2308" width="11.5703125" style="252" customWidth="1"/>
    <col min="2309" max="2309" width="13.42578125" style="252" customWidth="1"/>
    <col min="2310" max="2310" width="10.28515625" style="252" customWidth="1"/>
    <col min="2311" max="2311" width="12.85546875" style="252" customWidth="1"/>
    <col min="2312" max="2312" width="13.42578125" style="252" customWidth="1"/>
    <col min="2313" max="2313" width="10.28515625" style="252" customWidth="1"/>
    <col min="2314" max="2314" width="11.42578125" style="252"/>
    <col min="2315" max="2315" width="10.28515625" style="252" customWidth="1"/>
    <col min="2316" max="2316" width="10.7109375" style="252" customWidth="1"/>
    <col min="2317" max="2317" width="11.85546875" style="252" customWidth="1"/>
    <col min="2318" max="2318" width="11.28515625" style="252" customWidth="1"/>
    <col min="2319" max="2319" width="10.28515625" style="252" customWidth="1"/>
    <col min="2320" max="2320" width="11" style="252" customWidth="1"/>
    <col min="2321" max="2323" width="10.28515625" style="252" customWidth="1"/>
    <col min="2324" max="2324" width="11.42578125" style="252" customWidth="1"/>
    <col min="2325" max="2325" width="10" style="252" customWidth="1"/>
    <col min="2326" max="2326" width="10.7109375" style="252" customWidth="1"/>
    <col min="2327" max="2327" width="9.28515625" style="252" customWidth="1"/>
    <col min="2328" max="2328" width="9.85546875" style="252" customWidth="1"/>
    <col min="2329" max="2329" width="8.7109375" style="252" customWidth="1"/>
    <col min="2330" max="2335" width="8.42578125" style="252" customWidth="1"/>
    <col min="2336" max="2336" width="8.85546875" style="252" customWidth="1"/>
    <col min="2337" max="2337" width="8.42578125" style="252" customWidth="1"/>
    <col min="2338" max="2341" width="9" style="252" customWidth="1"/>
    <col min="2342" max="2342" width="10" style="252" customWidth="1"/>
    <col min="2343" max="2343" width="9" style="252" customWidth="1"/>
    <col min="2344" max="2344" width="8.28515625" style="252" customWidth="1"/>
    <col min="2345" max="2345" width="8.85546875" style="252" customWidth="1"/>
    <col min="2346" max="2346" width="9.140625" style="252" customWidth="1"/>
    <col min="2347" max="2348" width="8" style="252" customWidth="1"/>
    <col min="2349" max="2349" width="7.28515625" style="252" customWidth="1"/>
    <col min="2350" max="2351" width="8" style="252" customWidth="1"/>
    <col min="2352" max="2356" width="8.85546875" style="252" customWidth="1"/>
    <col min="2357" max="2412" width="0" style="252" hidden="1" customWidth="1"/>
    <col min="2413" max="2416" width="8.85546875" style="252" customWidth="1"/>
    <col min="2417" max="2423" width="10.140625" style="252" customWidth="1"/>
    <col min="2424" max="2560" width="11.42578125" style="252"/>
    <col min="2561" max="2562" width="23.5703125" style="252" customWidth="1"/>
    <col min="2563" max="2563" width="10.28515625" style="252" customWidth="1"/>
    <col min="2564" max="2564" width="11.5703125" style="252" customWidth="1"/>
    <col min="2565" max="2565" width="13.42578125" style="252" customWidth="1"/>
    <col min="2566" max="2566" width="10.28515625" style="252" customWidth="1"/>
    <col min="2567" max="2567" width="12.85546875" style="252" customWidth="1"/>
    <col min="2568" max="2568" width="13.42578125" style="252" customWidth="1"/>
    <col min="2569" max="2569" width="10.28515625" style="252" customWidth="1"/>
    <col min="2570" max="2570" width="11.42578125" style="252"/>
    <col min="2571" max="2571" width="10.28515625" style="252" customWidth="1"/>
    <col min="2572" max="2572" width="10.7109375" style="252" customWidth="1"/>
    <col min="2573" max="2573" width="11.85546875" style="252" customWidth="1"/>
    <col min="2574" max="2574" width="11.28515625" style="252" customWidth="1"/>
    <col min="2575" max="2575" width="10.28515625" style="252" customWidth="1"/>
    <col min="2576" max="2576" width="11" style="252" customWidth="1"/>
    <col min="2577" max="2579" width="10.28515625" style="252" customWidth="1"/>
    <col min="2580" max="2580" width="11.42578125" style="252" customWidth="1"/>
    <col min="2581" max="2581" width="10" style="252" customWidth="1"/>
    <col min="2582" max="2582" width="10.7109375" style="252" customWidth="1"/>
    <col min="2583" max="2583" width="9.28515625" style="252" customWidth="1"/>
    <col min="2584" max="2584" width="9.85546875" style="252" customWidth="1"/>
    <col min="2585" max="2585" width="8.7109375" style="252" customWidth="1"/>
    <col min="2586" max="2591" width="8.42578125" style="252" customWidth="1"/>
    <col min="2592" max="2592" width="8.85546875" style="252" customWidth="1"/>
    <col min="2593" max="2593" width="8.42578125" style="252" customWidth="1"/>
    <col min="2594" max="2597" width="9" style="252" customWidth="1"/>
    <col min="2598" max="2598" width="10" style="252" customWidth="1"/>
    <col min="2599" max="2599" width="9" style="252" customWidth="1"/>
    <col min="2600" max="2600" width="8.28515625" style="252" customWidth="1"/>
    <col min="2601" max="2601" width="8.85546875" style="252" customWidth="1"/>
    <col min="2602" max="2602" width="9.140625" style="252" customWidth="1"/>
    <col min="2603" max="2604" width="8" style="252" customWidth="1"/>
    <col min="2605" max="2605" width="7.28515625" style="252" customWidth="1"/>
    <col min="2606" max="2607" width="8" style="252" customWidth="1"/>
    <col min="2608" max="2612" width="8.85546875" style="252" customWidth="1"/>
    <col min="2613" max="2668" width="0" style="252" hidden="1" customWidth="1"/>
    <col min="2669" max="2672" width="8.85546875" style="252" customWidth="1"/>
    <col min="2673" max="2679" width="10.140625" style="252" customWidth="1"/>
    <col min="2680" max="2816" width="11.42578125" style="252"/>
    <col min="2817" max="2818" width="23.5703125" style="252" customWidth="1"/>
    <col min="2819" max="2819" width="10.28515625" style="252" customWidth="1"/>
    <col min="2820" max="2820" width="11.5703125" style="252" customWidth="1"/>
    <col min="2821" max="2821" width="13.42578125" style="252" customWidth="1"/>
    <col min="2822" max="2822" width="10.28515625" style="252" customWidth="1"/>
    <col min="2823" max="2823" width="12.85546875" style="252" customWidth="1"/>
    <col min="2824" max="2824" width="13.42578125" style="252" customWidth="1"/>
    <col min="2825" max="2825" width="10.28515625" style="252" customWidth="1"/>
    <col min="2826" max="2826" width="11.42578125" style="252"/>
    <col min="2827" max="2827" width="10.28515625" style="252" customWidth="1"/>
    <col min="2828" max="2828" width="10.7109375" style="252" customWidth="1"/>
    <col min="2829" max="2829" width="11.85546875" style="252" customWidth="1"/>
    <col min="2830" max="2830" width="11.28515625" style="252" customWidth="1"/>
    <col min="2831" max="2831" width="10.28515625" style="252" customWidth="1"/>
    <col min="2832" max="2832" width="11" style="252" customWidth="1"/>
    <col min="2833" max="2835" width="10.28515625" style="252" customWidth="1"/>
    <col min="2836" max="2836" width="11.42578125" style="252" customWidth="1"/>
    <col min="2837" max="2837" width="10" style="252" customWidth="1"/>
    <col min="2838" max="2838" width="10.7109375" style="252" customWidth="1"/>
    <col min="2839" max="2839" width="9.28515625" style="252" customWidth="1"/>
    <col min="2840" max="2840" width="9.85546875" style="252" customWidth="1"/>
    <col min="2841" max="2841" width="8.7109375" style="252" customWidth="1"/>
    <col min="2842" max="2847" width="8.42578125" style="252" customWidth="1"/>
    <col min="2848" max="2848" width="8.85546875" style="252" customWidth="1"/>
    <col min="2849" max="2849" width="8.42578125" style="252" customWidth="1"/>
    <col min="2850" max="2853" width="9" style="252" customWidth="1"/>
    <col min="2854" max="2854" width="10" style="252" customWidth="1"/>
    <col min="2855" max="2855" width="9" style="252" customWidth="1"/>
    <col min="2856" max="2856" width="8.28515625" style="252" customWidth="1"/>
    <col min="2857" max="2857" width="8.85546875" style="252" customWidth="1"/>
    <col min="2858" max="2858" width="9.140625" style="252" customWidth="1"/>
    <col min="2859" max="2860" width="8" style="252" customWidth="1"/>
    <col min="2861" max="2861" width="7.28515625" style="252" customWidth="1"/>
    <col min="2862" max="2863" width="8" style="252" customWidth="1"/>
    <col min="2864" max="2868" width="8.85546875" style="252" customWidth="1"/>
    <col min="2869" max="2924" width="0" style="252" hidden="1" customWidth="1"/>
    <col min="2925" max="2928" width="8.85546875" style="252" customWidth="1"/>
    <col min="2929" max="2935" width="10.140625" style="252" customWidth="1"/>
    <col min="2936" max="3072" width="11.42578125" style="252"/>
    <col min="3073" max="3074" width="23.5703125" style="252" customWidth="1"/>
    <col min="3075" max="3075" width="10.28515625" style="252" customWidth="1"/>
    <col min="3076" max="3076" width="11.5703125" style="252" customWidth="1"/>
    <col min="3077" max="3077" width="13.42578125" style="252" customWidth="1"/>
    <col min="3078" max="3078" width="10.28515625" style="252" customWidth="1"/>
    <col min="3079" max="3079" width="12.85546875" style="252" customWidth="1"/>
    <col min="3080" max="3080" width="13.42578125" style="252" customWidth="1"/>
    <col min="3081" max="3081" width="10.28515625" style="252" customWidth="1"/>
    <col min="3082" max="3082" width="11.42578125" style="252"/>
    <col min="3083" max="3083" width="10.28515625" style="252" customWidth="1"/>
    <col min="3084" max="3084" width="10.7109375" style="252" customWidth="1"/>
    <col min="3085" max="3085" width="11.85546875" style="252" customWidth="1"/>
    <col min="3086" max="3086" width="11.28515625" style="252" customWidth="1"/>
    <col min="3087" max="3087" width="10.28515625" style="252" customWidth="1"/>
    <col min="3088" max="3088" width="11" style="252" customWidth="1"/>
    <col min="3089" max="3091" width="10.28515625" style="252" customWidth="1"/>
    <col min="3092" max="3092" width="11.42578125" style="252" customWidth="1"/>
    <col min="3093" max="3093" width="10" style="252" customWidth="1"/>
    <col min="3094" max="3094" width="10.7109375" style="252" customWidth="1"/>
    <col min="3095" max="3095" width="9.28515625" style="252" customWidth="1"/>
    <col min="3096" max="3096" width="9.85546875" style="252" customWidth="1"/>
    <col min="3097" max="3097" width="8.7109375" style="252" customWidth="1"/>
    <col min="3098" max="3103" width="8.42578125" style="252" customWidth="1"/>
    <col min="3104" max="3104" width="8.85546875" style="252" customWidth="1"/>
    <col min="3105" max="3105" width="8.42578125" style="252" customWidth="1"/>
    <col min="3106" max="3109" width="9" style="252" customWidth="1"/>
    <col min="3110" max="3110" width="10" style="252" customWidth="1"/>
    <col min="3111" max="3111" width="9" style="252" customWidth="1"/>
    <col min="3112" max="3112" width="8.28515625" style="252" customWidth="1"/>
    <col min="3113" max="3113" width="8.85546875" style="252" customWidth="1"/>
    <col min="3114" max="3114" width="9.140625" style="252" customWidth="1"/>
    <col min="3115" max="3116" width="8" style="252" customWidth="1"/>
    <col min="3117" max="3117" width="7.28515625" style="252" customWidth="1"/>
    <col min="3118" max="3119" width="8" style="252" customWidth="1"/>
    <col min="3120" max="3124" width="8.85546875" style="252" customWidth="1"/>
    <col min="3125" max="3180" width="0" style="252" hidden="1" customWidth="1"/>
    <col min="3181" max="3184" width="8.85546875" style="252" customWidth="1"/>
    <col min="3185" max="3191" width="10.140625" style="252" customWidth="1"/>
    <col min="3192" max="3328" width="11.42578125" style="252"/>
    <col min="3329" max="3330" width="23.5703125" style="252" customWidth="1"/>
    <col min="3331" max="3331" width="10.28515625" style="252" customWidth="1"/>
    <col min="3332" max="3332" width="11.5703125" style="252" customWidth="1"/>
    <col min="3333" max="3333" width="13.42578125" style="252" customWidth="1"/>
    <col min="3334" max="3334" width="10.28515625" style="252" customWidth="1"/>
    <col min="3335" max="3335" width="12.85546875" style="252" customWidth="1"/>
    <col min="3336" max="3336" width="13.42578125" style="252" customWidth="1"/>
    <col min="3337" max="3337" width="10.28515625" style="252" customWidth="1"/>
    <col min="3338" max="3338" width="11.42578125" style="252"/>
    <col min="3339" max="3339" width="10.28515625" style="252" customWidth="1"/>
    <col min="3340" max="3340" width="10.7109375" style="252" customWidth="1"/>
    <col min="3341" max="3341" width="11.85546875" style="252" customWidth="1"/>
    <col min="3342" max="3342" width="11.28515625" style="252" customWidth="1"/>
    <col min="3343" max="3343" width="10.28515625" style="252" customWidth="1"/>
    <col min="3344" max="3344" width="11" style="252" customWidth="1"/>
    <col min="3345" max="3347" width="10.28515625" style="252" customWidth="1"/>
    <col min="3348" max="3348" width="11.42578125" style="252" customWidth="1"/>
    <col min="3349" max="3349" width="10" style="252" customWidth="1"/>
    <col min="3350" max="3350" width="10.7109375" style="252" customWidth="1"/>
    <col min="3351" max="3351" width="9.28515625" style="252" customWidth="1"/>
    <col min="3352" max="3352" width="9.85546875" style="252" customWidth="1"/>
    <col min="3353" max="3353" width="8.7109375" style="252" customWidth="1"/>
    <col min="3354" max="3359" width="8.42578125" style="252" customWidth="1"/>
    <col min="3360" max="3360" width="8.85546875" style="252" customWidth="1"/>
    <col min="3361" max="3361" width="8.42578125" style="252" customWidth="1"/>
    <col min="3362" max="3365" width="9" style="252" customWidth="1"/>
    <col min="3366" max="3366" width="10" style="252" customWidth="1"/>
    <col min="3367" max="3367" width="9" style="252" customWidth="1"/>
    <col min="3368" max="3368" width="8.28515625" style="252" customWidth="1"/>
    <col min="3369" max="3369" width="8.85546875" style="252" customWidth="1"/>
    <col min="3370" max="3370" width="9.140625" style="252" customWidth="1"/>
    <col min="3371" max="3372" width="8" style="252" customWidth="1"/>
    <col min="3373" max="3373" width="7.28515625" style="252" customWidth="1"/>
    <col min="3374" max="3375" width="8" style="252" customWidth="1"/>
    <col min="3376" max="3380" width="8.85546875" style="252" customWidth="1"/>
    <col min="3381" max="3436" width="0" style="252" hidden="1" customWidth="1"/>
    <col min="3437" max="3440" width="8.85546875" style="252" customWidth="1"/>
    <col min="3441" max="3447" width="10.140625" style="252" customWidth="1"/>
    <col min="3448" max="3584" width="11.42578125" style="252"/>
    <col min="3585" max="3586" width="23.5703125" style="252" customWidth="1"/>
    <col min="3587" max="3587" width="10.28515625" style="252" customWidth="1"/>
    <col min="3588" max="3588" width="11.5703125" style="252" customWidth="1"/>
    <col min="3589" max="3589" width="13.42578125" style="252" customWidth="1"/>
    <col min="3590" max="3590" width="10.28515625" style="252" customWidth="1"/>
    <col min="3591" max="3591" width="12.85546875" style="252" customWidth="1"/>
    <col min="3592" max="3592" width="13.42578125" style="252" customWidth="1"/>
    <col min="3593" max="3593" width="10.28515625" style="252" customWidth="1"/>
    <col min="3594" max="3594" width="11.42578125" style="252"/>
    <col min="3595" max="3595" width="10.28515625" style="252" customWidth="1"/>
    <col min="3596" max="3596" width="10.7109375" style="252" customWidth="1"/>
    <col min="3597" max="3597" width="11.85546875" style="252" customWidth="1"/>
    <col min="3598" max="3598" width="11.28515625" style="252" customWidth="1"/>
    <col min="3599" max="3599" width="10.28515625" style="252" customWidth="1"/>
    <col min="3600" max="3600" width="11" style="252" customWidth="1"/>
    <col min="3601" max="3603" width="10.28515625" style="252" customWidth="1"/>
    <col min="3604" max="3604" width="11.42578125" style="252" customWidth="1"/>
    <col min="3605" max="3605" width="10" style="252" customWidth="1"/>
    <col min="3606" max="3606" width="10.7109375" style="252" customWidth="1"/>
    <col min="3607" max="3607" width="9.28515625" style="252" customWidth="1"/>
    <col min="3608" max="3608" width="9.85546875" style="252" customWidth="1"/>
    <col min="3609" max="3609" width="8.7109375" style="252" customWidth="1"/>
    <col min="3610" max="3615" width="8.42578125" style="252" customWidth="1"/>
    <col min="3616" max="3616" width="8.85546875" style="252" customWidth="1"/>
    <col min="3617" max="3617" width="8.42578125" style="252" customWidth="1"/>
    <col min="3618" max="3621" width="9" style="252" customWidth="1"/>
    <col min="3622" max="3622" width="10" style="252" customWidth="1"/>
    <col min="3623" max="3623" width="9" style="252" customWidth="1"/>
    <col min="3624" max="3624" width="8.28515625" style="252" customWidth="1"/>
    <col min="3625" max="3625" width="8.85546875" style="252" customWidth="1"/>
    <col min="3626" max="3626" width="9.140625" style="252" customWidth="1"/>
    <col min="3627" max="3628" width="8" style="252" customWidth="1"/>
    <col min="3629" max="3629" width="7.28515625" style="252" customWidth="1"/>
    <col min="3630" max="3631" width="8" style="252" customWidth="1"/>
    <col min="3632" max="3636" width="8.85546875" style="252" customWidth="1"/>
    <col min="3637" max="3692" width="0" style="252" hidden="1" customWidth="1"/>
    <col min="3693" max="3696" width="8.85546875" style="252" customWidth="1"/>
    <col min="3697" max="3703" width="10.140625" style="252" customWidth="1"/>
    <col min="3704" max="3840" width="11.42578125" style="252"/>
    <col min="3841" max="3842" width="23.5703125" style="252" customWidth="1"/>
    <col min="3843" max="3843" width="10.28515625" style="252" customWidth="1"/>
    <col min="3844" max="3844" width="11.5703125" style="252" customWidth="1"/>
    <col min="3845" max="3845" width="13.42578125" style="252" customWidth="1"/>
    <col min="3846" max="3846" width="10.28515625" style="252" customWidth="1"/>
    <col min="3847" max="3847" width="12.85546875" style="252" customWidth="1"/>
    <col min="3848" max="3848" width="13.42578125" style="252" customWidth="1"/>
    <col min="3849" max="3849" width="10.28515625" style="252" customWidth="1"/>
    <col min="3850" max="3850" width="11.42578125" style="252"/>
    <col min="3851" max="3851" width="10.28515625" style="252" customWidth="1"/>
    <col min="3852" max="3852" width="10.7109375" style="252" customWidth="1"/>
    <col min="3853" max="3853" width="11.85546875" style="252" customWidth="1"/>
    <col min="3854" max="3854" width="11.28515625" style="252" customWidth="1"/>
    <col min="3855" max="3855" width="10.28515625" style="252" customWidth="1"/>
    <col min="3856" max="3856" width="11" style="252" customWidth="1"/>
    <col min="3857" max="3859" width="10.28515625" style="252" customWidth="1"/>
    <col min="3860" max="3860" width="11.42578125" style="252" customWidth="1"/>
    <col min="3861" max="3861" width="10" style="252" customWidth="1"/>
    <col min="3862" max="3862" width="10.7109375" style="252" customWidth="1"/>
    <col min="3863" max="3863" width="9.28515625" style="252" customWidth="1"/>
    <col min="3864" max="3864" width="9.85546875" style="252" customWidth="1"/>
    <col min="3865" max="3865" width="8.7109375" style="252" customWidth="1"/>
    <col min="3866" max="3871" width="8.42578125" style="252" customWidth="1"/>
    <col min="3872" max="3872" width="8.85546875" style="252" customWidth="1"/>
    <col min="3873" max="3873" width="8.42578125" style="252" customWidth="1"/>
    <col min="3874" max="3877" width="9" style="252" customWidth="1"/>
    <col min="3878" max="3878" width="10" style="252" customWidth="1"/>
    <col min="3879" max="3879" width="9" style="252" customWidth="1"/>
    <col min="3880" max="3880" width="8.28515625" style="252" customWidth="1"/>
    <col min="3881" max="3881" width="8.85546875" style="252" customWidth="1"/>
    <col min="3882" max="3882" width="9.140625" style="252" customWidth="1"/>
    <col min="3883" max="3884" width="8" style="252" customWidth="1"/>
    <col min="3885" max="3885" width="7.28515625" style="252" customWidth="1"/>
    <col min="3886" max="3887" width="8" style="252" customWidth="1"/>
    <col min="3888" max="3892" width="8.85546875" style="252" customWidth="1"/>
    <col min="3893" max="3948" width="0" style="252" hidden="1" customWidth="1"/>
    <col min="3949" max="3952" width="8.85546875" style="252" customWidth="1"/>
    <col min="3953" max="3959" width="10.140625" style="252" customWidth="1"/>
    <col min="3960" max="4096" width="11.42578125" style="252"/>
    <col min="4097" max="4098" width="23.5703125" style="252" customWidth="1"/>
    <col min="4099" max="4099" width="10.28515625" style="252" customWidth="1"/>
    <col min="4100" max="4100" width="11.5703125" style="252" customWidth="1"/>
    <col min="4101" max="4101" width="13.42578125" style="252" customWidth="1"/>
    <col min="4102" max="4102" width="10.28515625" style="252" customWidth="1"/>
    <col min="4103" max="4103" width="12.85546875" style="252" customWidth="1"/>
    <col min="4104" max="4104" width="13.42578125" style="252" customWidth="1"/>
    <col min="4105" max="4105" width="10.28515625" style="252" customWidth="1"/>
    <col min="4106" max="4106" width="11.42578125" style="252"/>
    <col min="4107" max="4107" width="10.28515625" style="252" customWidth="1"/>
    <col min="4108" max="4108" width="10.7109375" style="252" customWidth="1"/>
    <col min="4109" max="4109" width="11.85546875" style="252" customWidth="1"/>
    <col min="4110" max="4110" width="11.28515625" style="252" customWidth="1"/>
    <col min="4111" max="4111" width="10.28515625" style="252" customWidth="1"/>
    <col min="4112" max="4112" width="11" style="252" customWidth="1"/>
    <col min="4113" max="4115" width="10.28515625" style="252" customWidth="1"/>
    <col min="4116" max="4116" width="11.42578125" style="252" customWidth="1"/>
    <col min="4117" max="4117" width="10" style="252" customWidth="1"/>
    <col min="4118" max="4118" width="10.7109375" style="252" customWidth="1"/>
    <col min="4119" max="4119" width="9.28515625" style="252" customWidth="1"/>
    <col min="4120" max="4120" width="9.85546875" style="252" customWidth="1"/>
    <col min="4121" max="4121" width="8.7109375" style="252" customWidth="1"/>
    <col min="4122" max="4127" width="8.42578125" style="252" customWidth="1"/>
    <col min="4128" max="4128" width="8.85546875" style="252" customWidth="1"/>
    <col min="4129" max="4129" width="8.42578125" style="252" customWidth="1"/>
    <col min="4130" max="4133" width="9" style="252" customWidth="1"/>
    <col min="4134" max="4134" width="10" style="252" customWidth="1"/>
    <col min="4135" max="4135" width="9" style="252" customWidth="1"/>
    <col min="4136" max="4136" width="8.28515625" style="252" customWidth="1"/>
    <col min="4137" max="4137" width="8.85546875" style="252" customWidth="1"/>
    <col min="4138" max="4138" width="9.140625" style="252" customWidth="1"/>
    <col min="4139" max="4140" width="8" style="252" customWidth="1"/>
    <col min="4141" max="4141" width="7.28515625" style="252" customWidth="1"/>
    <col min="4142" max="4143" width="8" style="252" customWidth="1"/>
    <col min="4144" max="4148" width="8.85546875" style="252" customWidth="1"/>
    <col min="4149" max="4204" width="0" style="252" hidden="1" customWidth="1"/>
    <col min="4205" max="4208" width="8.85546875" style="252" customWidth="1"/>
    <col min="4209" max="4215" width="10.140625" style="252" customWidth="1"/>
    <col min="4216" max="4352" width="11.42578125" style="252"/>
    <col min="4353" max="4354" width="23.5703125" style="252" customWidth="1"/>
    <col min="4355" max="4355" width="10.28515625" style="252" customWidth="1"/>
    <col min="4356" max="4356" width="11.5703125" style="252" customWidth="1"/>
    <col min="4357" max="4357" width="13.42578125" style="252" customWidth="1"/>
    <col min="4358" max="4358" width="10.28515625" style="252" customWidth="1"/>
    <col min="4359" max="4359" width="12.85546875" style="252" customWidth="1"/>
    <col min="4360" max="4360" width="13.42578125" style="252" customWidth="1"/>
    <col min="4361" max="4361" width="10.28515625" style="252" customWidth="1"/>
    <col min="4362" max="4362" width="11.42578125" style="252"/>
    <col min="4363" max="4363" width="10.28515625" style="252" customWidth="1"/>
    <col min="4364" max="4364" width="10.7109375" style="252" customWidth="1"/>
    <col min="4365" max="4365" width="11.85546875" style="252" customWidth="1"/>
    <col min="4366" max="4366" width="11.28515625" style="252" customWidth="1"/>
    <col min="4367" max="4367" width="10.28515625" style="252" customWidth="1"/>
    <col min="4368" max="4368" width="11" style="252" customWidth="1"/>
    <col min="4369" max="4371" width="10.28515625" style="252" customWidth="1"/>
    <col min="4372" max="4372" width="11.42578125" style="252" customWidth="1"/>
    <col min="4373" max="4373" width="10" style="252" customWidth="1"/>
    <col min="4374" max="4374" width="10.7109375" style="252" customWidth="1"/>
    <col min="4375" max="4375" width="9.28515625" style="252" customWidth="1"/>
    <col min="4376" max="4376" width="9.85546875" style="252" customWidth="1"/>
    <col min="4377" max="4377" width="8.7109375" style="252" customWidth="1"/>
    <col min="4378" max="4383" width="8.42578125" style="252" customWidth="1"/>
    <col min="4384" max="4384" width="8.85546875" style="252" customWidth="1"/>
    <col min="4385" max="4385" width="8.42578125" style="252" customWidth="1"/>
    <col min="4386" max="4389" width="9" style="252" customWidth="1"/>
    <col min="4390" max="4390" width="10" style="252" customWidth="1"/>
    <col min="4391" max="4391" width="9" style="252" customWidth="1"/>
    <col min="4392" max="4392" width="8.28515625" style="252" customWidth="1"/>
    <col min="4393" max="4393" width="8.85546875" style="252" customWidth="1"/>
    <col min="4394" max="4394" width="9.140625" style="252" customWidth="1"/>
    <col min="4395" max="4396" width="8" style="252" customWidth="1"/>
    <col min="4397" max="4397" width="7.28515625" style="252" customWidth="1"/>
    <col min="4398" max="4399" width="8" style="252" customWidth="1"/>
    <col min="4400" max="4404" width="8.85546875" style="252" customWidth="1"/>
    <col min="4405" max="4460" width="0" style="252" hidden="1" customWidth="1"/>
    <col min="4461" max="4464" width="8.85546875" style="252" customWidth="1"/>
    <col min="4465" max="4471" width="10.140625" style="252" customWidth="1"/>
    <col min="4472" max="4608" width="11.42578125" style="252"/>
    <col min="4609" max="4610" width="23.5703125" style="252" customWidth="1"/>
    <col min="4611" max="4611" width="10.28515625" style="252" customWidth="1"/>
    <col min="4612" max="4612" width="11.5703125" style="252" customWidth="1"/>
    <col min="4613" max="4613" width="13.42578125" style="252" customWidth="1"/>
    <col min="4614" max="4614" width="10.28515625" style="252" customWidth="1"/>
    <col min="4615" max="4615" width="12.85546875" style="252" customWidth="1"/>
    <col min="4616" max="4616" width="13.42578125" style="252" customWidth="1"/>
    <col min="4617" max="4617" width="10.28515625" style="252" customWidth="1"/>
    <col min="4618" max="4618" width="11.42578125" style="252"/>
    <col min="4619" max="4619" width="10.28515625" style="252" customWidth="1"/>
    <col min="4620" max="4620" width="10.7109375" style="252" customWidth="1"/>
    <col min="4621" max="4621" width="11.85546875" style="252" customWidth="1"/>
    <col min="4622" max="4622" width="11.28515625" style="252" customWidth="1"/>
    <col min="4623" max="4623" width="10.28515625" style="252" customWidth="1"/>
    <col min="4624" max="4624" width="11" style="252" customWidth="1"/>
    <col min="4625" max="4627" width="10.28515625" style="252" customWidth="1"/>
    <col min="4628" max="4628" width="11.42578125" style="252" customWidth="1"/>
    <col min="4629" max="4629" width="10" style="252" customWidth="1"/>
    <col min="4630" max="4630" width="10.7109375" style="252" customWidth="1"/>
    <col min="4631" max="4631" width="9.28515625" style="252" customWidth="1"/>
    <col min="4632" max="4632" width="9.85546875" style="252" customWidth="1"/>
    <col min="4633" max="4633" width="8.7109375" style="252" customWidth="1"/>
    <col min="4634" max="4639" width="8.42578125" style="252" customWidth="1"/>
    <col min="4640" max="4640" width="8.85546875" style="252" customWidth="1"/>
    <col min="4641" max="4641" width="8.42578125" style="252" customWidth="1"/>
    <col min="4642" max="4645" width="9" style="252" customWidth="1"/>
    <col min="4646" max="4646" width="10" style="252" customWidth="1"/>
    <col min="4647" max="4647" width="9" style="252" customWidth="1"/>
    <col min="4648" max="4648" width="8.28515625" style="252" customWidth="1"/>
    <col min="4649" max="4649" width="8.85546875" style="252" customWidth="1"/>
    <col min="4650" max="4650" width="9.140625" style="252" customWidth="1"/>
    <col min="4651" max="4652" width="8" style="252" customWidth="1"/>
    <col min="4653" max="4653" width="7.28515625" style="252" customWidth="1"/>
    <col min="4654" max="4655" width="8" style="252" customWidth="1"/>
    <col min="4656" max="4660" width="8.85546875" style="252" customWidth="1"/>
    <col min="4661" max="4716" width="0" style="252" hidden="1" customWidth="1"/>
    <col min="4717" max="4720" width="8.85546875" style="252" customWidth="1"/>
    <col min="4721" max="4727" width="10.140625" style="252" customWidth="1"/>
    <col min="4728" max="4864" width="11.42578125" style="252"/>
    <col min="4865" max="4866" width="23.5703125" style="252" customWidth="1"/>
    <col min="4867" max="4867" width="10.28515625" style="252" customWidth="1"/>
    <col min="4868" max="4868" width="11.5703125" style="252" customWidth="1"/>
    <col min="4869" max="4869" width="13.42578125" style="252" customWidth="1"/>
    <col min="4870" max="4870" width="10.28515625" style="252" customWidth="1"/>
    <col min="4871" max="4871" width="12.85546875" style="252" customWidth="1"/>
    <col min="4872" max="4872" width="13.42578125" style="252" customWidth="1"/>
    <col min="4873" max="4873" width="10.28515625" style="252" customWidth="1"/>
    <col min="4874" max="4874" width="11.42578125" style="252"/>
    <col min="4875" max="4875" width="10.28515625" style="252" customWidth="1"/>
    <col min="4876" max="4876" width="10.7109375" style="252" customWidth="1"/>
    <col min="4877" max="4877" width="11.85546875" style="252" customWidth="1"/>
    <col min="4878" max="4878" width="11.28515625" style="252" customWidth="1"/>
    <col min="4879" max="4879" width="10.28515625" style="252" customWidth="1"/>
    <col min="4880" max="4880" width="11" style="252" customWidth="1"/>
    <col min="4881" max="4883" width="10.28515625" style="252" customWidth="1"/>
    <col min="4884" max="4884" width="11.42578125" style="252" customWidth="1"/>
    <col min="4885" max="4885" width="10" style="252" customWidth="1"/>
    <col min="4886" max="4886" width="10.7109375" style="252" customWidth="1"/>
    <col min="4887" max="4887" width="9.28515625" style="252" customWidth="1"/>
    <col min="4888" max="4888" width="9.85546875" style="252" customWidth="1"/>
    <col min="4889" max="4889" width="8.7109375" style="252" customWidth="1"/>
    <col min="4890" max="4895" width="8.42578125" style="252" customWidth="1"/>
    <col min="4896" max="4896" width="8.85546875" style="252" customWidth="1"/>
    <col min="4897" max="4897" width="8.42578125" style="252" customWidth="1"/>
    <col min="4898" max="4901" width="9" style="252" customWidth="1"/>
    <col min="4902" max="4902" width="10" style="252" customWidth="1"/>
    <col min="4903" max="4903" width="9" style="252" customWidth="1"/>
    <col min="4904" max="4904" width="8.28515625" style="252" customWidth="1"/>
    <col min="4905" max="4905" width="8.85546875" style="252" customWidth="1"/>
    <col min="4906" max="4906" width="9.140625" style="252" customWidth="1"/>
    <col min="4907" max="4908" width="8" style="252" customWidth="1"/>
    <col min="4909" max="4909" width="7.28515625" style="252" customWidth="1"/>
    <col min="4910" max="4911" width="8" style="252" customWidth="1"/>
    <col min="4912" max="4916" width="8.85546875" style="252" customWidth="1"/>
    <col min="4917" max="4972" width="0" style="252" hidden="1" customWidth="1"/>
    <col min="4973" max="4976" width="8.85546875" style="252" customWidth="1"/>
    <col min="4977" max="4983" width="10.140625" style="252" customWidth="1"/>
    <col min="4984" max="5120" width="11.42578125" style="252"/>
    <col min="5121" max="5122" width="23.5703125" style="252" customWidth="1"/>
    <col min="5123" max="5123" width="10.28515625" style="252" customWidth="1"/>
    <col min="5124" max="5124" width="11.5703125" style="252" customWidth="1"/>
    <col min="5125" max="5125" width="13.42578125" style="252" customWidth="1"/>
    <col min="5126" max="5126" width="10.28515625" style="252" customWidth="1"/>
    <col min="5127" max="5127" width="12.85546875" style="252" customWidth="1"/>
    <col min="5128" max="5128" width="13.42578125" style="252" customWidth="1"/>
    <col min="5129" max="5129" width="10.28515625" style="252" customWidth="1"/>
    <col min="5130" max="5130" width="11.42578125" style="252"/>
    <col min="5131" max="5131" width="10.28515625" style="252" customWidth="1"/>
    <col min="5132" max="5132" width="10.7109375" style="252" customWidth="1"/>
    <col min="5133" max="5133" width="11.85546875" style="252" customWidth="1"/>
    <col min="5134" max="5134" width="11.28515625" style="252" customWidth="1"/>
    <col min="5135" max="5135" width="10.28515625" style="252" customWidth="1"/>
    <col min="5136" max="5136" width="11" style="252" customWidth="1"/>
    <col min="5137" max="5139" width="10.28515625" style="252" customWidth="1"/>
    <col min="5140" max="5140" width="11.42578125" style="252" customWidth="1"/>
    <col min="5141" max="5141" width="10" style="252" customWidth="1"/>
    <col min="5142" max="5142" width="10.7109375" style="252" customWidth="1"/>
    <col min="5143" max="5143" width="9.28515625" style="252" customWidth="1"/>
    <col min="5144" max="5144" width="9.85546875" style="252" customWidth="1"/>
    <col min="5145" max="5145" width="8.7109375" style="252" customWidth="1"/>
    <col min="5146" max="5151" width="8.42578125" style="252" customWidth="1"/>
    <col min="5152" max="5152" width="8.85546875" style="252" customWidth="1"/>
    <col min="5153" max="5153" width="8.42578125" style="252" customWidth="1"/>
    <col min="5154" max="5157" width="9" style="252" customWidth="1"/>
    <col min="5158" max="5158" width="10" style="252" customWidth="1"/>
    <col min="5159" max="5159" width="9" style="252" customWidth="1"/>
    <col min="5160" max="5160" width="8.28515625" style="252" customWidth="1"/>
    <col min="5161" max="5161" width="8.85546875" style="252" customWidth="1"/>
    <col min="5162" max="5162" width="9.140625" style="252" customWidth="1"/>
    <col min="5163" max="5164" width="8" style="252" customWidth="1"/>
    <col min="5165" max="5165" width="7.28515625" style="252" customWidth="1"/>
    <col min="5166" max="5167" width="8" style="252" customWidth="1"/>
    <col min="5168" max="5172" width="8.85546875" style="252" customWidth="1"/>
    <col min="5173" max="5228" width="0" style="252" hidden="1" customWidth="1"/>
    <col min="5229" max="5232" width="8.85546875" style="252" customWidth="1"/>
    <col min="5233" max="5239" width="10.140625" style="252" customWidth="1"/>
    <col min="5240" max="5376" width="11.42578125" style="252"/>
    <col min="5377" max="5378" width="23.5703125" style="252" customWidth="1"/>
    <col min="5379" max="5379" width="10.28515625" style="252" customWidth="1"/>
    <col min="5380" max="5380" width="11.5703125" style="252" customWidth="1"/>
    <col min="5381" max="5381" width="13.42578125" style="252" customWidth="1"/>
    <col min="5382" max="5382" width="10.28515625" style="252" customWidth="1"/>
    <col min="5383" max="5383" width="12.85546875" style="252" customWidth="1"/>
    <col min="5384" max="5384" width="13.42578125" style="252" customWidth="1"/>
    <col min="5385" max="5385" width="10.28515625" style="252" customWidth="1"/>
    <col min="5386" max="5386" width="11.42578125" style="252"/>
    <col min="5387" max="5387" width="10.28515625" style="252" customWidth="1"/>
    <col min="5388" max="5388" width="10.7109375" style="252" customWidth="1"/>
    <col min="5389" max="5389" width="11.85546875" style="252" customWidth="1"/>
    <col min="5390" max="5390" width="11.28515625" style="252" customWidth="1"/>
    <col min="5391" max="5391" width="10.28515625" style="252" customWidth="1"/>
    <col min="5392" max="5392" width="11" style="252" customWidth="1"/>
    <col min="5393" max="5395" width="10.28515625" style="252" customWidth="1"/>
    <col min="5396" max="5396" width="11.42578125" style="252" customWidth="1"/>
    <col min="5397" max="5397" width="10" style="252" customWidth="1"/>
    <col min="5398" max="5398" width="10.7109375" style="252" customWidth="1"/>
    <col min="5399" max="5399" width="9.28515625" style="252" customWidth="1"/>
    <col min="5400" max="5400" width="9.85546875" style="252" customWidth="1"/>
    <col min="5401" max="5401" width="8.7109375" style="252" customWidth="1"/>
    <col min="5402" max="5407" width="8.42578125" style="252" customWidth="1"/>
    <col min="5408" max="5408" width="8.85546875" style="252" customWidth="1"/>
    <col min="5409" max="5409" width="8.42578125" style="252" customWidth="1"/>
    <col min="5410" max="5413" width="9" style="252" customWidth="1"/>
    <col min="5414" max="5414" width="10" style="252" customWidth="1"/>
    <col min="5415" max="5415" width="9" style="252" customWidth="1"/>
    <col min="5416" max="5416" width="8.28515625" style="252" customWidth="1"/>
    <col min="5417" max="5417" width="8.85546875" style="252" customWidth="1"/>
    <col min="5418" max="5418" width="9.140625" style="252" customWidth="1"/>
    <col min="5419" max="5420" width="8" style="252" customWidth="1"/>
    <col min="5421" max="5421" width="7.28515625" style="252" customWidth="1"/>
    <col min="5422" max="5423" width="8" style="252" customWidth="1"/>
    <col min="5424" max="5428" width="8.85546875" style="252" customWidth="1"/>
    <col min="5429" max="5484" width="0" style="252" hidden="1" customWidth="1"/>
    <col min="5485" max="5488" width="8.85546875" style="252" customWidth="1"/>
    <col min="5489" max="5495" width="10.140625" style="252" customWidth="1"/>
    <col min="5496" max="5632" width="11.42578125" style="252"/>
    <col min="5633" max="5634" width="23.5703125" style="252" customWidth="1"/>
    <col min="5635" max="5635" width="10.28515625" style="252" customWidth="1"/>
    <col min="5636" max="5636" width="11.5703125" style="252" customWidth="1"/>
    <col min="5637" max="5637" width="13.42578125" style="252" customWidth="1"/>
    <col min="5638" max="5638" width="10.28515625" style="252" customWidth="1"/>
    <col min="5639" max="5639" width="12.85546875" style="252" customWidth="1"/>
    <col min="5640" max="5640" width="13.42578125" style="252" customWidth="1"/>
    <col min="5641" max="5641" width="10.28515625" style="252" customWidth="1"/>
    <col min="5642" max="5642" width="11.42578125" style="252"/>
    <col min="5643" max="5643" width="10.28515625" style="252" customWidth="1"/>
    <col min="5644" max="5644" width="10.7109375" style="252" customWidth="1"/>
    <col min="5645" max="5645" width="11.85546875" style="252" customWidth="1"/>
    <col min="5646" max="5646" width="11.28515625" style="252" customWidth="1"/>
    <col min="5647" max="5647" width="10.28515625" style="252" customWidth="1"/>
    <col min="5648" max="5648" width="11" style="252" customWidth="1"/>
    <col min="5649" max="5651" width="10.28515625" style="252" customWidth="1"/>
    <col min="5652" max="5652" width="11.42578125" style="252" customWidth="1"/>
    <col min="5653" max="5653" width="10" style="252" customWidth="1"/>
    <col min="5654" max="5654" width="10.7109375" style="252" customWidth="1"/>
    <col min="5655" max="5655" width="9.28515625" style="252" customWidth="1"/>
    <col min="5656" max="5656" width="9.85546875" style="252" customWidth="1"/>
    <col min="5657" max="5657" width="8.7109375" style="252" customWidth="1"/>
    <col min="5658" max="5663" width="8.42578125" style="252" customWidth="1"/>
    <col min="5664" max="5664" width="8.85546875" style="252" customWidth="1"/>
    <col min="5665" max="5665" width="8.42578125" style="252" customWidth="1"/>
    <col min="5666" max="5669" width="9" style="252" customWidth="1"/>
    <col min="5670" max="5670" width="10" style="252" customWidth="1"/>
    <col min="5671" max="5671" width="9" style="252" customWidth="1"/>
    <col min="5672" max="5672" width="8.28515625" style="252" customWidth="1"/>
    <col min="5673" max="5673" width="8.85546875" style="252" customWidth="1"/>
    <col min="5674" max="5674" width="9.140625" style="252" customWidth="1"/>
    <col min="5675" max="5676" width="8" style="252" customWidth="1"/>
    <col min="5677" max="5677" width="7.28515625" style="252" customWidth="1"/>
    <col min="5678" max="5679" width="8" style="252" customWidth="1"/>
    <col min="5680" max="5684" width="8.85546875" style="252" customWidth="1"/>
    <col min="5685" max="5740" width="0" style="252" hidden="1" customWidth="1"/>
    <col min="5741" max="5744" width="8.85546875" style="252" customWidth="1"/>
    <col min="5745" max="5751" width="10.140625" style="252" customWidth="1"/>
    <col min="5752" max="5888" width="11.42578125" style="252"/>
    <col min="5889" max="5890" width="23.5703125" style="252" customWidth="1"/>
    <col min="5891" max="5891" width="10.28515625" style="252" customWidth="1"/>
    <col min="5892" max="5892" width="11.5703125" style="252" customWidth="1"/>
    <col min="5893" max="5893" width="13.42578125" style="252" customWidth="1"/>
    <col min="5894" max="5894" width="10.28515625" style="252" customWidth="1"/>
    <col min="5895" max="5895" width="12.85546875" style="252" customWidth="1"/>
    <col min="5896" max="5896" width="13.42578125" style="252" customWidth="1"/>
    <col min="5897" max="5897" width="10.28515625" style="252" customWidth="1"/>
    <col min="5898" max="5898" width="11.42578125" style="252"/>
    <col min="5899" max="5899" width="10.28515625" style="252" customWidth="1"/>
    <col min="5900" max="5900" width="10.7109375" style="252" customWidth="1"/>
    <col min="5901" max="5901" width="11.85546875" style="252" customWidth="1"/>
    <col min="5902" max="5902" width="11.28515625" style="252" customWidth="1"/>
    <col min="5903" max="5903" width="10.28515625" style="252" customWidth="1"/>
    <col min="5904" max="5904" width="11" style="252" customWidth="1"/>
    <col min="5905" max="5907" width="10.28515625" style="252" customWidth="1"/>
    <col min="5908" max="5908" width="11.42578125" style="252" customWidth="1"/>
    <col min="5909" max="5909" width="10" style="252" customWidth="1"/>
    <col min="5910" max="5910" width="10.7109375" style="252" customWidth="1"/>
    <col min="5911" max="5911" width="9.28515625" style="252" customWidth="1"/>
    <col min="5912" max="5912" width="9.85546875" style="252" customWidth="1"/>
    <col min="5913" max="5913" width="8.7109375" style="252" customWidth="1"/>
    <col min="5914" max="5919" width="8.42578125" style="252" customWidth="1"/>
    <col min="5920" max="5920" width="8.85546875" style="252" customWidth="1"/>
    <col min="5921" max="5921" width="8.42578125" style="252" customWidth="1"/>
    <col min="5922" max="5925" width="9" style="252" customWidth="1"/>
    <col min="5926" max="5926" width="10" style="252" customWidth="1"/>
    <col min="5927" max="5927" width="9" style="252" customWidth="1"/>
    <col min="5928" max="5928" width="8.28515625" style="252" customWidth="1"/>
    <col min="5929" max="5929" width="8.85546875" style="252" customWidth="1"/>
    <col min="5930" max="5930" width="9.140625" style="252" customWidth="1"/>
    <col min="5931" max="5932" width="8" style="252" customWidth="1"/>
    <col min="5933" max="5933" width="7.28515625" style="252" customWidth="1"/>
    <col min="5934" max="5935" width="8" style="252" customWidth="1"/>
    <col min="5936" max="5940" width="8.85546875" style="252" customWidth="1"/>
    <col min="5941" max="5996" width="0" style="252" hidden="1" customWidth="1"/>
    <col min="5997" max="6000" width="8.85546875" style="252" customWidth="1"/>
    <col min="6001" max="6007" width="10.140625" style="252" customWidth="1"/>
    <col min="6008" max="6144" width="11.42578125" style="252"/>
    <col min="6145" max="6146" width="23.5703125" style="252" customWidth="1"/>
    <col min="6147" max="6147" width="10.28515625" style="252" customWidth="1"/>
    <col min="6148" max="6148" width="11.5703125" style="252" customWidth="1"/>
    <col min="6149" max="6149" width="13.42578125" style="252" customWidth="1"/>
    <col min="6150" max="6150" width="10.28515625" style="252" customWidth="1"/>
    <col min="6151" max="6151" width="12.85546875" style="252" customWidth="1"/>
    <col min="6152" max="6152" width="13.42578125" style="252" customWidth="1"/>
    <col min="6153" max="6153" width="10.28515625" style="252" customWidth="1"/>
    <col min="6154" max="6154" width="11.42578125" style="252"/>
    <col min="6155" max="6155" width="10.28515625" style="252" customWidth="1"/>
    <col min="6156" max="6156" width="10.7109375" style="252" customWidth="1"/>
    <col min="6157" max="6157" width="11.85546875" style="252" customWidth="1"/>
    <col min="6158" max="6158" width="11.28515625" style="252" customWidth="1"/>
    <col min="6159" max="6159" width="10.28515625" style="252" customWidth="1"/>
    <col min="6160" max="6160" width="11" style="252" customWidth="1"/>
    <col min="6161" max="6163" width="10.28515625" style="252" customWidth="1"/>
    <col min="6164" max="6164" width="11.42578125" style="252" customWidth="1"/>
    <col min="6165" max="6165" width="10" style="252" customWidth="1"/>
    <col min="6166" max="6166" width="10.7109375" style="252" customWidth="1"/>
    <col min="6167" max="6167" width="9.28515625" style="252" customWidth="1"/>
    <col min="6168" max="6168" width="9.85546875" style="252" customWidth="1"/>
    <col min="6169" max="6169" width="8.7109375" style="252" customWidth="1"/>
    <col min="6170" max="6175" width="8.42578125" style="252" customWidth="1"/>
    <col min="6176" max="6176" width="8.85546875" style="252" customWidth="1"/>
    <col min="6177" max="6177" width="8.42578125" style="252" customWidth="1"/>
    <col min="6178" max="6181" width="9" style="252" customWidth="1"/>
    <col min="6182" max="6182" width="10" style="252" customWidth="1"/>
    <col min="6183" max="6183" width="9" style="252" customWidth="1"/>
    <col min="6184" max="6184" width="8.28515625" style="252" customWidth="1"/>
    <col min="6185" max="6185" width="8.85546875" style="252" customWidth="1"/>
    <col min="6186" max="6186" width="9.140625" style="252" customWidth="1"/>
    <col min="6187" max="6188" width="8" style="252" customWidth="1"/>
    <col min="6189" max="6189" width="7.28515625" style="252" customWidth="1"/>
    <col min="6190" max="6191" width="8" style="252" customWidth="1"/>
    <col min="6192" max="6196" width="8.85546875" style="252" customWidth="1"/>
    <col min="6197" max="6252" width="0" style="252" hidden="1" customWidth="1"/>
    <col min="6253" max="6256" width="8.85546875" style="252" customWidth="1"/>
    <col min="6257" max="6263" width="10.140625" style="252" customWidth="1"/>
    <col min="6264" max="6400" width="11.42578125" style="252"/>
    <col min="6401" max="6402" width="23.5703125" style="252" customWidth="1"/>
    <col min="6403" max="6403" width="10.28515625" style="252" customWidth="1"/>
    <col min="6404" max="6404" width="11.5703125" style="252" customWidth="1"/>
    <col min="6405" max="6405" width="13.42578125" style="252" customWidth="1"/>
    <col min="6406" max="6406" width="10.28515625" style="252" customWidth="1"/>
    <col min="6407" max="6407" width="12.85546875" style="252" customWidth="1"/>
    <col min="6408" max="6408" width="13.42578125" style="252" customWidth="1"/>
    <col min="6409" max="6409" width="10.28515625" style="252" customWidth="1"/>
    <col min="6410" max="6410" width="11.42578125" style="252"/>
    <col min="6411" max="6411" width="10.28515625" style="252" customWidth="1"/>
    <col min="6412" max="6412" width="10.7109375" style="252" customWidth="1"/>
    <col min="6413" max="6413" width="11.85546875" style="252" customWidth="1"/>
    <col min="6414" max="6414" width="11.28515625" style="252" customWidth="1"/>
    <col min="6415" max="6415" width="10.28515625" style="252" customWidth="1"/>
    <col min="6416" max="6416" width="11" style="252" customWidth="1"/>
    <col min="6417" max="6419" width="10.28515625" style="252" customWidth="1"/>
    <col min="6420" max="6420" width="11.42578125" style="252" customWidth="1"/>
    <col min="6421" max="6421" width="10" style="252" customWidth="1"/>
    <col min="6422" max="6422" width="10.7109375" style="252" customWidth="1"/>
    <col min="6423" max="6423" width="9.28515625" style="252" customWidth="1"/>
    <col min="6424" max="6424" width="9.85546875" style="252" customWidth="1"/>
    <col min="6425" max="6425" width="8.7109375" style="252" customWidth="1"/>
    <col min="6426" max="6431" width="8.42578125" style="252" customWidth="1"/>
    <col min="6432" max="6432" width="8.85546875" style="252" customWidth="1"/>
    <col min="6433" max="6433" width="8.42578125" style="252" customWidth="1"/>
    <col min="6434" max="6437" width="9" style="252" customWidth="1"/>
    <col min="6438" max="6438" width="10" style="252" customWidth="1"/>
    <col min="6439" max="6439" width="9" style="252" customWidth="1"/>
    <col min="6440" max="6440" width="8.28515625" style="252" customWidth="1"/>
    <col min="6441" max="6441" width="8.85546875" style="252" customWidth="1"/>
    <col min="6442" max="6442" width="9.140625" style="252" customWidth="1"/>
    <col min="6443" max="6444" width="8" style="252" customWidth="1"/>
    <col min="6445" max="6445" width="7.28515625" style="252" customWidth="1"/>
    <col min="6446" max="6447" width="8" style="252" customWidth="1"/>
    <col min="6448" max="6452" width="8.85546875" style="252" customWidth="1"/>
    <col min="6453" max="6508" width="0" style="252" hidden="1" customWidth="1"/>
    <col min="6509" max="6512" width="8.85546875" style="252" customWidth="1"/>
    <col min="6513" max="6519" width="10.140625" style="252" customWidth="1"/>
    <col min="6520" max="6656" width="11.42578125" style="252"/>
    <col min="6657" max="6658" width="23.5703125" style="252" customWidth="1"/>
    <col min="6659" max="6659" width="10.28515625" style="252" customWidth="1"/>
    <col min="6660" max="6660" width="11.5703125" style="252" customWidth="1"/>
    <col min="6661" max="6661" width="13.42578125" style="252" customWidth="1"/>
    <col min="6662" max="6662" width="10.28515625" style="252" customWidth="1"/>
    <col min="6663" max="6663" width="12.85546875" style="252" customWidth="1"/>
    <col min="6664" max="6664" width="13.42578125" style="252" customWidth="1"/>
    <col min="6665" max="6665" width="10.28515625" style="252" customWidth="1"/>
    <col min="6666" max="6666" width="11.42578125" style="252"/>
    <col min="6667" max="6667" width="10.28515625" style="252" customWidth="1"/>
    <col min="6668" max="6668" width="10.7109375" style="252" customWidth="1"/>
    <col min="6669" max="6669" width="11.85546875" style="252" customWidth="1"/>
    <col min="6670" max="6670" width="11.28515625" style="252" customWidth="1"/>
    <col min="6671" max="6671" width="10.28515625" style="252" customWidth="1"/>
    <col min="6672" max="6672" width="11" style="252" customWidth="1"/>
    <col min="6673" max="6675" width="10.28515625" style="252" customWidth="1"/>
    <col min="6676" max="6676" width="11.42578125" style="252" customWidth="1"/>
    <col min="6677" max="6677" width="10" style="252" customWidth="1"/>
    <col min="6678" max="6678" width="10.7109375" style="252" customWidth="1"/>
    <col min="6679" max="6679" width="9.28515625" style="252" customWidth="1"/>
    <col min="6680" max="6680" width="9.85546875" style="252" customWidth="1"/>
    <col min="6681" max="6681" width="8.7109375" style="252" customWidth="1"/>
    <col min="6682" max="6687" width="8.42578125" style="252" customWidth="1"/>
    <col min="6688" max="6688" width="8.85546875" style="252" customWidth="1"/>
    <col min="6689" max="6689" width="8.42578125" style="252" customWidth="1"/>
    <col min="6690" max="6693" width="9" style="252" customWidth="1"/>
    <col min="6694" max="6694" width="10" style="252" customWidth="1"/>
    <col min="6695" max="6695" width="9" style="252" customWidth="1"/>
    <col min="6696" max="6696" width="8.28515625" style="252" customWidth="1"/>
    <col min="6697" max="6697" width="8.85546875" style="252" customWidth="1"/>
    <col min="6698" max="6698" width="9.140625" style="252" customWidth="1"/>
    <col min="6699" max="6700" width="8" style="252" customWidth="1"/>
    <col min="6701" max="6701" width="7.28515625" style="252" customWidth="1"/>
    <col min="6702" max="6703" width="8" style="252" customWidth="1"/>
    <col min="6704" max="6708" width="8.85546875" style="252" customWidth="1"/>
    <col min="6709" max="6764" width="0" style="252" hidden="1" customWidth="1"/>
    <col min="6765" max="6768" width="8.85546875" style="252" customWidth="1"/>
    <col min="6769" max="6775" width="10.140625" style="252" customWidth="1"/>
    <col min="6776" max="6912" width="11.42578125" style="252"/>
    <col min="6913" max="6914" width="23.5703125" style="252" customWidth="1"/>
    <col min="6915" max="6915" width="10.28515625" style="252" customWidth="1"/>
    <col min="6916" max="6916" width="11.5703125" style="252" customWidth="1"/>
    <col min="6917" max="6917" width="13.42578125" style="252" customWidth="1"/>
    <col min="6918" max="6918" width="10.28515625" style="252" customWidth="1"/>
    <col min="6919" max="6919" width="12.85546875" style="252" customWidth="1"/>
    <col min="6920" max="6920" width="13.42578125" style="252" customWidth="1"/>
    <col min="6921" max="6921" width="10.28515625" style="252" customWidth="1"/>
    <col min="6922" max="6922" width="11.42578125" style="252"/>
    <col min="6923" max="6923" width="10.28515625" style="252" customWidth="1"/>
    <col min="6924" max="6924" width="10.7109375" style="252" customWidth="1"/>
    <col min="6925" max="6925" width="11.85546875" style="252" customWidth="1"/>
    <col min="6926" max="6926" width="11.28515625" style="252" customWidth="1"/>
    <col min="6927" max="6927" width="10.28515625" style="252" customWidth="1"/>
    <col min="6928" max="6928" width="11" style="252" customWidth="1"/>
    <col min="6929" max="6931" width="10.28515625" style="252" customWidth="1"/>
    <col min="6932" max="6932" width="11.42578125" style="252" customWidth="1"/>
    <col min="6933" max="6933" width="10" style="252" customWidth="1"/>
    <col min="6934" max="6934" width="10.7109375" style="252" customWidth="1"/>
    <col min="6935" max="6935" width="9.28515625" style="252" customWidth="1"/>
    <col min="6936" max="6936" width="9.85546875" style="252" customWidth="1"/>
    <col min="6937" max="6937" width="8.7109375" style="252" customWidth="1"/>
    <col min="6938" max="6943" width="8.42578125" style="252" customWidth="1"/>
    <col min="6944" max="6944" width="8.85546875" style="252" customWidth="1"/>
    <col min="6945" max="6945" width="8.42578125" style="252" customWidth="1"/>
    <col min="6946" max="6949" width="9" style="252" customWidth="1"/>
    <col min="6950" max="6950" width="10" style="252" customWidth="1"/>
    <col min="6951" max="6951" width="9" style="252" customWidth="1"/>
    <col min="6952" max="6952" width="8.28515625" style="252" customWidth="1"/>
    <col min="6953" max="6953" width="8.85546875" style="252" customWidth="1"/>
    <col min="6954" max="6954" width="9.140625" style="252" customWidth="1"/>
    <col min="6955" max="6956" width="8" style="252" customWidth="1"/>
    <col min="6957" max="6957" width="7.28515625" style="252" customWidth="1"/>
    <col min="6958" max="6959" width="8" style="252" customWidth="1"/>
    <col min="6960" max="6964" width="8.85546875" style="252" customWidth="1"/>
    <col min="6965" max="7020" width="0" style="252" hidden="1" customWidth="1"/>
    <col min="7021" max="7024" width="8.85546875" style="252" customWidth="1"/>
    <col min="7025" max="7031" width="10.140625" style="252" customWidth="1"/>
    <col min="7032" max="7168" width="11.42578125" style="252"/>
    <col min="7169" max="7170" width="23.5703125" style="252" customWidth="1"/>
    <col min="7171" max="7171" width="10.28515625" style="252" customWidth="1"/>
    <col min="7172" max="7172" width="11.5703125" style="252" customWidth="1"/>
    <col min="7173" max="7173" width="13.42578125" style="252" customWidth="1"/>
    <col min="7174" max="7174" width="10.28515625" style="252" customWidth="1"/>
    <col min="7175" max="7175" width="12.85546875" style="252" customWidth="1"/>
    <col min="7176" max="7176" width="13.42578125" style="252" customWidth="1"/>
    <col min="7177" max="7177" width="10.28515625" style="252" customWidth="1"/>
    <col min="7178" max="7178" width="11.42578125" style="252"/>
    <col min="7179" max="7179" width="10.28515625" style="252" customWidth="1"/>
    <col min="7180" max="7180" width="10.7109375" style="252" customWidth="1"/>
    <col min="7181" max="7181" width="11.85546875" style="252" customWidth="1"/>
    <col min="7182" max="7182" width="11.28515625" style="252" customWidth="1"/>
    <col min="7183" max="7183" width="10.28515625" style="252" customWidth="1"/>
    <col min="7184" max="7184" width="11" style="252" customWidth="1"/>
    <col min="7185" max="7187" width="10.28515625" style="252" customWidth="1"/>
    <col min="7188" max="7188" width="11.42578125" style="252" customWidth="1"/>
    <col min="7189" max="7189" width="10" style="252" customWidth="1"/>
    <col min="7190" max="7190" width="10.7109375" style="252" customWidth="1"/>
    <col min="7191" max="7191" width="9.28515625" style="252" customWidth="1"/>
    <col min="7192" max="7192" width="9.85546875" style="252" customWidth="1"/>
    <col min="7193" max="7193" width="8.7109375" style="252" customWidth="1"/>
    <col min="7194" max="7199" width="8.42578125" style="252" customWidth="1"/>
    <col min="7200" max="7200" width="8.85546875" style="252" customWidth="1"/>
    <col min="7201" max="7201" width="8.42578125" style="252" customWidth="1"/>
    <col min="7202" max="7205" width="9" style="252" customWidth="1"/>
    <col min="7206" max="7206" width="10" style="252" customWidth="1"/>
    <col min="7207" max="7207" width="9" style="252" customWidth="1"/>
    <col min="7208" max="7208" width="8.28515625" style="252" customWidth="1"/>
    <col min="7209" max="7209" width="8.85546875" style="252" customWidth="1"/>
    <col min="7210" max="7210" width="9.140625" style="252" customWidth="1"/>
    <col min="7211" max="7212" width="8" style="252" customWidth="1"/>
    <col min="7213" max="7213" width="7.28515625" style="252" customWidth="1"/>
    <col min="7214" max="7215" width="8" style="252" customWidth="1"/>
    <col min="7216" max="7220" width="8.85546875" style="252" customWidth="1"/>
    <col min="7221" max="7276" width="0" style="252" hidden="1" customWidth="1"/>
    <col min="7277" max="7280" width="8.85546875" style="252" customWidth="1"/>
    <col min="7281" max="7287" width="10.140625" style="252" customWidth="1"/>
    <col min="7288" max="7424" width="11.42578125" style="252"/>
    <col min="7425" max="7426" width="23.5703125" style="252" customWidth="1"/>
    <col min="7427" max="7427" width="10.28515625" style="252" customWidth="1"/>
    <col min="7428" max="7428" width="11.5703125" style="252" customWidth="1"/>
    <col min="7429" max="7429" width="13.42578125" style="252" customWidth="1"/>
    <col min="7430" max="7430" width="10.28515625" style="252" customWidth="1"/>
    <col min="7431" max="7431" width="12.85546875" style="252" customWidth="1"/>
    <col min="7432" max="7432" width="13.42578125" style="252" customWidth="1"/>
    <col min="7433" max="7433" width="10.28515625" style="252" customWidth="1"/>
    <col min="7434" max="7434" width="11.42578125" style="252"/>
    <col min="7435" max="7435" width="10.28515625" style="252" customWidth="1"/>
    <col min="7436" max="7436" width="10.7109375" style="252" customWidth="1"/>
    <col min="7437" max="7437" width="11.85546875" style="252" customWidth="1"/>
    <col min="7438" max="7438" width="11.28515625" style="252" customWidth="1"/>
    <col min="7439" max="7439" width="10.28515625" style="252" customWidth="1"/>
    <col min="7440" max="7440" width="11" style="252" customWidth="1"/>
    <col min="7441" max="7443" width="10.28515625" style="252" customWidth="1"/>
    <col min="7444" max="7444" width="11.42578125" style="252" customWidth="1"/>
    <col min="7445" max="7445" width="10" style="252" customWidth="1"/>
    <col min="7446" max="7446" width="10.7109375" style="252" customWidth="1"/>
    <col min="7447" max="7447" width="9.28515625" style="252" customWidth="1"/>
    <col min="7448" max="7448" width="9.85546875" style="252" customWidth="1"/>
    <col min="7449" max="7449" width="8.7109375" style="252" customWidth="1"/>
    <col min="7450" max="7455" width="8.42578125" style="252" customWidth="1"/>
    <col min="7456" max="7456" width="8.85546875" style="252" customWidth="1"/>
    <col min="7457" max="7457" width="8.42578125" style="252" customWidth="1"/>
    <col min="7458" max="7461" width="9" style="252" customWidth="1"/>
    <col min="7462" max="7462" width="10" style="252" customWidth="1"/>
    <col min="7463" max="7463" width="9" style="252" customWidth="1"/>
    <col min="7464" max="7464" width="8.28515625" style="252" customWidth="1"/>
    <col min="7465" max="7465" width="8.85546875" style="252" customWidth="1"/>
    <col min="7466" max="7466" width="9.140625" style="252" customWidth="1"/>
    <col min="7467" max="7468" width="8" style="252" customWidth="1"/>
    <col min="7469" max="7469" width="7.28515625" style="252" customWidth="1"/>
    <col min="7470" max="7471" width="8" style="252" customWidth="1"/>
    <col min="7472" max="7476" width="8.85546875" style="252" customWidth="1"/>
    <col min="7477" max="7532" width="0" style="252" hidden="1" customWidth="1"/>
    <col min="7533" max="7536" width="8.85546875" style="252" customWidth="1"/>
    <col min="7537" max="7543" width="10.140625" style="252" customWidth="1"/>
    <col min="7544" max="7680" width="11.42578125" style="252"/>
    <col min="7681" max="7682" width="23.5703125" style="252" customWidth="1"/>
    <col min="7683" max="7683" width="10.28515625" style="252" customWidth="1"/>
    <col min="7684" max="7684" width="11.5703125" style="252" customWidth="1"/>
    <col min="7685" max="7685" width="13.42578125" style="252" customWidth="1"/>
    <col min="7686" max="7686" width="10.28515625" style="252" customWidth="1"/>
    <col min="7687" max="7687" width="12.85546875" style="252" customWidth="1"/>
    <col min="7688" max="7688" width="13.42578125" style="252" customWidth="1"/>
    <col min="7689" max="7689" width="10.28515625" style="252" customWidth="1"/>
    <col min="7690" max="7690" width="11.42578125" style="252"/>
    <col min="7691" max="7691" width="10.28515625" style="252" customWidth="1"/>
    <col min="7692" max="7692" width="10.7109375" style="252" customWidth="1"/>
    <col min="7693" max="7693" width="11.85546875" style="252" customWidth="1"/>
    <col min="7694" max="7694" width="11.28515625" style="252" customWidth="1"/>
    <col min="7695" max="7695" width="10.28515625" style="252" customWidth="1"/>
    <col min="7696" max="7696" width="11" style="252" customWidth="1"/>
    <col min="7697" max="7699" width="10.28515625" style="252" customWidth="1"/>
    <col min="7700" max="7700" width="11.42578125" style="252" customWidth="1"/>
    <col min="7701" max="7701" width="10" style="252" customWidth="1"/>
    <col min="7702" max="7702" width="10.7109375" style="252" customWidth="1"/>
    <col min="7703" max="7703" width="9.28515625" style="252" customWidth="1"/>
    <col min="7704" max="7704" width="9.85546875" style="252" customWidth="1"/>
    <col min="7705" max="7705" width="8.7109375" style="252" customWidth="1"/>
    <col min="7706" max="7711" width="8.42578125" style="252" customWidth="1"/>
    <col min="7712" max="7712" width="8.85546875" style="252" customWidth="1"/>
    <col min="7713" max="7713" width="8.42578125" style="252" customWidth="1"/>
    <col min="7714" max="7717" width="9" style="252" customWidth="1"/>
    <col min="7718" max="7718" width="10" style="252" customWidth="1"/>
    <col min="7719" max="7719" width="9" style="252" customWidth="1"/>
    <col min="7720" max="7720" width="8.28515625" style="252" customWidth="1"/>
    <col min="7721" max="7721" width="8.85546875" style="252" customWidth="1"/>
    <col min="7722" max="7722" width="9.140625" style="252" customWidth="1"/>
    <col min="7723" max="7724" width="8" style="252" customWidth="1"/>
    <col min="7725" max="7725" width="7.28515625" style="252" customWidth="1"/>
    <col min="7726" max="7727" width="8" style="252" customWidth="1"/>
    <col min="7728" max="7732" width="8.85546875" style="252" customWidth="1"/>
    <col min="7733" max="7788" width="0" style="252" hidden="1" customWidth="1"/>
    <col min="7789" max="7792" width="8.85546875" style="252" customWidth="1"/>
    <col min="7793" max="7799" width="10.140625" style="252" customWidth="1"/>
    <col min="7800" max="7936" width="11.42578125" style="252"/>
    <col min="7937" max="7938" width="23.5703125" style="252" customWidth="1"/>
    <col min="7939" max="7939" width="10.28515625" style="252" customWidth="1"/>
    <col min="7940" max="7940" width="11.5703125" style="252" customWidth="1"/>
    <col min="7941" max="7941" width="13.42578125" style="252" customWidth="1"/>
    <col min="7942" max="7942" width="10.28515625" style="252" customWidth="1"/>
    <col min="7943" max="7943" width="12.85546875" style="252" customWidth="1"/>
    <col min="7944" max="7944" width="13.42578125" style="252" customWidth="1"/>
    <col min="7945" max="7945" width="10.28515625" style="252" customWidth="1"/>
    <col min="7946" max="7946" width="11.42578125" style="252"/>
    <col min="7947" max="7947" width="10.28515625" style="252" customWidth="1"/>
    <col min="7948" max="7948" width="10.7109375" style="252" customWidth="1"/>
    <col min="7949" max="7949" width="11.85546875" style="252" customWidth="1"/>
    <col min="7950" max="7950" width="11.28515625" style="252" customWidth="1"/>
    <col min="7951" max="7951" width="10.28515625" style="252" customWidth="1"/>
    <col min="7952" max="7952" width="11" style="252" customWidth="1"/>
    <col min="7953" max="7955" width="10.28515625" style="252" customWidth="1"/>
    <col min="7956" max="7956" width="11.42578125" style="252" customWidth="1"/>
    <col min="7957" max="7957" width="10" style="252" customWidth="1"/>
    <col min="7958" max="7958" width="10.7109375" style="252" customWidth="1"/>
    <col min="7959" max="7959" width="9.28515625" style="252" customWidth="1"/>
    <col min="7960" max="7960" width="9.85546875" style="252" customWidth="1"/>
    <col min="7961" max="7961" width="8.7109375" style="252" customWidth="1"/>
    <col min="7962" max="7967" width="8.42578125" style="252" customWidth="1"/>
    <col min="7968" max="7968" width="8.85546875" style="252" customWidth="1"/>
    <col min="7969" max="7969" width="8.42578125" style="252" customWidth="1"/>
    <col min="7970" max="7973" width="9" style="252" customWidth="1"/>
    <col min="7974" max="7974" width="10" style="252" customWidth="1"/>
    <col min="7975" max="7975" width="9" style="252" customWidth="1"/>
    <col min="7976" max="7976" width="8.28515625" style="252" customWidth="1"/>
    <col min="7977" max="7977" width="8.85546875" style="252" customWidth="1"/>
    <col min="7978" max="7978" width="9.140625" style="252" customWidth="1"/>
    <col min="7979" max="7980" width="8" style="252" customWidth="1"/>
    <col min="7981" max="7981" width="7.28515625" style="252" customWidth="1"/>
    <col min="7982" max="7983" width="8" style="252" customWidth="1"/>
    <col min="7984" max="7988" width="8.85546875" style="252" customWidth="1"/>
    <col min="7989" max="8044" width="0" style="252" hidden="1" customWidth="1"/>
    <col min="8045" max="8048" width="8.85546875" style="252" customWidth="1"/>
    <col min="8049" max="8055" width="10.140625" style="252" customWidth="1"/>
    <col min="8056" max="8192" width="11.42578125" style="252"/>
    <col min="8193" max="8194" width="23.5703125" style="252" customWidth="1"/>
    <col min="8195" max="8195" width="10.28515625" style="252" customWidth="1"/>
    <col min="8196" max="8196" width="11.5703125" style="252" customWidth="1"/>
    <col min="8197" max="8197" width="13.42578125" style="252" customWidth="1"/>
    <col min="8198" max="8198" width="10.28515625" style="252" customWidth="1"/>
    <col min="8199" max="8199" width="12.85546875" style="252" customWidth="1"/>
    <col min="8200" max="8200" width="13.42578125" style="252" customWidth="1"/>
    <col min="8201" max="8201" width="10.28515625" style="252" customWidth="1"/>
    <col min="8202" max="8202" width="11.42578125" style="252"/>
    <col min="8203" max="8203" width="10.28515625" style="252" customWidth="1"/>
    <col min="8204" max="8204" width="10.7109375" style="252" customWidth="1"/>
    <col min="8205" max="8205" width="11.85546875" style="252" customWidth="1"/>
    <col min="8206" max="8206" width="11.28515625" style="252" customWidth="1"/>
    <col min="8207" max="8207" width="10.28515625" style="252" customWidth="1"/>
    <col min="8208" max="8208" width="11" style="252" customWidth="1"/>
    <col min="8209" max="8211" width="10.28515625" style="252" customWidth="1"/>
    <col min="8212" max="8212" width="11.42578125" style="252" customWidth="1"/>
    <col min="8213" max="8213" width="10" style="252" customWidth="1"/>
    <col min="8214" max="8214" width="10.7109375" style="252" customWidth="1"/>
    <col min="8215" max="8215" width="9.28515625" style="252" customWidth="1"/>
    <col min="8216" max="8216" width="9.85546875" style="252" customWidth="1"/>
    <col min="8217" max="8217" width="8.7109375" style="252" customWidth="1"/>
    <col min="8218" max="8223" width="8.42578125" style="252" customWidth="1"/>
    <col min="8224" max="8224" width="8.85546875" style="252" customWidth="1"/>
    <col min="8225" max="8225" width="8.42578125" style="252" customWidth="1"/>
    <col min="8226" max="8229" width="9" style="252" customWidth="1"/>
    <col min="8230" max="8230" width="10" style="252" customWidth="1"/>
    <col min="8231" max="8231" width="9" style="252" customWidth="1"/>
    <col min="8232" max="8232" width="8.28515625" style="252" customWidth="1"/>
    <col min="8233" max="8233" width="8.85546875" style="252" customWidth="1"/>
    <col min="8234" max="8234" width="9.140625" style="252" customWidth="1"/>
    <col min="8235" max="8236" width="8" style="252" customWidth="1"/>
    <col min="8237" max="8237" width="7.28515625" style="252" customWidth="1"/>
    <col min="8238" max="8239" width="8" style="252" customWidth="1"/>
    <col min="8240" max="8244" width="8.85546875" style="252" customWidth="1"/>
    <col min="8245" max="8300" width="0" style="252" hidden="1" customWidth="1"/>
    <col min="8301" max="8304" width="8.85546875" style="252" customWidth="1"/>
    <col min="8305" max="8311" width="10.140625" style="252" customWidth="1"/>
    <col min="8312" max="8448" width="11.42578125" style="252"/>
    <col min="8449" max="8450" width="23.5703125" style="252" customWidth="1"/>
    <col min="8451" max="8451" width="10.28515625" style="252" customWidth="1"/>
    <col min="8452" max="8452" width="11.5703125" style="252" customWidth="1"/>
    <col min="8453" max="8453" width="13.42578125" style="252" customWidth="1"/>
    <col min="8454" max="8454" width="10.28515625" style="252" customWidth="1"/>
    <col min="8455" max="8455" width="12.85546875" style="252" customWidth="1"/>
    <col min="8456" max="8456" width="13.42578125" style="252" customWidth="1"/>
    <col min="8457" max="8457" width="10.28515625" style="252" customWidth="1"/>
    <col min="8458" max="8458" width="11.42578125" style="252"/>
    <col min="8459" max="8459" width="10.28515625" style="252" customWidth="1"/>
    <col min="8460" max="8460" width="10.7109375" style="252" customWidth="1"/>
    <col min="8461" max="8461" width="11.85546875" style="252" customWidth="1"/>
    <col min="8462" max="8462" width="11.28515625" style="252" customWidth="1"/>
    <col min="8463" max="8463" width="10.28515625" style="252" customWidth="1"/>
    <col min="8464" max="8464" width="11" style="252" customWidth="1"/>
    <col min="8465" max="8467" width="10.28515625" style="252" customWidth="1"/>
    <col min="8468" max="8468" width="11.42578125" style="252" customWidth="1"/>
    <col min="8469" max="8469" width="10" style="252" customWidth="1"/>
    <col min="8470" max="8470" width="10.7109375" style="252" customWidth="1"/>
    <col min="8471" max="8471" width="9.28515625" style="252" customWidth="1"/>
    <col min="8472" max="8472" width="9.85546875" style="252" customWidth="1"/>
    <col min="8473" max="8473" width="8.7109375" style="252" customWidth="1"/>
    <col min="8474" max="8479" width="8.42578125" style="252" customWidth="1"/>
    <col min="8480" max="8480" width="8.85546875" style="252" customWidth="1"/>
    <col min="8481" max="8481" width="8.42578125" style="252" customWidth="1"/>
    <col min="8482" max="8485" width="9" style="252" customWidth="1"/>
    <col min="8486" max="8486" width="10" style="252" customWidth="1"/>
    <col min="8487" max="8487" width="9" style="252" customWidth="1"/>
    <col min="8488" max="8488" width="8.28515625" style="252" customWidth="1"/>
    <col min="8489" max="8489" width="8.85546875" style="252" customWidth="1"/>
    <col min="8490" max="8490" width="9.140625" style="252" customWidth="1"/>
    <col min="8491" max="8492" width="8" style="252" customWidth="1"/>
    <col min="8493" max="8493" width="7.28515625" style="252" customWidth="1"/>
    <col min="8494" max="8495" width="8" style="252" customWidth="1"/>
    <col min="8496" max="8500" width="8.85546875" style="252" customWidth="1"/>
    <col min="8501" max="8556" width="0" style="252" hidden="1" customWidth="1"/>
    <col min="8557" max="8560" width="8.85546875" style="252" customWidth="1"/>
    <col min="8561" max="8567" width="10.140625" style="252" customWidth="1"/>
    <col min="8568" max="8704" width="11.42578125" style="252"/>
    <col min="8705" max="8706" width="23.5703125" style="252" customWidth="1"/>
    <col min="8707" max="8707" width="10.28515625" style="252" customWidth="1"/>
    <col min="8708" max="8708" width="11.5703125" style="252" customWidth="1"/>
    <col min="8709" max="8709" width="13.42578125" style="252" customWidth="1"/>
    <col min="8710" max="8710" width="10.28515625" style="252" customWidth="1"/>
    <col min="8711" max="8711" width="12.85546875" style="252" customWidth="1"/>
    <col min="8712" max="8712" width="13.42578125" style="252" customWidth="1"/>
    <col min="8713" max="8713" width="10.28515625" style="252" customWidth="1"/>
    <col min="8714" max="8714" width="11.42578125" style="252"/>
    <col min="8715" max="8715" width="10.28515625" style="252" customWidth="1"/>
    <col min="8716" max="8716" width="10.7109375" style="252" customWidth="1"/>
    <col min="8717" max="8717" width="11.85546875" style="252" customWidth="1"/>
    <col min="8718" max="8718" width="11.28515625" style="252" customWidth="1"/>
    <col min="8719" max="8719" width="10.28515625" style="252" customWidth="1"/>
    <col min="8720" max="8720" width="11" style="252" customWidth="1"/>
    <col min="8721" max="8723" width="10.28515625" style="252" customWidth="1"/>
    <col min="8724" max="8724" width="11.42578125" style="252" customWidth="1"/>
    <col min="8725" max="8725" width="10" style="252" customWidth="1"/>
    <col min="8726" max="8726" width="10.7109375" style="252" customWidth="1"/>
    <col min="8727" max="8727" width="9.28515625" style="252" customWidth="1"/>
    <col min="8728" max="8728" width="9.85546875" style="252" customWidth="1"/>
    <col min="8729" max="8729" width="8.7109375" style="252" customWidth="1"/>
    <col min="8730" max="8735" width="8.42578125" style="252" customWidth="1"/>
    <col min="8736" max="8736" width="8.85546875" style="252" customWidth="1"/>
    <col min="8737" max="8737" width="8.42578125" style="252" customWidth="1"/>
    <col min="8738" max="8741" width="9" style="252" customWidth="1"/>
    <col min="8742" max="8742" width="10" style="252" customWidth="1"/>
    <col min="8743" max="8743" width="9" style="252" customWidth="1"/>
    <col min="8744" max="8744" width="8.28515625" style="252" customWidth="1"/>
    <col min="8745" max="8745" width="8.85546875" style="252" customWidth="1"/>
    <col min="8746" max="8746" width="9.140625" style="252" customWidth="1"/>
    <col min="8747" max="8748" width="8" style="252" customWidth="1"/>
    <col min="8749" max="8749" width="7.28515625" style="252" customWidth="1"/>
    <col min="8750" max="8751" width="8" style="252" customWidth="1"/>
    <col min="8752" max="8756" width="8.85546875" style="252" customWidth="1"/>
    <col min="8757" max="8812" width="0" style="252" hidden="1" customWidth="1"/>
    <col min="8813" max="8816" width="8.85546875" style="252" customWidth="1"/>
    <col min="8817" max="8823" width="10.140625" style="252" customWidth="1"/>
    <col min="8824" max="8960" width="11.42578125" style="252"/>
    <col min="8961" max="8962" width="23.5703125" style="252" customWidth="1"/>
    <col min="8963" max="8963" width="10.28515625" style="252" customWidth="1"/>
    <col min="8964" max="8964" width="11.5703125" style="252" customWidth="1"/>
    <col min="8965" max="8965" width="13.42578125" style="252" customWidth="1"/>
    <col min="8966" max="8966" width="10.28515625" style="252" customWidth="1"/>
    <col min="8967" max="8967" width="12.85546875" style="252" customWidth="1"/>
    <col min="8968" max="8968" width="13.42578125" style="252" customWidth="1"/>
    <col min="8969" max="8969" width="10.28515625" style="252" customWidth="1"/>
    <col min="8970" max="8970" width="11.42578125" style="252"/>
    <col min="8971" max="8971" width="10.28515625" style="252" customWidth="1"/>
    <col min="8972" max="8972" width="10.7109375" style="252" customWidth="1"/>
    <col min="8973" max="8973" width="11.85546875" style="252" customWidth="1"/>
    <col min="8974" max="8974" width="11.28515625" style="252" customWidth="1"/>
    <col min="8975" max="8975" width="10.28515625" style="252" customWidth="1"/>
    <col min="8976" max="8976" width="11" style="252" customWidth="1"/>
    <col min="8977" max="8979" width="10.28515625" style="252" customWidth="1"/>
    <col min="8980" max="8980" width="11.42578125" style="252" customWidth="1"/>
    <col min="8981" max="8981" width="10" style="252" customWidth="1"/>
    <col min="8982" max="8982" width="10.7109375" style="252" customWidth="1"/>
    <col min="8983" max="8983" width="9.28515625" style="252" customWidth="1"/>
    <col min="8984" max="8984" width="9.85546875" style="252" customWidth="1"/>
    <col min="8985" max="8985" width="8.7109375" style="252" customWidth="1"/>
    <col min="8986" max="8991" width="8.42578125" style="252" customWidth="1"/>
    <col min="8992" max="8992" width="8.85546875" style="252" customWidth="1"/>
    <col min="8993" max="8993" width="8.42578125" style="252" customWidth="1"/>
    <col min="8994" max="8997" width="9" style="252" customWidth="1"/>
    <col min="8998" max="8998" width="10" style="252" customWidth="1"/>
    <col min="8999" max="8999" width="9" style="252" customWidth="1"/>
    <col min="9000" max="9000" width="8.28515625" style="252" customWidth="1"/>
    <col min="9001" max="9001" width="8.85546875" style="252" customWidth="1"/>
    <col min="9002" max="9002" width="9.140625" style="252" customWidth="1"/>
    <col min="9003" max="9004" width="8" style="252" customWidth="1"/>
    <col min="9005" max="9005" width="7.28515625" style="252" customWidth="1"/>
    <col min="9006" max="9007" width="8" style="252" customWidth="1"/>
    <col min="9008" max="9012" width="8.85546875" style="252" customWidth="1"/>
    <col min="9013" max="9068" width="0" style="252" hidden="1" customWidth="1"/>
    <col min="9069" max="9072" width="8.85546875" style="252" customWidth="1"/>
    <col min="9073" max="9079" width="10.140625" style="252" customWidth="1"/>
    <col min="9080" max="9216" width="11.42578125" style="252"/>
    <col min="9217" max="9218" width="23.5703125" style="252" customWidth="1"/>
    <col min="9219" max="9219" width="10.28515625" style="252" customWidth="1"/>
    <col min="9220" max="9220" width="11.5703125" style="252" customWidth="1"/>
    <col min="9221" max="9221" width="13.42578125" style="252" customWidth="1"/>
    <col min="9222" max="9222" width="10.28515625" style="252" customWidth="1"/>
    <col min="9223" max="9223" width="12.85546875" style="252" customWidth="1"/>
    <col min="9224" max="9224" width="13.42578125" style="252" customWidth="1"/>
    <col min="9225" max="9225" width="10.28515625" style="252" customWidth="1"/>
    <col min="9226" max="9226" width="11.42578125" style="252"/>
    <col min="9227" max="9227" width="10.28515625" style="252" customWidth="1"/>
    <col min="9228" max="9228" width="10.7109375" style="252" customWidth="1"/>
    <col min="9229" max="9229" width="11.85546875" style="252" customWidth="1"/>
    <col min="9230" max="9230" width="11.28515625" style="252" customWidth="1"/>
    <col min="9231" max="9231" width="10.28515625" style="252" customWidth="1"/>
    <col min="9232" max="9232" width="11" style="252" customWidth="1"/>
    <col min="9233" max="9235" width="10.28515625" style="252" customWidth="1"/>
    <col min="9236" max="9236" width="11.42578125" style="252" customWidth="1"/>
    <col min="9237" max="9237" width="10" style="252" customWidth="1"/>
    <col min="9238" max="9238" width="10.7109375" style="252" customWidth="1"/>
    <col min="9239" max="9239" width="9.28515625" style="252" customWidth="1"/>
    <col min="9240" max="9240" width="9.85546875" style="252" customWidth="1"/>
    <col min="9241" max="9241" width="8.7109375" style="252" customWidth="1"/>
    <col min="9242" max="9247" width="8.42578125" style="252" customWidth="1"/>
    <col min="9248" max="9248" width="8.85546875" style="252" customWidth="1"/>
    <col min="9249" max="9249" width="8.42578125" style="252" customWidth="1"/>
    <col min="9250" max="9253" width="9" style="252" customWidth="1"/>
    <col min="9254" max="9254" width="10" style="252" customWidth="1"/>
    <col min="9255" max="9255" width="9" style="252" customWidth="1"/>
    <col min="9256" max="9256" width="8.28515625" style="252" customWidth="1"/>
    <col min="9257" max="9257" width="8.85546875" style="252" customWidth="1"/>
    <col min="9258" max="9258" width="9.140625" style="252" customWidth="1"/>
    <col min="9259" max="9260" width="8" style="252" customWidth="1"/>
    <col min="9261" max="9261" width="7.28515625" style="252" customWidth="1"/>
    <col min="9262" max="9263" width="8" style="252" customWidth="1"/>
    <col min="9264" max="9268" width="8.85546875" style="252" customWidth="1"/>
    <col min="9269" max="9324" width="0" style="252" hidden="1" customWidth="1"/>
    <col min="9325" max="9328" width="8.85546875" style="252" customWidth="1"/>
    <col min="9329" max="9335" width="10.140625" style="252" customWidth="1"/>
    <col min="9336" max="9472" width="11.42578125" style="252"/>
    <col min="9473" max="9474" width="23.5703125" style="252" customWidth="1"/>
    <col min="9475" max="9475" width="10.28515625" style="252" customWidth="1"/>
    <col min="9476" max="9476" width="11.5703125" style="252" customWidth="1"/>
    <col min="9477" max="9477" width="13.42578125" style="252" customWidth="1"/>
    <col min="9478" max="9478" width="10.28515625" style="252" customWidth="1"/>
    <col min="9479" max="9479" width="12.85546875" style="252" customWidth="1"/>
    <col min="9480" max="9480" width="13.42578125" style="252" customWidth="1"/>
    <col min="9481" max="9481" width="10.28515625" style="252" customWidth="1"/>
    <col min="9482" max="9482" width="11.42578125" style="252"/>
    <col min="9483" max="9483" width="10.28515625" style="252" customWidth="1"/>
    <col min="9484" max="9484" width="10.7109375" style="252" customWidth="1"/>
    <col min="9485" max="9485" width="11.85546875" style="252" customWidth="1"/>
    <col min="9486" max="9486" width="11.28515625" style="252" customWidth="1"/>
    <col min="9487" max="9487" width="10.28515625" style="252" customWidth="1"/>
    <col min="9488" max="9488" width="11" style="252" customWidth="1"/>
    <col min="9489" max="9491" width="10.28515625" style="252" customWidth="1"/>
    <col min="9492" max="9492" width="11.42578125" style="252" customWidth="1"/>
    <col min="9493" max="9493" width="10" style="252" customWidth="1"/>
    <col min="9494" max="9494" width="10.7109375" style="252" customWidth="1"/>
    <col min="9495" max="9495" width="9.28515625" style="252" customWidth="1"/>
    <col min="9496" max="9496" width="9.85546875" style="252" customWidth="1"/>
    <col min="9497" max="9497" width="8.7109375" style="252" customWidth="1"/>
    <col min="9498" max="9503" width="8.42578125" style="252" customWidth="1"/>
    <col min="9504" max="9504" width="8.85546875" style="252" customWidth="1"/>
    <col min="9505" max="9505" width="8.42578125" style="252" customWidth="1"/>
    <col min="9506" max="9509" width="9" style="252" customWidth="1"/>
    <col min="9510" max="9510" width="10" style="252" customWidth="1"/>
    <col min="9511" max="9511" width="9" style="252" customWidth="1"/>
    <col min="9512" max="9512" width="8.28515625" style="252" customWidth="1"/>
    <col min="9513" max="9513" width="8.85546875" style="252" customWidth="1"/>
    <col min="9514" max="9514" width="9.140625" style="252" customWidth="1"/>
    <col min="9515" max="9516" width="8" style="252" customWidth="1"/>
    <col min="9517" max="9517" width="7.28515625" style="252" customWidth="1"/>
    <col min="9518" max="9519" width="8" style="252" customWidth="1"/>
    <col min="9520" max="9524" width="8.85546875" style="252" customWidth="1"/>
    <col min="9525" max="9580" width="0" style="252" hidden="1" customWidth="1"/>
    <col min="9581" max="9584" width="8.85546875" style="252" customWidth="1"/>
    <col min="9585" max="9591" width="10.140625" style="252" customWidth="1"/>
    <col min="9592" max="9728" width="11.42578125" style="252"/>
    <col min="9729" max="9730" width="23.5703125" style="252" customWidth="1"/>
    <col min="9731" max="9731" width="10.28515625" style="252" customWidth="1"/>
    <col min="9732" max="9732" width="11.5703125" style="252" customWidth="1"/>
    <col min="9733" max="9733" width="13.42578125" style="252" customWidth="1"/>
    <col min="9734" max="9734" width="10.28515625" style="252" customWidth="1"/>
    <col min="9735" max="9735" width="12.85546875" style="252" customWidth="1"/>
    <col min="9736" max="9736" width="13.42578125" style="252" customWidth="1"/>
    <col min="9737" max="9737" width="10.28515625" style="252" customWidth="1"/>
    <col min="9738" max="9738" width="11.42578125" style="252"/>
    <col min="9739" max="9739" width="10.28515625" style="252" customWidth="1"/>
    <col min="9740" max="9740" width="10.7109375" style="252" customWidth="1"/>
    <col min="9741" max="9741" width="11.85546875" style="252" customWidth="1"/>
    <col min="9742" max="9742" width="11.28515625" style="252" customWidth="1"/>
    <col min="9743" max="9743" width="10.28515625" style="252" customWidth="1"/>
    <col min="9744" max="9744" width="11" style="252" customWidth="1"/>
    <col min="9745" max="9747" width="10.28515625" style="252" customWidth="1"/>
    <col min="9748" max="9748" width="11.42578125" style="252" customWidth="1"/>
    <col min="9749" max="9749" width="10" style="252" customWidth="1"/>
    <col min="9750" max="9750" width="10.7109375" style="252" customWidth="1"/>
    <col min="9751" max="9751" width="9.28515625" style="252" customWidth="1"/>
    <col min="9752" max="9752" width="9.85546875" style="252" customWidth="1"/>
    <col min="9753" max="9753" width="8.7109375" style="252" customWidth="1"/>
    <col min="9754" max="9759" width="8.42578125" style="252" customWidth="1"/>
    <col min="9760" max="9760" width="8.85546875" style="252" customWidth="1"/>
    <col min="9761" max="9761" width="8.42578125" style="252" customWidth="1"/>
    <col min="9762" max="9765" width="9" style="252" customWidth="1"/>
    <col min="9766" max="9766" width="10" style="252" customWidth="1"/>
    <col min="9767" max="9767" width="9" style="252" customWidth="1"/>
    <col min="9768" max="9768" width="8.28515625" style="252" customWidth="1"/>
    <col min="9769" max="9769" width="8.85546875" style="252" customWidth="1"/>
    <col min="9770" max="9770" width="9.140625" style="252" customWidth="1"/>
    <col min="9771" max="9772" width="8" style="252" customWidth="1"/>
    <col min="9773" max="9773" width="7.28515625" style="252" customWidth="1"/>
    <col min="9774" max="9775" width="8" style="252" customWidth="1"/>
    <col min="9776" max="9780" width="8.85546875" style="252" customWidth="1"/>
    <col min="9781" max="9836" width="0" style="252" hidden="1" customWidth="1"/>
    <col min="9837" max="9840" width="8.85546875" style="252" customWidth="1"/>
    <col min="9841" max="9847" width="10.140625" style="252" customWidth="1"/>
    <col min="9848" max="9984" width="11.42578125" style="252"/>
    <col min="9985" max="9986" width="23.5703125" style="252" customWidth="1"/>
    <col min="9987" max="9987" width="10.28515625" style="252" customWidth="1"/>
    <col min="9988" max="9988" width="11.5703125" style="252" customWidth="1"/>
    <col min="9989" max="9989" width="13.42578125" style="252" customWidth="1"/>
    <col min="9990" max="9990" width="10.28515625" style="252" customWidth="1"/>
    <col min="9991" max="9991" width="12.85546875" style="252" customWidth="1"/>
    <col min="9992" max="9992" width="13.42578125" style="252" customWidth="1"/>
    <col min="9993" max="9993" width="10.28515625" style="252" customWidth="1"/>
    <col min="9994" max="9994" width="11.42578125" style="252"/>
    <col min="9995" max="9995" width="10.28515625" style="252" customWidth="1"/>
    <col min="9996" max="9996" width="10.7109375" style="252" customWidth="1"/>
    <col min="9997" max="9997" width="11.85546875" style="252" customWidth="1"/>
    <col min="9998" max="9998" width="11.28515625" style="252" customWidth="1"/>
    <col min="9999" max="9999" width="10.28515625" style="252" customWidth="1"/>
    <col min="10000" max="10000" width="11" style="252" customWidth="1"/>
    <col min="10001" max="10003" width="10.28515625" style="252" customWidth="1"/>
    <col min="10004" max="10004" width="11.42578125" style="252" customWidth="1"/>
    <col min="10005" max="10005" width="10" style="252" customWidth="1"/>
    <col min="10006" max="10006" width="10.7109375" style="252" customWidth="1"/>
    <col min="10007" max="10007" width="9.28515625" style="252" customWidth="1"/>
    <col min="10008" max="10008" width="9.85546875" style="252" customWidth="1"/>
    <col min="10009" max="10009" width="8.7109375" style="252" customWidth="1"/>
    <col min="10010" max="10015" width="8.42578125" style="252" customWidth="1"/>
    <col min="10016" max="10016" width="8.85546875" style="252" customWidth="1"/>
    <col min="10017" max="10017" width="8.42578125" style="252" customWidth="1"/>
    <col min="10018" max="10021" width="9" style="252" customWidth="1"/>
    <col min="10022" max="10022" width="10" style="252" customWidth="1"/>
    <col min="10023" max="10023" width="9" style="252" customWidth="1"/>
    <col min="10024" max="10024" width="8.28515625" style="252" customWidth="1"/>
    <col min="10025" max="10025" width="8.85546875" style="252" customWidth="1"/>
    <col min="10026" max="10026" width="9.140625" style="252" customWidth="1"/>
    <col min="10027" max="10028" width="8" style="252" customWidth="1"/>
    <col min="10029" max="10029" width="7.28515625" style="252" customWidth="1"/>
    <col min="10030" max="10031" width="8" style="252" customWidth="1"/>
    <col min="10032" max="10036" width="8.85546875" style="252" customWidth="1"/>
    <col min="10037" max="10092" width="0" style="252" hidden="1" customWidth="1"/>
    <col min="10093" max="10096" width="8.85546875" style="252" customWidth="1"/>
    <col min="10097" max="10103" width="10.140625" style="252" customWidth="1"/>
    <col min="10104" max="10240" width="11.42578125" style="252"/>
    <col min="10241" max="10242" width="23.5703125" style="252" customWidth="1"/>
    <col min="10243" max="10243" width="10.28515625" style="252" customWidth="1"/>
    <col min="10244" max="10244" width="11.5703125" style="252" customWidth="1"/>
    <col min="10245" max="10245" width="13.42578125" style="252" customWidth="1"/>
    <col min="10246" max="10246" width="10.28515625" style="252" customWidth="1"/>
    <col min="10247" max="10247" width="12.85546875" style="252" customWidth="1"/>
    <col min="10248" max="10248" width="13.42578125" style="252" customWidth="1"/>
    <col min="10249" max="10249" width="10.28515625" style="252" customWidth="1"/>
    <col min="10250" max="10250" width="11.42578125" style="252"/>
    <col min="10251" max="10251" width="10.28515625" style="252" customWidth="1"/>
    <col min="10252" max="10252" width="10.7109375" style="252" customWidth="1"/>
    <col min="10253" max="10253" width="11.85546875" style="252" customWidth="1"/>
    <col min="10254" max="10254" width="11.28515625" style="252" customWidth="1"/>
    <col min="10255" max="10255" width="10.28515625" style="252" customWidth="1"/>
    <col min="10256" max="10256" width="11" style="252" customWidth="1"/>
    <col min="10257" max="10259" width="10.28515625" style="252" customWidth="1"/>
    <col min="10260" max="10260" width="11.42578125" style="252" customWidth="1"/>
    <col min="10261" max="10261" width="10" style="252" customWidth="1"/>
    <col min="10262" max="10262" width="10.7109375" style="252" customWidth="1"/>
    <col min="10263" max="10263" width="9.28515625" style="252" customWidth="1"/>
    <col min="10264" max="10264" width="9.85546875" style="252" customWidth="1"/>
    <col min="10265" max="10265" width="8.7109375" style="252" customWidth="1"/>
    <col min="10266" max="10271" width="8.42578125" style="252" customWidth="1"/>
    <col min="10272" max="10272" width="8.85546875" style="252" customWidth="1"/>
    <col min="10273" max="10273" width="8.42578125" style="252" customWidth="1"/>
    <col min="10274" max="10277" width="9" style="252" customWidth="1"/>
    <col min="10278" max="10278" width="10" style="252" customWidth="1"/>
    <col min="10279" max="10279" width="9" style="252" customWidth="1"/>
    <col min="10280" max="10280" width="8.28515625" style="252" customWidth="1"/>
    <col min="10281" max="10281" width="8.85546875" style="252" customWidth="1"/>
    <col min="10282" max="10282" width="9.140625" style="252" customWidth="1"/>
    <col min="10283" max="10284" width="8" style="252" customWidth="1"/>
    <col min="10285" max="10285" width="7.28515625" style="252" customWidth="1"/>
    <col min="10286" max="10287" width="8" style="252" customWidth="1"/>
    <col min="10288" max="10292" width="8.85546875" style="252" customWidth="1"/>
    <col min="10293" max="10348" width="0" style="252" hidden="1" customWidth="1"/>
    <col min="10349" max="10352" width="8.85546875" style="252" customWidth="1"/>
    <col min="10353" max="10359" width="10.140625" style="252" customWidth="1"/>
    <col min="10360" max="10496" width="11.42578125" style="252"/>
    <col min="10497" max="10498" width="23.5703125" style="252" customWidth="1"/>
    <col min="10499" max="10499" width="10.28515625" style="252" customWidth="1"/>
    <col min="10500" max="10500" width="11.5703125" style="252" customWidth="1"/>
    <col min="10501" max="10501" width="13.42578125" style="252" customWidth="1"/>
    <col min="10502" max="10502" width="10.28515625" style="252" customWidth="1"/>
    <col min="10503" max="10503" width="12.85546875" style="252" customWidth="1"/>
    <col min="10504" max="10504" width="13.42578125" style="252" customWidth="1"/>
    <col min="10505" max="10505" width="10.28515625" style="252" customWidth="1"/>
    <col min="10506" max="10506" width="11.42578125" style="252"/>
    <col min="10507" max="10507" width="10.28515625" style="252" customWidth="1"/>
    <col min="10508" max="10508" width="10.7109375" style="252" customWidth="1"/>
    <col min="10509" max="10509" width="11.85546875" style="252" customWidth="1"/>
    <col min="10510" max="10510" width="11.28515625" style="252" customWidth="1"/>
    <col min="10511" max="10511" width="10.28515625" style="252" customWidth="1"/>
    <col min="10512" max="10512" width="11" style="252" customWidth="1"/>
    <col min="10513" max="10515" width="10.28515625" style="252" customWidth="1"/>
    <col min="10516" max="10516" width="11.42578125" style="252" customWidth="1"/>
    <col min="10517" max="10517" width="10" style="252" customWidth="1"/>
    <col min="10518" max="10518" width="10.7109375" style="252" customWidth="1"/>
    <col min="10519" max="10519" width="9.28515625" style="252" customWidth="1"/>
    <col min="10520" max="10520" width="9.85546875" style="252" customWidth="1"/>
    <col min="10521" max="10521" width="8.7109375" style="252" customWidth="1"/>
    <col min="10522" max="10527" width="8.42578125" style="252" customWidth="1"/>
    <col min="10528" max="10528" width="8.85546875" style="252" customWidth="1"/>
    <col min="10529" max="10529" width="8.42578125" style="252" customWidth="1"/>
    <col min="10530" max="10533" width="9" style="252" customWidth="1"/>
    <col min="10534" max="10534" width="10" style="252" customWidth="1"/>
    <col min="10535" max="10535" width="9" style="252" customWidth="1"/>
    <col min="10536" max="10536" width="8.28515625" style="252" customWidth="1"/>
    <col min="10537" max="10537" width="8.85546875" style="252" customWidth="1"/>
    <col min="10538" max="10538" width="9.140625" style="252" customWidth="1"/>
    <col min="10539" max="10540" width="8" style="252" customWidth="1"/>
    <col min="10541" max="10541" width="7.28515625" style="252" customWidth="1"/>
    <col min="10542" max="10543" width="8" style="252" customWidth="1"/>
    <col min="10544" max="10548" width="8.85546875" style="252" customWidth="1"/>
    <col min="10549" max="10604" width="0" style="252" hidden="1" customWidth="1"/>
    <col min="10605" max="10608" width="8.85546875" style="252" customWidth="1"/>
    <col min="10609" max="10615" width="10.140625" style="252" customWidth="1"/>
    <col min="10616" max="10752" width="11.42578125" style="252"/>
    <col min="10753" max="10754" width="23.5703125" style="252" customWidth="1"/>
    <col min="10755" max="10755" width="10.28515625" style="252" customWidth="1"/>
    <col min="10756" max="10756" width="11.5703125" style="252" customWidth="1"/>
    <col min="10757" max="10757" width="13.42578125" style="252" customWidth="1"/>
    <col min="10758" max="10758" width="10.28515625" style="252" customWidth="1"/>
    <col min="10759" max="10759" width="12.85546875" style="252" customWidth="1"/>
    <col min="10760" max="10760" width="13.42578125" style="252" customWidth="1"/>
    <col min="10761" max="10761" width="10.28515625" style="252" customWidth="1"/>
    <col min="10762" max="10762" width="11.42578125" style="252"/>
    <col min="10763" max="10763" width="10.28515625" style="252" customWidth="1"/>
    <col min="10764" max="10764" width="10.7109375" style="252" customWidth="1"/>
    <col min="10765" max="10765" width="11.85546875" style="252" customWidth="1"/>
    <col min="10766" max="10766" width="11.28515625" style="252" customWidth="1"/>
    <col min="10767" max="10767" width="10.28515625" style="252" customWidth="1"/>
    <col min="10768" max="10768" width="11" style="252" customWidth="1"/>
    <col min="10769" max="10771" width="10.28515625" style="252" customWidth="1"/>
    <col min="10772" max="10772" width="11.42578125" style="252" customWidth="1"/>
    <col min="10773" max="10773" width="10" style="252" customWidth="1"/>
    <col min="10774" max="10774" width="10.7109375" style="252" customWidth="1"/>
    <col min="10775" max="10775" width="9.28515625" style="252" customWidth="1"/>
    <col min="10776" max="10776" width="9.85546875" style="252" customWidth="1"/>
    <col min="10777" max="10777" width="8.7109375" style="252" customWidth="1"/>
    <col min="10778" max="10783" width="8.42578125" style="252" customWidth="1"/>
    <col min="10784" max="10784" width="8.85546875" style="252" customWidth="1"/>
    <col min="10785" max="10785" width="8.42578125" style="252" customWidth="1"/>
    <col min="10786" max="10789" width="9" style="252" customWidth="1"/>
    <col min="10790" max="10790" width="10" style="252" customWidth="1"/>
    <col min="10791" max="10791" width="9" style="252" customWidth="1"/>
    <col min="10792" max="10792" width="8.28515625" style="252" customWidth="1"/>
    <col min="10793" max="10793" width="8.85546875" style="252" customWidth="1"/>
    <col min="10794" max="10794" width="9.140625" style="252" customWidth="1"/>
    <col min="10795" max="10796" width="8" style="252" customWidth="1"/>
    <col min="10797" max="10797" width="7.28515625" style="252" customWidth="1"/>
    <col min="10798" max="10799" width="8" style="252" customWidth="1"/>
    <col min="10800" max="10804" width="8.85546875" style="252" customWidth="1"/>
    <col min="10805" max="10860" width="0" style="252" hidden="1" customWidth="1"/>
    <col min="10861" max="10864" width="8.85546875" style="252" customWidth="1"/>
    <col min="10865" max="10871" width="10.140625" style="252" customWidth="1"/>
    <col min="10872" max="11008" width="11.42578125" style="252"/>
    <col min="11009" max="11010" width="23.5703125" style="252" customWidth="1"/>
    <col min="11011" max="11011" width="10.28515625" style="252" customWidth="1"/>
    <col min="11012" max="11012" width="11.5703125" style="252" customWidth="1"/>
    <col min="11013" max="11013" width="13.42578125" style="252" customWidth="1"/>
    <col min="11014" max="11014" width="10.28515625" style="252" customWidth="1"/>
    <col min="11015" max="11015" width="12.85546875" style="252" customWidth="1"/>
    <col min="11016" max="11016" width="13.42578125" style="252" customWidth="1"/>
    <col min="11017" max="11017" width="10.28515625" style="252" customWidth="1"/>
    <col min="11018" max="11018" width="11.42578125" style="252"/>
    <col min="11019" max="11019" width="10.28515625" style="252" customWidth="1"/>
    <col min="11020" max="11020" width="10.7109375" style="252" customWidth="1"/>
    <col min="11021" max="11021" width="11.85546875" style="252" customWidth="1"/>
    <col min="11022" max="11022" width="11.28515625" style="252" customWidth="1"/>
    <col min="11023" max="11023" width="10.28515625" style="252" customWidth="1"/>
    <col min="11024" max="11024" width="11" style="252" customWidth="1"/>
    <col min="11025" max="11027" width="10.28515625" style="252" customWidth="1"/>
    <col min="11028" max="11028" width="11.42578125" style="252" customWidth="1"/>
    <col min="11029" max="11029" width="10" style="252" customWidth="1"/>
    <col min="11030" max="11030" width="10.7109375" style="252" customWidth="1"/>
    <col min="11031" max="11031" width="9.28515625" style="252" customWidth="1"/>
    <col min="11032" max="11032" width="9.85546875" style="252" customWidth="1"/>
    <col min="11033" max="11033" width="8.7109375" style="252" customWidth="1"/>
    <col min="11034" max="11039" width="8.42578125" style="252" customWidth="1"/>
    <col min="11040" max="11040" width="8.85546875" style="252" customWidth="1"/>
    <col min="11041" max="11041" width="8.42578125" style="252" customWidth="1"/>
    <col min="11042" max="11045" width="9" style="252" customWidth="1"/>
    <col min="11046" max="11046" width="10" style="252" customWidth="1"/>
    <col min="11047" max="11047" width="9" style="252" customWidth="1"/>
    <col min="11048" max="11048" width="8.28515625" style="252" customWidth="1"/>
    <col min="11049" max="11049" width="8.85546875" style="252" customWidth="1"/>
    <col min="11050" max="11050" width="9.140625" style="252" customWidth="1"/>
    <col min="11051" max="11052" width="8" style="252" customWidth="1"/>
    <col min="11053" max="11053" width="7.28515625" style="252" customWidth="1"/>
    <col min="11054" max="11055" width="8" style="252" customWidth="1"/>
    <col min="11056" max="11060" width="8.85546875" style="252" customWidth="1"/>
    <col min="11061" max="11116" width="0" style="252" hidden="1" customWidth="1"/>
    <col min="11117" max="11120" width="8.85546875" style="252" customWidth="1"/>
    <col min="11121" max="11127" width="10.140625" style="252" customWidth="1"/>
    <col min="11128" max="11264" width="11.42578125" style="252"/>
    <col min="11265" max="11266" width="23.5703125" style="252" customWidth="1"/>
    <col min="11267" max="11267" width="10.28515625" style="252" customWidth="1"/>
    <col min="11268" max="11268" width="11.5703125" style="252" customWidth="1"/>
    <col min="11269" max="11269" width="13.42578125" style="252" customWidth="1"/>
    <col min="11270" max="11270" width="10.28515625" style="252" customWidth="1"/>
    <col min="11271" max="11271" width="12.85546875" style="252" customWidth="1"/>
    <col min="11272" max="11272" width="13.42578125" style="252" customWidth="1"/>
    <col min="11273" max="11273" width="10.28515625" style="252" customWidth="1"/>
    <col min="11274" max="11274" width="11.42578125" style="252"/>
    <col min="11275" max="11275" width="10.28515625" style="252" customWidth="1"/>
    <col min="11276" max="11276" width="10.7109375" style="252" customWidth="1"/>
    <col min="11277" max="11277" width="11.85546875" style="252" customWidth="1"/>
    <col min="11278" max="11278" width="11.28515625" style="252" customWidth="1"/>
    <col min="11279" max="11279" width="10.28515625" style="252" customWidth="1"/>
    <col min="11280" max="11280" width="11" style="252" customWidth="1"/>
    <col min="11281" max="11283" width="10.28515625" style="252" customWidth="1"/>
    <col min="11284" max="11284" width="11.42578125" style="252" customWidth="1"/>
    <col min="11285" max="11285" width="10" style="252" customWidth="1"/>
    <col min="11286" max="11286" width="10.7109375" style="252" customWidth="1"/>
    <col min="11287" max="11287" width="9.28515625" style="252" customWidth="1"/>
    <col min="11288" max="11288" width="9.85546875" style="252" customWidth="1"/>
    <col min="11289" max="11289" width="8.7109375" style="252" customWidth="1"/>
    <col min="11290" max="11295" width="8.42578125" style="252" customWidth="1"/>
    <col min="11296" max="11296" width="8.85546875" style="252" customWidth="1"/>
    <col min="11297" max="11297" width="8.42578125" style="252" customWidth="1"/>
    <col min="11298" max="11301" width="9" style="252" customWidth="1"/>
    <col min="11302" max="11302" width="10" style="252" customWidth="1"/>
    <col min="11303" max="11303" width="9" style="252" customWidth="1"/>
    <col min="11304" max="11304" width="8.28515625" style="252" customWidth="1"/>
    <col min="11305" max="11305" width="8.85546875" style="252" customWidth="1"/>
    <col min="11306" max="11306" width="9.140625" style="252" customWidth="1"/>
    <col min="11307" max="11308" width="8" style="252" customWidth="1"/>
    <col min="11309" max="11309" width="7.28515625" style="252" customWidth="1"/>
    <col min="11310" max="11311" width="8" style="252" customWidth="1"/>
    <col min="11312" max="11316" width="8.85546875" style="252" customWidth="1"/>
    <col min="11317" max="11372" width="0" style="252" hidden="1" customWidth="1"/>
    <col min="11373" max="11376" width="8.85546875" style="252" customWidth="1"/>
    <col min="11377" max="11383" width="10.140625" style="252" customWidth="1"/>
    <col min="11384" max="11520" width="11.42578125" style="252"/>
    <col min="11521" max="11522" width="23.5703125" style="252" customWidth="1"/>
    <col min="11523" max="11523" width="10.28515625" style="252" customWidth="1"/>
    <col min="11524" max="11524" width="11.5703125" style="252" customWidth="1"/>
    <col min="11525" max="11525" width="13.42578125" style="252" customWidth="1"/>
    <col min="11526" max="11526" width="10.28515625" style="252" customWidth="1"/>
    <col min="11527" max="11527" width="12.85546875" style="252" customWidth="1"/>
    <col min="11528" max="11528" width="13.42578125" style="252" customWidth="1"/>
    <col min="11529" max="11529" width="10.28515625" style="252" customWidth="1"/>
    <col min="11530" max="11530" width="11.42578125" style="252"/>
    <col min="11531" max="11531" width="10.28515625" style="252" customWidth="1"/>
    <col min="11532" max="11532" width="10.7109375" style="252" customWidth="1"/>
    <col min="11533" max="11533" width="11.85546875" style="252" customWidth="1"/>
    <col min="11534" max="11534" width="11.28515625" style="252" customWidth="1"/>
    <col min="11535" max="11535" width="10.28515625" style="252" customWidth="1"/>
    <col min="11536" max="11536" width="11" style="252" customWidth="1"/>
    <col min="11537" max="11539" width="10.28515625" style="252" customWidth="1"/>
    <col min="11540" max="11540" width="11.42578125" style="252" customWidth="1"/>
    <col min="11541" max="11541" width="10" style="252" customWidth="1"/>
    <col min="11542" max="11542" width="10.7109375" style="252" customWidth="1"/>
    <col min="11543" max="11543" width="9.28515625" style="252" customWidth="1"/>
    <col min="11544" max="11544" width="9.85546875" style="252" customWidth="1"/>
    <col min="11545" max="11545" width="8.7109375" style="252" customWidth="1"/>
    <col min="11546" max="11551" width="8.42578125" style="252" customWidth="1"/>
    <col min="11552" max="11552" width="8.85546875" style="252" customWidth="1"/>
    <col min="11553" max="11553" width="8.42578125" style="252" customWidth="1"/>
    <col min="11554" max="11557" width="9" style="252" customWidth="1"/>
    <col min="11558" max="11558" width="10" style="252" customWidth="1"/>
    <col min="11559" max="11559" width="9" style="252" customWidth="1"/>
    <col min="11560" max="11560" width="8.28515625" style="252" customWidth="1"/>
    <col min="11561" max="11561" width="8.85546875" style="252" customWidth="1"/>
    <col min="11562" max="11562" width="9.140625" style="252" customWidth="1"/>
    <col min="11563" max="11564" width="8" style="252" customWidth="1"/>
    <col min="11565" max="11565" width="7.28515625" style="252" customWidth="1"/>
    <col min="11566" max="11567" width="8" style="252" customWidth="1"/>
    <col min="11568" max="11572" width="8.85546875" style="252" customWidth="1"/>
    <col min="11573" max="11628" width="0" style="252" hidden="1" customWidth="1"/>
    <col min="11629" max="11632" width="8.85546875" style="252" customWidth="1"/>
    <col min="11633" max="11639" width="10.140625" style="252" customWidth="1"/>
    <col min="11640" max="11776" width="11.42578125" style="252"/>
    <col min="11777" max="11778" width="23.5703125" style="252" customWidth="1"/>
    <col min="11779" max="11779" width="10.28515625" style="252" customWidth="1"/>
    <col min="11780" max="11780" width="11.5703125" style="252" customWidth="1"/>
    <col min="11781" max="11781" width="13.42578125" style="252" customWidth="1"/>
    <col min="11782" max="11782" width="10.28515625" style="252" customWidth="1"/>
    <col min="11783" max="11783" width="12.85546875" style="252" customWidth="1"/>
    <col min="11784" max="11784" width="13.42578125" style="252" customWidth="1"/>
    <col min="11785" max="11785" width="10.28515625" style="252" customWidth="1"/>
    <col min="11786" max="11786" width="11.42578125" style="252"/>
    <col min="11787" max="11787" width="10.28515625" style="252" customWidth="1"/>
    <col min="11788" max="11788" width="10.7109375" style="252" customWidth="1"/>
    <col min="11789" max="11789" width="11.85546875" style="252" customWidth="1"/>
    <col min="11790" max="11790" width="11.28515625" style="252" customWidth="1"/>
    <col min="11791" max="11791" width="10.28515625" style="252" customWidth="1"/>
    <col min="11792" max="11792" width="11" style="252" customWidth="1"/>
    <col min="11793" max="11795" width="10.28515625" style="252" customWidth="1"/>
    <col min="11796" max="11796" width="11.42578125" style="252" customWidth="1"/>
    <col min="11797" max="11797" width="10" style="252" customWidth="1"/>
    <col min="11798" max="11798" width="10.7109375" style="252" customWidth="1"/>
    <col min="11799" max="11799" width="9.28515625" style="252" customWidth="1"/>
    <col min="11800" max="11800" width="9.85546875" style="252" customWidth="1"/>
    <col min="11801" max="11801" width="8.7109375" style="252" customWidth="1"/>
    <col min="11802" max="11807" width="8.42578125" style="252" customWidth="1"/>
    <col min="11808" max="11808" width="8.85546875" style="252" customWidth="1"/>
    <col min="11809" max="11809" width="8.42578125" style="252" customWidth="1"/>
    <col min="11810" max="11813" width="9" style="252" customWidth="1"/>
    <col min="11814" max="11814" width="10" style="252" customWidth="1"/>
    <col min="11815" max="11815" width="9" style="252" customWidth="1"/>
    <col min="11816" max="11816" width="8.28515625" style="252" customWidth="1"/>
    <col min="11817" max="11817" width="8.85546875" style="252" customWidth="1"/>
    <col min="11818" max="11818" width="9.140625" style="252" customWidth="1"/>
    <col min="11819" max="11820" width="8" style="252" customWidth="1"/>
    <col min="11821" max="11821" width="7.28515625" style="252" customWidth="1"/>
    <col min="11822" max="11823" width="8" style="252" customWidth="1"/>
    <col min="11824" max="11828" width="8.85546875" style="252" customWidth="1"/>
    <col min="11829" max="11884" width="0" style="252" hidden="1" customWidth="1"/>
    <col min="11885" max="11888" width="8.85546875" style="252" customWidth="1"/>
    <col min="11889" max="11895" width="10.140625" style="252" customWidth="1"/>
    <col min="11896" max="12032" width="11.42578125" style="252"/>
    <col min="12033" max="12034" width="23.5703125" style="252" customWidth="1"/>
    <col min="12035" max="12035" width="10.28515625" style="252" customWidth="1"/>
    <col min="12036" max="12036" width="11.5703125" style="252" customWidth="1"/>
    <col min="12037" max="12037" width="13.42578125" style="252" customWidth="1"/>
    <col min="12038" max="12038" width="10.28515625" style="252" customWidth="1"/>
    <col min="12039" max="12039" width="12.85546875" style="252" customWidth="1"/>
    <col min="12040" max="12040" width="13.42578125" style="252" customWidth="1"/>
    <col min="12041" max="12041" width="10.28515625" style="252" customWidth="1"/>
    <col min="12042" max="12042" width="11.42578125" style="252"/>
    <col min="12043" max="12043" width="10.28515625" style="252" customWidth="1"/>
    <col min="12044" max="12044" width="10.7109375" style="252" customWidth="1"/>
    <col min="12045" max="12045" width="11.85546875" style="252" customWidth="1"/>
    <col min="12046" max="12046" width="11.28515625" style="252" customWidth="1"/>
    <col min="12047" max="12047" width="10.28515625" style="252" customWidth="1"/>
    <col min="12048" max="12048" width="11" style="252" customWidth="1"/>
    <col min="12049" max="12051" width="10.28515625" style="252" customWidth="1"/>
    <col min="12052" max="12052" width="11.42578125" style="252" customWidth="1"/>
    <col min="12053" max="12053" width="10" style="252" customWidth="1"/>
    <col min="12054" max="12054" width="10.7109375" style="252" customWidth="1"/>
    <col min="12055" max="12055" width="9.28515625" style="252" customWidth="1"/>
    <col min="12056" max="12056" width="9.85546875" style="252" customWidth="1"/>
    <col min="12057" max="12057" width="8.7109375" style="252" customWidth="1"/>
    <col min="12058" max="12063" width="8.42578125" style="252" customWidth="1"/>
    <col min="12064" max="12064" width="8.85546875" style="252" customWidth="1"/>
    <col min="12065" max="12065" width="8.42578125" style="252" customWidth="1"/>
    <col min="12066" max="12069" width="9" style="252" customWidth="1"/>
    <col min="12070" max="12070" width="10" style="252" customWidth="1"/>
    <col min="12071" max="12071" width="9" style="252" customWidth="1"/>
    <col min="12072" max="12072" width="8.28515625" style="252" customWidth="1"/>
    <col min="12073" max="12073" width="8.85546875" style="252" customWidth="1"/>
    <col min="12074" max="12074" width="9.140625" style="252" customWidth="1"/>
    <col min="12075" max="12076" width="8" style="252" customWidth="1"/>
    <col min="12077" max="12077" width="7.28515625" style="252" customWidth="1"/>
    <col min="12078" max="12079" width="8" style="252" customWidth="1"/>
    <col min="12080" max="12084" width="8.85546875" style="252" customWidth="1"/>
    <col min="12085" max="12140" width="0" style="252" hidden="1" customWidth="1"/>
    <col min="12141" max="12144" width="8.85546875" style="252" customWidth="1"/>
    <col min="12145" max="12151" width="10.140625" style="252" customWidth="1"/>
    <col min="12152" max="12288" width="11.42578125" style="252"/>
    <col min="12289" max="12290" width="23.5703125" style="252" customWidth="1"/>
    <col min="12291" max="12291" width="10.28515625" style="252" customWidth="1"/>
    <col min="12292" max="12292" width="11.5703125" style="252" customWidth="1"/>
    <col min="12293" max="12293" width="13.42578125" style="252" customWidth="1"/>
    <col min="12294" max="12294" width="10.28515625" style="252" customWidth="1"/>
    <col min="12295" max="12295" width="12.85546875" style="252" customWidth="1"/>
    <col min="12296" max="12296" width="13.42578125" style="252" customWidth="1"/>
    <col min="12297" max="12297" width="10.28515625" style="252" customWidth="1"/>
    <col min="12298" max="12298" width="11.42578125" style="252"/>
    <col min="12299" max="12299" width="10.28515625" style="252" customWidth="1"/>
    <col min="12300" max="12300" width="10.7109375" style="252" customWidth="1"/>
    <col min="12301" max="12301" width="11.85546875" style="252" customWidth="1"/>
    <col min="12302" max="12302" width="11.28515625" style="252" customWidth="1"/>
    <col min="12303" max="12303" width="10.28515625" style="252" customWidth="1"/>
    <col min="12304" max="12304" width="11" style="252" customWidth="1"/>
    <col min="12305" max="12307" width="10.28515625" style="252" customWidth="1"/>
    <col min="12308" max="12308" width="11.42578125" style="252" customWidth="1"/>
    <col min="12309" max="12309" width="10" style="252" customWidth="1"/>
    <col min="12310" max="12310" width="10.7109375" style="252" customWidth="1"/>
    <col min="12311" max="12311" width="9.28515625" style="252" customWidth="1"/>
    <col min="12312" max="12312" width="9.85546875" style="252" customWidth="1"/>
    <col min="12313" max="12313" width="8.7109375" style="252" customWidth="1"/>
    <col min="12314" max="12319" width="8.42578125" style="252" customWidth="1"/>
    <col min="12320" max="12320" width="8.85546875" style="252" customWidth="1"/>
    <col min="12321" max="12321" width="8.42578125" style="252" customWidth="1"/>
    <col min="12322" max="12325" width="9" style="252" customWidth="1"/>
    <col min="12326" max="12326" width="10" style="252" customWidth="1"/>
    <col min="12327" max="12327" width="9" style="252" customWidth="1"/>
    <col min="12328" max="12328" width="8.28515625" style="252" customWidth="1"/>
    <col min="12329" max="12329" width="8.85546875" style="252" customWidth="1"/>
    <col min="12330" max="12330" width="9.140625" style="252" customWidth="1"/>
    <col min="12331" max="12332" width="8" style="252" customWidth="1"/>
    <col min="12333" max="12333" width="7.28515625" style="252" customWidth="1"/>
    <col min="12334" max="12335" width="8" style="252" customWidth="1"/>
    <col min="12336" max="12340" width="8.85546875" style="252" customWidth="1"/>
    <col min="12341" max="12396" width="0" style="252" hidden="1" customWidth="1"/>
    <col min="12397" max="12400" width="8.85546875" style="252" customWidth="1"/>
    <col min="12401" max="12407" width="10.140625" style="252" customWidth="1"/>
    <col min="12408" max="12544" width="11.42578125" style="252"/>
    <col min="12545" max="12546" width="23.5703125" style="252" customWidth="1"/>
    <col min="12547" max="12547" width="10.28515625" style="252" customWidth="1"/>
    <col min="12548" max="12548" width="11.5703125" style="252" customWidth="1"/>
    <col min="12549" max="12549" width="13.42578125" style="252" customWidth="1"/>
    <col min="12550" max="12550" width="10.28515625" style="252" customWidth="1"/>
    <col min="12551" max="12551" width="12.85546875" style="252" customWidth="1"/>
    <col min="12552" max="12552" width="13.42578125" style="252" customWidth="1"/>
    <col min="12553" max="12553" width="10.28515625" style="252" customWidth="1"/>
    <col min="12554" max="12554" width="11.42578125" style="252"/>
    <col min="12555" max="12555" width="10.28515625" style="252" customWidth="1"/>
    <col min="12556" max="12556" width="10.7109375" style="252" customWidth="1"/>
    <col min="12557" max="12557" width="11.85546875" style="252" customWidth="1"/>
    <col min="12558" max="12558" width="11.28515625" style="252" customWidth="1"/>
    <col min="12559" max="12559" width="10.28515625" style="252" customWidth="1"/>
    <col min="12560" max="12560" width="11" style="252" customWidth="1"/>
    <col min="12561" max="12563" width="10.28515625" style="252" customWidth="1"/>
    <col min="12564" max="12564" width="11.42578125" style="252" customWidth="1"/>
    <col min="12565" max="12565" width="10" style="252" customWidth="1"/>
    <col min="12566" max="12566" width="10.7109375" style="252" customWidth="1"/>
    <col min="12567" max="12567" width="9.28515625" style="252" customWidth="1"/>
    <col min="12568" max="12568" width="9.85546875" style="252" customWidth="1"/>
    <col min="12569" max="12569" width="8.7109375" style="252" customWidth="1"/>
    <col min="12570" max="12575" width="8.42578125" style="252" customWidth="1"/>
    <col min="12576" max="12576" width="8.85546875" style="252" customWidth="1"/>
    <col min="12577" max="12577" width="8.42578125" style="252" customWidth="1"/>
    <col min="12578" max="12581" width="9" style="252" customWidth="1"/>
    <col min="12582" max="12582" width="10" style="252" customWidth="1"/>
    <col min="12583" max="12583" width="9" style="252" customWidth="1"/>
    <col min="12584" max="12584" width="8.28515625" style="252" customWidth="1"/>
    <col min="12585" max="12585" width="8.85546875" style="252" customWidth="1"/>
    <col min="12586" max="12586" width="9.140625" style="252" customWidth="1"/>
    <col min="12587" max="12588" width="8" style="252" customWidth="1"/>
    <col min="12589" max="12589" width="7.28515625" style="252" customWidth="1"/>
    <col min="12590" max="12591" width="8" style="252" customWidth="1"/>
    <col min="12592" max="12596" width="8.85546875" style="252" customWidth="1"/>
    <col min="12597" max="12652" width="0" style="252" hidden="1" customWidth="1"/>
    <col min="12653" max="12656" width="8.85546875" style="252" customWidth="1"/>
    <col min="12657" max="12663" width="10.140625" style="252" customWidth="1"/>
    <col min="12664" max="12800" width="11.42578125" style="252"/>
    <col min="12801" max="12802" width="23.5703125" style="252" customWidth="1"/>
    <col min="12803" max="12803" width="10.28515625" style="252" customWidth="1"/>
    <col min="12804" max="12804" width="11.5703125" style="252" customWidth="1"/>
    <col min="12805" max="12805" width="13.42578125" style="252" customWidth="1"/>
    <col min="12806" max="12806" width="10.28515625" style="252" customWidth="1"/>
    <col min="12807" max="12807" width="12.85546875" style="252" customWidth="1"/>
    <col min="12808" max="12808" width="13.42578125" style="252" customWidth="1"/>
    <col min="12809" max="12809" width="10.28515625" style="252" customWidth="1"/>
    <col min="12810" max="12810" width="11.42578125" style="252"/>
    <col min="12811" max="12811" width="10.28515625" style="252" customWidth="1"/>
    <col min="12812" max="12812" width="10.7109375" style="252" customWidth="1"/>
    <col min="12813" max="12813" width="11.85546875" style="252" customWidth="1"/>
    <col min="12814" max="12814" width="11.28515625" style="252" customWidth="1"/>
    <col min="12815" max="12815" width="10.28515625" style="252" customWidth="1"/>
    <col min="12816" max="12816" width="11" style="252" customWidth="1"/>
    <col min="12817" max="12819" width="10.28515625" style="252" customWidth="1"/>
    <col min="12820" max="12820" width="11.42578125" style="252" customWidth="1"/>
    <col min="12821" max="12821" width="10" style="252" customWidth="1"/>
    <col min="12822" max="12822" width="10.7109375" style="252" customWidth="1"/>
    <col min="12823" max="12823" width="9.28515625" style="252" customWidth="1"/>
    <col min="12824" max="12824" width="9.85546875" style="252" customWidth="1"/>
    <col min="12825" max="12825" width="8.7109375" style="252" customWidth="1"/>
    <col min="12826" max="12831" width="8.42578125" style="252" customWidth="1"/>
    <col min="12832" max="12832" width="8.85546875" style="252" customWidth="1"/>
    <col min="12833" max="12833" width="8.42578125" style="252" customWidth="1"/>
    <col min="12834" max="12837" width="9" style="252" customWidth="1"/>
    <col min="12838" max="12838" width="10" style="252" customWidth="1"/>
    <col min="12839" max="12839" width="9" style="252" customWidth="1"/>
    <col min="12840" max="12840" width="8.28515625" style="252" customWidth="1"/>
    <col min="12841" max="12841" width="8.85546875" style="252" customWidth="1"/>
    <col min="12842" max="12842" width="9.140625" style="252" customWidth="1"/>
    <col min="12843" max="12844" width="8" style="252" customWidth="1"/>
    <col min="12845" max="12845" width="7.28515625" style="252" customWidth="1"/>
    <col min="12846" max="12847" width="8" style="252" customWidth="1"/>
    <col min="12848" max="12852" width="8.85546875" style="252" customWidth="1"/>
    <col min="12853" max="12908" width="0" style="252" hidden="1" customWidth="1"/>
    <col min="12909" max="12912" width="8.85546875" style="252" customWidth="1"/>
    <col min="12913" max="12919" width="10.140625" style="252" customWidth="1"/>
    <col min="12920" max="13056" width="11.42578125" style="252"/>
    <col min="13057" max="13058" width="23.5703125" style="252" customWidth="1"/>
    <col min="13059" max="13059" width="10.28515625" style="252" customWidth="1"/>
    <col min="13060" max="13060" width="11.5703125" style="252" customWidth="1"/>
    <col min="13061" max="13061" width="13.42578125" style="252" customWidth="1"/>
    <col min="13062" max="13062" width="10.28515625" style="252" customWidth="1"/>
    <col min="13063" max="13063" width="12.85546875" style="252" customWidth="1"/>
    <col min="13064" max="13064" width="13.42578125" style="252" customWidth="1"/>
    <col min="13065" max="13065" width="10.28515625" style="252" customWidth="1"/>
    <col min="13066" max="13066" width="11.42578125" style="252"/>
    <col min="13067" max="13067" width="10.28515625" style="252" customWidth="1"/>
    <col min="13068" max="13068" width="10.7109375" style="252" customWidth="1"/>
    <col min="13069" max="13069" width="11.85546875" style="252" customWidth="1"/>
    <col min="13070" max="13070" width="11.28515625" style="252" customWidth="1"/>
    <col min="13071" max="13071" width="10.28515625" style="252" customWidth="1"/>
    <col min="13072" max="13072" width="11" style="252" customWidth="1"/>
    <col min="13073" max="13075" width="10.28515625" style="252" customWidth="1"/>
    <col min="13076" max="13076" width="11.42578125" style="252" customWidth="1"/>
    <col min="13077" max="13077" width="10" style="252" customWidth="1"/>
    <col min="13078" max="13078" width="10.7109375" style="252" customWidth="1"/>
    <col min="13079" max="13079" width="9.28515625" style="252" customWidth="1"/>
    <col min="13080" max="13080" width="9.85546875" style="252" customWidth="1"/>
    <col min="13081" max="13081" width="8.7109375" style="252" customWidth="1"/>
    <col min="13082" max="13087" width="8.42578125" style="252" customWidth="1"/>
    <col min="13088" max="13088" width="8.85546875" style="252" customWidth="1"/>
    <col min="13089" max="13089" width="8.42578125" style="252" customWidth="1"/>
    <col min="13090" max="13093" width="9" style="252" customWidth="1"/>
    <col min="13094" max="13094" width="10" style="252" customWidth="1"/>
    <col min="13095" max="13095" width="9" style="252" customWidth="1"/>
    <col min="13096" max="13096" width="8.28515625" style="252" customWidth="1"/>
    <col min="13097" max="13097" width="8.85546875" style="252" customWidth="1"/>
    <col min="13098" max="13098" width="9.140625" style="252" customWidth="1"/>
    <col min="13099" max="13100" width="8" style="252" customWidth="1"/>
    <col min="13101" max="13101" width="7.28515625" style="252" customWidth="1"/>
    <col min="13102" max="13103" width="8" style="252" customWidth="1"/>
    <col min="13104" max="13108" width="8.85546875" style="252" customWidth="1"/>
    <col min="13109" max="13164" width="0" style="252" hidden="1" customWidth="1"/>
    <col min="13165" max="13168" width="8.85546875" style="252" customWidth="1"/>
    <col min="13169" max="13175" width="10.140625" style="252" customWidth="1"/>
    <col min="13176" max="13312" width="11.42578125" style="252"/>
    <col min="13313" max="13314" width="23.5703125" style="252" customWidth="1"/>
    <col min="13315" max="13315" width="10.28515625" style="252" customWidth="1"/>
    <col min="13316" max="13316" width="11.5703125" style="252" customWidth="1"/>
    <col min="13317" max="13317" width="13.42578125" style="252" customWidth="1"/>
    <col min="13318" max="13318" width="10.28515625" style="252" customWidth="1"/>
    <col min="13319" max="13319" width="12.85546875" style="252" customWidth="1"/>
    <col min="13320" max="13320" width="13.42578125" style="252" customWidth="1"/>
    <col min="13321" max="13321" width="10.28515625" style="252" customWidth="1"/>
    <col min="13322" max="13322" width="11.42578125" style="252"/>
    <col min="13323" max="13323" width="10.28515625" style="252" customWidth="1"/>
    <col min="13324" max="13324" width="10.7109375" style="252" customWidth="1"/>
    <col min="13325" max="13325" width="11.85546875" style="252" customWidth="1"/>
    <col min="13326" max="13326" width="11.28515625" style="252" customWidth="1"/>
    <col min="13327" max="13327" width="10.28515625" style="252" customWidth="1"/>
    <col min="13328" max="13328" width="11" style="252" customWidth="1"/>
    <col min="13329" max="13331" width="10.28515625" style="252" customWidth="1"/>
    <col min="13332" max="13332" width="11.42578125" style="252" customWidth="1"/>
    <col min="13333" max="13333" width="10" style="252" customWidth="1"/>
    <col min="13334" max="13334" width="10.7109375" style="252" customWidth="1"/>
    <col min="13335" max="13335" width="9.28515625" style="252" customWidth="1"/>
    <col min="13336" max="13336" width="9.85546875" style="252" customWidth="1"/>
    <col min="13337" max="13337" width="8.7109375" style="252" customWidth="1"/>
    <col min="13338" max="13343" width="8.42578125" style="252" customWidth="1"/>
    <col min="13344" max="13344" width="8.85546875" style="252" customWidth="1"/>
    <col min="13345" max="13345" width="8.42578125" style="252" customWidth="1"/>
    <col min="13346" max="13349" width="9" style="252" customWidth="1"/>
    <col min="13350" max="13350" width="10" style="252" customWidth="1"/>
    <col min="13351" max="13351" width="9" style="252" customWidth="1"/>
    <col min="13352" max="13352" width="8.28515625" style="252" customWidth="1"/>
    <col min="13353" max="13353" width="8.85546875" style="252" customWidth="1"/>
    <col min="13354" max="13354" width="9.140625" style="252" customWidth="1"/>
    <col min="13355" max="13356" width="8" style="252" customWidth="1"/>
    <col min="13357" max="13357" width="7.28515625" style="252" customWidth="1"/>
    <col min="13358" max="13359" width="8" style="252" customWidth="1"/>
    <col min="13360" max="13364" width="8.85546875" style="252" customWidth="1"/>
    <col min="13365" max="13420" width="0" style="252" hidden="1" customWidth="1"/>
    <col min="13421" max="13424" width="8.85546875" style="252" customWidth="1"/>
    <col min="13425" max="13431" width="10.140625" style="252" customWidth="1"/>
    <col min="13432" max="13568" width="11.42578125" style="252"/>
    <col min="13569" max="13570" width="23.5703125" style="252" customWidth="1"/>
    <col min="13571" max="13571" width="10.28515625" style="252" customWidth="1"/>
    <col min="13572" max="13572" width="11.5703125" style="252" customWidth="1"/>
    <col min="13573" max="13573" width="13.42578125" style="252" customWidth="1"/>
    <col min="13574" max="13574" width="10.28515625" style="252" customWidth="1"/>
    <col min="13575" max="13575" width="12.85546875" style="252" customWidth="1"/>
    <col min="13576" max="13576" width="13.42578125" style="252" customWidth="1"/>
    <col min="13577" max="13577" width="10.28515625" style="252" customWidth="1"/>
    <col min="13578" max="13578" width="11.42578125" style="252"/>
    <col min="13579" max="13579" width="10.28515625" style="252" customWidth="1"/>
    <col min="13580" max="13580" width="10.7109375" style="252" customWidth="1"/>
    <col min="13581" max="13581" width="11.85546875" style="252" customWidth="1"/>
    <col min="13582" max="13582" width="11.28515625" style="252" customWidth="1"/>
    <col min="13583" max="13583" width="10.28515625" style="252" customWidth="1"/>
    <col min="13584" max="13584" width="11" style="252" customWidth="1"/>
    <col min="13585" max="13587" width="10.28515625" style="252" customWidth="1"/>
    <col min="13588" max="13588" width="11.42578125" style="252" customWidth="1"/>
    <col min="13589" max="13589" width="10" style="252" customWidth="1"/>
    <col min="13590" max="13590" width="10.7109375" style="252" customWidth="1"/>
    <col min="13591" max="13591" width="9.28515625" style="252" customWidth="1"/>
    <col min="13592" max="13592" width="9.85546875" style="252" customWidth="1"/>
    <col min="13593" max="13593" width="8.7109375" style="252" customWidth="1"/>
    <col min="13594" max="13599" width="8.42578125" style="252" customWidth="1"/>
    <col min="13600" max="13600" width="8.85546875" style="252" customWidth="1"/>
    <col min="13601" max="13601" width="8.42578125" style="252" customWidth="1"/>
    <col min="13602" max="13605" width="9" style="252" customWidth="1"/>
    <col min="13606" max="13606" width="10" style="252" customWidth="1"/>
    <col min="13607" max="13607" width="9" style="252" customWidth="1"/>
    <col min="13608" max="13608" width="8.28515625" style="252" customWidth="1"/>
    <col min="13609" max="13609" width="8.85546875" style="252" customWidth="1"/>
    <col min="13610" max="13610" width="9.140625" style="252" customWidth="1"/>
    <col min="13611" max="13612" width="8" style="252" customWidth="1"/>
    <col min="13613" max="13613" width="7.28515625" style="252" customWidth="1"/>
    <col min="13614" max="13615" width="8" style="252" customWidth="1"/>
    <col min="13616" max="13620" width="8.85546875" style="252" customWidth="1"/>
    <col min="13621" max="13676" width="0" style="252" hidden="1" customWidth="1"/>
    <col min="13677" max="13680" width="8.85546875" style="252" customWidth="1"/>
    <col min="13681" max="13687" width="10.140625" style="252" customWidth="1"/>
    <col min="13688" max="13824" width="11.42578125" style="252"/>
    <col min="13825" max="13826" width="23.5703125" style="252" customWidth="1"/>
    <col min="13827" max="13827" width="10.28515625" style="252" customWidth="1"/>
    <col min="13828" max="13828" width="11.5703125" style="252" customWidth="1"/>
    <col min="13829" max="13829" width="13.42578125" style="252" customWidth="1"/>
    <col min="13830" max="13830" width="10.28515625" style="252" customWidth="1"/>
    <col min="13831" max="13831" width="12.85546875" style="252" customWidth="1"/>
    <col min="13832" max="13832" width="13.42578125" style="252" customWidth="1"/>
    <col min="13833" max="13833" width="10.28515625" style="252" customWidth="1"/>
    <col min="13834" max="13834" width="11.42578125" style="252"/>
    <col min="13835" max="13835" width="10.28515625" style="252" customWidth="1"/>
    <col min="13836" max="13836" width="10.7109375" style="252" customWidth="1"/>
    <col min="13837" max="13837" width="11.85546875" style="252" customWidth="1"/>
    <col min="13838" max="13838" width="11.28515625" style="252" customWidth="1"/>
    <col min="13839" max="13839" width="10.28515625" style="252" customWidth="1"/>
    <col min="13840" max="13840" width="11" style="252" customWidth="1"/>
    <col min="13841" max="13843" width="10.28515625" style="252" customWidth="1"/>
    <col min="13844" max="13844" width="11.42578125" style="252" customWidth="1"/>
    <col min="13845" max="13845" width="10" style="252" customWidth="1"/>
    <col min="13846" max="13846" width="10.7109375" style="252" customWidth="1"/>
    <col min="13847" max="13847" width="9.28515625" style="252" customWidth="1"/>
    <col min="13848" max="13848" width="9.85546875" style="252" customWidth="1"/>
    <col min="13849" max="13849" width="8.7109375" style="252" customWidth="1"/>
    <col min="13850" max="13855" width="8.42578125" style="252" customWidth="1"/>
    <col min="13856" max="13856" width="8.85546875" style="252" customWidth="1"/>
    <col min="13857" max="13857" width="8.42578125" style="252" customWidth="1"/>
    <col min="13858" max="13861" width="9" style="252" customWidth="1"/>
    <col min="13862" max="13862" width="10" style="252" customWidth="1"/>
    <col min="13863" max="13863" width="9" style="252" customWidth="1"/>
    <col min="13864" max="13864" width="8.28515625" style="252" customWidth="1"/>
    <col min="13865" max="13865" width="8.85546875" style="252" customWidth="1"/>
    <col min="13866" max="13866" width="9.140625" style="252" customWidth="1"/>
    <col min="13867" max="13868" width="8" style="252" customWidth="1"/>
    <col min="13869" max="13869" width="7.28515625" style="252" customWidth="1"/>
    <col min="13870" max="13871" width="8" style="252" customWidth="1"/>
    <col min="13872" max="13876" width="8.85546875" style="252" customWidth="1"/>
    <col min="13877" max="13932" width="0" style="252" hidden="1" customWidth="1"/>
    <col min="13933" max="13936" width="8.85546875" style="252" customWidth="1"/>
    <col min="13937" max="13943" width="10.140625" style="252" customWidth="1"/>
    <col min="13944" max="14080" width="11.42578125" style="252"/>
    <col min="14081" max="14082" width="23.5703125" style="252" customWidth="1"/>
    <col min="14083" max="14083" width="10.28515625" style="252" customWidth="1"/>
    <col min="14084" max="14084" width="11.5703125" style="252" customWidth="1"/>
    <col min="14085" max="14085" width="13.42578125" style="252" customWidth="1"/>
    <col min="14086" max="14086" width="10.28515625" style="252" customWidth="1"/>
    <col min="14087" max="14087" width="12.85546875" style="252" customWidth="1"/>
    <col min="14088" max="14088" width="13.42578125" style="252" customWidth="1"/>
    <col min="14089" max="14089" width="10.28515625" style="252" customWidth="1"/>
    <col min="14090" max="14090" width="11.42578125" style="252"/>
    <col min="14091" max="14091" width="10.28515625" style="252" customWidth="1"/>
    <col min="14092" max="14092" width="10.7109375" style="252" customWidth="1"/>
    <col min="14093" max="14093" width="11.85546875" style="252" customWidth="1"/>
    <col min="14094" max="14094" width="11.28515625" style="252" customWidth="1"/>
    <col min="14095" max="14095" width="10.28515625" style="252" customWidth="1"/>
    <col min="14096" max="14096" width="11" style="252" customWidth="1"/>
    <col min="14097" max="14099" width="10.28515625" style="252" customWidth="1"/>
    <col min="14100" max="14100" width="11.42578125" style="252" customWidth="1"/>
    <col min="14101" max="14101" width="10" style="252" customWidth="1"/>
    <col min="14102" max="14102" width="10.7109375" style="252" customWidth="1"/>
    <col min="14103" max="14103" width="9.28515625" style="252" customWidth="1"/>
    <col min="14104" max="14104" width="9.85546875" style="252" customWidth="1"/>
    <col min="14105" max="14105" width="8.7109375" style="252" customWidth="1"/>
    <col min="14106" max="14111" width="8.42578125" style="252" customWidth="1"/>
    <col min="14112" max="14112" width="8.85546875" style="252" customWidth="1"/>
    <col min="14113" max="14113" width="8.42578125" style="252" customWidth="1"/>
    <col min="14114" max="14117" width="9" style="252" customWidth="1"/>
    <col min="14118" max="14118" width="10" style="252" customWidth="1"/>
    <col min="14119" max="14119" width="9" style="252" customWidth="1"/>
    <col min="14120" max="14120" width="8.28515625" style="252" customWidth="1"/>
    <col min="14121" max="14121" width="8.85546875" style="252" customWidth="1"/>
    <col min="14122" max="14122" width="9.140625" style="252" customWidth="1"/>
    <col min="14123" max="14124" width="8" style="252" customWidth="1"/>
    <col min="14125" max="14125" width="7.28515625" style="252" customWidth="1"/>
    <col min="14126" max="14127" width="8" style="252" customWidth="1"/>
    <col min="14128" max="14132" width="8.85546875" style="252" customWidth="1"/>
    <col min="14133" max="14188" width="0" style="252" hidden="1" customWidth="1"/>
    <col min="14189" max="14192" width="8.85546875" style="252" customWidth="1"/>
    <col min="14193" max="14199" width="10.140625" style="252" customWidth="1"/>
    <col min="14200" max="14336" width="11.42578125" style="252"/>
    <col min="14337" max="14338" width="23.5703125" style="252" customWidth="1"/>
    <col min="14339" max="14339" width="10.28515625" style="252" customWidth="1"/>
    <col min="14340" max="14340" width="11.5703125" style="252" customWidth="1"/>
    <col min="14341" max="14341" width="13.42578125" style="252" customWidth="1"/>
    <col min="14342" max="14342" width="10.28515625" style="252" customWidth="1"/>
    <col min="14343" max="14343" width="12.85546875" style="252" customWidth="1"/>
    <col min="14344" max="14344" width="13.42578125" style="252" customWidth="1"/>
    <col min="14345" max="14345" width="10.28515625" style="252" customWidth="1"/>
    <col min="14346" max="14346" width="11.42578125" style="252"/>
    <col min="14347" max="14347" width="10.28515625" style="252" customWidth="1"/>
    <col min="14348" max="14348" width="10.7109375" style="252" customWidth="1"/>
    <col min="14349" max="14349" width="11.85546875" style="252" customWidth="1"/>
    <col min="14350" max="14350" width="11.28515625" style="252" customWidth="1"/>
    <col min="14351" max="14351" width="10.28515625" style="252" customWidth="1"/>
    <col min="14352" max="14352" width="11" style="252" customWidth="1"/>
    <col min="14353" max="14355" width="10.28515625" style="252" customWidth="1"/>
    <col min="14356" max="14356" width="11.42578125" style="252" customWidth="1"/>
    <col min="14357" max="14357" width="10" style="252" customWidth="1"/>
    <col min="14358" max="14358" width="10.7109375" style="252" customWidth="1"/>
    <col min="14359" max="14359" width="9.28515625" style="252" customWidth="1"/>
    <col min="14360" max="14360" width="9.85546875" style="252" customWidth="1"/>
    <col min="14361" max="14361" width="8.7109375" style="252" customWidth="1"/>
    <col min="14362" max="14367" width="8.42578125" style="252" customWidth="1"/>
    <col min="14368" max="14368" width="8.85546875" style="252" customWidth="1"/>
    <col min="14369" max="14369" width="8.42578125" style="252" customWidth="1"/>
    <col min="14370" max="14373" width="9" style="252" customWidth="1"/>
    <col min="14374" max="14374" width="10" style="252" customWidth="1"/>
    <col min="14375" max="14375" width="9" style="252" customWidth="1"/>
    <col min="14376" max="14376" width="8.28515625" style="252" customWidth="1"/>
    <col min="14377" max="14377" width="8.85546875" style="252" customWidth="1"/>
    <col min="14378" max="14378" width="9.140625" style="252" customWidth="1"/>
    <col min="14379" max="14380" width="8" style="252" customWidth="1"/>
    <col min="14381" max="14381" width="7.28515625" style="252" customWidth="1"/>
    <col min="14382" max="14383" width="8" style="252" customWidth="1"/>
    <col min="14384" max="14388" width="8.85546875" style="252" customWidth="1"/>
    <col min="14389" max="14444" width="0" style="252" hidden="1" customWidth="1"/>
    <col min="14445" max="14448" width="8.85546875" style="252" customWidth="1"/>
    <col min="14449" max="14455" width="10.140625" style="252" customWidth="1"/>
    <col min="14456" max="14592" width="11.42578125" style="252"/>
    <col min="14593" max="14594" width="23.5703125" style="252" customWidth="1"/>
    <col min="14595" max="14595" width="10.28515625" style="252" customWidth="1"/>
    <col min="14596" max="14596" width="11.5703125" style="252" customWidth="1"/>
    <col min="14597" max="14597" width="13.42578125" style="252" customWidth="1"/>
    <col min="14598" max="14598" width="10.28515625" style="252" customWidth="1"/>
    <col min="14599" max="14599" width="12.85546875" style="252" customWidth="1"/>
    <col min="14600" max="14600" width="13.42578125" style="252" customWidth="1"/>
    <col min="14601" max="14601" width="10.28515625" style="252" customWidth="1"/>
    <col min="14602" max="14602" width="11.42578125" style="252"/>
    <col min="14603" max="14603" width="10.28515625" style="252" customWidth="1"/>
    <col min="14604" max="14604" width="10.7109375" style="252" customWidth="1"/>
    <col min="14605" max="14605" width="11.85546875" style="252" customWidth="1"/>
    <col min="14606" max="14606" width="11.28515625" style="252" customWidth="1"/>
    <col min="14607" max="14607" width="10.28515625" style="252" customWidth="1"/>
    <col min="14608" max="14608" width="11" style="252" customWidth="1"/>
    <col min="14609" max="14611" width="10.28515625" style="252" customWidth="1"/>
    <col min="14612" max="14612" width="11.42578125" style="252" customWidth="1"/>
    <col min="14613" max="14613" width="10" style="252" customWidth="1"/>
    <col min="14614" max="14614" width="10.7109375" style="252" customWidth="1"/>
    <col min="14615" max="14615" width="9.28515625" style="252" customWidth="1"/>
    <col min="14616" max="14616" width="9.85546875" style="252" customWidth="1"/>
    <col min="14617" max="14617" width="8.7109375" style="252" customWidth="1"/>
    <col min="14618" max="14623" width="8.42578125" style="252" customWidth="1"/>
    <col min="14624" max="14624" width="8.85546875" style="252" customWidth="1"/>
    <col min="14625" max="14625" width="8.42578125" style="252" customWidth="1"/>
    <col min="14626" max="14629" width="9" style="252" customWidth="1"/>
    <col min="14630" max="14630" width="10" style="252" customWidth="1"/>
    <col min="14631" max="14631" width="9" style="252" customWidth="1"/>
    <col min="14632" max="14632" width="8.28515625" style="252" customWidth="1"/>
    <col min="14633" max="14633" width="8.85546875" style="252" customWidth="1"/>
    <col min="14634" max="14634" width="9.140625" style="252" customWidth="1"/>
    <col min="14635" max="14636" width="8" style="252" customWidth="1"/>
    <col min="14637" max="14637" width="7.28515625" style="252" customWidth="1"/>
    <col min="14638" max="14639" width="8" style="252" customWidth="1"/>
    <col min="14640" max="14644" width="8.85546875" style="252" customWidth="1"/>
    <col min="14645" max="14700" width="0" style="252" hidden="1" customWidth="1"/>
    <col min="14701" max="14704" width="8.85546875" style="252" customWidth="1"/>
    <col min="14705" max="14711" width="10.140625" style="252" customWidth="1"/>
    <col min="14712" max="14848" width="11.42578125" style="252"/>
    <col min="14849" max="14850" width="23.5703125" style="252" customWidth="1"/>
    <col min="14851" max="14851" width="10.28515625" style="252" customWidth="1"/>
    <col min="14852" max="14852" width="11.5703125" style="252" customWidth="1"/>
    <col min="14853" max="14853" width="13.42578125" style="252" customWidth="1"/>
    <col min="14854" max="14854" width="10.28515625" style="252" customWidth="1"/>
    <col min="14855" max="14855" width="12.85546875" style="252" customWidth="1"/>
    <col min="14856" max="14856" width="13.42578125" style="252" customWidth="1"/>
    <col min="14857" max="14857" width="10.28515625" style="252" customWidth="1"/>
    <col min="14858" max="14858" width="11.42578125" style="252"/>
    <col min="14859" max="14859" width="10.28515625" style="252" customWidth="1"/>
    <col min="14860" max="14860" width="10.7109375" style="252" customWidth="1"/>
    <col min="14861" max="14861" width="11.85546875" style="252" customWidth="1"/>
    <col min="14862" max="14862" width="11.28515625" style="252" customWidth="1"/>
    <col min="14863" max="14863" width="10.28515625" style="252" customWidth="1"/>
    <col min="14864" max="14864" width="11" style="252" customWidth="1"/>
    <col min="14865" max="14867" width="10.28515625" style="252" customWidth="1"/>
    <col min="14868" max="14868" width="11.42578125" style="252" customWidth="1"/>
    <col min="14869" max="14869" width="10" style="252" customWidth="1"/>
    <col min="14870" max="14870" width="10.7109375" style="252" customWidth="1"/>
    <col min="14871" max="14871" width="9.28515625" style="252" customWidth="1"/>
    <col min="14872" max="14872" width="9.85546875" style="252" customWidth="1"/>
    <col min="14873" max="14873" width="8.7109375" style="252" customWidth="1"/>
    <col min="14874" max="14879" width="8.42578125" style="252" customWidth="1"/>
    <col min="14880" max="14880" width="8.85546875" style="252" customWidth="1"/>
    <col min="14881" max="14881" width="8.42578125" style="252" customWidth="1"/>
    <col min="14882" max="14885" width="9" style="252" customWidth="1"/>
    <col min="14886" max="14886" width="10" style="252" customWidth="1"/>
    <col min="14887" max="14887" width="9" style="252" customWidth="1"/>
    <col min="14888" max="14888" width="8.28515625" style="252" customWidth="1"/>
    <col min="14889" max="14889" width="8.85546875" style="252" customWidth="1"/>
    <col min="14890" max="14890" width="9.140625" style="252" customWidth="1"/>
    <col min="14891" max="14892" width="8" style="252" customWidth="1"/>
    <col min="14893" max="14893" width="7.28515625" style="252" customWidth="1"/>
    <col min="14894" max="14895" width="8" style="252" customWidth="1"/>
    <col min="14896" max="14900" width="8.85546875" style="252" customWidth="1"/>
    <col min="14901" max="14956" width="0" style="252" hidden="1" customWidth="1"/>
    <col min="14957" max="14960" width="8.85546875" style="252" customWidth="1"/>
    <col min="14961" max="14967" width="10.140625" style="252" customWidth="1"/>
    <col min="14968" max="15104" width="11.42578125" style="252"/>
    <col min="15105" max="15106" width="23.5703125" style="252" customWidth="1"/>
    <col min="15107" max="15107" width="10.28515625" style="252" customWidth="1"/>
    <col min="15108" max="15108" width="11.5703125" style="252" customWidth="1"/>
    <col min="15109" max="15109" width="13.42578125" style="252" customWidth="1"/>
    <col min="15110" max="15110" width="10.28515625" style="252" customWidth="1"/>
    <col min="15111" max="15111" width="12.85546875" style="252" customWidth="1"/>
    <col min="15112" max="15112" width="13.42578125" style="252" customWidth="1"/>
    <col min="15113" max="15113" width="10.28515625" style="252" customWidth="1"/>
    <col min="15114" max="15114" width="11.42578125" style="252"/>
    <col min="15115" max="15115" width="10.28515625" style="252" customWidth="1"/>
    <col min="15116" max="15116" width="10.7109375" style="252" customWidth="1"/>
    <col min="15117" max="15117" width="11.85546875" style="252" customWidth="1"/>
    <col min="15118" max="15118" width="11.28515625" style="252" customWidth="1"/>
    <col min="15119" max="15119" width="10.28515625" style="252" customWidth="1"/>
    <col min="15120" max="15120" width="11" style="252" customWidth="1"/>
    <col min="15121" max="15123" width="10.28515625" style="252" customWidth="1"/>
    <col min="15124" max="15124" width="11.42578125" style="252" customWidth="1"/>
    <col min="15125" max="15125" width="10" style="252" customWidth="1"/>
    <col min="15126" max="15126" width="10.7109375" style="252" customWidth="1"/>
    <col min="15127" max="15127" width="9.28515625" style="252" customWidth="1"/>
    <col min="15128" max="15128" width="9.85546875" style="252" customWidth="1"/>
    <col min="15129" max="15129" width="8.7109375" style="252" customWidth="1"/>
    <col min="15130" max="15135" width="8.42578125" style="252" customWidth="1"/>
    <col min="15136" max="15136" width="8.85546875" style="252" customWidth="1"/>
    <col min="15137" max="15137" width="8.42578125" style="252" customWidth="1"/>
    <col min="15138" max="15141" width="9" style="252" customWidth="1"/>
    <col min="15142" max="15142" width="10" style="252" customWidth="1"/>
    <col min="15143" max="15143" width="9" style="252" customWidth="1"/>
    <col min="15144" max="15144" width="8.28515625" style="252" customWidth="1"/>
    <col min="15145" max="15145" width="8.85546875" style="252" customWidth="1"/>
    <col min="15146" max="15146" width="9.140625" style="252" customWidth="1"/>
    <col min="15147" max="15148" width="8" style="252" customWidth="1"/>
    <col min="15149" max="15149" width="7.28515625" style="252" customWidth="1"/>
    <col min="15150" max="15151" width="8" style="252" customWidth="1"/>
    <col min="15152" max="15156" width="8.85546875" style="252" customWidth="1"/>
    <col min="15157" max="15212" width="0" style="252" hidden="1" customWidth="1"/>
    <col min="15213" max="15216" width="8.85546875" style="252" customWidth="1"/>
    <col min="15217" max="15223" width="10.140625" style="252" customWidth="1"/>
    <col min="15224" max="15360" width="11.42578125" style="252"/>
    <col min="15361" max="15362" width="23.5703125" style="252" customWidth="1"/>
    <col min="15363" max="15363" width="10.28515625" style="252" customWidth="1"/>
    <col min="15364" max="15364" width="11.5703125" style="252" customWidth="1"/>
    <col min="15365" max="15365" width="13.42578125" style="252" customWidth="1"/>
    <col min="15366" max="15366" width="10.28515625" style="252" customWidth="1"/>
    <col min="15367" max="15367" width="12.85546875" style="252" customWidth="1"/>
    <col min="15368" max="15368" width="13.42578125" style="252" customWidth="1"/>
    <col min="15369" max="15369" width="10.28515625" style="252" customWidth="1"/>
    <col min="15370" max="15370" width="11.42578125" style="252"/>
    <col min="15371" max="15371" width="10.28515625" style="252" customWidth="1"/>
    <col min="15372" max="15372" width="10.7109375" style="252" customWidth="1"/>
    <col min="15373" max="15373" width="11.85546875" style="252" customWidth="1"/>
    <col min="15374" max="15374" width="11.28515625" style="252" customWidth="1"/>
    <col min="15375" max="15375" width="10.28515625" style="252" customWidth="1"/>
    <col min="15376" max="15376" width="11" style="252" customWidth="1"/>
    <col min="15377" max="15379" width="10.28515625" style="252" customWidth="1"/>
    <col min="15380" max="15380" width="11.42578125" style="252" customWidth="1"/>
    <col min="15381" max="15381" width="10" style="252" customWidth="1"/>
    <col min="15382" max="15382" width="10.7109375" style="252" customWidth="1"/>
    <col min="15383" max="15383" width="9.28515625" style="252" customWidth="1"/>
    <col min="15384" max="15384" width="9.85546875" style="252" customWidth="1"/>
    <col min="15385" max="15385" width="8.7109375" style="252" customWidth="1"/>
    <col min="15386" max="15391" width="8.42578125" style="252" customWidth="1"/>
    <col min="15392" max="15392" width="8.85546875" style="252" customWidth="1"/>
    <col min="15393" max="15393" width="8.42578125" style="252" customWidth="1"/>
    <col min="15394" max="15397" width="9" style="252" customWidth="1"/>
    <col min="15398" max="15398" width="10" style="252" customWidth="1"/>
    <col min="15399" max="15399" width="9" style="252" customWidth="1"/>
    <col min="15400" max="15400" width="8.28515625" style="252" customWidth="1"/>
    <col min="15401" max="15401" width="8.85546875" style="252" customWidth="1"/>
    <col min="15402" max="15402" width="9.140625" style="252" customWidth="1"/>
    <col min="15403" max="15404" width="8" style="252" customWidth="1"/>
    <col min="15405" max="15405" width="7.28515625" style="252" customWidth="1"/>
    <col min="15406" max="15407" width="8" style="252" customWidth="1"/>
    <col min="15408" max="15412" width="8.85546875" style="252" customWidth="1"/>
    <col min="15413" max="15468" width="0" style="252" hidden="1" customWidth="1"/>
    <col min="15469" max="15472" width="8.85546875" style="252" customWidth="1"/>
    <col min="15473" max="15479" width="10.140625" style="252" customWidth="1"/>
    <col min="15480" max="15616" width="11.42578125" style="252"/>
    <col min="15617" max="15618" width="23.5703125" style="252" customWidth="1"/>
    <col min="15619" max="15619" width="10.28515625" style="252" customWidth="1"/>
    <col min="15620" max="15620" width="11.5703125" style="252" customWidth="1"/>
    <col min="15621" max="15621" width="13.42578125" style="252" customWidth="1"/>
    <col min="15622" max="15622" width="10.28515625" style="252" customWidth="1"/>
    <col min="15623" max="15623" width="12.85546875" style="252" customWidth="1"/>
    <col min="15624" max="15624" width="13.42578125" style="252" customWidth="1"/>
    <col min="15625" max="15625" width="10.28515625" style="252" customWidth="1"/>
    <col min="15626" max="15626" width="11.42578125" style="252"/>
    <col min="15627" max="15627" width="10.28515625" style="252" customWidth="1"/>
    <col min="15628" max="15628" width="10.7109375" style="252" customWidth="1"/>
    <col min="15629" max="15629" width="11.85546875" style="252" customWidth="1"/>
    <col min="15630" max="15630" width="11.28515625" style="252" customWidth="1"/>
    <col min="15631" max="15631" width="10.28515625" style="252" customWidth="1"/>
    <col min="15632" max="15632" width="11" style="252" customWidth="1"/>
    <col min="15633" max="15635" width="10.28515625" style="252" customWidth="1"/>
    <col min="15636" max="15636" width="11.42578125" style="252" customWidth="1"/>
    <col min="15637" max="15637" width="10" style="252" customWidth="1"/>
    <col min="15638" max="15638" width="10.7109375" style="252" customWidth="1"/>
    <col min="15639" max="15639" width="9.28515625" style="252" customWidth="1"/>
    <col min="15640" max="15640" width="9.85546875" style="252" customWidth="1"/>
    <col min="15641" max="15641" width="8.7109375" style="252" customWidth="1"/>
    <col min="15642" max="15647" width="8.42578125" style="252" customWidth="1"/>
    <col min="15648" max="15648" width="8.85546875" style="252" customWidth="1"/>
    <col min="15649" max="15649" width="8.42578125" style="252" customWidth="1"/>
    <col min="15650" max="15653" width="9" style="252" customWidth="1"/>
    <col min="15654" max="15654" width="10" style="252" customWidth="1"/>
    <col min="15655" max="15655" width="9" style="252" customWidth="1"/>
    <col min="15656" max="15656" width="8.28515625" style="252" customWidth="1"/>
    <col min="15657" max="15657" width="8.85546875" style="252" customWidth="1"/>
    <col min="15658" max="15658" width="9.140625" style="252" customWidth="1"/>
    <col min="15659" max="15660" width="8" style="252" customWidth="1"/>
    <col min="15661" max="15661" width="7.28515625" style="252" customWidth="1"/>
    <col min="15662" max="15663" width="8" style="252" customWidth="1"/>
    <col min="15664" max="15668" width="8.85546875" style="252" customWidth="1"/>
    <col min="15669" max="15724" width="0" style="252" hidden="1" customWidth="1"/>
    <col min="15725" max="15728" width="8.85546875" style="252" customWidth="1"/>
    <col min="15729" max="15735" width="10.140625" style="252" customWidth="1"/>
    <col min="15736" max="15872" width="11.42578125" style="252"/>
    <col min="15873" max="15874" width="23.5703125" style="252" customWidth="1"/>
    <col min="15875" max="15875" width="10.28515625" style="252" customWidth="1"/>
    <col min="15876" max="15876" width="11.5703125" style="252" customWidth="1"/>
    <col min="15877" max="15877" width="13.42578125" style="252" customWidth="1"/>
    <col min="15878" max="15878" width="10.28515625" style="252" customWidth="1"/>
    <col min="15879" max="15879" width="12.85546875" style="252" customWidth="1"/>
    <col min="15880" max="15880" width="13.42578125" style="252" customWidth="1"/>
    <col min="15881" max="15881" width="10.28515625" style="252" customWidth="1"/>
    <col min="15882" max="15882" width="11.42578125" style="252"/>
    <col min="15883" max="15883" width="10.28515625" style="252" customWidth="1"/>
    <col min="15884" max="15884" width="10.7109375" style="252" customWidth="1"/>
    <col min="15885" max="15885" width="11.85546875" style="252" customWidth="1"/>
    <col min="15886" max="15886" width="11.28515625" style="252" customWidth="1"/>
    <col min="15887" max="15887" width="10.28515625" style="252" customWidth="1"/>
    <col min="15888" max="15888" width="11" style="252" customWidth="1"/>
    <col min="15889" max="15891" width="10.28515625" style="252" customWidth="1"/>
    <col min="15892" max="15892" width="11.42578125" style="252" customWidth="1"/>
    <col min="15893" max="15893" width="10" style="252" customWidth="1"/>
    <col min="15894" max="15894" width="10.7109375" style="252" customWidth="1"/>
    <col min="15895" max="15895" width="9.28515625" style="252" customWidth="1"/>
    <col min="15896" max="15896" width="9.85546875" style="252" customWidth="1"/>
    <col min="15897" max="15897" width="8.7109375" style="252" customWidth="1"/>
    <col min="15898" max="15903" width="8.42578125" style="252" customWidth="1"/>
    <col min="15904" max="15904" width="8.85546875" style="252" customWidth="1"/>
    <col min="15905" max="15905" width="8.42578125" style="252" customWidth="1"/>
    <col min="15906" max="15909" width="9" style="252" customWidth="1"/>
    <col min="15910" max="15910" width="10" style="252" customWidth="1"/>
    <col min="15911" max="15911" width="9" style="252" customWidth="1"/>
    <col min="15912" max="15912" width="8.28515625" style="252" customWidth="1"/>
    <col min="15913" max="15913" width="8.85546875" style="252" customWidth="1"/>
    <col min="15914" max="15914" width="9.140625" style="252" customWidth="1"/>
    <col min="15915" max="15916" width="8" style="252" customWidth="1"/>
    <col min="15917" max="15917" width="7.28515625" style="252" customWidth="1"/>
    <col min="15918" max="15919" width="8" style="252" customWidth="1"/>
    <col min="15920" max="15924" width="8.85546875" style="252" customWidth="1"/>
    <col min="15925" max="15980" width="0" style="252" hidden="1" customWidth="1"/>
    <col min="15981" max="15984" width="8.85546875" style="252" customWidth="1"/>
    <col min="15985" max="15991" width="10.140625" style="252" customWidth="1"/>
    <col min="15992" max="16128" width="11.42578125" style="252"/>
    <col min="16129" max="16130" width="23.5703125" style="252" customWidth="1"/>
    <col min="16131" max="16131" width="10.28515625" style="252" customWidth="1"/>
    <col min="16132" max="16132" width="11.5703125" style="252" customWidth="1"/>
    <col min="16133" max="16133" width="13.42578125" style="252" customWidth="1"/>
    <col min="16134" max="16134" width="10.28515625" style="252" customWidth="1"/>
    <col min="16135" max="16135" width="12.85546875" style="252" customWidth="1"/>
    <col min="16136" max="16136" width="13.42578125" style="252" customWidth="1"/>
    <col min="16137" max="16137" width="10.28515625" style="252" customWidth="1"/>
    <col min="16138" max="16138" width="11.42578125" style="252"/>
    <col min="16139" max="16139" width="10.28515625" style="252" customWidth="1"/>
    <col min="16140" max="16140" width="10.7109375" style="252" customWidth="1"/>
    <col min="16141" max="16141" width="11.85546875" style="252" customWidth="1"/>
    <col min="16142" max="16142" width="11.28515625" style="252" customWidth="1"/>
    <col min="16143" max="16143" width="10.28515625" style="252" customWidth="1"/>
    <col min="16144" max="16144" width="11" style="252" customWidth="1"/>
    <col min="16145" max="16147" width="10.28515625" style="252" customWidth="1"/>
    <col min="16148" max="16148" width="11.42578125" style="252" customWidth="1"/>
    <col min="16149" max="16149" width="10" style="252" customWidth="1"/>
    <col min="16150" max="16150" width="10.7109375" style="252" customWidth="1"/>
    <col min="16151" max="16151" width="9.28515625" style="252" customWidth="1"/>
    <col min="16152" max="16152" width="9.85546875" style="252" customWidth="1"/>
    <col min="16153" max="16153" width="8.7109375" style="252" customWidth="1"/>
    <col min="16154" max="16159" width="8.42578125" style="252" customWidth="1"/>
    <col min="16160" max="16160" width="8.85546875" style="252" customWidth="1"/>
    <col min="16161" max="16161" width="8.42578125" style="252" customWidth="1"/>
    <col min="16162" max="16165" width="9" style="252" customWidth="1"/>
    <col min="16166" max="16166" width="10" style="252" customWidth="1"/>
    <col min="16167" max="16167" width="9" style="252" customWidth="1"/>
    <col min="16168" max="16168" width="8.28515625" style="252" customWidth="1"/>
    <col min="16169" max="16169" width="8.85546875" style="252" customWidth="1"/>
    <col min="16170" max="16170" width="9.140625" style="252" customWidth="1"/>
    <col min="16171" max="16172" width="8" style="252" customWidth="1"/>
    <col min="16173" max="16173" width="7.28515625" style="252" customWidth="1"/>
    <col min="16174" max="16175" width="8" style="252" customWidth="1"/>
    <col min="16176" max="16180" width="8.85546875" style="252" customWidth="1"/>
    <col min="16181" max="16236" width="0" style="252" hidden="1" customWidth="1"/>
    <col min="16237" max="16240" width="8.85546875" style="252" customWidth="1"/>
    <col min="16241" max="16247" width="10.140625" style="252" customWidth="1"/>
    <col min="16248" max="16384" width="11.42578125" style="252"/>
  </cols>
  <sheetData>
    <row r="1" spans="1:78" s="3" customFormat="1" ht="12.75" customHeight="1" x14ac:dyDescent="0.2">
      <c r="A1" s="1"/>
      <c r="B1" s="2"/>
      <c r="C1" s="2"/>
      <c r="D1" s="2"/>
      <c r="E1" s="2"/>
      <c r="F1" s="2"/>
      <c r="G1" s="2"/>
      <c r="H1" s="2"/>
      <c r="I1" s="2"/>
      <c r="J1" s="2"/>
      <c r="K1" s="2"/>
      <c r="M1" s="4"/>
      <c r="AY1" s="5"/>
      <c r="AZ1" s="5"/>
    </row>
    <row r="2" spans="1:78" s="3" customFormat="1" ht="12.75" customHeight="1" x14ac:dyDescent="0.2">
      <c r="A2" s="1"/>
      <c r="B2" s="2"/>
      <c r="C2" s="2"/>
      <c r="D2" s="2"/>
      <c r="E2" s="2"/>
      <c r="F2" s="2"/>
      <c r="G2" s="2"/>
      <c r="H2" s="2"/>
      <c r="I2" s="2"/>
      <c r="J2" s="2"/>
      <c r="K2" s="2"/>
      <c r="M2" s="4"/>
      <c r="AU2" s="5"/>
      <c r="AY2" s="5"/>
      <c r="AZ2" s="5"/>
    </row>
    <row r="3" spans="1:78" s="3" customFormat="1" ht="12.75" customHeight="1" x14ac:dyDescent="0.2">
      <c r="A3" s="1"/>
      <c r="B3" s="2"/>
      <c r="C3" s="2"/>
      <c r="D3" s="6"/>
      <c r="E3" s="2"/>
      <c r="F3" s="2"/>
      <c r="G3" s="2"/>
      <c r="H3" s="2"/>
      <c r="I3" s="2"/>
      <c r="J3" s="2"/>
      <c r="K3" s="2"/>
      <c r="M3" s="4"/>
      <c r="AY3" s="5"/>
      <c r="AZ3" s="5"/>
    </row>
    <row r="4" spans="1:78" s="3" customFormat="1" ht="12.75" customHeight="1" x14ac:dyDescent="0.2">
      <c r="A4" s="1"/>
      <c r="B4" s="2"/>
      <c r="C4" s="2"/>
      <c r="D4" s="2"/>
      <c r="E4" s="2"/>
      <c r="F4" s="2"/>
      <c r="G4" s="2"/>
      <c r="H4" s="2"/>
      <c r="I4" s="2"/>
      <c r="J4" s="2"/>
      <c r="K4" s="2"/>
      <c r="M4" s="4"/>
      <c r="AY4" s="5"/>
      <c r="AZ4" s="5"/>
    </row>
    <row r="5" spans="1:78" s="3" customFormat="1" ht="12.75" customHeight="1" x14ac:dyDescent="0.2">
      <c r="A5" s="7"/>
      <c r="B5" s="2"/>
      <c r="C5" s="2"/>
      <c r="D5" s="2"/>
      <c r="E5" s="2"/>
      <c r="F5" s="2"/>
      <c r="G5" s="2"/>
      <c r="H5" s="2"/>
      <c r="I5" s="2"/>
      <c r="J5" s="2"/>
      <c r="K5" s="2"/>
      <c r="M5" s="4"/>
      <c r="AY5" s="5"/>
      <c r="AZ5" s="5"/>
    </row>
    <row r="6" spans="1:78" s="10" customFormat="1" ht="39.75" customHeight="1" x14ac:dyDescent="0.2">
      <c r="A6" s="1230"/>
      <c r="B6" s="1230"/>
      <c r="C6" s="1230"/>
      <c r="D6" s="1230"/>
      <c r="E6" s="1230"/>
      <c r="F6" s="1230"/>
      <c r="G6" s="1230"/>
      <c r="H6" s="1230"/>
      <c r="I6" s="1230"/>
      <c r="J6" s="1230"/>
      <c r="K6" s="1230"/>
      <c r="L6" s="1230"/>
      <c r="M6" s="1230"/>
      <c r="N6" s="1230"/>
      <c r="O6" s="1230"/>
      <c r="P6" s="1230"/>
      <c r="Q6" s="8"/>
      <c r="R6" s="8"/>
      <c r="S6" s="8"/>
      <c r="T6" s="8"/>
      <c r="U6" s="8"/>
      <c r="V6" s="8"/>
      <c r="W6" s="9"/>
      <c r="AY6" s="11"/>
      <c r="AZ6" s="11"/>
    </row>
    <row r="7" spans="1:78" s="10" customFormat="1" ht="45" customHeight="1" x14ac:dyDescent="0.2">
      <c r="A7" s="12"/>
      <c r="B7" s="13"/>
      <c r="C7" s="13"/>
      <c r="D7" s="14"/>
      <c r="E7" s="15"/>
      <c r="F7" s="3"/>
      <c r="G7" s="3"/>
      <c r="H7" s="3"/>
      <c r="I7" s="2"/>
      <c r="J7" s="16"/>
      <c r="K7" s="16"/>
      <c r="L7" s="16"/>
      <c r="M7" s="16"/>
      <c r="N7" s="16"/>
      <c r="O7" s="16"/>
      <c r="P7" s="16"/>
      <c r="Q7" s="16"/>
      <c r="R7" s="16"/>
      <c r="S7" s="16"/>
      <c r="T7" s="16"/>
      <c r="U7" s="16"/>
      <c r="V7" s="16"/>
      <c r="W7" s="16"/>
      <c r="AY7" s="11"/>
      <c r="AZ7" s="11"/>
    </row>
    <row r="8" spans="1:78" s="17" customFormat="1" ht="21" customHeight="1" x14ac:dyDescent="0.2">
      <c r="A8" s="1233"/>
      <c r="B8" s="1234"/>
      <c r="C8" s="1237"/>
      <c r="D8" s="1239"/>
      <c r="E8" s="1240"/>
      <c r="F8" s="1240"/>
      <c r="G8" s="1240"/>
      <c r="H8" s="1240"/>
      <c r="I8" s="1240"/>
      <c r="J8" s="1240"/>
      <c r="K8" s="1240"/>
      <c r="L8" s="1241"/>
      <c r="M8" s="16"/>
      <c r="N8" s="2"/>
      <c r="O8" s="2"/>
      <c r="P8" s="2"/>
      <c r="Q8" s="2"/>
      <c r="R8" s="2"/>
      <c r="S8" s="2"/>
      <c r="T8" s="2"/>
      <c r="U8" s="2"/>
      <c r="V8" s="10"/>
      <c r="W8" s="10"/>
      <c r="X8" s="10"/>
      <c r="Y8" s="10"/>
      <c r="Z8" s="10"/>
      <c r="AA8" s="10"/>
      <c r="AB8" s="10"/>
      <c r="AC8" s="10"/>
      <c r="AD8" s="10"/>
      <c r="AE8" s="10"/>
      <c r="AF8" s="10"/>
      <c r="AG8" s="10"/>
      <c r="AH8" s="10"/>
      <c r="AI8" s="10"/>
      <c r="AJ8" s="10"/>
      <c r="AK8" s="10"/>
      <c r="AL8" s="10"/>
      <c r="AM8" s="10"/>
      <c r="AN8" s="10"/>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row>
    <row r="9" spans="1:78" s="22" customFormat="1" ht="27.75" customHeight="1" x14ac:dyDescent="0.25">
      <c r="A9" s="1235"/>
      <c r="B9" s="1236"/>
      <c r="C9" s="1238"/>
      <c r="D9" s="18"/>
      <c r="E9" s="19"/>
      <c r="F9" s="19"/>
      <c r="G9" s="19"/>
      <c r="H9" s="19"/>
      <c r="I9" s="19"/>
      <c r="J9" s="19"/>
      <c r="K9" s="19"/>
      <c r="L9" s="20"/>
      <c r="M9" s="21"/>
      <c r="N9" s="21"/>
      <c r="O9" s="21"/>
      <c r="P9" s="21"/>
      <c r="Q9" s="21"/>
      <c r="R9" s="21"/>
      <c r="S9" s="21"/>
      <c r="T9" s="21"/>
      <c r="U9" s="2"/>
      <c r="V9" s="3"/>
      <c r="W9" s="3"/>
      <c r="X9" s="3"/>
      <c r="Y9" s="3"/>
      <c r="Z9" s="3"/>
      <c r="AA9" s="3"/>
      <c r="AB9" s="3"/>
      <c r="AC9" s="3"/>
      <c r="AD9" s="3"/>
      <c r="AE9" s="3"/>
      <c r="AF9" s="3"/>
      <c r="AG9" s="3"/>
      <c r="AH9" s="3"/>
      <c r="AI9" s="3"/>
      <c r="AJ9" s="3"/>
      <c r="AK9" s="3"/>
      <c r="AL9" s="3"/>
      <c r="AM9" s="3"/>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row>
    <row r="10" spans="1:78" s="22" customFormat="1" ht="15.75" customHeight="1" x14ac:dyDescent="0.25">
      <c r="A10" s="1231"/>
      <c r="B10" s="1232"/>
      <c r="C10" s="23"/>
      <c r="D10" s="24"/>
      <c r="E10" s="24"/>
      <c r="F10" s="24"/>
      <c r="G10" s="24"/>
      <c r="H10" s="24"/>
      <c r="I10" s="24"/>
      <c r="J10" s="24"/>
      <c r="K10" s="24"/>
      <c r="L10" s="25"/>
      <c r="M10" s="26"/>
      <c r="N10" s="309"/>
      <c r="O10" s="309"/>
      <c r="P10" s="309"/>
      <c r="Q10" s="309"/>
      <c r="R10" s="309"/>
      <c r="S10" s="309"/>
      <c r="T10" s="21"/>
      <c r="U10" s="3"/>
      <c r="V10" s="3"/>
      <c r="W10" s="3"/>
      <c r="X10" s="3"/>
      <c r="Y10" s="3"/>
      <c r="Z10" s="3"/>
      <c r="AA10" s="3"/>
      <c r="AB10" s="3"/>
      <c r="AC10" s="3"/>
      <c r="AD10" s="3"/>
      <c r="AE10" s="3"/>
      <c r="AF10" s="3"/>
      <c r="AG10" s="3"/>
      <c r="AH10" s="3"/>
      <c r="AI10" s="3"/>
      <c r="AN10" s="5"/>
      <c r="AO10" s="5"/>
      <c r="AP10" s="5"/>
      <c r="AQ10" s="5"/>
      <c r="AR10" s="5"/>
      <c r="AS10" s="5"/>
      <c r="AT10" s="5"/>
      <c r="AU10" s="5"/>
      <c r="AV10" s="5"/>
      <c r="AW10" s="5"/>
      <c r="AX10" s="5"/>
      <c r="AY10" s="5"/>
      <c r="AZ10" s="5"/>
      <c r="BA10" s="28"/>
      <c r="BC10" s="3"/>
      <c r="BD10" s="3"/>
      <c r="BE10" s="5"/>
      <c r="BF10" s="5"/>
      <c r="BG10" s="5"/>
      <c r="BH10" s="29"/>
      <c r="BI10" s="5"/>
      <c r="BJ10" s="5"/>
      <c r="BK10" s="5"/>
      <c r="BL10" s="5"/>
      <c r="BM10" s="5"/>
      <c r="BN10" s="5"/>
      <c r="BO10" s="5"/>
      <c r="BP10" s="5"/>
      <c r="BQ10" s="5"/>
      <c r="BR10" s="5"/>
      <c r="BS10" s="5"/>
      <c r="BT10" s="5"/>
      <c r="BU10" s="5"/>
      <c r="BV10" s="5"/>
      <c r="BW10" s="5"/>
      <c r="BX10" s="5"/>
      <c r="BY10" s="5"/>
    </row>
    <row r="11" spans="1:78" s="22" customFormat="1" ht="20.25" customHeight="1" x14ac:dyDescent="0.25">
      <c r="A11" s="1256"/>
      <c r="B11" s="1256"/>
      <c r="C11" s="30"/>
      <c r="D11" s="31"/>
      <c r="E11" s="31"/>
      <c r="F11" s="31"/>
      <c r="G11" s="31"/>
      <c r="H11" s="31"/>
      <c r="I11" s="31"/>
      <c r="J11" s="31"/>
      <c r="K11" s="31"/>
      <c r="L11" s="32"/>
      <c r="M11" s="26"/>
      <c r="N11" s="309"/>
      <c r="O11" s="309"/>
      <c r="P11" s="309"/>
      <c r="Q11" s="309"/>
      <c r="R11" s="309"/>
      <c r="S11" s="309"/>
      <c r="T11" s="21"/>
      <c r="U11" s="3"/>
      <c r="V11" s="3"/>
      <c r="W11" s="3"/>
      <c r="X11" s="3"/>
      <c r="Y11" s="3"/>
      <c r="Z11" s="3"/>
      <c r="AA11" s="3"/>
      <c r="AB11" s="3"/>
      <c r="AC11" s="3"/>
      <c r="AD11" s="3"/>
      <c r="AE11" s="3"/>
      <c r="AF11" s="3"/>
      <c r="AG11" s="3"/>
      <c r="AH11" s="3"/>
      <c r="AI11" s="3"/>
      <c r="AN11" s="3"/>
      <c r="AO11" s="3"/>
      <c r="AQ11" s="5"/>
      <c r="AR11" s="5"/>
      <c r="AS11" s="5"/>
      <c r="AT11" s="5"/>
      <c r="AU11" s="5"/>
      <c r="AV11" s="5"/>
      <c r="AW11" s="5"/>
      <c r="AX11" s="5"/>
      <c r="AY11" s="5"/>
      <c r="AZ11" s="5"/>
      <c r="BA11" s="28"/>
      <c r="BE11" s="5"/>
      <c r="BF11" s="5"/>
      <c r="BG11" s="5"/>
      <c r="BH11" s="29"/>
      <c r="BI11" s="5"/>
      <c r="BJ11" s="5"/>
      <c r="BK11" s="5"/>
      <c r="BL11" s="5"/>
      <c r="BM11" s="5"/>
      <c r="BN11" s="5"/>
      <c r="BO11" s="5"/>
      <c r="BP11" s="5"/>
      <c r="BQ11" s="5"/>
      <c r="BR11" s="5"/>
      <c r="BS11" s="5"/>
      <c r="BT11" s="5"/>
      <c r="BU11" s="5"/>
      <c r="BV11" s="5"/>
      <c r="BW11" s="5"/>
      <c r="BX11" s="5"/>
      <c r="BY11" s="5"/>
      <c r="BZ11" s="5"/>
    </row>
    <row r="12" spans="1:78" s="22" customFormat="1" ht="21" customHeight="1" x14ac:dyDescent="0.25">
      <c r="A12" s="1257"/>
      <c r="B12" s="1258"/>
      <c r="C12" s="30"/>
      <c r="D12" s="31"/>
      <c r="E12" s="31"/>
      <c r="F12" s="31"/>
      <c r="G12" s="31"/>
      <c r="H12" s="31"/>
      <c r="I12" s="31"/>
      <c r="J12" s="31"/>
      <c r="K12" s="31"/>
      <c r="L12" s="32"/>
      <c r="M12" s="26"/>
      <c r="N12" s="309"/>
      <c r="O12" s="309"/>
      <c r="P12" s="309"/>
      <c r="Q12" s="309"/>
      <c r="R12" s="309"/>
      <c r="S12" s="309"/>
      <c r="T12" s="21"/>
      <c r="U12" s="3"/>
      <c r="V12" s="3"/>
      <c r="W12" s="3"/>
      <c r="X12" s="3"/>
      <c r="Y12" s="3"/>
      <c r="Z12" s="3"/>
      <c r="AA12" s="3"/>
      <c r="AB12" s="3"/>
      <c r="AC12" s="3"/>
      <c r="AD12" s="3"/>
      <c r="AE12" s="3"/>
      <c r="AF12" s="3"/>
      <c r="AG12" s="3"/>
      <c r="AH12" s="3"/>
      <c r="AI12" s="3"/>
      <c r="AN12" s="3"/>
      <c r="AO12" s="3"/>
      <c r="AP12" s="3"/>
      <c r="AQ12" s="5"/>
      <c r="AR12" s="5"/>
      <c r="AS12" s="5"/>
      <c r="AT12" s="5"/>
      <c r="AU12" s="5"/>
      <c r="AV12" s="5"/>
      <c r="AW12" s="5"/>
      <c r="AX12" s="5"/>
      <c r="AY12" s="5"/>
      <c r="AZ12" s="5"/>
      <c r="BA12" s="28"/>
      <c r="BC12" s="5"/>
      <c r="BE12" s="5"/>
      <c r="BF12" s="5"/>
      <c r="BG12" s="5"/>
      <c r="BH12" s="29"/>
      <c r="BI12" s="5"/>
      <c r="BJ12" s="5"/>
      <c r="BK12" s="5"/>
      <c r="BL12" s="5"/>
      <c r="BM12" s="5"/>
      <c r="BN12" s="5"/>
      <c r="BO12" s="5"/>
      <c r="BP12" s="5"/>
      <c r="BQ12" s="5"/>
      <c r="BR12" s="5"/>
      <c r="BS12" s="5"/>
      <c r="BT12" s="5"/>
      <c r="BU12" s="5"/>
      <c r="BV12" s="5"/>
      <c r="BW12" s="5"/>
      <c r="BX12" s="5"/>
      <c r="BY12" s="5"/>
      <c r="BZ12" s="5"/>
    </row>
    <row r="13" spans="1:78" s="22" customFormat="1" ht="30.75" customHeight="1" x14ac:dyDescent="0.25">
      <c r="A13" s="1257"/>
      <c r="B13" s="1258"/>
      <c r="C13" s="30"/>
      <c r="D13" s="31"/>
      <c r="E13" s="31"/>
      <c r="F13" s="31"/>
      <c r="G13" s="31"/>
      <c r="H13" s="31"/>
      <c r="I13" s="31"/>
      <c r="J13" s="31"/>
      <c r="K13" s="31"/>
      <c r="L13" s="32"/>
      <c r="M13" s="26"/>
      <c r="N13" s="309"/>
      <c r="O13" s="309"/>
      <c r="P13" s="309"/>
      <c r="Q13" s="309"/>
      <c r="R13" s="309"/>
      <c r="S13" s="309"/>
      <c r="T13" s="21"/>
      <c r="U13" s="3"/>
      <c r="V13" s="3"/>
      <c r="W13" s="3"/>
      <c r="X13" s="3"/>
      <c r="Y13" s="3"/>
      <c r="Z13" s="3"/>
      <c r="AA13" s="3"/>
      <c r="AB13" s="3"/>
      <c r="AC13" s="3"/>
      <c r="AD13" s="3"/>
      <c r="AE13" s="3"/>
      <c r="AF13" s="3"/>
      <c r="AG13" s="3"/>
      <c r="AH13" s="3"/>
      <c r="AI13" s="3"/>
      <c r="AJ13" s="3"/>
      <c r="AK13" s="3"/>
      <c r="AL13" s="3"/>
      <c r="AM13" s="3"/>
      <c r="AN13" s="5"/>
      <c r="AO13" s="5"/>
      <c r="AP13" s="5"/>
      <c r="AQ13" s="5"/>
      <c r="AR13" s="5"/>
      <c r="AS13" s="5"/>
      <c r="AT13" s="5"/>
      <c r="AU13" s="5"/>
      <c r="AV13" s="5"/>
      <c r="AW13" s="5"/>
      <c r="AX13" s="5"/>
      <c r="AY13" s="5"/>
      <c r="AZ13" s="5"/>
      <c r="BA13" s="28"/>
      <c r="BC13" s="5"/>
      <c r="BD13" s="5"/>
      <c r="BE13" s="5"/>
      <c r="BF13" s="5"/>
      <c r="BG13" s="5"/>
      <c r="BH13" s="29"/>
      <c r="BI13" s="5"/>
      <c r="BJ13" s="5"/>
      <c r="BK13" s="5"/>
      <c r="BL13" s="5"/>
      <c r="BM13" s="5"/>
      <c r="BN13" s="5"/>
      <c r="BO13" s="5"/>
      <c r="BP13" s="5"/>
      <c r="BQ13" s="5"/>
      <c r="BR13" s="5"/>
      <c r="BS13" s="5"/>
      <c r="BT13" s="5"/>
      <c r="BU13" s="5"/>
      <c r="BV13" s="5"/>
      <c r="BW13" s="5"/>
      <c r="BX13" s="5"/>
      <c r="BY13" s="5"/>
      <c r="BZ13" s="5"/>
    </row>
    <row r="14" spans="1:78" s="22" customFormat="1" ht="21" customHeight="1" x14ac:dyDescent="0.25">
      <c r="A14" s="1259"/>
      <c r="B14" s="1260"/>
      <c r="C14" s="33"/>
      <c r="D14" s="34"/>
      <c r="E14" s="34"/>
      <c r="F14" s="34"/>
      <c r="G14" s="34"/>
      <c r="H14" s="34"/>
      <c r="I14" s="34"/>
      <c r="J14" s="34"/>
      <c r="K14" s="34"/>
      <c r="L14" s="35"/>
      <c r="M14" s="26"/>
      <c r="N14" s="309"/>
      <c r="O14" s="309"/>
      <c r="P14" s="309"/>
      <c r="Q14" s="309"/>
      <c r="R14" s="309"/>
      <c r="S14" s="309"/>
      <c r="T14" s="21"/>
      <c r="U14" s="3"/>
      <c r="V14" s="3"/>
      <c r="W14" s="3"/>
      <c r="X14" s="3"/>
      <c r="Y14" s="3"/>
      <c r="Z14" s="3"/>
      <c r="AA14" s="3"/>
      <c r="AB14" s="3"/>
      <c r="AC14" s="3"/>
      <c r="AD14" s="3"/>
      <c r="AE14" s="3"/>
      <c r="AF14" s="3"/>
      <c r="AG14" s="3"/>
      <c r="AH14" s="3"/>
      <c r="AI14" s="3"/>
      <c r="AJ14" s="3"/>
      <c r="AK14" s="3"/>
      <c r="AL14" s="3"/>
      <c r="AM14" s="3"/>
      <c r="AN14" s="5"/>
      <c r="AO14" s="5"/>
      <c r="AP14" s="5"/>
      <c r="AQ14" s="5"/>
      <c r="AR14" s="5"/>
      <c r="AS14" s="5"/>
      <c r="AT14" s="5"/>
      <c r="AU14" s="5"/>
      <c r="AV14" s="5"/>
      <c r="AW14" s="5"/>
      <c r="AX14" s="5"/>
      <c r="AY14" s="5"/>
      <c r="AZ14" s="5"/>
      <c r="BA14" s="28"/>
      <c r="BC14" s="5"/>
      <c r="BD14" s="5"/>
      <c r="BE14" s="5"/>
      <c r="BF14" s="5"/>
      <c r="BG14" s="5"/>
      <c r="BH14" s="29"/>
      <c r="BI14" s="5"/>
      <c r="BJ14" s="5"/>
      <c r="BK14" s="5"/>
      <c r="BL14" s="5"/>
      <c r="BM14" s="5"/>
      <c r="BN14" s="5"/>
      <c r="BO14" s="5"/>
      <c r="BP14" s="5"/>
      <c r="BQ14" s="5"/>
      <c r="BR14" s="5"/>
      <c r="BS14" s="5"/>
      <c r="BT14" s="5"/>
      <c r="BU14" s="5"/>
      <c r="BV14" s="5"/>
      <c r="BW14" s="5"/>
      <c r="BX14" s="5"/>
      <c r="BY14" s="5"/>
      <c r="BZ14" s="5"/>
    </row>
    <row r="15" spans="1:78" s="22" customFormat="1" ht="30.75" customHeight="1" x14ac:dyDescent="0.2">
      <c r="A15" s="1763"/>
      <c r="B15" s="1764"/>
      <c r="C15" s="36"/>
      <c r="D15" s="37"/>
      <c r="E15" s="37"/>
      <c r="F15" s="37"/>
      <c r="G15" s="37"/>
      <c r="H15" s="37"/>
      <c r="I15" s="37"/>
      <c r="J15" s="37"/>
      <c r="K15" s="37"/>
      <c r="L15" s="38"/>
      <c r="M15" s="26"/>
      <c r="N15" s="309"/>
      <c r="O15" s="309"/>
      <c r="P15" s="309"/>
      <c r="Q15" s="309"/>
      <c r="R15" s="309"/>
      <c r="S15" s="309"/>
      <c r="T15" s="3"/>
      <c r="U15" s="3"/>
      <c r="V15" s="3"/>
      <c r="W15" s="3"/>
      <c r="X15" s="3"/>
      <c r="Y15" s="3"/>
      <c r="Z15" s="3"/>
      <c r="AA15" s="3"/>
      <c r="AB15" s="3"/>
      <c r="AC15" s="3"/>
      <c r="AD15" s="3"/>
      <c r="AE15" s="3"/>
      <c r="AF15" s="3"/>
      <c r="AG15" s="3"/>
      <c r="AH15" s="3"/>
      <c r="AI15" s="3"/>
      <c r="AJ15" s="3"/>
      <c r="AK15" s="3"/>
      <c r="AL15" s="3"/>
      <c r="AM15" s="3"/>
      <c r="AN15" s="5"/>
      <c r="AO15" s="5"/>
      <c r="AP15" s="5"/>
      <c r="AQ15" s="5"/>
      <c r="AR15" s="5"/>
      <c r="AS15" s="5"/>
      <c r="AT15" s="5"/>
      <c r="AU15" s="5"/>
      <c r="AV15" s="5"/>
      <c r="AW15" s="5"/>
      <c r="AX15" s="5"/>
      <c r="AY15" s="5"/>
      <c r="AZ15" s="5"/>
      <c r="BA15" s="28"/>
      <c r="BC15" s="39"/>
      <c r="BD15" s="39"/>
      <c r="BE15" s="39"/>
      <c r="BF15" s="39"/>
      <c r="BG15" s="39"/>
      <c r="BH15" s="29"/>
      <c r="BI15" s="39"/>
      <c r="BJ15" s="39"/>
      <c r="BK15" s="39"/>
      <c r="BL15" s="39"/>
      <c r="BM15" s="39"/>
      <c r="BN15" s="5"/>
      <c r="BO15" s="5"/>
      <c r="BP15" s="5"/>
      <c r="BQ15" s="5"/>
      <c r="BR15" s="5"/>
      <c r="BS15" s="5"/>
      <c r="BT15" s="5"/>
      <c r="BU15" s="5"/>
      <c r="BV15" s="5"/>
      <c r="BW15" s="5"/>
      <c r="BX15" s="5"/>
      <c r="BY15" s="5"/>
      <c r="BZ15" s="5"/>
    </row>
    <row r="16" spans="1:78" s="39" customFormat="1" ht="30" customHeight="1" x14ac:dyDescent="0.2">
      <c r="A16" s="41"/>
      <c r="B16" s="42"/>
      <c r="C16" s="42"/>
      <c r="D16" s="42"/>
      <c r="E16" s="41"/>
      <c r="F16" s="41"/>
      <c r="G16" s="41"/>
      <c r="H16" s="42"/>
      <c r="I16" s="42"/>
      <c r="J16" s="42"/>
      <c r="K16" s="42"/>
      <c r="L16" s="42"/>
      <c r="M16" s="42"/>
      <c r="N16" s="4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5"/>
      <c r="AZ16" s="40"/>
      <c r="BA16" s="5"/>
      <c r="BB16" s="5"/>
      <c r="BC16" s="5"/>
      <c r="BD16" s="5"/>
      <c r="BE16" s="5"/>
      <c r="BF16" s="5"/>
      <c r="BG16" s="5"/>
      <c r="BH16" s="22"/>
      <c r="BI16" s="22"/>
      <c r="BJ16" s="22"/>
      <c r="BK16" s="22"/>
      <c r="BL16" s="22"/>
      <c r="BM16" s="22"/>
    </row>
    <row r="17" spans="1:79" s="22" customFormat="1" ht="18" customHeight="1" x14ac:dyDescent="0.15">
      <c r="A17" s="1250"/>
      <c r="B17" s="1251"/>
      <c r="C17" s="1254"/>
      <c r="D17" s="4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row>
    <row r="18" spans="1:79" s="22" customFormat="1" ht="18" customHeight="1" x14ac:dyDescent="0.15">
      <c r="A18" s="1252"/>
      <c r="B18" s="1253"/>
      <c r="C18" s="1255"/>
      <c r="D18" s="4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5"/>
      <c r="AG18" s="5"/>
      <c r="AH18" s="5"/>
      <c r="AI18" s="5"/>
      <c r="AJ18" s="5"/>
      <c r="AK18" s="5"/>
      <c r="AL18" s="5"/>
      <c r="AM18" s="5"/>
      <c r="AN18" s="5"/>
      <c r="AO18" s="5"/>
      <c r="AP18" s="5"/>
      <c r="AQ18" s="5"/>
      <c r="AR18" s="5"/>
      <c r="AS18" s="5"/>
      <c r="AT18" s="5"/>
      <c r="AU18" s="5"/>
      <c r="AV18" s="5"/>
      <c r="AW18" s="5"/>
      <c r="AX18" s="5"/>
      <c r="AY18" s="5"/>
      <c r="AZ18" s="5"/>
      <c r="BB18" s="5"/>
      <c r="BC18" s="5"/>
      <c r="BD18" s="5"/>
    </row>
    <row r="19" spans="1:79" s="22" customFormat="1" ht="15.75" customHeight="1" x14ac:dyDescent="0.15">
      <c r="A19" s="1246"/>
      <c r="B19" s="1247"/>
      <c r="C19" s="25"/>
      <c r="D19" s="1765"/>
      <c r="E19" s="1766"/>
      <c r="F19" s="1766"/>
      <c r="G19" s="1766"/>
      <c r="H19" s="1766"/>
      <c r="I19" s="1766"/>
      <c r="J19" s="1766"/>
      <c r="K19" s="3"/>
      <c r="L19" s="3"/>
      <c r="M19" s="3"/>
      <c r="N19" s="3"/>
      <c r="O19" s="3"/>
      <c r="P19" s="3"/>
      <c r="Q19" s="3"/>
      <c r="R19" s="3"/>
      <c r="S19" s="3"/>
      <c r="T19" s="3"/>
      <c r="U19" s="3"/>
      <c r="V19" s="3"/>
      <c r="W19" s="3"/>
      <c r="X19" s="3"/>
      <c r="Y19" s="3"/>
      <c r="Z19" s="3"/>
      <c r="AA19" s="3"/>
      <c r="AB19" s="3"/>
      <c r="AC19" s="3"/>
      <c r="AD19" s="3"/>
      <c r="AE19" s="3"/>
      <c r="AF19" s="5"/>
      <c r="AG19" s="5"/>
      <c r="AH19" s="5"/>
      <c r="AI19" s="5"/>
      <c r="AJ19" s="5"/>
      <c r="AK19" s="5"/>
      <c r="AL19" s="5"/>
      <c r="AM19" s="5"/>
      <c r="AN19" s="5"/>
      <c r="AO19" s="5"/>
      <c r="AP19" s="5"/>
      <c r="AQ19" s="5"/>
      <c r="AR19" s="5"/>
      <c r="AS19" s="5"/>
      <c r="AT19" s="5"/>
      <c r="AU19" s="5"/>
      <c r="AV19" s="5"/>
      <c r="AW19" s="5"/>
      <c r="AX19" s="5"/>
      <c r="AY19" s="5"/>
      <c r="AZ19" s="5"/>
      <c r="BA19" s="28"/>
      <c r="BB19" s="5"/>
      <c r="BC19" s="5"/>
      <c r="BD19" s="5"/>
      <c r="BE19" s="5"/>
      <c r="BF19" s="5"/>
      <c r="BG19" s="5"/>
      <c r="BH19" s="29"/>
    </row>
    <row r="20" spans="1:79" s="22" customFormat="1" ht="18" customHeight="1" x14ac:dyDescent="0.15">
      <c r="A20" s="1248"/>
      <c r="B20" s="1249"/>
      <c r="C20" s="32"/>
      <c r="D20" s="1765"/>
      <c r="E20" s="1766"/>
      <c r="F20" s="1766"/>
      <c r="G20" s="1766"/>
      <c r="H20" s="1766"/>
      <c r="I20" s="1766"/>
      <c r="J20" s="1766"/>
      <c r="K20" s="3"/>
      <c r="L20" s="3"/>
      <c r="M20" s="3"/>
      <c r="N20" s="3"/>
      <c r="O20" s="3"/>
      <c r="P20" s="3"/>
      <c r="Q20" s="3"/>
      <c r="R20" s="3"/>
      <c r="S20" s="3"/>
      <c r="T20" s="3"/>
      <c r="U20" s="3"/>
      <c r="V20" s="3"/>
      <c r="W20" s="3"/>
      <c r="X20" s="3"/>
      <c r="Y20" s="3"/>
      <c r="Z20" s="3"/>
      <c r="AA20" s="3"/>
      <c r="AB20" s="3"/>
      <c r="AC20" s="3"/>
      <c r="AD20" s="3"/>
      <c r="AE20" s="3"/>
      <c r="AF20" s="5"/>
      <c r="AG20" s="5"/>
      <c r="AH20" s="5"/>
      <c r="AI20" s="5"/>
      <c r="AJ20" s="5"/>
      <c r="AK20" s="5"/>
      <c r="AL20" s="5"/>
      <c r="AM20" s="5"/>
      <c r="AN20" s="5"/>
      <c r="AO20" s="5"/>
      <c r="AP20" s="5"/>
      <c r="AQ20" s="5"/>
      <c r="AR20" s="5"/>
      <c r="AS20" s="5"/>
      <c r="AT20" s="5"/>
      <c r="AU20" s="5"/>
      <c r="AV20" s="5"/>
      <c r="AW20" s="5"/>
      <c r="AX20" s="5"/>
      <c r="AY20" s="5"/>
      <c r="AZ20" s="5"/>
      <c r="BA20" s="28"/>
      <c r="BB20" s="5"/>
      <c r="BC20" s="5"/>
      <c r="BD20" s="5"/>
      <c r="BE20" s="5"/>
      <c r="BF20" s="5"/>
      <c r="BG20" s="5"/>
      <c r="BH20" s="29"/>
    </row>
    <row r="21" spans="1:79" s="22" customFormat="1" ht="13.5" customHeight="1" x14ac:dyDescent="0.15">
      <c r="A21" s="1257"/>
      <c r="B21" s="1258"/>
      <c r="C21" s="32"/>
      <c r="D21" s="1765"/>
      <c r="E21" s="1766"/>
      <c r="F21" s="1766"/>
      <c r="G21" s="1766"/>
      <c r="H21" s="1766"/>
      <c r="I21" s="1766"/>
      <c r="J21" s="1766"/>
      <c r="K21" s="3"/>
      <c r="L21" s="3"/>
      <c r="M21" s="3"/>
      <c r="N21" s="3"/>
      <c r="O21" s="3"/>
      <c r="P21" s="3"/>
      <c r="Q21" s="3"/>
      <c r="R21" s="3"/>
      <c r="S21" s="3"/>
      <c r="T21" s="3"/>
      <c r="U21" s="3"/>
      <c r="V21" s="3"/>
      <c r="W21" s="3"/>
      <c r="X21" s="3"/>
      <c r="Y21" s="3"/>
      <c r="Z21" s="3"/>
      <c r="AA21" s="3"/>
      <c r="AB21" s="3"/>
      <c r="AC21" s="3"/>
      <c r="AD21" s="3"/>
      <c r="AE21" s="3"/>
      <c r="AF21" s="5"/>
      <c r="AG21" s="5"/>
      <c r="AH21" s="5"/>
      <c r="AI21" s="5"/>
      <c r="AJ21" s="5"/>
      <c r="AK21" s="5"/>
      <c r="AL21" s="5"/>
      <c r="AM21" s="5"/>
      <c r="AN21" s="5"/>
      <c r="AO21" s="5"/>
      <c r="AP21" s="5"/>
      <c r="AQ21" s="5"/>
      <c r="AR21" s="5"/>
      <c r="AS21" s="5"/>
      <c r="AT21" s="5"/>
      <c r="AU21" s="5"/>
      <c r="AV21" s="5"/>
      <c r="AW21" s="5"/>
      <c r="AX21" s="5"/>
      <c r="AY21" s="5"/>
      <c r="AZ21" s="5"/>
      <c r="BA21" s="28"/>
      <c r="BB21" s="5"/>
      <c r="BC21" s="5"/>
      <c r="BD21" s="5"/>
      <c r="BE21" s="5"/>
      <c r="BF21" s="5"/>
      <c r="BG21" s="5"/>
      <c r="BH21" s="29"/>
    </row>
    <row r="22" spans="1:79" s="22" customFormat="1" ht="26.25" customHeight="1" x14ac:dyDescent="0.15">
      <c r="A22" s="1257"/>
      <c r="B22" s="1258"/>
      <c r="C22" s="32"/>
      <c r="D22" s="1765"/>
      <c r="E22" s="1766"/>
      <c r="F22" s="1766"/>
      <c r="G22" s="1766"/>
      <c r="H22" s="1766"/>
      <c r="I22" s="1766"/>
      <c r="J22" s="1766"/>
      <c r="K22" s="3"/>
      <c r="L22" s="3"/>
      <c r="M22" s="3"/>
      <c r="N22" s="3"/>
      <c r="O22" s="3"/>
      <c r="P22" s="3"/>
      <c r="Q22" s="3"/>
      <c r="R22" s="3"/>
      <c r="S22" s="3"/>
      <c r="T22" s="3"/>
      <c r="U22" s="3"/>
      <c r="V22" s="3"/>
      <c r="W22" s="3"/>
      <c r="X22" s="3"/>
      <c r="Y22" s="3"/>
      <c r="Z22" s="3"/>
      <c r="AA22" s="3"/>
      <c r="AB22" s="3"/>
      <c r="AC22" s="3"/>
      <c r="AD22" s="3"/>
      <c r="AE22" s="3"/>
      <c r="AF22" s="5"/>
      <c r="AG22" s="5"/>
      <c r="AH22" s="5"/>
      <c r="AI22" s="5"/>
      <c r="AJ22" s="5"/>
      <c r="AK22" s="5"/>
      <c r="AL22" s="5"/>
      <c r="AM22" s="5"/>
      <c r="AN22" s="5"/>
      <c r="AO22" s="5"/>
      <c r="AP22" s="5"/>
      <c r="AQ22" s="5"/>
      <c r="AR22" s="5"/>
      <c r="AS22" s="5"/>
      <c r="AT22" s="5"/>
      <c r="AU22" s="5"/>
      <c r="AV22" s="5"/>
      <c r="AW22" s="5"/>
      <c r="AX22" s="5"/>
      <c r="AY22" s="5"/>
      <c r="AZ22" s="5"/>
      <c r="BA22" s="28"/>
      <c r="BB22" s="5"/>
      <c r="BC22" s="5"/>
      <c r="BD22" s="5"/>
      <c r="BE22" s="5"/>
      <c r="BF22" s="5"/>
      <c r="BG22" s="5"/>
      <c r="BH22" s="29"/>
    </row>
    <row r="23" spans="1:79" s="22" customFormat="1" ht="18" customHeight="1" x14ac:dyDescent="0.15">
      <c r="A23" s="1261"/>
      <c r="B23" s="1262"/>
      <c r="C23" s="32"/>
      <c r="D23" s="1765"/>
      <c r="E23" s="1766"/>
      <c r="F23" s="1766"/>
      <c r="G23" s="1766"/>
      <c r="H23" s="1766"/>
      <c r="I23" s="1766"/>
      <c r="J23" s="1766"/>
      <c r="K23" s="3"/>
      <c r="L23" s="3"/>
      <c r="M23" s="3"/>
      <c r="N23" s="3"/>
      <c r="O23" s="3"/>
      <c r="P23" s="3"/>
      <c r="Q23" s="3"/>
      <c r="R23" s="3"/>
      <c r="S23" s="3"/>
      <c r="T23" s="3"/>
      <c r="U23" s="3"/>
      <c r="V23" s="3"/>
      <c r="W23" s="3"/>
      <c r="X23" s="3"/>
      <c r="Y23" s="3"/>
      <c r="Z23" s="3"/>
      <c r="AA23" s="3"/>
      <c r="AB23" s="3"/>
      <c r="AC23" s="3"/>
      <c r="AD23" s="3"/>
      <c r="AE23" s="3"/>
      <c r="AF23" s="5"/>
      <c r="AG23" s="5"/>
      <c r="AH23" s="5"/>
      <c r="AI23" s="5"/>
      <c r="AJ23" s="5"/>
      <c r="AK23" s="5"/>
      <c r="AL23" s="5"/>
      <c r="AM23" s="5"/>
      <c r="AN23" s="5"/>
      <c r="AO23" s="5"/>
      <c r="AP23" s="5"/>
      <c r="AQ23" s="5"/>
      <c r="AR23" s="5"/>
      <c r="AS23" s="5"/>
      <c r="AT23" s="5"/>
      <c r="AU23" s="5"/>
      <c r="AV23" s="5"/>
      <c r="AW23" s="5"/>
      <c r="AX23" s="5"/>
      <c r="AY23" s="5"/>
      <c r="AZ23" s="5"/>
      <c r="BA23" s="28"/>
      <c r="BB23" s="5"/>
      <c r="BC23" s="5"/>
      <c r="BD23" s="5"/>
      <c r="BE23" s="5"/>
      <c r="BF23" s="5"/>
      <c r="BG23" s="5"/>
      <c r="BH23" s="29"/>
    </row>
    <row r="24" spans="1:79" s="22" customFormat="1" ht="18" customHeight="1" x14ac:dyDescent="0.15">
      <c r="A24" s="1261"/>
      <c r="B24" s="1262"/>
      <c r="C24" s="32"/>
      <c r="D24" s="1765"/>
      <c r="E24" s="1766"/>
      <c r="F24" s="1766"/>
      <c r="G24" s="1766"/>
      <c r="H24" s="1766"/>
      <c r="I24" s="1766"/>
      <c r="J24" s="1766"/>
      <c r="K24" s="3"/>
      <c r="L24" s="3"/>
      <c r="M24" s="3"/>
      <c r="N24" s="3"/>
      <c r="O24" s="3"/>
      <c r="P24" s="3"/>
      <c r="Q24" s="3"/>
      <c r="R24" s="3"/>
      <c r="S24" s="3"/>
      <c r="T24" s="3"/>
      <c r="U24" s="3"/>
      <c r="V24" s="3"/>
      <c r="W24" s="3"/>
      <c r="X24" s="3"/>
      <c r="Y24" s="3"/>
      <c r="Z24" s="3"/>
      <c r="AA24" s="3"/>
      <c r="AB24" s="3"/>
      <c r="AC24" s="3"/>
      <c r="AD24" s="3"/>
      <c r="AE24" s="3"/>
      <c r="AF24" s="5"/>
      <c r="AG24" s="5"/>
      <c r="AH24" s="5"/>
      <c r="AI24" s="5"/>
      <c r="AJ24" s="5"/>
      <c r="AK24" s="5"/>
      <c r="AL24" s="5"/>
      <c r="AM24" s="5"/>
      <c r="AN24" s="5"/>
      <c r="AO24" s="5"/>
      <c r="AP24" s="5"/>
      <c r="AQ24" s="5"/>
      <c r="AR24" s="5"/>
      <c r="AS24" s="5"/>
      <c r="AT24" s="5"/>
      <c r="AU24" s="5"/>
      <c r="AV24" s="5"/>
      <c r="AW24" s="5"/>
      <c r="AX24" s="5"/>
      <c r="AY24" s="5"/>
      <c r="AZ24" s="5"/>
      <c r="BA24" s="28"/>
      <c r="BB24" s="5"/>
      <c r="BC24" s="5"/>
      <c r="BD24" s="5"/>
      <c r="BE24" s="5"/>
      <c r="BF24" s="5"/>
      <c r="BG24" s="5"/>
      <c r="BH24" s="29"/>
    </row>
    <row r="25" spans="1:79" s="22" customFormat="1" ht="18" customHeight="1" x14ac:dyDescent="0.15">
      <c r="A25" s="1261"/>
      <c r="B25" s="1262"/>
      <c r="C25" s="32"/>
      <c r="D25" s="1765"/>
      <c r="E25" s="1766"/>
      <c r="F25" s="1766"/>
      <c r="G25" s="1766"/>
      <c r="H25" s="1766"/>
      <c r="I25" s="1766"/>
      <c r="J25" s="1766"/>
      <c r="K25" s="3"/>
      <c r="L25" s="3"/>
      <c r="M25" s="3"/>
      <c r="N25" s="3"/>
      <c r="O25" s="3"/>
      <c r="P25" s="3"/>
      <c r="Q25" s="3"/>
      <c r="R25" s="3"/>
      <c r="S25" s="3"/>
      <c r="T25" s="3"/>
      <c r="U25" s="3"/>
      <c r="V25" s="3"/>
      <c r="W25" s="3"/>
      <c r="X25" s="3"/>
      <c r="Y25" s="3"/>
      <c r="Z25" s="3"/>
      <c r="AA25" s="3"/>
      <c r="AB25" s="3"/>
      <c r="AC25" s="3"/>
      <c r="AD25" s="3"/>
      <c r="AE25" s="3"/>
      <c r="AF25" s="5"/>
      <c r="AG25" s="5"/>
      <c r="AH25" s="5"/>
      <c r="AI25" s="5"/>
      <c r="AJ25" s="5"/>
      <c r="AK25" s="5"/>
      <c r="AL25" s="5"/>
      <c r="AM25" s="5"/>
      <c r="AN25" s="5"/>
      <c r="AO25" s="5"/>
      <c r="AP25" s="5"/>
      <c r="AQ25" s="5"/>
      <c r="AR25" s="5"/>
      <c r="AS25" s="5"/>
      <c r="AT25" s="5"/>
      <c r="AU25" s="5"/>
      <c r="AV25" s="5"/>
      <c r="AW25" s="5"/>
      <c r="AX25" s="5"/>
      <c r="AY25" s="5"/>
      <c r="AZ25" s="5"/>
      <c r="BA25" s="28"/>
      <c r="BB25" s="5"/>
      <c r="BC25" s="5"/>
      <c r="BD25" s="5"/>
      <c r="BE25" s="5"/>
      <c r="BF25" s="5"/>
      <c r="BG25" s="5"/>
      <c r="BH25" s="29"/>
    </row>
    <row r="26" spans="1:79" s="22" customFormat="1" ht="18" customHeight="1" x14ac:dyDescent="0.15">
      <c r="A26" s="1261"/>
      <c r="B26" s="1262"/>
      <c r="C26" s="32"/>
      <c r="D26" s="1765"/>
      <c r="E26" s="1766"/>
      <c r="F26" s="1766"/>
      <c r="G26" s="1766"/>
      <c r="H26" s="1766"/>
      <c r="I26" s="1766"/>
      <c r="J26" s="1766"/>
      <c r="K26" s="3"/>
      <c r="L26" s="3"/>
      <c r="M26" s="3"/>
      <c r="N26" s="3"/>
      <c r="O26" s="3"/>
      <c r="P26" s="3"/>
      <c r="Q26" s="3"/>
      <c r="R26" s="3"/>
      <c r="S26" s="3"/>
      <c r="T26" s="3"/>
      <c r="U26" s="3"/>
      <c r="V26" s="3"/>
      <c r="W26" s="3"/>
      <c r="X26" s="3"/>
      <c r="Y26" s="3"/>
      <c r="Z26" s="3"/>
      <c r="AA26" s="3"/>
      <c r="AB26" s="3"/>
      <c r="AC26" s="3"/>
      <c r="AD26" s="3"/>
      <c r="AE26" s="3"/>
      <c r="AF26" s="5"/>
      <c r="AG26" s="5"/>
      <c r="AH26" s="5"/>
      <c r="AI26" s="5"/>
      <c r="AJ26" s="5"/>
      <c r="AK26" s="5"/>
      <c r="AL26" s="5"/>
      <c r="AM26" s="5"/>
      <c r="AN26" s="5"/>
      <c r="AO26" s="5"/>
      <c r="AP26" s="5"/>
      <c r="AQ26" s="5"/>
      <c r="AR26" s="5"/>
      <c r="AS26" s="5"/>
      <c r="AT26" s="5"/>
      <c r="AU26" s="5"/>
      <c r="AV26" s="5"/>
      <c r="AW26" s="5"/>
      <c r="AX26" s="5"/>
      <c r="AY26" s="5"/>
      <c r="AZ26" s="5"/>
      <c r="BA26" s="28"/>
      <c r="BB26" s="5"/>
      <c r="BC26" s="5"/>
      <c r="BD26" s="5"/>
      <c r="BE26" s="5"/>
      <c r="BF26" s="5"/>
      <c r="BG26" s="5"/>
      <c r="BH26" s="29"/>
    </row>
    <row r="27" spans="1:79" s="22" customFormat="1" ht="18" customHeight="1" x14ac:dyDescent="0.15">
      <c r="A27" s="1261"/>
      <c r="B27" s="1262"/>
      <c r="C27" s="32"/>
      <c r="D27" s="1765"/>
      <c r="E27" s="1766"/>
      <c r="F27" s="1766"/>
      <c r="G27" s="1766"/>
      <c r="H27" s="1766"/>
      <c r="I27" s="1766"/>
      <c r="J27" s="1766"/>
      <c r="K27" s="3"/>
      <c r="L27" s="3"/>
      <c r="M27" s="3"/>
      <c r="N27" s="3"/>
      <c r="O27" s="3"/>
      <c r="P27" s="3"/>
      <c r="Q27" s="3"/>
      <c r="R27" s="3"/>
      <c r="S27" s="3"/>
      <c r="T27" s="3"/>
      <c r="U27" s="3"/>
      <c r="V27" s="3"/>
      <c r="W27" s="3"/>
      <c r="X27" s="3"/>
      <c r="Y27" s="3"/>
      <c r="Z27" s="3"/>
      <c r="AA27" s="3"/>
      <c r="AB27" s="3"/>
      <c r="AC27" s="3"/>
      <c r="AD27" s="3"/>
      <c r="AE27" s="3"/>
      <c r="AF27" s="5"/>
      <c r="AG27" s="5"/>
      <c r="AH27" s="5"/>
      <c r="AI27" s="5"/>
      <c r="AJ27" s="5"/>
      <c r="AK27" s="5"/>
      <c r="AL27" s="5"/>
      <c r="AM27" s="5"/>
      <c r="AN27" s="5"/>
      <c r="AO27" s="5"/>
      <c r="AP27" s="5"/>
      <c r="AQ27" s="5"/>
      <c r="AR27" s="5"/>
      <c r="AS27" s="5"/>
      <c r="AT27" s="5"/>
      <c r="AU27" s="5"/>
      <c r="AV27" s="5"/>
      <c r="AW27" s="5"/>
      <c r="AX27" s="5"/>
      <c r="AY27" s="5"/>
      <c r="AZ27" s="5"/>
      <c r="BA27" s="28"/>
      <c r="BB27" s="5"/>
      <c r="BC27" s="5"/>
      <c r="BD27" s="5"/>
      <c r="BE27" s="5"/>
      <c r="BF27" s="5"/>
      <c r="BG27" s="5"/>
      <c r="BH27" s="29"/>
    </row>
    <row r="28" spans="1:79" s="22" customFormat="1" ht="18" customHeight="1" x14ac:dyDescent="0.15">
      <c r="A28" s="1263"/>
      <c r="B28" s="1264"/>
      <c r="C28" s="32"/>
      <c r="D28" s="1765"/>
      <c r="E28" s="1766"/>
      <c r="F28" s="1766"/>
      <c r="G28" s="1766"/>
      <c r="H28" s="1766"/>
      <c r="I28" s="1766"/>
      <c r="J28" s="1766"/>
      <c r="K28" s="3"/>
      <c r="L28" s="3"/>
      <c r="M28" s="3"/>
      <c r="N28" s="3"/>
      <c r="O28" s="3"/>
      <c r="P28" s="3"/>
      <c r="Q28" s="3"/>
      <c r="R28" s="3"/>
      <c r="S28" s="3"/>
      <c r="T28" s="3"/>
      <c r="U28" s="3"/>
      <c r="V28" s="3"/>
      <c r="W28" s="3"/>
      <c r="X28" s="3"/>
      <c r="Y28" s="3"/>
      <c r="Z28" s="3"/>
      <c r="AA28" s="3"/>
      <c r="AB28" s="3"/>
      <c r="AC28" s="3"/>
      <c r="AD28" s="3"/>
      <c r="AE28" s="3"/>
      <c r="AF28" s="5"/>
      <c r="AG28" s="5"/>
      <c r="AH28" s="5"/>
      <c r="AI28" s="5"/>
      <c r="AJ28" s="5"/>
      <c r="AK28" s="5"/>
      <c r="AL28" s="5"/>
      <c r="AM28" s="5"/>
      <c r="AN28" s="5"/>
      <c r="AO28" s="5"/>
      <c r="AP28" s="5"/>
      <c r="AQ28" s="5"/>
      <c r="AR28" s="5"/>
      <c r="AS28" s="5"/>
      <c r="AT28" s="5"/>
      <c r="AU28" s="5"/>
      <c r="AV28" s="5"/>
      <c r="AW28" s="5"/>
      <c r="AX28" s="5"/>
      <c r="AY28" s="5"/>
      <c r="AZ28" s="5"/>
      <c r="BA28" s="28"/>
      <c r="BB28" s="5"/>
      <c r="BC28" s="5"/>
      <c r="BD28" s="5"/>
      <c r="BE28" s="5"/>
      <c r="BF28" s="5"/>
      <c r="BG28" s="5"/>
      <c r="BH28" s="29"/>
    </row>
    <row r="29" spans="1:79" s="22" customFormat="1" ht="18" customHeight="1" x14ac:dyDescent="0.2">
      <c r="A29" s="1265"/>
      <c r="B29" s="1266"/>
      <c r="C29" s="44"/>
      <c r="D29" s="1765"/>
      <c r="E29" s="1766"/>
      <c r="F29" s="1766"/>
      <c r="G29" s="1766"/>
      <c r="H29" s="1766"/>
      <c r="I29" s="1766"/>
      <c r="J29" s="1766"/>
      <c r="K29" s="3"/>
      <c r="L29" s="3"/>
      <c r="M29" s="3"/>
      <c r="N29" s="3"/>
      <c r="O29" s="3"/>
      <c r="P29" s="3"/>
      <c r="Q29" s="3"/>
      <c r="R29" s="3"/>
      <c r="S29" s="3"/>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28"/>
      <c r="BB29" s="10"/>
      <c r="BC29" s="10"/>
      <c r="BD29" s="10"/>
      <c r="BE29" s="10"/>
      <c r="BF29" s="10"/>
      <c r="BG29" s="10"/>
      <c r="BH29" s="29"/>
      <c r="BI29" s="10"/>
      <c r="BJ29" s="10"/>
      <c r="BK29" s="10"/>
      <c r="BL29" s="10"/>
      <c r="BM29" s="10"/>
    </row>
    <row r="30" spans="1:79" s="10" customFormat="1" ht="30" customHeight="1" x14ac:dyDescent="0.2">
      <c r="A30" s="12"/>
      <c r="B30" s="45"/>
      <c r="C30" s="46"/>
      <c r="D30" s="47"/>
      <c r="E30" s="48"/>
      <c r="F30" s="49"/>
      <c r="G30" s="2"/>
      <c r="H30" s="2"/>
      <c r="I30" s="2"/>
      <c r="J30" s="2"/>
      <c r="K30" s="2"/>
      <c r="L30" s="2"/>
      <c r="M30" s="2"/>
      <c r="N30" s="2"/>
      <c r="O30" s="2"/>
      <c r="P30" s="2"/>
      <c r="AY30" s="11"/>
      <c r="AZ30" s="11"/>
      <c r="BA30" s="11"/>
      <c r="BB30" s="11"/>
      <c r="BC30" s="11"/>
      <c r="BD30" s="11"/>
      <c r="BE30" s="11"/>
      <c r="BF30" s="11"/>
      <c r="BG30" s="11"/>
      <c r="BH30" s="11"/>
      <c r="BI30" s="11"/>
      <c r="BJ30" s="11"/>
      <c r="BK30" s="11"/>
      <c r="BL30" s="11"/>
      <c r="BM30" s="11"/>
    </row>
    <row r="31" spans="1:79" s="17" customFormat="1" ht="15" customHeight="1" x14ac:dyDescent="0.2">
      <c r="A31" s="1233"/>
      <c r="B31" s="1234"/>
      <c r="C31" s="1237"/>
      <c r="D31" s="1239"/>
      <c r="E31" s="1240"/>
      <c r="F31" s="1240"/>
      <c r="G31" s="1240"/>
      <c r="H31" s="1240"/>
      <c r="I31" s="1240"/>
      <c r="J31" s="1240"/>
      <c r="K31" s="1240"/>
      <c r="L31" s="1241"/>
      <c r="M31" s="2"/>
      <c r="N31" s="2"/>
      <c r="O31" s="2"/>
      <c r="P31" s="2"/>
      <c r="Q31" s="2"/>
      <c r="R31" s="10"/>
      <c r="S31" s="10"/>
      <c r="T31" s="10"/>
      <c r="U31" s="10"/>
      <c r="V31" s="10"/>
      <c r="W31" s="10"/>
      <c r="X31" s="10"/>
      <c r="Y31" s="10"/>
      <c r="Z31" s="10"/>
      <c r="AA31" s="10"/>
      <c r="AB31" s="10"/>
      <c r="AC31" s="10"/>
      <c r="AD31" s="10"/>
      <c r="AE31" s="10"/>
      <c r="AF31" s="10"/>
      <c r="AG31" s="10"/>
      <c r="AH31" s="10"/>
      <c r="AI31" s="10"/>
      <c r="AJ31" s="10"/>
      <c r="AK31" s="11"/>
      <c r="AL31" s="11"/>
      <c r="AM31" s="11"/>
      <c r="AN31" s="11"/>
      <c r="AO31" s="11"/>
      <c r="AP31" s="11"/>
      <c r="AQ31" s="11"/>
      <c r="AR31" s="11"/>
      <c r="AS31" s="11"/>
      <c r="AT31" s="11"/>
      <c r="AU31" s="11"/>
      <c r="AV31" s="11"/>
      <c r="AW31" s="11"/>
      <c r="AX31" s="11"/>
      <c r="AY31" s="11"/>
      <c r="AZ31" s="11"/>
      <c r="BA31" s="5"/>
      <c r="BB31" s="5"/>
      <c r="BC31" s="5"/>
      <c r="BD31" s="5"/>
      <c r="BE31" s="5"/>
      <c r="BF31" s="5"/>
      <c r="BG31" s="5"/>
      <c r="BH31" s="5"/>
      <c r="BI31" s="5"/>
      <c r="BJ31" s="5"/>
      <c r="BK31" s="5"/>
      <c r="BL31" s="5"/>
      <c r="BM31" s="5"/>
      <c r="BN31" s="11"/>
      <c r="BO31" s="11"/>
      <c r="BP31" s="11"/>
      <c r="BQ31" s="11"/>
      <c r="BR31" s="11"/>
      <c r="BS31" s="11"/>
      <c r="BT31" s="11"/>
      <c r="BU31" s="11"/>
      <c r="BV31" s="11"/>
      <c r="BW31" s="11"/>
      <c r="BX31" s="11"/>
      <c r="BY31" s="11"/>
      <c r="BZ31" s="11"/>
    </row>
    <row r="32" spans="1:79" s="22" customFormat="1" ht="15" x14ac:dyDescent="0.25">
      <c r="A32" s="1235"/>
      <c r="B32" s="1236"/>
      <c r="C32" s="1238"/>
      <c r="D32" s="324"/>
      <c r="E32" s="326"/>
      <c r="F32" s="326"/>
      <c r="G32" s="326"/>
      <c r="H32" s="326"/>
      <c r="I32" s="326"/>
      <c r="J32" s="326"/>
      <c r="K32" s="326"/>
      <c r="L32" s="326"/>
      <c r="M32" s="21"/>
      <c r="N32" s="21"/>
      <c r="O32" s="21"/>
      <c r="P32" s="21"/>
      <c r="Q32" s="21"/>
      <c r="R32" s="21"/>
      <c r="S32" s="21"/>
      <c r="T32" s="21"/>
      <c r="U32" s="21"/>
      <c r="V32" s="2"/>
      <c r="W32" s="2"/>
      <c r="X32" s="3"/>
      <c r="Y32" s="3"/>
      <c r="Z32" s="3"/>
      <c r="AA32" s="3"/>
      <c r="AB32" s="3"/>
      <c r="AC32" s="3"/>
      <c r="AD32" s="3"/>
      <c r="AE32" s="3"/>
      <c r="AF32" s="3"/>
      <c r="AG32" s="3"/>
      <c r="AH32" s="3"/>
      <c r="AI32" s="3"/>
      <c r="AJ32" s="3"/>
      <c r="AK32" s="3"/>
      <c r="AL32" s="3"/>
      <c r="AM32" s="3"/>
      <c r="AN32" s="3"/>
      <c r="AO32" s="3"/>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row>
    <row r="33" spans="1:79" s="22" customFormat="1" ht="15.75" customHeight="1" x14ac:dyDescent="0.25">
      <c r="A33" s="1273"/>
      <c r="B33" s="1273"/>
      <c r="C33" s="50"/>
      <c r="D33" s="50"/>
      <c r="E33" s="50"/>
      <c r="F33" s="50"/>
      <c r="G33" s="50"/>
      <c r="H33" s="50"/>
      <c r="I33" s="50"/>
      <c r="J33" s="50"/>
      <c r="K33" s="50"/>
      <c r="L33" s="50"/>
      <c r="M33" s="51"/>
      <c r="N33" s="51"/>
      <c r="O33" s="51"/>
      <c r="P33" s="51"/>
      <c r="Q33" s="51"/>
      <c r="R33" s="51"/>
      <c r="S33" s="51"/>
      <c r="T33" s="21"/>
      <c r="U33" s="21"/>
      <c r="V33" s="2"/>
      <c r="W33" s="2"/>
      <c r="X33" s="3"/>
      <c r="Y33" s="3"/>
      <c r="Z33" s="3"/>
      <c r="AA33" s="3"/>
      <c r="AB33" s="3"/>
      <c r="AC33" s="3"/>
      <c r="AD33" s="3"/>
      <c r="AE33" s="3"/>
      <c r="AF33" s="3"/>
      <c r="AG33" s="3"/>
      <c r="AH33" s="3"/>
      <c r="AI33" s="3"/>
      <c r="AJ33" s="3"/>
      <c r="AK33" s="3"/>
      <c r="AL33" s="3"/>
      <c r="AM33" s="3"/>
      <c r="AN33" s="3"/>
      <c r="AO33" s="3"/>
      <c r="AP33" s="5"/>
      <c r="AQ33" s="5"/>
      <c r="AR33" s="5"/>
      <c r="AS33" s="5"/>
      <c r="AT33" s="5"/>
      <c r="AU33" s="5"/>
      <c r="AV33" s="5"/>
      <c r="AW33" s="5"/>
      <c r="AX33" s="5"/>
      <c r="AY33" s="5"/>
      <c r="AZ33" s="5"/>
      <c r="BA33" s="5"/>
      <c r="BB33" s="5"/>
      <c r="BC33" s="5"/>
      <c r="BD33" s="5"/>
      <c r="BE33" s="5"/>
      <c r="BF33" s="5"/>
      <c r="BG33" s="5"/>
      <c r="BH33" s="29"/>
      <c r="BI33" s="5"/>
      <c r="BJ33" s="5"/>
      <c r="BK33" s="5"/>
      <c r="BL33" s="5"/>
      <c r="BM33" s="5"/>
      <c r="BN33" s="5"/>
      <c r="BO33" s="5"/>
      <c r="BP33" s="5"/>
      <c r="BQ33" s="5"/>
      <c r="BR33" s="5"/>
      <c r="BS33" s="5"/>
      <c r="BT33" s="5"/>
      <c r="BU33" s="5"/>
      <c r="BV33" s="5"/>
      <c r="BW33" s="5"/>
      <c r="BX33" s="5"/>
      <c r="BY33" s="5"/>
      <c r="BZ33" s="5"/>
      <c r="CA33" s="5"/>
    </row>
    <row r="34" spans="1:79" s="22" customFormat="1" ht="15.75" customHeight="1" x14ac:dyDescent="0.15">
      <c r="A34" s="1274"/>
      <c r="B34" s="1275"/>
      <c r="C34" s="52"/>
      <c r="D34" s="25"/>
      <c r="E34" s="25"/>
      <c r="F34" s="25"/>
      <c r="G34" s="25"/>
      <c r="H34" s="25"/>
      <c r="I34" s="25"/>
      <c r="J34" s="25"/>
      <c r="K34" s="25"/>
      <c r="L34" s="25"/>
      <c r="M34" s="1767"/>
      <c r="N34" s="1767"/>
      <c r="O34" s="1767"/>
      <c r="P34" s="1767"/>
      <c r="Q34" s="1767"/>
      <c r="R34" s="1767"/>
      <c r="S34" s="1767"/>
      <c r="T34" s="3"/>
      <c r="U34" s="3"/>
      <c r="V34" s="3"/>
      <c r="W34" s="3"/>
      <c r="X34" s="3"/>
      <c r="Y34" s="3"/>
      <c r="Z34" s="3"/>
      <c r="AA34" s="3"/>
      <c r="AB34" s="3"/>
      <c r="AC34" s="3"/>
      <c r="AD34" s="3"/>
      <c r="AE34" s="3"/>
      <c r="AF34" s="3"/>
      <c r="AG34" s="3"/>
      <c r="AH34" s="3"/>
      <c r="AI34" s="3"/>
      <c r="AJ34" s="5"/>
      <c r="AK34" s="5"/>
      <c r="AL34" s="5"/>
      <c r="AM34" s="5"/>
      <c r="AN34" s="5"/>
      <c r="AO34" s="5"/>
      <c r="AP34" s="5"/>
      <c r="AQ34" s="5"/>
      <c r="AR34" s="5"/>
      <c r="AS34" s="5"/>
      <c r="AT34" s="5"/>
      <c r="AU34" s="5"/>
      <c r="AV34" s="5"/>
      <c r="AW34" s="5"/>
      <c r="AX34" s="5"/>
      <c r="AY34" s="5"/>
      <c r="AZ34" s="5"/>
      <c r="BA34" s="5"/>
      <c r="BB34" s="5"/>
      <c r="BC34" s="5"/>
      <c r="BD34" s="5"/>
      <c r="BE34" s="5"/>
      <c r="BF34" s="5"/>
      <c r="BG34" s="5"/>
      <c r="BH34" s="29"/>
      <c r="BI34" s="5"/>
      <c r="BJ34" s="5"/>
      <c r="BK34" s="5"/>
      <c r="BL34" s="5"/>
      <c r="BM34" s="5"/>
      <c r="BN34" s="5"/>
      <c r="BO34" s="5"/>
      <c r="BP34" s="5"/>
      <c r="BQ34" s="5"/>
      <c r="BR34" s="5"/>
      <c r="BS34" s="5"/>
      <c r="BT34" s="5"/>
      <c r="BU34" s="5"/>
      <c r="BV34" s="5"/>
      <c r="BW34" s="5"/>
      <c r="BX34" s="5"/>
      <c r="BY34" s="5"/>
      <c r="BZ34" s="5"/>
    </row>
    <row r="35" spans="1:79" s="22" customFormat="1" ht="15.75" customHeight="1" x14ac:dyDescent="0.15">
      <c r="A35" s="1276"/>
      <c r="B35" s="1277"/>
      <c r="C35" s="53"/>
      <c r="D35" s="44"/>
      <c r="E35" s="44"/>
      <c r="F35" s="44"/>
      <c r="G35" s="44"/>
      <c r="H35" s="44"/>
      <c r="I35" s="44"/>
      <c r="J35" s="44"/>
      <c r="K35" s="44"/>
      <c r="L35" s="44"/>
      <c r="M35" s="315"/>
      <c r="N35" s="315"/>
      <c r="O35" s="315"/>
      <c r="P35" s="315"/>
      <c r="Q35" s="315"/>
      <c r="R35" s="315"/>
      <c r="S35" s="315"/>
      <c r="T35" s="3"/>
      <c r="U35" s="3"/>
      <c r="V35" s="3"/>
      <c r="W35" s="3"/>
      <c r="X35" s="3"/>
      <c r="Y35" s="3"/>
      <c r="Z35" s="3"/>
      <c r="AA35" s="3"/>
      <c r="AB35" s="3"/>
      <c r="AC35" s="3"/>
      <c r="AD35" s="3"/>
      <c r="AE35" s="3"/>
      <c r="AF35" s="3"/>
      <c r="AG35" s="3"/>
      <c r="AH35" s="3"/>
      <c r="AI35" s="3"/>
      <c r="AJ35" s="5"/>
      <c r="AK35" s="5"/>
      <c r="AL35" s="5"/>
      <c r="AM35" s="5"/>
      <c r="AN35" s="5"/>
      <c r="AO35" s="5"/>
      <c r="AP35" s="5"/>
      <c r="AQ35" s="5"/>
      <c r="AR35" s="5"/>
      <c r="AS35" s="5"/>
      <c r="AT35" s="5"/>
      <c r="AU35" s="5"/>
      <c r="AV35" s="5"/>
      <c r="AW35" s="5"/>
      <c r="AX35" s="5"/>
      <c r="AY35" s="5"/>
      <c r="AZ35" s="5"/>
      <c r="BA35" s="5"/>
      <c r="BB35" s="5"/>
      <c r="BC35" s="5"/>
      <c r="BD35" s="5"/>
      <c r="BE35" s="5"/>
      <c r="BF35" s="5"/>
      <c r="BG35" s="5"/>
      <c r="BH35" s="29"/>
      <c r="BI35" s="5"/>
      <c r="BJ35" s="5"/>
      <c r="BK35" s="5"/>
      <c r="BL35" s="5"/>
      <c r="BM35" s="5"/>
      <c r="BN35" s="5"/>
      <c r="BO35" s="5"/>
      <c r="BP35" s="5"/>
      <c r="BQ35" s="5"/>
      <c r="BR35" s="5"/>
      <c r="BS35" s="5"/>
      <c r="BT35" s="5"/>
      <c r="BU35" s="5"/>
      <c r="BV35" s="5"/>
      <c r="BW35" s="5"/>
      <c r="BX35" s="5"/>
      <c r="BY35" s="5"/>
      <c r="BZ35" s="5"/>
    </row>
    <row r="36" spans="1:79" s="22" customFormat="1" ht="15.75" customHeight="1" x14ac:dyDescent="0.15">
      <c r="A36" s="1278"/>
      <c r="B36" s="54"/>
      <c r="C36" s="52"/>
      <c r="D36" s="25"/>
      <c r="E36" s="25"/>
      <c r="F36" s="25"/>
      <c r="G36" s="25"/>
      <c r="H36" s="25"/>
      <c r="I36" s="25"/>
      <c r="J36" s="25"/>
      <c r="K36" s="25"/>
      <c r="L36" s="25"/>
      <c r="M36" s="1767"/>
      <c r="N36" s="1767"/>
      <c r="O36" s="1767"/>
      <c r="P36" s="1767"/>
      <c r="Q36" s="1767"/>
      <c r="R36" s="1767"/>
      <c r="S36" s="1767"/>
      <c r="T36" s="3"/>
      <c r="U36" s="3"/>
      <c r="V36" s="3"/>
      <c r="W36" s="3"/>
      <c r="X36" s="3"/>
      <c r="Y36" s="3"/>
      <c r="Z36" s="3"/>
      <c r="AA36" s="3"/>
      <c r="AB36" s="3"/>
      <c r="AC36" s="3"/>
      <c r="AD36" s="3"/>
      <c r="AE36" s="3"/>
      <c r="AF36" s="3"/>
      <c r="AG36" s="3"/>
      <c r="AH36" s="3"/>
      <c r="AI36" s="3"/>
      <c r="AJ36" s="5"/>
      <c r="AK36" s="5"/>
      <c r="AL36" s="5"/>
      <c r="AM36" s="5"/>
      <c r="AN36" s="5"/>
      <c r="AO36" s="5"/>
      <c r="AP36" s="5"/>
      <c r="AQ36" s="5"/>
      <c r="AR36" s="5"/>
      <c r="AS36" s="5"/>
      <c r="AT36" s="5"/>
      <c r="AU36" s="5"/>
      <c r="AV36" s="5"/>
      <c r="AW36" s="5"/>
      <c r="AX36" s="5"/>
      <c r="AY36" s="5"/>
      <c r="AZ36" s="5"/>
      <c r="BA36" s="5"/>
      <c r="BB36" s="5"/>
      <c r="BC36" s="5"/>
      <c r="BD36" s="5"/>
      <c r="BE36" s="5"/>
      <c r="BF36" s="5"/>
      <c r="BG36" s="5"/>
      <c r="BH36" s="29"/>
      <c r="BI36" s="5"/>
      <c r="BJ36" s="5"/>
      <c r="BK36" s="5"/>
      <c r="BL36" s="5"/>
      <c r="BM36" s="5"/>
      <c r="BN36" s="5"/>
      <c r="BO36" s="5"/>
      <c r="BP36" s="5"/>
      <c r="BQ36" s="5"/>
      <c r="BR36" s="5"/>
      <c r="BS36" s="5"/>
      <c r="BT36" s="5"/>
      <c r="BU36" s="5"/>
      <c r="BV36" s="5"/>
      <c r="BW36" s="5"/>
      <c r="BX36" s="5"/>
      <c r="BY36" s="5"/>
      <c r="BZ36" s="5"/>
    </row>
    <row r="37" spans="1:79" s="22" customFormat="1" ht="15.75" customHeight="1" x14ac:dyDescent="0.15">
      <c r="A37" s="1279"/>
      <c r="B37" s="55"/>
      <c r="C37" s="56"/>
      <c r="D37" s="32"/>
      <c r="E37" s="32"/>
      <c r="F37" s="32"/>
      <c r="G37" s="32"/>
      <c r="H37" s="32"/>
      <c r="I37" s="32"/>
      <c r="J37" s="32"/>
      <c r="K37" s="32"/>
      <c r="L37" s="32"/>
      <c r="M37" s="1767"/>
      <c r="N37" s="1767"/>
      <c r="O37" s="1767"/>
      <c r="P37" s="1767"/>
      <c r="Q37" s="1767"/>
      <c r="R37" s="1767"/>
      <c r="S37" s="1767"/>
      <c r="T37" s="3"/>
      <c r="U37" s="3"/>
      <c r="V37" s="3"/>
      <c r="W37" s="3"/>
      <c r="X37" s="3"/>
      <c r="Y37" s="3"/>
      <c r="Z37" s="3"/>
      <c r="AA37" s="3"/>
      <c r="AB37" s="3"/>
      <c r="AC37" s="3"/>
      <c r="AD37" s="3"/>
      <c r="AE37" s="3"/>
      <c r="AF37" s="3"/>
      <c r="AG37" s="3"/>
      <c r="AH37" s="3"/>
      <c r="AI37" s="3"/>
      <c r="AJ37" s="5"/>
      <c r="AK37" s="5"/>
      <c r="AL37" s="5"/>
      <c r="AM37" s="5"/>
      <c r="AN37" s="5"/>
      <c r="AO37" s="5"/>
      <c r="AP37" s="5"/>
      <c r="AQ37" s="5"/>
      <c r="AR37" s="5"/>
      <c r="AS37" s="5"/>
      <c r="AT37" s="5"/>
      <c r="AU37" s="5"/>
      <c r="AV37" s="5"/>
      <c r="AW37" s="5"/>
      <c r="AX37" s="5"/>
      <c r="AY37" s="5"/>
      <c r="AZ37" s="5"/>
      <c r="BA37" s="5"/>
      <c r="BB37" s="5"/>
      <c r="BC37" s="5"/>
      <c r="BD37" s="5"/>
      <c r="BE37" s="5"/>
      <c r="BF37" s="5"/>
      <c r="BG37" s="5"/>
      <c r="BH37" s="29"/>
      <c r="BI37" s="5"/>
      <c r="BJ37" s="5"/>
      <c r="BK37" s="5"/>
      <c r="BL37" s="5"/>
      <c r="BM37" s="5"/>
      <c r="BN37" s="5"/>
      <c r="BO37" s="5"/>
      <c r="BP37" s="5"/>
      <c r="BQ37" s="5"/>
      <c r="BR37" s="5"/>
      <c r="BS37" s="5"/>
      <c r="BT37" s="5"/>
      <c r="BU37" s="5"/>
      <c r="BV37" s="5"/>
      <c r="BW37" s="5"/>
      <c r="BX37" s="5"/>
      <c r="BY37" s="5"/>
      <c r="BZ37" s="5"/>
    </row>
    <row r="38" spans="1:79" s="22" customFormat="1" ht="15.75" customHeight="1" x14ac:dyDescent="0.15">
      <c r="A38" s="1279"/>
      <c r="B38" s="55"/>
      <c r="C38" s="56"/>
      <c r="D38" s="32"/>
      <c r="E38" s="32"/>
      <c r="F38" s="32"/>
      <c r="G38" s="32"/>
      <c r="H38" s="32"/>
      <c r="I38" s="32"/>
      <c r="J38" s="32"/>
      <c r="K38" s="32"/>
      <c r="L38" s="32"/>
      <c r="M38" s="1767"/>
      <c r="N38" s="1767"/>
      <c r="O38" s="1767"/>
      <c r="P38" s="1767"/>
      <c r="Q38" s="1767"/>
      <c r="R38" s="1767"/>
      <c r="S38" s="1767"/>
      <c r="T38" s="3"/>
      <c r="U38" s="3"/>
      <c r="V38" s="3"/>
      <c r="W38" s="3"/>
      <c r="X38" s="3"/>
      <c r="Y38" s="3"/>
      <c r="Z38" s="3"/>
      <c r="AA38" s="3"/>
      <c r="AB38" s="3"/>
      <c r="AC38" s="3"/>
      <c r="AD38" s="3"/>
      <c r="AE38" s="3"/>
      <c r="AF38" s="3"/>
      <c r="AG38" s="3"/>
      <c r="AH38" s="3"/>
      <c r="AI38" s="3"/>
      <c r="AJ38" s="5"/>
      <c r="AK38" s="5"/>
      <c r="AL38" s="5"/>
      <c r="AM38" s="5"/>
      <c r="AN38" s="5"/>
      <c r="AO38" s="5"/>
      <c r="AP38" s="5"/>
      <c r="AQ38" s="5"/>
      <c r="AR38" s="5"/>
      <c r="AS38" s="5"/>
      <c r="AT38" s="5"/>
      <c r="AU38" s="5"/>
      <c r="AV38" s="5"/>
      <c r="AW38" s="5"/>
      <c r="AX38" s="5"/>
      <c r="AY38" s="5"/>
      <c r="AZ38" s="5"/>
      <c r="BA38" s="5"/>
      <c r="BB38" s="5"/>
      <c r="BC38" s="5"/>
      <c r="BD38" s="5"/>
      <c r="BE38" s="5"/>
      <c r="BF38" s="5"/>
      <c r="BG38" s="5"/>
      <c r="BH38" s="29"/>
      <c r="BI38" s="5"/>
      <c r="BJ38" s="5"/>
      <c r="BK38" s="5"/>
      <c r="BL38" s="5"/>
      <c r="BM38" s="5"/>
      <c r="BN38" s="5"/>
      <c r="BO38" s="5"/>
      <c r="BP38" s="5"/>
      <c r="BQ38" s="5"/>
      <c r="BR38" s="5"/>
      <c r="BS38" s="5"/>
      <c r="BT38" s="5"/>
      <c r="BU38" s="5"/>
      <c r="BV38" s="5"/>
      <c r="BW38" s="5"/>
      <c r="BX38" s="5"/>
      <c r="BY38" s="5"/>
      <c r="BZ38" s="5"/>
    </row>
    <row r="39" spans="1:79" s="22" customFormat="1" ht="15.75" customHeight="1" x14ac:dyDescent="0.15">
      <c r="A39" s="1279"/>
      <c r="B39" s="55"/>
      <c r="C39" s="56"/>
      <c r="D39" s="32"/>
      <c r="E39" s="32"/>
      <c r="F39" s="32"/>
      <c r="G39" s="32"/>
      <c r="H39" s="32"/>
      <c r="I39" s="32"/>
      <c r="J39" s="32"/>
      <c r="K39" s="32"/>
      <c r="L39" s="32"/>
      <c r="M39" s="1767"/>
      <c r="N39" s="1767"/>
      <c r="O39" s="1767"/>
      <c r="P39" s="1767"/>
      <c r="Q39" s="1767"/>
      <c r="R39" s="1767"/>
      <c r="S39" s="1767"/>
      <c r="T39" s="3"/>
      <c r="U39" s="3"/>
      <c r="V39" s="3"/>
      <c r="W39" s="3"/>
      <c r="X39" s="3"/>
      <c r="Y39" s="3"/>
      <c r="Z39" s="3"/>
      <c r="AA39" s="3"/>
      <c r="AB39" s="3"/>
      <c r="AC39" s="3"/>
      <c r="AD39" s="3"/>
      <c r="AE39" s="3"/>
      <c r="AF39" s="3"/>
      <c r="AG39" s="3"/>
      <c r="AH39" s="3"/>
      <c r="AI39" s="3"/>
      <c r="AJ39" s="5"/>
      <c r="AK39" s="5"/>
      <c r="AL39" s="5"/>
      <c r="AM39" s="5"/>
      <c r="AN39" s="5"/>
      <c r="AO39" s="5"/>
      <c r="AP39" s="5"/>
      <c r="AQ39" s="5"/>
      <c r="AR39" s="5"/>
      <c r="AS39" s="5"/>
      <c r="AT39" s="5"/>
      <c r="AU39" s="5"/>
      <c r="AV39" s="5"/>
      <c r="AW39" s="5"/>
      <c r="AX39" s="5"/>
      <c r="AY39" s="5"/>
      <c r="AZ39" s="5"/>
      <c r="BA39" s="5"/>
      <c r="BB39" s="5"/>
      <c r="BC39" s="5"/>
      <c r="BD39" s="5"/>
      <c r="BE39" s="5"/>
      <c r="BF39" s="5"/>
      <c r="BG39" s="5"/>
      <c r="BH39" s="29"/>
      <c r="BI39" s="5"/>
      <c r="BJ39" s="5"/>
      <c r="BK39" s="5"/>
      <c r="BL39" s="5"/>
      <c r="BM39" s="5"/>
      <c r="BN39" s="5"/>
      <c r="BO39" s="5"/>
      <c r="BP39" s="5"/>
      <c r="BQ39" s="5"/>
      <c r="BR39" s="5"/>
      <c r="BS39" s="5"/>
      <c r="BT39" s="5"/>
      <c r="BU39" s="5"/>
      <c r="BV39" s="5"/>
      <c r="BW39" s="5"/>
      <c r="BX39" s="5"/>
      <c r="BY39" s="5"/>
      <c r="BZ39" s="5"/>
    </row>
    <row r="40" spans="1:79" s="22" customFormat="1" ht="15.75" customHeight="1" x14ac:dyDescent="0.15">
      <c r="A40" s="1280"/>
      <c r="B40" s="57"/>
      <c r="C40" s="53"/>
      <c r="D40" s="44"/>
      <c r="E40" s="44"/>
      <c r="F40" s="44"/>
      <c r="G40" s="44"/>
      <c r="H40" s="44"/>
      <c r="I40" s="44"/>
      <c r="J40" s="44"/>
      <c r="K40" s="44"/>
      <c r="L40" s="44"/>
      <c r="M40" s="1767"/>
      <c r="N40" s="1767"/>
      <c r="O40" s="1767"/>
      <c r="P40" s="1767"/>
      <c r="Q40" s="1767"/>
      <c r="R40" s="1767"/>
      <c r="S40" s="1767"/>
      <c r="T40" s="3"/>
      <c r="U40" s="3"/>
      <c r="V40" s="3"/>
      <c r="W40" s="3"/>
      <c r="X40" s="3"/>
      <c r="Y40" s="3"/>
      <c r="Z40" s="3"/>
      <c r="AA40" s="3"/>
      <c r="AB40" s="3"/>
      <c r="AC40" s="3"/>
      <c r="AD40" s="3"/>
      <c r="AE40" s="3"/>
      <c r="AF40" s="3"/>
      <c r="AG40" s="3"/>
      <c r="AH40" s="3"/>
      <c r="AI40" s="3"/>
      <c r="AJ40" s="5"/>
      <c r="AK40" s="5"/>
      <c r="AL40" s="5"/>
      <c r="AM40" s="5"/>
      <c r="AN40" s="5"/>
      <c r="AO40" s="5"/>
      <c r="AP40" s="5"/>
      <c r="AQ40" s="5"/>
      <c r="AR40" s="5"/>
      <c r="AS40" s="5"/>
      <c r="AT40" s="5"/>
      <c r="AU40" s="5"/>
      <c r="AV40" s="5"/>
      <c r="AW40" s="5"/>
      <c r="AX40" s="5"/>
      <c r="AY40" s="5"/>
      <c r="AZ40" s="5"/>
      <c r="BA40" s="5"/>
      <c r="BB40" s="5"/>
      <c r="BC40" s="5"/>
      <c r="BD40" s="5"/>
      <c r="BE40" s="5"/>
      <c r="BF40" s="5"/>
      <c r="BG40" s="5"/>
      <c r="BH40" s="29"/>
      <c r="BI40" s="5"/>
      <c r="BJ40" s="5"/>
      <c r="BK40" s="5"/>
      <c r="BL40" s="5"/>
      <c r="BM40" s="5"/>
      <c r="BN40" s="5"/>
      <c r="BO40" s="5"/>
      <c r="BP40" s="5"/>
      <c r="BQ40" s="5"/>
      <c r="BR40" s="5"/>
      <c r="BS40" s="5"/>
      <c r="BT40" s="5"/>
      <c r="BU40" s="5"/>
      <c r="BV40" s="5"/>
      <c r="BW40" s="5"/>
      <c r="BX40" s="5"/>
      <c r="BY40" s="5"/>
      <c r="BZ40" s="5"/>
    </row>
    <row r="41" spans="1:79" s="22" customFormat="1" ht="15.75" customHeight="1" x14ac:dyDescent="0.15">
      <c r="A41" s="1281"/>
      <c r="B41" s="58"/>
      <c r="C41" s="59"/>
      <c r="D41" s="60"/>
      <c r="E41" s="60"/>
      <c r="F41" s="60"/>
      <c r="G41" s="60"/>
      <c r="H41" s="60"/>
      <c r="I41" s="60"/>
      <c r="J41" s="60"/>
      <c r="K41" s="60"/>
      <c r="L41" s="60"/>
      <c r="M41" s="1767"/>
      <c r="N41" s="1767"/>
      <c r="O41" s="1767"/>
      <c r="P41" s="1767"/>
      <c r="Q41" s="1767"/>
      <c r="R41" s="1767"/>
      <c r="S41" s="1767"/>
      <c r="T41" s="3"/>
      <c r="U41" s="3"/>
      <c r="V41" s="3"/>
      <c r="W41" s="3"/>
      <c r="X41" s="3"/>
      <c r="Y41" s="3"/>
      <c r="Z41" s="3"/>
      <c r="AA41" s="3"/>
      <c r="AB41" s="3"/>
      <c r="AC41" s="3"/>
      <c r="AD41" s="3"/>
      <c r="AE41" s="3"/>
      <c r="AF41" s="3"/>
      <c r="AG41" s="3"/>
      <c r="AH41" s="3"/>
      <c r="AI41" s="3"/>
      <c r="AJ41" s="5"/>
      <c r="AK41" s="5"/>
      <c r="AL41" s="5"/>
      <c r="AM41" s="5"/>
      <c r="AN41" s="5"/>
      <c r="AO41" s="5"/>
      <c r="AP41" s="5"/>
      <c r="AQ41" s="5"/>
      <c r="AR41" s="5"/>
      <c r="AS41" s="5"/>
      <c r="AT41" s="5"/>
      <c r="AU41" s="5"/>
      <c r="AV41" s="5"/>
      <c r="AW41" s="5"/>
      <c r="AX41" s="5"/>
      <c r="AY41" s="5"/>
      <c r="AZ41" s="5"/>
      <c r="BA41" s="5"/>
      <c r="BB41" s="5"/>
      <c r="BC41" s="5"/>
      <c r="BD41" s="5"/>
      <c r="BE41" s="5"/>
      <c r="BF41" s="5"/>
      <c r="BG41" s="5"/>
      <c r="BH41" s="29"/>
      <c r="BI41" s="5"/>
      <c r="BJ41" s="5"/>
      <c r="BK41" s="5"/>
      <c r="BL41" s="5"/>
      <c r="BM41" s="5"/>
      <c r="BN41" s="5"/>
      <c r="BO41" s="5"/>
      <c r="BP41" s="5"/>
      <c r="BQ41" s="5"/>
      <c r="BR41" s="5"/>
      <c r="BS41" s="5"/>
      <c r="BT41" s="5"/>
      <c r="BU41" s="5"/>
      <c r="BV41" s="5"/>
      <c r="BW41" s="5"/>
      <c r="BX41" s="5"/>
      <c r="BY41" s="5"/>
      <c r="BZ41" s="5"/>
    </row>
    <row r="42" spans="1:79" s="22" customFormat="1" ht="15.75" customHeight="1" thickBot="1" x14ac:dyDescent="0.25">
      <c r="A42" s="1282"/>
      <c r="B42" s="61"/>
      <c r="C42" s="62"/>
      <c r="D42" s="35"/>
      <c r="E42" s="35"/>
      <c r="F42" s="35"/>
      <c r="G42" s="35"/>
      <c r="H42" s="35"/>
      <c r="I42" s="35"/>
      <c r="J42" s="35"/>
      <c r="K42" s="35"/>
      <c r="L42" s="35"/>
      <c r="M42" s="1767"/>
      <c r="N42" s="1767"/>
      <c r="O42" s="1767"/>
      <c r="P42" s="1767"/>
      <c r="Q42" s="1767"/>
      <c r="R42" s="1767"/>
      <c r="S42" s="1767"/>
      <c r="T42" s="3"/>
      <c r="U42" s="3"/>
      <c r="V42" s="3"/>
      <c r="W42" s="3"/>
      <c r="X42" s="3"/>
      <c r="Y42" s="3"/>
      <c r="Z42" s="3"/>
      <c r="AA42" s="3"/>
      <c r="AB42" s="3"/>
      <c r="AC42" s="3"/>
      <c r="AD42" s="3"/>
      <c r="AE42" s="3"/>
      <c r="AF42" s="3"/>
      <c r="AG42" s="3"/>
      <c r="AH42" s="3"/>
      <c r="AI42" s="3"/>
      <c r="AJ42" s="5"/>
      <c r="AK42" s="5"/>
      <c r="AL42" s="5"/>
      <c r="AM42" s="5"/>
      <c r="AN42" s="5"/>
      <c r="AO42" s="5"/>
      <c r="AP42" s="5"/>
      <c r="AQ42" s="5"/>
      <c r="AR42" s="5"/>
      <c r="AS42" s="5"/>
      <c r="AT42" s="5"/>
      <c r="AU42" s="5"/>
      <c r="AV42" s="5"/>
      <c r="AW42" s="5"/>
      <c r="AX42" s="5"/>
      <c r="AY42" s="5"/>
      <c r="AZ42" s="5"/>
      <c r="BA42" s="5"/>
      <c r="BB42" s="10"/>
      <c r="BC42" s="10"/>
      <c r="BD42" s="10"/>
      <c r="BE42" s="10"/>
      <c r="BF42" s="10"/>
      <c r="BG42" s="10"/>
      <c r="BH42" s="29"/>
      <c r="BI42" s="10"/>
      <c r="BJ42" s="10"/>
      <c r="BK42" s="10"/>
      <c r="BL42" s="10"/>
      <c r="BM42" s="10"/>
      <c r="BN42" s="5"/>
      <c r="BO42" s="5"/>
      <c r="BP42" s="5"/>
      <c r="BQ42" s="5"/>
      <c r="BR42" s="5"/>
      <c r="BS42" s="5"/>
      <c r="BT42" s="5"/>
      <c r="BU42" s="5"/>
      <c r="BV42" s="5"/>
      <c r="BW42" s="5"/>
      <c r="BX42" s="5"/>
      <c r="BY42" s="5"/>
      <c r="BZ42" s="5"/>
    </row>
    <row r="43" spans="1:79" s="22" customFormat="1" ht="19.5" customHeight="1" thickTop="1" x14ac:dyDescent="0.2">
      <c r="A43" s="1405"/>
      <c r="B43" s="1406"/>
      <c r="C43" s="63"/>
      <c r="D43" s="64"/>
      <c r="E43" s="64"/>
      <c r="F43" s="64"/>
      <c r="G43" s="64"/>
      <c r="H43" s="64"/>
      <c r="I43" s="64"/>
      <c r="J43" s="64"/>
      <c r="K43" s="64"/>
      <c r="L43" s="64"/>
      <c r="M43" s="1767"/>
      <c r="N43" s="1767"/>
      <c r="O43" s="1767"/>
      <c r="P43" s="1767"/>
      <c r="Q43" s="1767"/>
      <c r="R43" s="1767"/>
      <c r="S43" s="1767"/>
      <c r="T43" s="3"/>
      <c r="U43" s="3"/>
      <c r="V43" s="3"/>
      <c r="W43" s="3"/>
      <c r="X43" s="3"/>
      <c r="Y43" s="3"/>
      <c r="Z43" s="3"/>
      <c r="AA43" s="3"/>
      <c r="AB43" s="3"/>
      <c r="AC43" s="3"/>
      <c r="AD43" s="3"/>
      <c r="AE43" s="3"/>
      <c r="AF43" s="3"/>
      <c r="AG43" s="3"/>
      <c r="AH43" s="3"/>
      <c r="AI43" s="3"/>
      <c r="AJ43" s="5"/>
      <c r="AK43" s="5"/>
      <c r="AL43" s="5"/>
      <c r="AM43" s="5"/>
      <c r="AN43" s="5"/>
      <c r="AO43" s="5"/>
      <c r="AP43" s="5"/>
      <c r="AQ43" s="5"/>
      <c r="AR43" s="5"/>
      <c r="AS43" s="5"/>
      <c r="AT43" s="5"/>
      <c r="AU43" s="5"/>
      <c r="AV43" s="5"/>
      <c r="AW43" s="5"/>
      <c r="AX43" s="5"/>
      <c r="AY43" s="5"/>
      <c r="AZ43" s="5"/>
      <c r="BA43" s="5"/>
      <c r="BB43" s="10"/>
      <c r="BC43" s="10"/>
      <c r="BD43" s="10"/>
      <c r="BE43" s="11"/>
      <c r="BF43" s="11"/>
      <c r="BG43" s="11"/>
      <c r="BH43" s="29"/>
      <c r="BI43" s="11"/>
      <c r="BJ43" s="11"/>
      <c r="BK43" s="11"/>
      <c r="BL43" s="11"/>
      <c r="BM43" s="11"/>
      <c r="BN43" s="5"/>
      <c r="BO43" s="5"/>
      <c r="BP43" s="5"/>
      <c r="BQ43" s="5"/>
      <c r="BR43" s="5"/>
      <c r="BS43" s="5"/>
      <c r="BT43" s="5"/>
      <c r="BU43" s="5"/>
      <c r="BV43" s="5"/>
      <c r="BW43" s="5"/>
      <c r="BX43" s="5"/>
      <c r="BY43" s="5"/>
      <c r="BZ43" s="5"/>
    </row>
    <row r="44" spans="1:79" s="10" customFormat="1" ht="30" customHeight="1" x14ac:dyDescent="0.2">
      <c r="A44" s="65"/>
      <c r="B44" s="39"/>
      <c r="C44" s="39"/>
      <c r="D44" s="39"/>
      <c r="E44" s="39"/>
      <c r="F44" s="39"/>
      <c r="G44" s="39"/>
      <c r="H44" s="16"/>
      <c r="I44" s="39"/>
      <c r="J44" s="39"/>
      <c r="K44" s="39"/>
      <c r="L44" s="39"/>
      <c r="M44" s="39"/>
      <c r="N44" s="39"/>
      <c r="O44" s="39"/>
      <c r="P44" s="39"/>
      <c r="Q44" s="39"/>
      <c r="R44" s="39"/>
      <c r="S44" s="2"/>
      <c r="T44" s="2"/>
      <c r="U44" s="39"/>
      <c r="V44" s="39"/>
      <c r="W44" s="39"/>
      <c r="AY44" s="11"/>
      <c r="AZ44" s="11"/>
      <c r="BE44" s="11"/>
      <c r="BF44" s="11"/>
      <c r="BG44" s="11"/>
      <c r="BH44" s="11"/>
      <c r="BI44" s="11"/>
      <c r="BJ44" s="11"/>
      <c r="BK44" s="11"/>
      <c r="BL44" s="11"/>
      <c r="BM44" s="11"/>
    </row>
    <row r="45" spans="1:79" s="17" customFormat="1" ht="17.100000000000001" customHeight="1" x14ac:dyDescent="0.2">
      <c r="A45" s="322"/>
      <c r="B45" s="324"/>
      <c r="C45" s="66"/>
      <c r="D45" s="66"/>
      <c r="E45" s="66"/>
      <c r="F45" s="66"/>
      <c r="G45" s="3"/>
      <c r="H45" s="3"/>
      <c r="I45" s="3"/>
      <c r="J45" s="3"/>
      <c r="K45" s="3"/>
      <c r="L45" s="3"/>
      <c r="M45" s="3"/>
      <c r="N45" s="3"/>
      <c r="O45" s="3"/>
      <c r="P45" s="3"/>
      <c r="Q45" s="3"/>
      <c r="R45" s="3"/>
      <c r="S45" s="2"/>
      <c r="T45" s="2"/>
      <c r="U45" s="3"/>
      <c r="V45" s="3"/>
      <c r="W45" s="3"/>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1"/>
      <c r="AZ45" s="11"/>
      <c r="BA45" s="10"/>
      <c r="BB45" s="10"/>
      <c r="BC45" s="10"/>
      <c r="BD45" s="10"/>
      <c r="BE45" s="11"/>
      <c r="BF45" s="11"/>
      <c r="BG45" s="11"/>
      <c r="BH45" s="11"/>
      <c r="BI45" s="11"/>
      <c r="BJ45" s="11"/>
      <c r="BK45" s="11"/>
      <c r="BL45" s="11"/>
      <c r="BM45" s="11"/>
      <c r="BN45" s="11"/>
      <c r="BO45" s="11"/>
      <c r="BP45" s="11"/>
      <c r="BQ45" s="11"/>
      <c r="BR45" s="11"/>
      <c r="BS45" s="11"/>
      <c r="BT45" s="11"/>
      <c r="BU45" s="11"/>
      <c r="BV45" s="11"/>
      <c r="BW45" s="11"/>
      <c r="BX45" s="11"/>
      <c r="BY45" s="11"/>
      <c r="BZ45" s="11"/>
      <c r="CA45" s="11"/>
    </row>
    <row r="46" spans="1:79" s="17" customFormat="1" ht="15.75" customHeight="1" x14ac:dyDescent="0.2">
      <c r="A46" s="67"/>
      <c r="B46" s="38"/>
      <c r="C46" s="68"/>
      <c r="D46" s="3"/>
      <c r="E46" s="3"/>
      <c r="F46" s="3"/>
      <c r="G46" s="3"/>
      <c r="H46" s="3"/>
      <c r="I46" s="3"/>
      <c r="J46" s="3"/>
      <c r="K46" s="3"/>
      <c r="L46" s="3"/>
      <c r="M46" s="3"/>
      <c r="N46" s="3"/>
      <c r="O46" s="3"/>
      <c r="P46" s="3"/>
      <c r="Q46" s="3"/>
      <c r="R46" s="3"/>
      <c r="S46" s="2"/>
      <c r="T46" s="2"/>
      <c r="U46" s="3"/>
      <c r="V46" s="3"/>
      <c r="W46" s="3"/>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1"/>
      <c r="AZ46" s="11"/>
      <c r="BA46" s="3"/>
      <c r="BB46" s="3"/>
      <c r="BC46" s="3"/>
      <c r="BD46" s="3"/>
      <c r="BE46" s="5"/>
      <c r="BF46" s="5"/>
      <c r="BG46" s="5"/>
      <c r="BH46" s="5"/>
      <c r="BI46" s="5"/>
      <c r="BJ46" s="5"/>
      <c r="BK46" s="5"/>
      <c r="BL46" s="5"/>
      <c r="BM46" s="5"/>
      <c r="BN46" s="11"/>
      <c r="BO46" s="11"/>
      <c r="BP46" s="11"/>
      <c r="BQ46" s="11"/>
      <c r="BR46" s="11"/>
      <c r="BS46" s="11"/>
      <c r="BT46" s="11"/>
      <c r="BU46" s="11"/>
      <c r="BV46" s="11"/>
      <c r="BW46" s="11"/>
      <c r="BX46" s="11"/>
      <c r="BY46" s="11"/>
      <c r="BZ46" s="11"/>
      <c r="CA46" s="11"/>
    </row>
    <row r="47" spans="1:79" s="17" customFormat="1" ht="30" customHeight="1" x14ac:dyDescent="0.2">
      <c r="A47" s="69"/>
      <c r="B47" s="70"/>
      <c r="C47" s="71"/>
      <c r="D47" s="71"/>
      <c r="E47" s="71"/>
      <c r="F47" s="16"/>
      <c r="G47" s="39"/>
      <c r="H47" s="39"/>
      <c r="I47" s="16"/>
      <c r="J47" s="16"/>
      <c r="K47" s="16"/>
      <c r="L47" s="16"/>
      <c r="M47" s="16"/>
      <c r="N47" s="16"/>
      <c r="O47" s="16"/>
      <c r="P47" s="16"/>
      <c r="Q47" s="16"/>
      <c r="R47" s="16"/>
      <c r="S47" s="16"/>
      <c r="T47" s="16"/>
      <c r="U47" s="16"/>
      <c r="V47" s="16"/>
      <c r="W47" s="16"/>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1"/>
      <c r="AZ47" s="11"/>
      <c r="BI47" s="5"/>
      <c r="BJ47" s="5"/>
      <c r="BK47" s="5"/>
      <c r="BL47" s="5"/>
      <c r="BM47" s="5"/>
      <c r="BN47" s="11"/>
      <c r="BO47" s="11"/>
      <c r="BP47" s="11"/>
      <c r="BQ47" s="11"/>
      <c r="BR47" s="11"/>
      <c r="BS47" s="11"/>
      <c r="BT47" s="11"/>
      <c r="BU47" s="11"/>
      <c r="BV47" s="11"/>
      <c r="BW47" s="11"/>
      <c r="BX47" s="11"/>
      <c r="BY47" s="11"/>
      <c r="BZ47" s="11"/>
      <c r="CA47" s="11"/>
    </row>
    <row r="48" spans="1:79" s="22" customFormat="1" ht="17.100000000000001" customHeight="1" x14ac:dyDescent="0.2">
      <c r="A48" s="1271"/>
      <c r="B48" s="1272"/>
      <c r="C48" s="324"/>
      <c r="D48" s="18"/>
      <c r="E48" s="72"/>
      <c r="F48" s="15"/>
      <c r="G48" s="2"/>
      <c r="H48" s="3"/>
      <c r="I48" s="2"/>
      <c r="J48" s="2"/>
      <c r="K48" s="2"/>
      <c r="L48" s="2"/>
      <c r="M48" s="2"/>
      <c r="N48" s="2"/>
      <c r="O48" s="2"/>
      <c r="P48" s="2"/>
      <c r="Q48" s="2"/>
      <c r="R48" s="2"/>
      <c r="S48" s="2"/>
      <c r="T48" s="2"/>
      <c r="U48" s="2"/>
      <c r="V48" s="2"/>
      <c r="W48" s="2"/>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5"/>
      <c r="AZ48" s="5"/>
      <c r="BB48" s="3"/>
      <c r="BC48" s="3"/>
      <c r="BD48" s="3"/>
      <c r="BE48" s="3"/>
      <c r="BF48" s="5"/>
      <c r="BG48" s="5"/>
      <c r="BI48" s="10"/>
      <c r="BJ48" s="10"/>
      <c r="BK48" s="10"/>
      <c r="BL48" s="10"/>
      <c r="BM48" s="10"/>
      <c r="BN48" s="5"/>
      <c r="BO48" s="5"/>
      <c r="BP48" s="5"/>
      <c r="BQ48" s="5"/>
      <c r="BR48" s="5"/>
      <c r="BS48" s="5"/>
      <c r="BT48" s="5"/>
      <c r="BU48" s="5"/>
      <c r="BV48" s="5"/>
      <c r="BW48" s="5"/>
      <c r="BX48" s="5"/>
      <c r="BY48" s="5"/>
      <c r="BZ48" s="5"/>
      <c r="CA48" s="5"/>
    </row>
    <row r="49" spans="1:79" s="22" customFormat="1" ht="15.75" customHeight="1" x14ac:dyDescent="0.15">
      <c r="A49" s="1283"/>
      <c r="B49" s="1284"/>
      <c r="C49" s="50"/>
      <c r="D49" s="37"/>
      <c r="E49" s="38"/>
      <c r="F49" s="73"/>
      <c r="G49" s="2"/>
      <c r="H49" s="3"/>
      <c r="I49" s="2"/>
      <c r="J49" s="2"/>
      <c r="K49" s="2"/>
      <c r="L49" s="2"/>
      <c r="M49" s="2"/>
      <c r="N49" s="2"/>
      <c r="O49" s="2"/>
      <c r="P49" s="2"/>
      <c r="Q49" s="2"/>
      <c r="R49" s="2"/>
      <c r="S49" s="2"/>
      <c r="T49" s="2"/>
      <c r="U49" s="2"/>
      <c r="V49" s="2"/>
      <c r="W49" s="2"/>
      <c r="X49" s="3"/>
      <c r="Y49" s="3"/>
      <c r="Z49" s="3"/>
      <c r="AA49" s="3"/>
      <c r="AB49" s="3"/>
      <c r="AC49" s="3"/>
      <c r="AD49" s="3"/>
      <c r="AE49" s="3"/>
      <c r="AF49" s="3"/>
      <c r="AG49" s="3"/>
      <c r="AH49" s="3"/>
      <c r="AI49" s="3"/>
      <c r="AJ49" s="3"/>
      <c r="AK49" s="3"/>
      <c r="AQ49" s="3"/>
      <c r="AR49" s="3"/>
      <c r="AS49" s="3"/>
      <c r="AT49" s="3"/>
      <c r="AU49" s="3"/>
      <c r="AV49" s="3"/>
      <c r="AW49" s="3"/>
      <c r="AX49" s="3"/>
      <c r="AY49" s="5"/>
      <c r="AZ49" s="5"/>
      <c r="BA49" s="28"/>
      <c r="BB49" s="74"/>
      <c r="BC49" s="74"/>
      <c r="BD49" s="74"/>
      <c r="BE49" s="74"/>
      <c r="BF49" s="75"/>
      <c r="BG49" s="75"/>
      <c r="BH49" s="29"/>
      <c r="BJ49" s="75"/>
      <c r="BK49" s="75"/>
      <c r="BL49" s="75"/>
      <c r="BM49" s="75"/>
      <c r="BN49" s="5"/>
      <c r="BO49" s="5"/>
      <c r="BP49" s="5"/>
      <c r="BQ49" s="5"/>
      <c r="BR49" s="5"/>
      <c r="BS49" s="5"/>
      <c r="BT49" s="5"/>
      <c r="BU49" s="5"/>
      <c r="BV49" s="5"/>
      <c r="BW49" s="5"/>
      <c r="BX49" s="5"/>
      <c r="BY49" s="5"/>
      <c r="BZ49" s="5"/>
      <c r="CA49" s="5"/>
    </row>
    <row r="50" spans="1:79" s="10" customFormat="1" ht="30" customHeight="1" x14ac:dyDescent="0.2">
      <c r="A50" s="65"/>
      <c r="B50" s="71"/>
      <c r="C50" s="71"/>
      <c r="D50" s="71"/>
      <c r="E50" s="71"/>
      <c r="F50" s="16"/>
      <c r="G50" s="39"/>
      <c r="H50" s="39"/>
      <c r="I50" s="16"/>
      <c r="J50" s="16"/>
      <c r="K50" s="16"/>
      <c r="L50" s="16"/>
      <c r="M50" s="16"/>
      <c r="N50" s="16"/>
      <c r="O50" s="16"/>
      <c r="P50" s="16"/>
      <c r="Q50" s="16"/>
      <c r="R50" s="16"/>
      <c r="S50" s="16"/>
      <c r="T50" s="16"/>
      <c r="U50" s="16"/>
      <c r="V50" s="16"/>
      <c r="W50" s="16"/>
      <c r="AY50" s="11"/>
      <c r="AZ50" s="11"/>
      <c r="BA50" s="74"/>
      <c r="BB50" s="74"/>
      <c r="BC50" s="74"/>
      <c r="BD50" s="74"/>
      <c r="BE50" s="74"/>
      <c r="BF50" s="75"/>
      <c r="BG50" s="75"/>
      <c r="BH50" s="5"/>
      <c r="BJ50" s="75"/>
      <c r="BK50" s="75"/>
      <c r="BL50" s="75"/>
      <c r="BM50" s="75"/>
    </row>
    <row r="51" spans="1:79" s="75" customFormat="1" ht="18" customHeight="1" x14ac:dyDescent="0.15">
      <c r="A51" s="1373"/>
      <c r="B51" s="1374"/>
      <c r="C51" s="1242"/>
      <c r="D51" s="1358"/>
      <c r="E51" s="1359"/>
      <c r="F51" s="1359"/>
      <c r="G51" s="1359"/>
      <c r="H51" s="1359"/>
      <c r="I51" s="1363"/>
      <c r="J51" s="1302"/>
      <c r="K51" s="1304"/>
      <c r="L51" s="76"/>
      <c r="M51" s="77"/>
      <c r="N51" s="77"/>
      <c r="O51" s="74"/>
      <c r="P51" s="74"/>
      <c r="Q51" s="74"/>
      <c r="R51" s="74"/>
      <c r="S51" s="74"/>
      <c r="T51" s="74"/>
      <c r="U51" s="74"/>
      <c r="V51" s="74"/>
      <c r="W51" s="74"/>
      <c r="X51" s="74"/>
      <c r="Y51" s="74"/>
      <c r="Z51" s="74"/>
      <c r="AA51" s="74"/>
      <c r="AB51" s="74"/>
      <c r="AC51" s="74"/>
      <c r="AD51" s="74"/>
      <c r="AE51" s="74"/>
      <c r="AF51" s="74"/>
      <c r="AG51" s="74"/>
      <c r="AH51" s="74"/>
      <c r="AI51" s="74"/>
      <c r="AJ51" s="74"/>
      <c r="AK51" s="74"/>
      <c r="AQ51" s="74"/>
      <c r="AR51" s="74"/>
      <c r="AS51" s="74"/>
      <c r="AT51" s="74"/>
      <c r="AU51" s="74"/>
      <c r="AV51" s="74"/>
      <c r="AW51" s="74"/>
      <c r="AX51" s="74"/>
      <c r="AY51" s="5"/>
      <c r="BA51" s="74"/>
      <c r="BB51" s="74"/>
      <c r="BC51" s="74"/>
      <c r="BD51" s="74"/>
      <c r="BE51" s="74"/>
      <c r="BH51" s="5"/>
    </row>
    <row r="52" spans="1:79" s="75" customFormat="1" ht="22.5" customHeight="1" x14ac:dyDescent="0.15">
      <c r="A52" s="1375"/>
      <c r="B52" s="1376"/>
      <c r="C52" s="1243"/>
      <c r="D52" s="78"/>
      <c r="E52" s="79"/>
      <c r="F52" s="79"/>
      <c r="G52" s="79"/>
      <c r="H52" s="80"/>
      <c r="I52" s="81"/>
      <c r="J52" s="78"/>
      <c r="K52" s="81"/>
      <c r="L52" s="26"/>
      <c r="M52" s="77"/>
      <c r="N52" s="77"/>
      <c r="O52" s="74"/>
      <c r="P52" s="74"/>
      <c r="Q52" s="74"/>
      <c r="R52" s="74"/>
      <c r="S52" s="74"/>
      <c r="T52" s="74"/>
      <c r="U52" s="74"/>
      <c r="V52" s="74"/>
      <c r="W52" s="74"/>
      <c r="X52" s="74"/>
      <c r="Y52" s="74"/>
      <c r="Z52" s="74"/>
      <c r="AA52" s="74"/>
      <c r="AB52" s="74"/>
      <c r="AC52" s="74"/>
      <c r="AD52" s="74"/>
      <c r="AE52" s="74"/>
      <c r="AF52" s="74"/>
      <c r="AG52" s="74"/>
      <c r="AH52" s="74"/>
      <c r="AI52" s="74"/>
      <c r="AJ52" s="74"/>
      <c r="AK52" s="74"/>
      <c r="AQ52" s="74"/>
      <c r="AR52" s="74"/>
      <c r="AS52" s="74"/>
      <c r="AT52" s="74"/>
      <c r="AU52" s="74"/>
      <c r="AV52" s="74"/>
      <c r="AW52" s="74"/>
      <c r="AX52" s="74"/>
      <c r="AY52" s="5"/>
      <c r="BA52" s="74"/>
      <c r="BB52" s="74"/>
      <c r="BC52" s="74"/>
      <c r="BD52" s="74"/>
      <c r="BE52" s="74"/>
      <c r="BH52" s="5"/>
    </row>
    <row r="53" spans="1:79" s="75" customFormat="1" ht="15.75" customHeight="1" x14ac:dyDescent="0.15">
      <c r="A53" s="1267"/>
      <c r="B53" s="1268"/>
      <c r="C53" s="52"/>
      <c r="D53" s="24"/>
      <c r="E53" s="24"/>
      <c r="F53" s="24"/>
      <c r="G53" s="24"/>
      <c r="H53" s="24"/>
      <c r="I53" s="24"/>
      <c r="J53" s="24"/>
      <c r="K53" s="25"/>
      <c r="L53" s="26"/>
      <c r="M53" s="77"/>
      <c r="N53" s="77"/>
      <c r="O53" s="74"/>
      <c r="P53" s="74"/>
      <c r="Q53" s="74"/>
      <c r="R53" s="74"/>
      <c r="S53" s="74"/>
      <c r="T53" s="74"/>
      <c r="U53" s="74"/>
      <c r="V53" s="74"/>
      <c r="W53" s="74"/>
      <c r="X53" s="3"/>
      <c r="Y53" s="3"/>
      <c r="Z53" s="3"/>
      <c r="AA53" s="3"/>
      <c r="AB53" s="74"/>
      <c r="AC53" s="74"/>
      <c r="AD53" s="3"/>
      <c r="AE53" s="74"/>
      <c r="AF53" s="74"/>
      <c r="AG53" s="74"/>
      <c r="AH53" s="74"/>
      <c r="AI53" s="74"/>
      <c r="AJ53" s="74"/>
      <c r="AK53" s="74"/>
      <c r="AQ53" s="74"/>
      <c r="AR53" s="74"/>
      <c r="AS53" s="74"/>
      <c r="AT53" s="74"/>
      <c r="AU53" s="74"/>
      <c r="AV53" s="74"/>
      <c r="AW53" s="74"/>
      <c r="AX53" s="74"/>
      <c r="AY53" s="5"/>
      <c r="BA53" s="28"/>
      <c r="BB53" s="28"/>
      <c r="BC53" s="74"/>
      <c r="BD53" s="74"/>
      <c r="BE53" s="74"/>
      <c r="BH53" s="29"/>
      <c r="BI53" s="29"/>
    </row>
    <row r="54" spans="1:79" s="75" customFormat="1" ht="15.75" customHeight="1" x14ac:dyDescent="0.15">
      <c r="A54" s="1269"/>
      <c r="B54" s="1270"/>
      <c r="C54" s="56"/>
      <c r="D54" s="31"/>
      <c r="E54" s="31"/>
      <c r="F54" s="31"/>
      <c r="G54" s="31"/>
      <c r="H54" s="31"/>
      <c r="I54" s="31"/>
      <c r="J54" s="31"/>
      <c r="K54" s="32"/>
      <c r="L54" s="26"/>
      <c r="M54" s="77"/>
      <c r="N54" s="77"/>
      <c r="O54" s="74"/>
      <c r="P54" s="74"/>
      <c r="Q54" s="74"/>
      <c r="R54" s="74"/>
      <c r="S54" s="74"/>
      <c r="T54" s="74"/>
      <c r="U54" s="74"/>
      <c r="V54" s="74"/>
      <c r="W54" s="74"/>
      <c r="X54" s="3"/>
      <c r="Y54" s="3"/>
      <c r="Z54" s="3"/>
      <c r="AA54" s="3"/>
      <c r="AB54" s="74"/>
      <c r="AC54" s="74"/>
      <c r="AD54" s="3"/>
      <c r="AE54" s="74"/>
      <c r="AF54" s="74"/>
      <c r="AG54" s="74"/>
      <c r="AH54" s="74"/>
      <c r="AI54" s="74"/>
      <c r="AJ54" s="74"/>
      <c r="AK54" s="74"/>
      <c r="AQ54" s="74"/>
      <c r="AR54" s="74"/>
      <c r="AS54" s="74"/>
      <c r="AT54" s="74"/>
      <c r="AU54" s="74"/>
      <c r="AV54" s="74"/>
      <c r="AW54" s="74"/>
      <c r="AX54" s="74"/>
      <c r="AY54" s="5"/>
      <c r="BA54" s="28"/>
      <c r="BB54" s="28"/>
      <c r="BC54" s="74"/>
      <c r="BD54" s="74"/>
      <c r="BE54" s="74"/>
      <c r="BH54" s="29"/>
      <c r="BI54" s="29"/>
    </row>
    <row r="55" spans="1:79" s="75" customFormat="1" ht="15.75" customHeight="1" x14ac:dyDescent="0.15">
      <c r="A55" s="1269"/>
      <c r="B55" s="1270"/>
      <c r="C55" s="56"/>
      <c r="D55" s="31"/>
      <c r="E55" s="31"/>
      <c r="F55" s="31"/>
      <c r="G55" s="31"/>
      <c r="H55" s="31"/>
      <c r="I55" s="31"/>
      <c r="J55" s="31"/>
      <c r="K55" s="32"/>
      <c r="L55" s="26"/>
      <c r="M55" s="77"/>
      <c r="N55" s="77"/>
      <c r="O55" s="74"/>
      <c r="P55" s="74"/>
      <c r="Q55" s="74"/>
      <c r="R55" s="74"/>
      <c r="S55" s="74"/>
      <c r="T55" s="74"/>
      <c r="U55" s="74"/>
      <c r="V55" s="74"/>
      <c r="W55" s="74"/>
      <c r="X55" s="3"/>
      <c r="Y55" s="3"/>
      <c r="Z55" s="3"/>
      <c r="AA55" s="3"/>
      <c r="AB55" s="74"/>
      <c r="AC55" s="74"/>
      <c r="AD55" s="3"/>
      <c r="AE55" s="74"/>
      <c r="AF55" s="74"/>
      <c r="AG55" s="74"/>
      <c r="AH55" s="74"/>
      <c r="AI55" s="74"/>
      <c r="AJ55" s="74"/>
      <c r="AK55" s="74"/>
      <c r="AQ55" s="74"/>
      <c r="AR55" s="74"/>
      <c r="AS55" s="74"/>
      <c r="AT55" s="74"/>
      <c r="AU55" s="74"/>
      <c r="AV55" s="74"/>
      <c r="AW55" s="74"/>
      <c r="AX55" s="74"/>
      <c r="AY55" s="5"/>
      <c r="BA55" s="28"/>
      <c r="BB55" s="28"/>
      <c r="BC55" s="74"/>
      <c r="BD55" s="74"/>
      <c r="BE55" s="74"/>
      <c r="BH55" s="29"/>
      <c r="BI55" s="29"/>
    </row>
    <row r="56" spans="1:79" s="75" customFormat="1" ht="15.75" customHeight="1" x14ac:dyDescent="0.15">
      <c r="A56" s="1292"/>
      <c r="B56" s="1293"/>
      <c r="C56" s="53"/>
      <c r="D56" s="82"/>
      <c r="E56" s="82"/>
      <c r="F56" s="82"/>
      <c r="G56" s="82"/>
      <c r="H56" s="82"/>
      <c r="I56" s="82"/>
      <c r="J56" s="82"/>
      <c r="K56" s="44"/>
      <c r="L56" s="26"/>
      <c r="M56" s="77"/>
      <c r="N56" s="77"/>
      <c r="O56" s="74"/>
      <c r="P56" s="74"/>
      <c r="Q56" s="74"/>
      <c r="R56" s="74"/>
      <c r="S56" s="74"/>
      <c r="T56" s="74"/>
      <c r="U56" s="74"/>
      <c r="V56" s="74"/>
      <c r="W56" s="74"/>
      <c r="X56" s="3"/>
      <c r="Y56" s="3"/>
      <c r="Z56" s="3"/>
      <c r="AA56" s="3"/>
      <c r="AB56" s="74"/>
      <c r="AC56" s="74"/>
      <c r="AD56" s="3"/>
      <c r="AE56" s="74"/>
      <c r="AF56" s="74"/>
      <c r="AG56" s="74"/>
      <c r="AH56" s="74"/>
      <c r="AI56" s="74"/>
      <c r="AJ56" s="74"/>
      <c r="AK56" s="74"/>
      <c r="AQ56" s="74"/>
      <c r="AR56" s="74"/>
      <c r="AS56" s="74"/>
      <c r="AT56" s="74"/>
      <c r="AU56" s="74"/>
      <c r="AV56" s="74"/>
      <c r="AW56" s="74"/>
      <c r="AX56" s="74"/>
      <c r="AY56" s="5"/>
      <c r="BA56" s="28"/>
      <c r="BB56" s="28"/>
      <c r="BC56" s="5"/>
      <c r="BD56" s="5"/>
      <c r="BE56" s="5"/>
      <c r="BF56" s="5"/>
      <c r="BG56" s="5"/>
      <c r="BH56" s="29"/>
      <c r="BI56" s="29"/>
      <c r="BJ56" s="5"/>
      <c r="BK56" s="5"/>
      <c r="BL56" s="5"/>
      <c r="BM56" s="5"/>
    </row>
    <row r="57" spans="1:79" s="75" customFormat="1" ht="23.25" customHeight="1" x14ac:dyDescent="0.2">
      <c r="A57" s="83"/>
      <c r="B57" s="83"/>
      <c r="C57" s="83"/>
      <c r="D57" s="83"/>
      <c r="E57" s="83"/>
      <c r="F57" s="83"/>
      <c r="G57" s="83"/>
      <c r="H57" s="83"/>
      <c r="I57" s="83"/>
      <c r="J57" s="83"/>
      <c r="K57" s="83"/>
      <c r="L57" s="76"/>
      <c r="M57" s="77"/>
      <c r="N57" s="77"/>
      <c r="O57" s="74"/>
      <c r="P57" s="74"/>
      <c r="Q57" s="74"/>
      <c r="R57" s="74"/>
      <c r="S57" s="74"/>
      <c r="T57" s="74"/>
      <c r="U57" s="74"/>
      <c r="V57" s="74"/>
      <c r="W57" s="74"/>
      <c r="X57" s="3"/>
      <c r="Y57" s="3"/>
      <c r="Z57" s="3"/>
      <c r="AA57" s="3"/>
      <c r="AB57" s="74"/>
      <c r="AC57" s="74"/>
      <c r="AD57" s="3"/>
      <c r="AE57" s="74"/>
      <c r="AF57" s="74"/>
      <c r="AG57" s="74"/>
      <c r="AH57" s="74"/>
      <c r="AI57" s="74"/>
      <c r="AJ57" s="74"/>
      <c r="AK57" s="74"/>
      <c r="AQ57" s="74"/>
      <c r="AR57" s="74"/>
      <c r="AS57" s="74"/>
      <c r="AT57" s="74"/>
      <c r="AU57" s="74"/>
      <c r="AV57" s="74"/>
      <c r="AW57" s="74"/>
      <c r="AX57" s="74"/>
      <c r="AY57" s="5"/>
      <c r="BA57" s="3"/>
      <c r="BB57" s="5"/>
      <c r="BC57" s="5"/>
      <c r="BD57" s="5"/>
      <c r="BE57" s="5"/>
      <c r="BF57" s="5"/>
      <c r="BG57" s="5"/>
      <c r="BH57" s="5"/>
      <c r="BI57" s="5"/>
      <c r="BJ57" s="5"/>
      <c r="BK57" s="5"/>
      <c r="BL57" s="5"/>
      <c r="BM57" s="5"/>
    </row>
    <row r="58" spans="1:79" s="75" customFormat="1" ht="24" customHeight="1" x14ac:dyDescent="0.15">
      <c r="A58" s="1373"/>
      <c r="B58" s="1374"/>
      <c r="C58" s="1242"/>
      <c r="D58" s="1768"/>
      <c r="E58" s="1768"/>
      <c r="F58" s="1302"/>
      <c r="G58" s="1302"/>
      <c r="H58" s="1304"/>
      <c r="I58" s="84"/>
      <c r="J58" s="84"/>
      <c r="K58" s="84"/>
      <c r="L58" s="77"/>
      <c r="M58" s="77"/>
      <c r="N58" s="74"/>
      <c r="O58" s="74"/>
      <c r="P58" s="74"/>
      <c r="Q58" s="74"/>
      <c r="R58" s="74"/>
      <c r="S58" s="74"/>
      <c r="T58" s="74"/>
      <c r="U58" s="74"/>
      <c r="V58" s="74"/>
      <c r="W58" s="74"/>
      <c r="X58" s="3"/>
      <c r="Y58" s="3"/>
      <c r="Z58" s="3"/>
      <c r="AA58" s="3"/>
      <c r="AB58" s="74"/>
      <c r="AC58" s="74"/>
      <c r="AD58" s="3"/>
      <c r="AE58" s="74"/>
      <c r="AF58" s="74"/>
      <c r="AG58" s="74"/>
      <c r="AH58" s="74"/>
      <c r="AI58" s="74"/>
      <c r="AJ58" s="74"/>
      <c r="AK58" s="74"/>
      <c r="AQ58" s="74"/>
      <c r="AR58" s="74"/>
      <c r="AS58" s="74"/>
      <c r="AT58" s="74"/>
      <c r="AU58" s="74"/>
      <c r="AV58" s="74"/>
      <c r="AW58" s="74"/>
      <c r="AX58" s="74"/>
      <c r="AY58" s="5"/>
      <c r="BA58" s="3"/>
      <c r="BB58" s="5"/>
      <c r="BC58" s="5"/>
      <c r="BD58" s="5"/>
      <c r="BE58" s="5"/>
      <c r="BF58" s="5"/>
      <c r="BG58" s="5"/>
      <c r="BH58" s="5"/>
      <c r="BI58" s="5"/>
      <c r="BJ58" s="5"/>
      <c r="BK58" s="5"/>
      <c r="BL58" s="5"/>
      <c r="BM58" s="5"/>
    </row>
    <row r="59" spans="1:79" s="75" customFormat="1" ht="45.75" customHeight="1" x14ac:dyDescent="0.15">
      <c r="A59" s="1375"/>
      <c r="B59" s="1376"/>
      <c r="C59" s="1243"/>
      <c r="D59" s="317"/>
      <c r="E59" s="317"/>
      <c r="F59" s="314"/>
      <c r="G59" s="314"/>
      <c r="H59" s="317"/>
      <c r="I59" s="84"/>
      <c r="J59" s="84"/>
      <c r="K59" s="84"/>
      <c r="L59" s="77"/>
      <c r="M59" s="77"/>
      <c r="N59" s="74"/>
      <c r="O59" s="74"/>
      <c r="P59" s="74"/>
      <c r="Q59" s="74"/>
      <c r="R59" s="74"/>
      <c r="S59" s="74"/>
      <c r="T59" s="74"/>
      <c r="U59" s="74"/>
      <c r="V59" s="74"/>
      <c r="W59" s="74"/>
      <c r="X59" s="3"/>
      <c r="Y59" s="3"/>
      <c r="Z59" s="3"/>
      <c r="AA59" s="3"/>
      <c r="AB59" s="74"/>
      <c r="AC59" s="74"/>
      <c r="AD59" s="3"/>
      <c r="AE59" s="74"/>
      <c r="AF59" s="74"/>
      <c r="AG59" s="74"/>
      <c r="AH59" s="74"/>
      <c r="AI59" s="74"/>
      <c r="AJ59" s="74"/>
      <c r="AK59" s="74"/>
      <c r="AQ59" s="74"/>
      <c r="AR59" s="74"/>
      <c r="AS59" s="74"/>
      <c r="AT59" s="74"/>
      <c r="AU59" s="74"/>
      <c r="AV59" s="74"/>
      <c r="AW59" s="74"/>
      <c r="AX59" s="74"/>
      <c r="AY59" s="5"/>
      <c r="BA59" s="3"/>
      <c r="BB59" s="5"/>
      <c r="BC59" s="5"/>
      <c r="BD59" s="5"/>
      <c r="BE59" s="5"/>
      <c r="BF59" s="5"/>
      <c r="BG59" s="5"/>
      <c r="BH59" s="5"/>
      <c r="BI59" s="5"/>
      <c r="BJ59" s="5"/>
      <c r="BK59" s="5"/>
      <c r="BL59" s="5"/>
      <c r="BM59" s="5"/>
    </row>
    <row r="60" spans="1:79" s="75" customFormat="1" ht="15.75" customHeight="1" x14ac:dyDescent="0.15">
      <c r="A60" s="1769"/>
      <c r="B60" s="1770"/>
      <c r="C60" s="52"/>
      <c r="D60" s="24"/>
      <c r="E60" s="24"/>
      <c r="F60" s="85"/>
      <c r="G60" s="85"/>
      <c r="H60" s="25"/>
      <c r="I60" s="26"/>
      <c r="J60" s="84"/>
      <c r="K60" s="84"/>
      <c r="L60" s="77"/>
      <c r="M60" s="77"/>
      <c r="N60" s="74"/>
      <c r="O60" s="74"/>
      <c r="P60" s="74"/>
      <c r="Q60" s="74"/>
      <c r="R60" s="74"/>
      <c r="S60" s="74"/>
      <c r="T60" s="74"/>
      <c r="U60" s="74"/>
      <c r="V60" s="74"/>
      <c r="W60" s="74"/>
      <c r="X60" s="3"/>
      <c r="Y60" s="3"/>
      <c r="Z60" s="3"/>
      <c r="AA60" s="3"/>
      <c r="AB60" s="74"/>
      <c r="AC60" s="74"/>
      <c r="AD60" s="3"/>
      <c r="AE60" s="74"/>
      <c r="AF60" s="74"/>
      <c r="AG60" s="74"/>
      <c r="AH60" s="74"/>
      <c r="AI60" s="74"/>
      <c r="AJ60" s="74"/>
      <c r="AK60" s="74"/>
      <c r="AQ60" s="74"/>
      <c r="AR60" s="74"/>
      <c r="AS60" s="74"/>
      <c r="AT60" s="74"/>
      <c r="AU60" s="74"/>
      <c r="AV60" s="74"/>
      <c r="AW60" s="74"/>
      <c r="AX60" s="74"/>
      <c r="AY60" s="5"/>
      <c r="BA60" s="257"/>
      <c r="BC60" s="5"/>
      <c r="BD60" s="5"/>
      <c r="BE60" s="5"/>
      <c r="BF60" s="5"/>
      <c r="BG60" s="5"/>
      <c r="BH60" s="29"/>
      <c r="BI60" s="5"/>
      <c r="BJ60" s="5"/>
      <c r="BK60" s="5"/>
      <c r="BL60" s="5"/>
      <c r="BM60" s="5"/>
    </row>
    <row r="61" spans="1:79" s="75" customFormat="1" ht="15.75" customHeight="1" x14ac:dyDescent="0.15">
      <c r="A61" s="1771"/>
      <c r="B61" s="1772"/>
      <c r="C61" s="56"/>
      <c r="D61" s="31"/>
      <c r="E61" s="31"/>
      <c r="F61" s="86"/>
      <c r="G61" s="86"/>
      <c r="H61" s="32"/>
      <c r="I61" s="26"/>
      <c r="J61" s="84"/>
      <c r="K61" s="84"/>
      <c r="L61" s="77"/>
      <c r="M61" s="77"/>
      <c r="N61" s="74"/>
      <c r="O61" s="74"/>
      <c r="P61" s="74"/>
      <c r="Q61" s="74"/>
      <c r="R61" s="74"/>
      <c r="S61" s="74"/>
      <c r="T61" s="74"/>
      <c r="U61" s="74"/>
      <c r="V61" s="74"/>
      <c r="W61" s="74"/>
      <c r="X61" s="3"/>
      <c r="Y61" s="3"/>
      <c r="Z61" s="3"/>
      <c r="AA61" s="3"/>
      <c r="AB61" s="74"/>
      <c r="AC61" s="74"/>
      <c r="AD61" s="3"/>
      <c r="AE61" s="74"/>
      <c r="AF61" s="74"/>
      <c r="AG61" s="74"/>
      <c r="AH61" s="74"/>
      <c r="AI61" s="74"/>
      <c r="AJ61" s="74"/>
      <c r="AK61" s="74"/>
      <c r="AQ61" s="74"/>
      <c r="AR61" s="74"/>
      <c r="AS61" s="74"/>
      <c r="AT61" s="74"/>
      <c r="AU61" s="74"/>
      <c r="AV61" s="74"/>
      <c r="AW61" s="74"/>
      <c r="AX61" s="74"/>
      <c r="AY61" s="5"/>
      <c r="BA61" s="257"/>
      <c r="BC61" s="5"/>
      <c r="BD61" s="5"/>
      <c r="BE61" s="5"/>
      <c r="BF61" s="5"/>
      <c r="BG61" s="5"/>
      <c r="BH61" s="29"/>
      <c r="BI61" s="5"/>
      <c r="BJ61" s="5"/>
      <c r="BK61" s="5"/>
      <c r="BL61" s="5"/>
      <c r="BM61" s="5"/>
    </row>
    <row r="62" spans="1:79" s="75" customFormat="1" ht="15.75" customHeight="1" x14ac:dyDescent="0.15">
      <c r="A62" s="1771"/>
      <c r="B62" s="1772"/>
      <c r="C62" s="56"/>
      <c r="D62" s="31"/>
      <c r="E62" s="31"/>
      <c r="F62" s="86"/>
      <c r="G62" s="86"/>
      <c r="H62" s="32"/>
      <c r="I62" s="26"/>
      <c r="J62" s="84"/>
      <c r="K62" s="84"/>
      <c r="L62" s="77"/>
      <c r="M62" s="77"/>
      <c r="N62" s="74"/>
      <c r="O62" s="74"/>
      <c r="P62" s="74"/>
      <c r="Q62" s="74"/>
      <c r="R62" s="74"/>
      <c r="S62" s="74"/>
      <c r="T62" s="74"/>
      <c r="U62" s="74"/>
      <c r="V62" s="74"/>
      <c r="W62" s="74"/>
      <c r="X62" s="3"/>
      <c r="Y62" s="3"/>
      <c r="Z62" s="3"/>
      <c r="AA62" s="3"/>
      <c r="AB62" s="74"/>
      <c r="AC62" s="74"/>
      <c r="AD62" s="3"/>
      <c r="AE62" s="74"/>
      <c r="AF62" s="74"/>
      <c r="AG62" s="74"/>
      <c r="AH62" s="74"/>
      <c r="AI62" s="74"/>
      <c r="AJ62" s="74"/>
      <c r="AK62" s="74"/>
      <c r="AQ62" s="74"/>
      <c r="AR62" s="74"/>
      <c r="AS62" s="74"/>
      <c r="AT62" s="74"/>
      <c r="AU62" s="74"/>
      <c r="AV62" s="74"/>
      <c r="AW62" s="74"/>
      <c r="AX62" s="74"/>
      <c r="AY62" s="5"/>
      <c r="BA62" s="257"/>
      <c r="BC62" s="5"/>
      <c r="BD62" s="5"/>
      <c r="BE62" s="5"/>
      <c r="BF62" s="5"/>
      <c r="BG62" s="5"/>
      <c r="BH62" s="29"/>
      <c r="BI62" s="5"/>
      <c r="BJ62" s="5"/>
      <c r="BK62" s="5"/>
      <c r="BL62" s="5"/>
      <c r="BM62" s="5"/>
    </row>
    <row r="63" spans="1:79" s="75" customFormat="1" ht="15.75" customHeight="1" x14ac:dyDescent="0.15">
      <c r="A63" s="1773"/>
      <c r="B63" s="1774"/>
      <c r="C63" s="53"/>
      <c r="D63" s="82"/>
      <c r="E63" s="82"/>
      <c r="F63" s="87"/>
      <c r="G63" s="88"/>
      <c r="H63" s="88"/>
      <c r="I63" s="89"/>
      <c r="J63" s="84"/>
      <c r="K63" s="84"/>
      <c r="L63" s="77"/>
      <c r="M63" s="77"/>
      <c r="N63" s="74"/>
      <c r="O63" s="74"/>
      <c r="P63" s="74"/>
      <c r="Q63" s="74"/>
      <c r="R63" s="74"/>
      <c r="S63" s="74"/>
      <c r="T63" s="74"/>
      <c r="U63" s="74"/>
      <c r="V63" s="74"/>
      <c r="W63" s="74"/>
      <c r="X63" s="3"/>
      <c r="Y63" s="3"/>
      <c r="Z63" s="3"/>
      <c r="AA63" s="3"/>
      <c r="AB63" s="74"/>
      <c r="AC63" s="74"/>
      <c r="AD63" s="3"/>
      <c r="AE63" s="74"/>
      <c r="AF63" s="74"/>
      <c r="AG63" s="74"/>
      <c r="AH63" s="74"/>
      <c r="AI63" s="74"/>
      <c r="AJ63" s="74"/>
      <c r="AK63" s="74"/>
      <c r="AQ63" s="74"/>
      <c r="AR63" s="74"/>
      <c r="AS63" s="74"/>
      <c r="AT63" s="74"/>
      <c r="AU63" s="74"/>
      <c r="AV63" s="74"/>
      <c r="AW63" s="74"/>
      <c r="AX63" s="74"/>
      <c r="AY63" s="5"/>
      <c r="BA63" s="3"/>
      <c r="BB63" s="5"/>
      <c r="BC63" s="5"/>
      <c r="BD63" s="5"/>
      <c r="BE63" s="5"/>
      <c r="BF63" s="5"/>
      <c r="BG63" s="5"/>
      <c r="BH63" s="5"/>
      <c r="BI63" s="5"/>
      <c r="BJ63" s="5"/>
      <c r="BK63" s="5"/>
      <c r="BL63" s="5"/>
      <c r="BM63" s="5"/>
    </row>
    <row r="64" spans="1:79" s="10" customFormat="1" ht="30" customHeight="1" x14ac:dyDescent="0.2">
      <c r="A64" s="65"/>
      <c r="B64" s="65"/>
      <c r="C64" s="65"/>
      <c r="D64" s="65"/>
      <c r="E64" s="65"/>
      <c r="F64" s="65"/>
      <c r="G64" s="65"/>
      <c r="H64" s="90"/>
      <c r="I64" s="91"/>
      <c r="J64" s="91"/>
      <c r="K64" s="92"/>
      <c r="L64" s="92"/>
      <c r="M64" s="92"/>
      <c r="N64" s="92"/>
      <c r="O64" s="92"/>
      <c r="P64" s="91"/>
      <c r="Q64" s="91"/>
      <c r="R64" s="91"/>
      <c r="S64" s="91"/>
      <c r="T64" s="74"/>
      <c r="U64" s="74"/>
      <c r="V64" s="74"/>
      <c r="W64" s="74"/>
      <c r="X64" s="3"/>
      <c r="Y64" s="3"/>
      <c r="Z64" s="3"/>
      <c r="AA64" s="3"/>
      <c r="AB64" s="74"/>
      <c r="AC64" s="74"/>
      <c r="AD64" s="3"/>
      <c r="AE64" s="74"/>
      <c r="AF64" s="74"/>
      <c r="AG64" s="74"/>
      <c r="AH64" s="74"/>
      <c r="AI64" s="74"/>
      <c r="AJ64" s="74"/>
      <c r="AK64" s="74"/>
      <c r="AL64" s="75"/>
      <c r="AM64" s="75"/>
      <c r="AN64" s="75"/>
      <c r="AO64" s="75"/>
      <c r="AP64" s="75"/>
      <c r="AQ64" s="75"/>
      <c r="AR64" s="75"/>
      <c r="AS64" s="75"/>
      <c r="AT64" s="75"/>
      <c r="AU64" s="75"/>
      <c r="AV64" s="75"/>
      <c r="AW64" s="75"/>
      <c r="AX64" s="75"/>
      <c r="AY64" s="75"/>
      <c r="AZ64" s="75"/>
      <c r="BA64" s="74"/>
      <c r="BB64" s="74"/>
      <c r="BC64" s="74"/>
      <c r="BD64" s="74"/>
      <c r="BE64" s="74"/>
      <c r="BF64" s="5"/>
      <c r="BG64" s="5"/>
      <c r="BH64" s="5"/>
      <c r="BI64" s="5"/>
      <c r="BJ64" s="5"/>
      <c r="BK64" s="5"/>
      <c r="BL64" s="5"/>
      <c r="BM64" s="5"/>
      <c r="BN64" s="75"/>
    </row>
    <row r="65" spans="1:97" s="22" customFormat="1" ht="18.75" customHeight="1" x14ac:dyDescent="0.25">
      <c r="A65" s="1250"/>
      <c r="B65" s="1251"/>
      <c r="C65" s="1250"/>
      <c r="D65" s="1285"/>
      <c r="E65" s="1251"/>
      <c r="F65" s="1305"/>
      <c r="G65" s="1306"/>
      <c r="H65" s="1306"/>
      <c r="I65" s="1306"/>
      <c r="J65" s="1306"/>
      <c r="K65" s="1306"/>
      <c r="L65" s="1306"/>
      <c r="M65" s="1306"/>
      <c r="N65" s="1306"/>
      <c r="O65" s="1306"/>
      <c r="P65" s="1306"/>
      <c r="Q65" s="1306"/>
      <c r="R65" s="1306"/>
      <c r="S65" s="1306"/>
      <c r="T65" s="1306"/>
      <c r="U65" s="1306"/>
      <c r="V65" s="1306"/>
      <c r="W65" s="1306"/>
      <c r="X65" s="1306"/>
      <c r="Y65" s="1306"/>
      <c r="Z65" s="1306"/>
      <c r="AA65" s="1306"/>
      <c r="AB65" s="1306"/>
      <c r="AC65" s="1306"/>
      <c r="AD65" s="1306"/>
      <c r="AE65" s="1306"/>
      <c r="AF65" s="1306"/>
      <c r="AG65" s="1307"/>
      <c r="AH65" s="93"/>
      <c r="AI65" s="3"/>
      <c r="AJ65" s="3"/>
      <c r="AK65" s="3"/>
      <c r="AL65" s="3"/>
      <c r="AM65" s="3"/>
      <c r="AN65" s="3"/>
      <c r="AO65" s="3"/>
      <c r="AP65" s="3"/>
      <c r="AQ65" s="3"/>
      <c r="AR65" s="3"/>
      <c r="AS65" s="3"/>
      <c r="AT65" s="3"/>
      <c r="AU65" s="3"/>
      <c r="AV65" s="3"/>
      <c r="AW65" s="3"/>
      <c r="AX65" s="3"/>
      <c r="AY65" s="3"/>
      <c r="AZ65" s="94"/>
      <c r="BA65" s="94"/>
      <c r="BB65" s="94"/>
      <c r="BC65" s="94"/>
      <c r="BD65" s="94"/>
      <c r="BE65" s="94"/>
      <c r="BF65" s="94"/>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row>
    <row r="66" spans="1:97" s="22" customFormat="1" ht="10.5" customHeight="1" x14ac:dyDescent="0.15">
      <c r="A66" s="1308"/>
      <c r="B66" s="1309"/>
      <c r="C66" s="1308"/>
      <c r="D66" s="1286"/>
      <c r="E66" s="1309"/>
      <c r="F66" s="1273"/>
      <c r="G66" s="1273"/>
      <c r="H66" s="1273"/>
      <c r="I66" s="1273"/>
      <c r="J66" s="1273"/>
      <c r="K66" s="1273"/>
      <c r="L66" s="1273"/>
      <c r="M66" s="1273"/>
      <c r="N66" s="1273"/>
      <c r="O66" s="1273"/>
      <c r="P66" s="1273"/>
      <c r="Q66" s="1273"/>
      <c r="R66" s="1273"/>
      <c r="S66" s="1273"/>
      <c r="T66" s="1273"/>
      <c r="U66" s="1273"/>
      <c r="V66" s="1273"/>
      <c r="W66" s="1273"/>
      <c r="X66" s="1273"/>
      <c r="Y66" s="1273"/>
      <c r="Z66" s="1288"/>
      <c r="AA66" s="1289"/>
      <c r="AB66" s="1288"/>
      <c r="AC66" s="1289"/>
      <c r="AD66" s="1288"/>
      <c r="AE66" s="1289"/>
      <c r="AF66" s="1288"/>
      <c r="AG66" s="1289"/>
      <c r="AH66" s="93"/>
      <c r="AI66" s="3"/>
      <c r="AJ66" s="3"/>
      <c r="AK66" s="3"/>
      <c r="AL66" s="3"/>
      <c r="AM66" s="3"/>
      <c r="AN66" s="3"/>
      <c r="AO66" s="3"/>
      <c r="AP66" s="3"/>
      <c r="AQ66" s="3"/>
      <c r="AR66" s="3"/>
      <c r="AS66" s="3"/>
      <c r="AT66" s="3"/>
      <c r="AU66" s="3"/>
      <c r="AV66" s="3"/>
      <c r="AW66" s="3"/>
      <c r="AX66" s="3"/>
      <c r="AY66" s="3"/>
      <c r="AZ66" s="1775"/>
      <c r="BA66" s="1775"/>
      <c r="BB66" s="1775"/>
      <c r="BC66" s="1775"/>
      <c r="BD66" s="1775"/>
      <c r="BE66" s="1775"/>
      <c r="BF66" s="321"/>
      <c r="BG66" s="9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286"/>
      <c r="CC66" s="1286"/>
      <c r="CD66" s="1286"/>
      <c r="CE66" s="1286"/>
      <c r="CF66" s="1286"/>
      <c r="CG66" s="1286"/>
      <c r="CH66" s="1286"/>
      <c r="CI66" s="1286"/>
    </row>
    <row r="67" spans="1:97" s="22" customFormat="1" ht="10.5" x14ac:dyDescent="0.15">
      <c r="A67" s="1299"/>
      <c r="B67" s="1301"/>
      <c r="C67" s="324"/>
      <c r="D67" s="324"/>
      <c r="E67" s="320"/>
      <c r="F67" s="96"/>
      <c r="G67" s="97"/>
      <c r="H67" s="96"/>
      <c r="I67" s="97"/>
      <c r="J67" s="96"/>
      <c r="K67" s="97"/>
      <c r="L67" s="96"/>
      <c r="M67" s="97"/>
      <c r="N67" s="96"/>
      <c r="O67" s="97"/>
      <c r="P67" s="96"/>
      <c r="Q67" s="97"/>
      <c r="R67" s="96"/>
      <c r="S67" s="97"/>
      <c r="T67" s="96"/>
      <c r="U67" s="97"/>
      <c r="V67" s="96"/>
      <c r="W67" s="97"/>
      <c r="X67" s="96"/>
      <c r="Y67" s="97"/>
      <c r="Z67" s="96"/>
      <c r="AA67" s="97"/>
      <c r="AB67" s="96"/>
      <c r="AC67" s="97"/>
      <c r="AD67" s="96"/>
      <c r="AE67" s="97"/>
      <c r="AF67" s="96"/>
      <c r="AG67" s="97"/>
      <c r="AH67" s="98"/>
      <c r="AI67" s="99"/>
      <c r="AJ67" s="3"/>
      <c r="AK67" s="3"/>
      <c r="AL67" s="3"/>
      <c r="AM67" s="3"/>
      <c r="AN67" s="3"/>
      <c r="AO67" s="3"/>
      <c r="AP67" s="3"/>
      <c r="AQ67" s="3"/>
      <c r="AR67" s="3"/>
      <c r="AS67" s="3"/>
      <c r="AT67" s="3"/>
      <c r="AU67" s="3"/>
      <c r="AV67" s="3"/>
      <c r="AW67" s="3"/>
      <c r="AX67" s="3"/>
      <c r="AY67" s="3"/>
      <c r="AZ67" s="318"/>
      <c r="BA67" s="318"/>
      <c r="BB67" s="318"/>
      <c r="BC67" s="318"/>
      <c r="BD67" s="318"/>
      <c r="BE67" s="318"/>
      <c r="BF67" s="318"/>
      <c r="BG67" s="95"/>
      <c r="BH67" s="318"/>
      <c r="BI67" s="318"/>
      <c r="BJ67" s="318"/>
      <c r="BK67" s="318"/>
      <c r="BL67" s="318"/>
      <c r="BM67" s="318"/>
      <c r="BN67" s="318"/>
      <c r="BO67" s="318"/>
      <c r="BP67" s="318"/>
      <c r="BQ67" s="318"/>
      <c r="BR67" s="318"/>
      <c r="BS67" s="318"/>
      <c r="BT67" s="318"/>
      <c r="BU67" s="318"/>
      <c r="BV67" s="318"/>
      <c r="BW67" s="318"/>
      <c r="BX67" s="318"/>
      <c r="BY67" s="318"/>
      <c r="BZ67" s="318"/>
      <c r="CA67" s="318"/>
      <c r="CB67" s="318"/>
      <c r="CC67" s="318"/>
      <c r="CD67" s="318"/>
      <c r="CE67" s="318"/>
      <c r="CF67" s="318"/>
      <c r="CG67" s="318"/>
      <c r="CH67" s="318"/>
      <c r="CI67" s="318"/>
    </row>
    <row r="68" spans="1:97" s="22" customFormat="1" ht="15.75" customHeight="1" x14ac:dyDescent="0.15">
      <c r="A68" s="1283"/>
      <c r="B68" s="1284"/>
      <c r="C68" s="50"/>
      <c r="D68" s="50"/>
      <c r="E68" s="100"/>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5"/>
      <c r="AH68" s="26"/>
      <c r="AI68" s="93"/>
      <c r="AJ68" s="93"/>
      <c r="AK68" s="93"/>
      <c r="AL68" s="3"/>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5"/>
      <c r="CK68" s="5"/>
      <c r="CL68" s="5"/>
      <c r="CM68" s="5"/>
      <c r="CN68" s="5"/>
      <c r="CO68" s="5"/>
      <c r="CP68" s="5"/>
      <c r="CQ68" s="5"/>
      <c r="CR68" s="5"/>
      <c r="CS68" s="5"/>
    </row>
    <row r="69" spans="1:97" s="22" customFormat="1" ht="15.75" customHeight="1" x14ac:dyDescent="0.15">
      <c r="A69" s="1285"/>
      <c r="B69" s="325"/>
      <c r="C69" s="52"/>
      <c r="D69" s="52"/>
      <c r="E69" s="52"/>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6"/>
      <c r="AI69" s="98"/>
      <c r="AJ69" s="93"/>
      <c r="AK69" s="3"/>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5"/>
      <c r="CK69" s="5"/>
      <c r="CL69" s="5"/>
      <c r="CM69" s="5"/>
      <c r="CN69" s="5"/>
      <c r="CO69" s="5"/>
      <c r="CP69" s="5"/>
      <c r="CQ69" s="5"/>
      <c r="CR69" s="5"/>
      <c r="CS69" s="5"/>
    </row>
    <row r="70" spans="1:97" s="22" customFormat="1" ht="15.75" customHeight="1" x14ac:dyDescent="0.15">
      <c r="A70" s="1286"/>
      <c r="B70" s="313"/>
      <c r="C70" s="56"/>
      <c r="D70" s="56"/>
      <c r="E70" s="56"/>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26"/>
      <c r="AI70" s="101"/>
      <c r="AJ70" s="43"/>
      <c r="AK70" s="3"/>
      <c r="BG70" s="3"/>
      <c r="BL70" s="3"/>
      <c r="BM70" s="3"/>
      <c r="BN70" s="3"/>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row>
    <row r="71" spans="1:97" s="22" customFormat="1" ht="15.75" customHeight="1" x14ac:dyDescent="0.2">
      <c r="A71" s="1286"/>
      <c r="B71" s="313"/>
      <c r="C71" s="56"/>
      <c r="D71" s="56"/>
      <c r="E71" s="56"/>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26"/>
      <c r="AI71" s="101"/>
      <c r="AJ71" s="93"/>
      <c r="AK71" s="3"/>
      <c r="BG71" s="10"/>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row>
    <row r="72" spans="1:97" s="22" customFormat="1" ht="33" customHeight="1" x14ac:dyDescent="0.2">
      <c r="A72" s="1286"/>
      <c r="B72" s="102"/>
      <c r="C72" s="56"/>
      <c r="D72" s="56"/>
      <c r="E72" s="56"/>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26"/>
      <c r="AI72" s="101"/>
      <c r="AJ72" s="93"/>
      <c r="AK72" s="3"/>
      <c r="BG72" s="10"/>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row>
    <row r="73" spans="1:97" s="22" customFormat="1" ht="15.75" customHeight="1" x14ac:dyDescent="0.2">
      <c r="A73" s="1287"/>
      <c r="B73" s="327"/>
      <c r="C73" s="53"/>
      <c r="D73" s="53"/>
      <c r="E73" s="53"/>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26"/>
      <c r="AI73" s="101"/>
      <c r="AJ73" s="93"/>
      <c r="AK73" s="3"/>
      <c r="BG73" s="10"/>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row>
    <row r="74" spans="1:97" s="10" customFormat="1" ht="30" customHeight="1" x14ac:dyDescent="0.2">
      <c r="A74" s="65"/>
      <c r="B74" s="65"/>
      <c r="C74" s="65"/>
      <c r="D74" s="65"/>
      <c r="E74" s="65"/>
      <c r="F74" s="103"/>
      <c r="G74" s="65"/>
      <c r="H74" s="90"/>
      <c r="I74" s="91"/>
      <c r="J74" s="90"/>
      <c r="K74" s="91"/>
      <c r="L74" s="90"/>
      <c r="M74" s="91"/>
      <c r="N74" s="90"/>
      <c r="O74" s="91"/>
      <c r="P74" s="90"/>
      <c r="Q74" s="91"/>
      <c r="R74" s="90"/>
      <c r="S74" s="91"/>
      <c r="T74" s="90"/>
      <c r="U74" s="91"/>
      <c r="V74" s="91"/>
      <c r="W74" s="92"/>
      <c r="X74" s="92"/>
      <c r="Y74" s="92"/>
      <c r="Z74" s="92"/>
      <c r="AA74" s="92"/>
      <c r="AB74" s="91"/>
      <c r="AC74" s="91"/>
      <c r="AD74" s="91"/>
      <c r="AE74" s="91"/>
      <c r="AF74" s="91"/>
      <c r="AG74" s="91"/>
      <c r="AH74" s="93"/>
      <c r="AI74" s="93"/>
      <c r="BH74" s="22"/>
      <c r="BI74" s="22"/>
      <c r="BJ74" s="22"/>
      <c r="BK74" s="22"/>
      <c r="BL74" s="3"/>
      <c r="BM74" s="3"/>
      <c r="BN74" s="3"/>
    </row>
    <row r="75" spans="1:97" s="22" customFormat="1" ht="12.75" customHeight="1" x14ac:dyDescent="0.15">
      <c r="A75" s="1250"/>
      <c r="B75" s="1251"/>
      <c r="C75" s="1242"/>
      <c r="D75" s="1242"/>
      <c r="E75" s="1242"/>
      <c r="F75" s="1381"/>
      <c r="G75" s="1381"/>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62"/>
      <c r="AI75" s="1362"/>
      <c r="AJ75" s="1362"/>
      <c r="AK75" s="3"/>
      <c r="BG75" s="3"/>
      <c r="BO75" s="3"/>
      <c r="BP75" s="3"/>
      <c r="BQ75" s="5"/>
      <c r="BR75" s="5"/>
      <c r="BS75" s="5"/>
      <c r="BT75" s="5"/>
      <c r="BU75" s="5"/>
      <c r="BV75" s="5"/>
      <c r="BW75" s="5"/>
      <c r="BX75" s="5"/>
      <c r="BY75" s="5"/>
      <c r="BZ75" s="5"/>
    </row>
    <row r="76" spans="1:97" s="22" customFormat="1" ht="12.75" customHeight="1" x14ac:dyDescent="0.15">
      <c r="A76" s="1308"/>
      <c r="B76" s="1309"/>
      <c r="C76" s="1414"/>
      <c r="D76" s="1414"/>
      <c r="E76" s="1414"/>
      <c r="F76" s="1273"/>
      <c r="G76" s="1273"/>
      <c r="H76" s="1273"/>
      <c r="I76" s="1273"/>
      <c r="J76" s="1415"/>
      <c r="K76" s="1415"/>
      <c r="L76" s="1415"/>
      <c r="M76" s="1415"/>
      <c r="N76" s="1415"/>
      <c r="O76" s="1415"/>
      <c r="P76" s="1415"/>
      <c r="Q76" s="1415"/>
      <c r="R76" s="1273"/>
      <c r="S76" s="1273"/>
      <c r="T76" s="1415"/>
      <c r="U76" s="1415"/>
      <c r="V76" s="1415"/>
      <c r="W76" s="1415"/>
      <c r="X76" s="1415"/>
      <c r="Y76" s="1415"/>
      <c r="Z76" s="1415"/>
      <c r="AA76" s="1415"/>
      <c r="AB76" s="1415"/>
      <c r="AC76" s="1415"/>
      <c r="AD76" s="1415"/>
      <c r="AE76" s="1415"/>
      <c r="AF76" s="1415"/>
      <c r="AG76" s="1415"/>
      <c r="AH76" s="1802"/>
      <c r="AI76" s="1802"/>
      <c r="AJ76" s="1802"/>
      <c r="AK76" s="3"/>
      <c r="BG76" s="3"/>
      <c r="BH76" s="5"/>
      <c r="BL76" s="3"/>
      <c r="BM76" s="3"/>
      <c r="BN76" s="3"/>
      <c r="BO76" s="3"/>
      <c r="BP76" s="3"/>
      <c r="BQ76" s="5"/>
      <c r="BR76" s="5"/>
      <c r="BS76" s="5"/>
      <c r="BT76" s="5"/>
      <c r="BU76" s="5"/>
      <c r="BV76" s="5"/>
      <c r="BW76" s="5"/>
      <c r="BX76" s="5"/>
      <c r="BY76" s="5"/>
      <c r="BZ76" s="5"/>
      <c r="CA76" s="5"/>
      <c r="CB76" s="5"/>
      <c r="CC76" s="5"/>
    </row>
    <row r="77" spans="1:97" s="22" customFormat="1" ht="10.5" x14ac:dyDescent="0.15">
      <c r="A77" s="1299"/>
      <c r="B77" s="1301"/>
      <c r="C77" s="324"/>
      <c r="D77" s="324"/>
      <c r="E77" s="324"/>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1803"/>
      <c r="AI77" s="1803"/>
      <c r="AJ77" s="1803"/>
      <c r="AK77" s="3"/>
      <c r="BG77" s="26"/>
      <c r="BH77" s="29"/>
      <c r="BO77" s="3"/>
      <c r="BP77" s="3"/>
      <c r="BQ77" s="5"/>
      <c r="BR77" s="5"/>
      <c r="BS77" s="5"/>
      <c r="BT77" s="5"/>
      <c r="BU77" s="5"/>
      <c r="BV77" s="5"/>
      <c r="BW77" s="5"/>
      <c r="BX77" s="5"/>
      <c r="BY77" s="5"/>
      <c r="BZ77" s="5"/>
      <c r="CA77" s="5"/>
      <c r="CB77" s="5"/>
      <c r="CC77" s="5"/>
    </row>
    <row r="78" spans="1:97" s="22" customFormat="1" ht="15.75" customHeight="1" x14ac:dyDescent="0.15">
      <c r="A78" s="1283"/>
      <c r="B78" s="1284"/>
      <c r="C78" s="50"/>
      <c r="D78" s="50"/>
      <c r="E78" s="50"/>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6"/>
      <c r="AZ78" s="95"/>
      <c r="BA78" s="111"/>
      <c r="BB78" s="95"/>
      <c r="BC78" s="95"/>
      <c r="BD78" s="95"/>
      <c r="BE78" s="95"/>
      <c r="BF78" s="95"/>
      <c r="BG78" s="104"/>
      <c r="BH78" s="29"/>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104"/>
      <c r="CK78" s="95"/>
      <c r="CL78" s="95"/>
      <c r="CM78" s="95"/>
      <c r="CN78" s="95"/>
      <c r="CO78" s="5"/>
      <c r="CP78" s="5"/>
      <c r="CQ78" s="5"/>
      <c r="CR78" s="5"/>
      <c r="CS78" s="5"/>
    </row>
    <row r="79" spans="1:97" s="22" customFormat="1" ht="15.75" customHeight="1" x14ac:dyDescent="0.15">
      <c r="A79" s="1285"/>
      <c r="B79" s="325"/>
      <c r="C79" s="52"/>
      <c r="D79" s="52"/>
      <c r="E79" s="52"/>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6"/>
      <c r="AZ79" s="5"/>
      <c r="BA79" s="111"/>
      <c r="BB79" s="5"/>
      <c r="BC79" s="5"/>
      <c r="BD79" s="5"/>
      <c r="BE79" s="5"/>
      <c r="BF79" s="5"/>
      <c r="BG79" s="5"/>
      <c r="BH79" s="29"/>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row>
    <row r="80" spans="1:97" s="22" customFormat="1" ht="15.75" customHeight="1" x14ac:dyDescent="0.15">
      <c r="A80" s="1286"/>
      <c r="B80" s="313"/>
      <c r="C80" s="56"/>
      <c r="D80" s="56"/>
      <c r="E80" s="56"/>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26"/>
      <c r="BA80" s="111"/>
      <c r="BG80" s="26"/>
      <c r="BH80" s="29"/>
      <c r="BL80" s="3"/>
      <c r="BM80" s="3"/>
      <c r="BN80" s="3"/>
      <c r="BO80" s="3"/>
      <c r="BP80" s="3"/>
      <c r="BQ80" s="3"/>
      <c r="BR80" s="5"/>
      <c r="BS80" s="5"/>
      <c r="BT80" s="5"/>
      <c r="BU80" s="5"/>
      <c r="BV80" s="5"/>
      <c r="BW80" s="5"/>
      <c r="BX80" s="5"/>
      <c r="BY80" s="5"/>
      <c r="BZ80" s="5"/>
      <c r="CA80" s="5"/>
      <c r="CB80" s="5"/>
      <c r="CC80" s="5"/>
      <c r="CD80" s="5"/>
      <c r="CJ80" s="26"/>
    </row>
    <row r="81" spans="1:98" s="22" customFormat="1" ht="15.75" customHeight="1" x14ac:dyDescent="0.15">
      <c r="A81" s="1286"/>
      <c r="B81" s="313"/>
      <c r="C81" s="56"/>
      <c r="D81" s="56"/>
      <c r="E81" s="56"/>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26"/>
      <c r="BA81" s="111"/>
      <c r="BG81" s="26"/>
      <c r="BH81" s="29"/>
      <c r="BI81" s="26"/>
      <c r="BJ81" s="26"/>
      <c r="BK81" s="26"/>
      <c r="BL81" s="26"/>
      <c r="BM81" s="26"/>
      <c r="BN81" s="26"/>
      <c r="BO81" s="26"/>
      <c r="BP81" s="26"/>
      <c r="BQ81" s="5"/>
      <c r="BV81" s="3"/>
      <c r="BW81" s="3"/>
      <c r="BX81" s="3"/>
      <c r="BY81" s="3"/>
      <c r="BZ81" s="3"/>
      <c r="CA81" s="3"/>
      <c r="CB81" s="5"/>
      <c r="CC81" s="5"/>
      <c r="CD81" s="5"/>
      <c r="CE81" s="5"/>
      <c r="CF81" s="5"/>
      <c r="CG81" s="5"/>
      <c r="CH81" s="5"/>
      <c r="CI81" s="5"/>
      <c r="CJ81" s="5"/>
      <c r="CK81" s="5"/>
      <c r="CL81" s="5"/>
      <c r="CM81" s="5"/>
      <c r="CN81" s="5"/>
      <c r="CT81" s="26"/>
    </row>
    <row r="82" spans="1:98" s="22" customFormat="1" ht="33" customHeight="1" x14ac:dyDescent="0.15">
      <c r="A82" s="1286"/>
      <c r="B82" s="102"/>
      <c r="C82" s="56"/>
      <c r="D82" s="56"/>
      <c r="E82" s="56"/>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26"/>
      <c r="BA82" s="111"/>
      <c r="BG82" s="26"/>
      <c r="BH82" s="26"/>
      <c r="BI82" s="26"/>
      <c r="BJ82" s="26"/>
      <c r="BK82" s="26"/>
      <c r="BL82" s="26"/>
      <c r="BM82" s="26"/>
      <c r="BN82" s="26"/>
      <c r="BO82" s="26"/>
      <c r="BP82" s="26"/>
      <c r="BQ82" s="5"/>
      <c r="BV82" s="3"/>
      <c r="BW82" s="3"/>
      <c r="BX82" s="3"/>
      <c r="BY82" s="3"/>
      <c r="BZ82" s="3"/>
      <c r="CA82" s="3"/>
      <c r="CB82" s="5"/>
      <c r="CC82" s="5"/>
      <c r="CD82" s="5"/>
      <c r="CE82" s="5"/>
      <c r="CF82" s="5"/>
      <c r="CG82" s="5"/>
      <c r="CH82" s="5"/>
      <c r="CI82" s="5"/>
      <c r="CJ82" s="5"/>
      <c r="CK82" s="5"/>
      <c r="CL82" s="5"/>
      <c r="CM82" s="5"/>
      <c r="CN82" s="5"/>
      <c r="CT82" s="26"/>
    </row>
    <row r="83" spans="1:98" s="22" customFormat="1" ht="15.75" customHeight="1" x14ac:dyDescent="0.15">
      <c r="A83" s="1287"/>
      <c r="B83" s="327"/>
      <c r="C83" s="53"/>
      <c r="D83" s="53"/>
      <c r="E83" s="53"/>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26"/>
      <c r="BG83" s="26"/>
      <c r="BH83" s="26"/>
      <c r="BI83" s="26"/>
      <c r="BJ83" s="26"/>
      <c r="BK83" s="26"/>
      <c r="BL83" s="26"/>
      <c r="BM83" s="26"/>
      <c r="BN83" s="26"/>
      <c r="BO83" s="26"/>
      <c r="BP83" s="26"/>
      <c r="BQ83" s="5"/>
      <c r="BV83" s="3"/>
      <c r="BW83" s="3"/>
      <c r="BX83" s="3"/>
      <c r="BY83" s="3"/>
      <c r="BZ83" s="3"/>
      <c r="CA83" s="3"/>
      <c r="CB83" s="5"/>
      <c r="CC83" s="5"/>
      <c r="CD83" s="5"/>
      <c r="CE83" s="5"/>
      <c r="CF83" s="5"/>
      <c r="CG83" s="5"/>
      <c r="CH83" s="5"/>
      <c r="CI83" s="5"/>
      <c r="CJ83" s="5"/>
      <c r="CK83" s="5"/>
      <c r="CL83" s="5"/>
      <c r="CM83" s="5"/>
      <c r="CN83" s="5"/>
      <c r="CT83" s="26"/>
    </row>
    <row r="84" spans="1:98" s="10" customFormat="1" ht="30" customHeight="1" x14ac:dyDescent="0.2">
      <c r="A84" s="65"/>
      <c r="B84" s="65"/>
      <c r="C84" s="65"/>
      <c r="D84" s="65"/>
      <c r="E84" s="65"/>
      <c r="F84" s="65"/>
      <c r="G84" s="65"/>
      <c r="H84" s="90"/>
      <c r="I84" s="91"/>
      <c r="J84" s="91"/>
      <c r="K84" s="92"/>
      <c r="L84" s="105"/>
      <c r="M84" s="105"/>
      <c r="N84" s="105"/>
      <c r="O84" s="105"/>
      <c r="P84" s="105"/>
      <c r="Q84" s="105"/>
      <c r="R84" s="105"/>
      <c r="S84" s="105"/>
      <c r="T84" s="105"/>
      <c r="U84" s="105"/>
      <c r="V84" s="105"/>
      <c r="W84" s="93"/>
      <c r="AY84" s="11"/>
      <c r="AZ84" s="11"/>
      <c r="BA84" s="3"/>
      <c r="BB84" s="5"/>
      <c r="BC84" s="3"/>
      <c r="BD84" s="3"/>
      <c r="BE84" s="3"/>
      <c r="BF84" s="3"/>
      <c r="BG84" s="3"/>
      <c r="BH84" s="3"/>
      <c r="BI84" s="3"/>
      <c r="BJ84" s="3"/>
      <c r="BK84" s="3"/>
      <c r="BL84" s="3"/>
      <c r="BM84" s="3"/>
    </row>
    <row r="85" spans="1:98" s="17" customFormat="1" ht="12.75" customHeight="1" x14ac:dyDescent="0.2">
      <c r="A85" s="1285"/>
      <c r="B85" s="1285"/>
      <c r="C85" s="1250"/>
      <c r="D85" s="1285"/>
      <c r="E85" s="1251"/>
      <c r="F85" s="1305"/>
      <c r="G85" s="1306"/>
      <c r="H85" s="1306"/>
      <c r="I85" s="1306"/>
      <c r="J85" s="1306"/>
      <c r="K85" s="1306"/>
      <c r="L85" s="1306"/>
      <c r="M85" s="1306"/>
      <c r="N85" s="1306"/>
      <c r="O85" s="1306"/>
      <c r="P85" s="1306"/>
      <c r="Q85" s="1306"/>
      <c r="R85" s="1306"/>
      <c r="S85" s="1306"/>
      <c r="T85" s="1306"/>
      <c r="U85" s="1306"/>
      <c r="V85" s="1306"/>
      <c r="W85" s="1306"/>
      <c r="X85" s="1306"/>
      <c r="Y85" s="1306"/>
      <c r="Z85" s="1306"/>
      <c r="AA85" s="1306"/>
      <c r="AB85" s="1306"/>
      <c r="AC85" s="1306"/>
      <c r="AD85" s="1306"/>
      <c r="AE85" s="1306"/>
      <c r="AF85" s="1306"/>
      <c r="AG85" s="1307"/>
      <c r="AH85" s="1362"/>
      <c r="AI85" s="1362"/>
      <c r="AJ85" s="1362"/>
      <c r="AK85" s="10"/>
      <c r="AL85" s="10"/>
      <c r="AM85" s="10"/>
      <c r="AN85" s="10"/>
      <c r="AO85" s="10"/>
      <c r="AP85" s="10"/>
      <c r="AQ85" s="10"/>
      <c r="AR85" s="10"/>
      <c r="AS85" s="10"/>
      <c r="AT85" s="10"/>
      <c r="AU85" s="10"/>
      <c r="BC85" s="11"/>
      <c r="BD85" s="11"/>
      <c r="BE85" s="11"/>
      <c r="BF85" s="11"/>
      <c r="BG85" s="11"/>
      <c r="BH85" s="11"/>
      <c r="BI85" s="11"/>
      <c r="BJ85" s="11"/>
      <c r="BK85" s="11"/>
      <c r="BL85" s="11"/>
      <c r="BM85" s="11"/>
      <c r="BN85" s="11"/>
      <c r="BO85" s="11"/>
      <c r="BP85" s="11"/>
      <c r="BQ85" s="11"/>
      <c r="BR85" s="11"/>
      <c r="BS85" s="11"/>
      <c r="BT85" s="11"/>
      <c r="BU85" s="11"/>
      <c r="BV85" s="11"/>
      <c r="BW85" s="11"/>
      <c r="BX85" s="10"/>
      <c r="BY85" s="10"/>
      <c r="BZ85" s="10"/>
      <c r="CA85" s="11"/>
      <c r="CB85" s="11"/>
    </row>
    <row r="86" spans="1:98" s="22" customFormat="1" ht="12.75" customHeight="1" x14ac:dyDescent="0.15">
      <c r="A86" s="1286"/>
      <c r="B86" s="1286"/>
      <c r="C86" s="1308"/>
      <c r="D86" s="1286"/>
      <c r="E86" s="1309"/>
      <c r="F86" s="1358"/>
      <c r="G86" s="1363"/>
      <c r="H86" s="1358"/>
      <c r="I86" s="1363"/>
      <c r="J86" s="1358"/>
      <c r="K86" s="1363"/>
      <c r="L86" s="1358"/>
      <c r="M86" s="1363"/>
      <c r="N86" s="1358"/>
      <c r="O86" s="1363"/>
      <c r="P86" s="1358"/>
      <c r="Q86" s="1363"/>
      <c r="R86" s="1358"/>
      <c r="S86" s="1363"/>
      <c r="T86" s="1358"/>
      <c r="U86" s="1363"/>
      <c r="V86" s="1358"/>
      <c r="W86" s="1363"/>
      <c r="X86" s="1358"/>
      <c r="Y86" s="1363"/>
      <c r="Z86" s="1288"/>
      <c r="AA86" s="1289"/>
      <c r="AB86" s="1288"/>
      <c r="AC86" s="1289"/>
      <c r="AD86" s="1288"/>
      <c r="AE86" s="1289"/>
      <c r="AF86" s="1288"/>
      <c r="AG86" s="1289"/>
      <c r="AH86" s="1802"/>
      <c r="AI86" s="1802"/>
      <c r="AJ86" s="1802"/>
      <c r="AK86" s="3"/>
      <c r="AL86" s="3"/>
      <c r="AM86" s="3"/>
      <c r="AN86" s="3"/>
      <c r="AO86" s="3"/>
      <c r="AP86" s="3"/>
      <c r="AQ86" s="3"/>
      <c r="AR86" s="3"/>
      <c r="AS86" s="3"/>
      <c r="AT86" s="3"/>
      <c r="AU86" s="3"/>
      <c r="BC86" s="5"/>
      <c r="BD86" s="5"/>
      <c r="BE86" s="5"/>
      <c r="BF86" s="5"/>
      <c r="BG86" s="5"/>
      <c r="BH86" s="5"/>
      <c r="BI86" s="5"/>
      <c r="BJ86" s="5"/>
      <c r="BK86" s="5"/>
      <c r="BL86" s="5"/>
      <c r="BM86" s="5"/>
      <c r="BN86" s="5"/>
      <c r="BO86" s="5"/>
      <c r="BP86" s="5"/>
      <c r="BQ86" s="5"/>
      <c r="BR86" s="5"/>
      <c r="BS86" s="5"/>
      <c r="BT86" s="5"/>
      <c r="BU86" s="5"/>
      <c r="BV86" s="5"/>
      <c r="BW86" s="5"/>
      <c r="BX86" s="3"/>
      <c r="BY86" s="3"/>
      <c r="BZ86" s="3"/>
      <c r="CA86" s="5"/>
      <c r="CB86" s="5"/>
    </row>
    <row r="87" spans="1:98" s="22" customFormat="1" ht="24.75" customHeight="1" x14ac:dyDescent="0.15">
      <c r="A87" s="1287"/>
      <c r="B87" s="1287"/>
      <c r="C87" s="324"/>
      <c r="D87" s="324"/>
      <c r="E87" s="324"/>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1803"/>
      <c r="AI87" s="1803"/>
      <c r="AJ87" s="1803"/>
      <c r="AK87" s="3"/>
      <c r="AL87" s="3"/>
      <c r="AM87" s="3"/>
      <c r="AN87" s="3"/>
      <c r="AO87" s="3"/>
      <c r="AP87" s="3"/>
      <c r="AQ87" s="3"/>
      <c r="AR87" s="3"/>
      <c r="AS87" s="3"/>
      <c r="AT87" s="3"/>
      <c r="AU87" s="3"/>
      <c r="BC87" s="5"/>
      <c r="BD87" s="5"/>
      <c r="BE87" s="5"/>
      <c r="BF87" s="5"/>
      <c r="BG87" s="5"/>
      <c r="BH87" s="5"/>
      <c r="BI87" s="5"/>
      <c r="BJ87" s="5"/>
      <c r="BK87" s="5"/>
      <c r="BL87" s="5"/>
      <c r="BM87" s="5"/>
      <c r="BN87" s="5"/>
      <c r="BO87" s="5"/>
      <c r="BP87" s="5"/>
      <c r="BQ87" s="5"/>
      <c r="BR87" s="5"/>
      <c r="BS87" s="5"/>
      <c r="BT87" s="5"/>
      <c r="BU87" s="5"/>
      <c r="BV87" s="5"/>
      <c r="BW87" s="5"/>
      <c r="BX87" s="3"/>
      <c r="BY87" s="3"/>
      <c r="BZ87" s="3"/>
      <c r="CA87" s="5"/>
      <c r="CB87" s="5"/>
    </row>
    <row r="88" spans="1:98" s="22" customFormat="1" ht="15.75" customHeight="1" x14ac:dyDescent="0.15">
      <c r="A88" s="1365"/>
      <c r="B88" s="1366"/>
      <c r="C88" s="52"/>
      <c r="D88" s="52"/>
      <c r="E88" s="52"/>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6"/>
      <c r="AL88" s="3"/>
      <c r="AM88" s="3"/>
      <c r="AN88" s="3"/>
      <c r="AO88" s="3"/>
      <c r="AP88" s="3"/>
      <c r="AQ88" s="3"/>
      <c r="AR88" s="3"/>
      <c r="AS88" s="3"/>
      <c r="AT88" s="3"/>
      <c r="AU88" s="3"/>
      <c r="BC88" s="5"/>
      <c r="BD88" s="5"/>
      <c r="BE88" s="5"/>
      <c r="BF88" s="5"/>
      <c r="BG88" s="3"/>
      <c r="BH88" s="5"/>
      <c r="BI88" s="3"/>
      <c r="BJ88" s="5"/>
      <c r="BK88" s="5"/>
      <c r="BL88" s="5"/>
      <c r="BM88" s="5"/>
      <c r="BN88" s="3"/>
      <c r="BO88" s="3"/>
      <c r="BP88" s="3"/>
      <c r="BQ88" s="3"/>
      <c r="BR88" s="5"/>
      <c r="BS88" s="5"/>
      <c r="BT88" s="5"/>
      <c r="BU88" s="5"/>
      <c r="BV88" s="5"/>
      <c r="BW88" s="5"/>
      <c r="BX88" s="3"/>
      <c r="BY88" s="3"/>
      <c r="BZ88" s="3"/>
      <c r="CA88" s="5"/>
      <c r="CB88" s="5"/>
    </row>
    <row r="89" spans="1:98" s="22" customFormat="1" ht="15.75" customHeight="1" x14ac:dyDescent="0.15">
      <c r="A89" s="1367"/>
      <c r="B89" s="1368"/>
      <c r="C89" s="62"/>
      <c r="D89" s="62"/>
      <c r="E89" s="62"/>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26"/>
      <c r="AL89" s="3"/>
      <c r="AM89" s="3"/>
      <c r="AN89" s="3"/>
      <c r="AO89" s="3"/>
      <c r="AP89" s="3"/>
      <c r="AQ89" s="3"/>
      <c r="AR89" s="3"/>
      <c r="AS89" s="3"/>
      <c r="AT89" s="3"/>
      <c r="AU89" s="3"/>
      <c r="BC89" s="5"/>
      <c r="BD89" s="5"/>
      <c r="BE89" s="5"/>
      <c r="BF89" s="5"/>
      <c r="BI89" s="3"/>
      <c r="BJ89" s="5"/>
      <c r="BK89" s="5"/>
      <c r="BL89" s="5"/>
      <c r="BM89" s="5"/>
      <c r="BN89" s="5"/>
      <c r="BO89" s="5"/>
      <c r="BP89" s="5"/>
      <c r="BQ89" s="5"/>
      <c r="BR89" s="5"/>
      <c r="BS89" s="5"/>
      <c r="BT89" s="5"/>
      <c r="BU89" s="5"/>
      <c r="BV89" s="5"/>
      <c r="BW89" s="5"/>
      <c r="BX89" s="3"/>
      <c r="BY89" s="3"/>
      <c r="BZ89" s="3"/>
      <c r="CA89" s="5"/>
      <c r="CB89" s="5"/>
    </row>
    <row r="90" spans="1:98" s="22" customFormat="1" ht="15.75" customHeight="1" x14ac:dyDescent="0.15">
      <c r="A90" s="1369"/>
      <c r="B90" s="106"/>
      <c r="C90" s="52"/>
      <c r="D90" s="52"/>
      <c r="E90" s="5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6"/>
      <c r="AL90" s="3"/>
      <c r="AM90" s="3"/>
      <c r="AN90" s="3"/>
      <c r="AO90" s="3"/>
      <c r="AP90" s="3"/>
      <c r="AQ90" s="3"/>
      <c r="AR90" s="3"/>
      <c r="AS90" s="3"/>
      <c r="AT90" s="3"/>
      <c r="AU90" s="3"/>
      <c r="BC90" s="5"/>
      <c r="BD90" s="5"/>
      <c r="BE90" s="5"/>
      <c r="BF90" s="5"/>
      <c r="BI90" s="3"/>
      <c r="BJ90" s="5"/>
      <c r="BK90" s="5"/>
      <c r="BL90" s="5"/>
      <c r="BM90" s="5"/>
      <c r="BN90" s="5"/>
      <c r="BO90" s="5"/>
      <c r="BP90" s="5"/>
      <c r="BQ90" s="5"/>
      <c r="BR90" s="5"/>
      <c r="BS90" s="5"/>
      <c r="BT90" s="5"/>
      <c r="BU90" s="5"/>
      <c r="BV90" s="5"/>
      <c r="BW90" s="5"/>
      <c r="BX90" s="3"/>
      <c r="BY90" s="3"/>
      <c r="BZ90" s="3"/>
      <c r="CA90" s="5"/>
      <c r="CB90" s="5"/>
    </row>
    <row r="91" spans="1:98" s="22" customFormat="1" ht="15.75" customHeight="1" x14ac:dyDescent="0.15">
      <c r="A91" s="1370"/>
      <c r="B91" s="107"/>
      <c r="C91" s="53"/>
      <c r="D91" s="53"/>
      <c r="E91" s="53"/>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26"/>
      <c r="AL91" s="3"/>
      <c r="AM91" s="3"/>
      <c r="AN91" s="3"/>
      <c r="AO91" s="3"/>
      <c r="AP91" s="3"/>
      <c r="AQ91" s="3"/>
      <c r="AR91" s="3"/>
      <c r="AS91" s="3"/>
      <c r="AT91" s="3"/>
      <c r="AU91" s="3"/>
      <c r="BC91" s="111"/>
      <c r="BD91" s="5"/>
      <c r="BE91" s="5"/>
      <c r="BF91" s="5"/>
      <c r="BI91" s="3"/>
      <c r="BJ91" s="5"/>
      <c r="BK91" s="5"/>
      <c r="BL91" s="5"/>
      <c r="BM91" s="5"/>
      <c r="BN91" s="5"/>
      <c r="BO91" s="5"/>
      <c r="BP91" s="5"/>
      <c r="BQ91" s="5"/>
      <c r="BR91" s="5"/>
      <c r="BS91" s="5"/>
      <c r="BT91" s="5"/>
      <c r="BU91" s="5"/>
      <c r="BV91" s="5"/>
      <c r="BW91" s="5"/>
      <c r="BX91" s="3"/>
      <c r="BY91" s="3"/>
      <c r="BZ91" s="3"/>
      <c r="CA91" s="5"/>
      <c r="CB91" s="5"/>
    </row>
    <row r="92" spans="1:98" s="22" customFormat="1" ht="15.75" customHeight="1" x14ac:dyDescent="0.15">
      <c r="A92" s="1371"/>
      <c r="B92" s="1372"/>
      <c r="C92" s="108"/>
      <c r="D92" s="108"/>
      <c r="E92" s="108"/>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10"/>
      <c r="AL92" s="3"/>
      <c r="AM92" s="3"/>
      <c r="AN92" s="3"/>
      <c r="AO92" s="3"/>
      <c r="AP92" s="3"/>
      <c r="AQ92" s="3"/>
      <c r="AR92" s="5"/>
      <c r="AS92" s="5"/>
      <c r="AT92" s="3"/>
      <c r="AU92" s="3"/>
      <c r="AV92" s="3"/>
      <c r="AW92" s="3"/>
      <c r="AX92" s="3"/>
      <c r="AY92" s="3"/>
      <c r="AZ92" s="3"/>
      <c r="BA92" s="3"/>
      <c r="BB92" s="3"/>
      <c r="BC92" s="3"/>
      <c r="BF92" s="3"/>
      <c r="BG92" s="3"/>
      <c r="BH92" s="3"/>
      <c r="BJ92" s="29"/>
      <c r="BQ92" s="3"/>
      <c r="BR92" s="3"/>
      <c r="BS92" s="3"/>
      <c r="BT92" s="3"/>
      <c r="BU92" s="3"/>
      <c r="BV92" s="3"/>
      <c r="BW92" s="3"/>
      <c r="BX92" s="3"/>
      <c r="BY92" s="3"/>
      <c r="BZ92" s="3"/>
      <c r="CA92" s="5"/>
      <c r="CB92" s="5"/>
    </row>
    <row r="93" spans="1:98" s="17" customFormat="1" ht="30" customHeight="1" x14ac:dyDescent="0.2">
      <c r="A93" s="69"/>
      <c r="B93" s="69"/>
      <c r="C93" s="69"/>
      <c r="D93" s="69"/>
      <c r="E93" s="69"/>
      <c r="F93" s="65"/>
      <c r="G93" s="65"/>
      <c r="H93" s="90"/>
      <c r="I93" s="91"/>
      <c r="J93" s="91"/>
      <c r="K93" s="91"/>
      <c r="L93" s="91"/>
      <c r="M93" s="91"/>
      <c r="N93" s="91"/>
      <c r="O93" s="91"/>
      <c r="P93" s="91"/>
      <c r="Q93" s="91"/>
      <c r="R93" s="91"/>
      <c r="S93" s="91"/>
      <c r="T93" s="91"/>
      <c r="U93" s="91"/>
      <c r="V93" s="91"/>
      <c r="W93" s="91"/>
      <c r="X93" s="10"/>
      <c r="Y93" s="10"/>
      <c r="Z93" s="10"/>
      <c r="AA93" s="10"/>
      <c r="AB93" s="10"/>
      <c r="AC93" s="10"/>
      <c r="AD93" s="10"/>
      <c r="AE93" s="10"/>
      <c r="AF93" s="10"/>
      <c r="AG93" s="10"/>
      <c r="AH93" s="10"/>
      <c r="AI93" s="10"/>
      <c r="AJ93" s="10"/>
      <c r="AK93" s="10"/>
      <c r="BC93" s="112"/>
      <c r="BD93" s="112"/>
      <c r="BE93" s="112"/>
      <c r="BF93" s="112"/>
      <c r="BG93" s="112"/>
      <c r="BH93" s="95"/>
      <c r="BI93" s="95"/>
      <c r="BJ93" s="95"/>
      <c r="BK93" s="95"/>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row>
    <row r="94" spans="1:98" s="22" customFormat="1" ht="45" customHeight="1" x14ac:dyDescent="0.2">
      <c r="A94" s="1373"/>
      <c r="B94" s="1374"/>
      <c r="C94" s="1288"/>
      <c r="D94" s="1361"/>
      <c r="E94" s="1289"/>
      <c r="F94" s="1288"/>
      <c r="G94" s="1289"/>
      <c r="H94" s="1288"/>
      <c r="I94" s="1289"/>
      <c r="J94" s="1288"/>
      <c r="K94" s="1289"/>
      <c r="L94" s="1288"/>
      <c r="M94" s="1361"/>
      <c r="N94" s="1364"/>
      <c r="O94" s="1289"/>
      <c r="P94" s="1288"/>
      <c r="Q94" s="1289"/>
      <c r="R94" s="1288"/>
      <c r="S94" s="1289"/>
      <c r="T94" s="1288"/>
      <c r="U94" s="1289"/>
      <c r="V94" s="1288"/>
      <c r="W94" s="1289"/>
      <c r="X94" s="1288"/>
      <c r="Y94" s="1289"/>
      <c r="Z94" s="3"/>
      <c r="AA94" s="3"/>
      <c r="AB94" s="3"/>
      <c r="AC94" s="3"/>
      <c r="AS94" s="17"/>
      <c r="AT94" s="17"/>
      <c r="AU94" s="17"/>
      <c r="AV94" s="17"/>
      <c r="AW94" s="3"/>
      <c r="AX94" s="3"/>
      <c r="AY94" s="3"/>
      <c r="AZ94" s="3"/>
      <c r="BA94" s="5"/>
      <c r="BC94" s="3"/>
      <c r="BD94" s="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98" s="22" customFormat="1" ht="21.75" customHeight="1" x14ac:dyDescent="0.2">
      <c r="A95" s="1375"/>
      <c r="B95" s="1376"/>
      <c r="C95" s="324"/>
      <c r="D95" s="324"/>
      <c r="E95" s="324"/>
      <c r="F95" s="324"/>
      <c r="G95" s="324"/>
      <c r="H95" s="324"/>
      <c r="I95" s="324"/>
      <c r="J95" s="324"/>
      <c r="K95" s="324"/>
      <c r="L95" s="324"/>
      <c r="M95" s="319"/>
      <c r="N95" s="113"/>
      <c r="O95" s="324"/>
      <c r="P95" s="324"/>
      <c r="Q95" s="324"/>
      <c r="R95" s="324"/>
      <c r="S95" s="324"/>
      <c r="T95" s="324"/>
      <c r="U95" s="324"/>
      <c r="V95" s="324"/>
      <c r="W95" s="324"/>
      <c r="X95" s="324"/>
      <c r="Y95" s="324"/>
      <c r="Z95" s="3"/>
      <c r="AA95" s="3"/>
      <c r="AB95" s="3"/>
      <c r="AC95" s="3"/>
      <c r="AS95" s="17"/>
      <c r="AT95" s="17"/>
      <c r="AU95" s="17"/>
      <c r="AV95" s="17"/>
      <c r="AW95" s="3"/>
      <c r="AX95" s="3"/>
      <c r="AY95" s="3"/>
      <c r="AZ95" s="3"/>
      <c r="BA95" s="5"/>
      <c r="BC95" s="3"/>
      <c r="BD95" s="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98" s="22" customFormat="1" ht="15.75" customHeight="1" x14ac:dyDescent="0.2">
      <c r="A96" s="1335"/>
      <c r="B96" s="1335"/>
      <c r="C96" s="52"/>
      <c r="D96" s="52"/>
      <c r="E96" s="52"/>
      <c r="F96" s="60"/>
      <c r="G96" s="60"/>
      <c r="H96" s="60"/>
      <c r="I96" s="60"/>
      <c r="J96" s="60"/>
      <c r="K96" s="60"/>
      <c r="L96" s="60"/>
      <c r="M96" s="114"/>
      <c r="N96" s="59"/>
      <c r="O96" s="59"/>
      <c r="P96" s="60"/>
      <c r="Q96" s="60"/>
      <c r="R96" s="60"/>
      <c r="S96" s="60"/>
      <c r="T96" s="60"/>
      <c r="U96" s="60"/>
      <c r="V96" s="60"/>
      <c r="W96" s="60"/>
      <c r="X96" s="60"/>
      <c r="Y96" s="60"/>
      <c r="Z96" s="3"/>
      <c r="AA96" s="3"/>
      <c r="AB96" s="3"/>
      <c r="AC96" s="3"/>
      <c r="AS96" s="17"/>
      <c r="AT96" s="17"/>
      <c r="AU96" s="17"/>
      <c r="AV96" s="17"/>
      <c r="AW96" s="3"/>
      <c r="AX96" s="3"/>
      <c r="AY96" s="3"/>
      <c r="AZ96" s="3"/>
      <c r="BA96" s="5"/>
      <c r="BC96" s="3"/>
      <c r="BD96" s="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2" customFormat="1" ht="15.75" customHeight="1" x14ac:dyDescent="0.2">
      <c r="A97" s="1256"/>
      <c r="B97" s="1256"/>
      <c r="C97" s="56"/>
      <c r="D97" s="56"/>
      <c r="E97" s="56"/>
      <c r="F97" s="60"/>
      <c r="G97" s="60"/>
      <c r="H97" s="60"/>
      <c r="I97" s="60"/>
      <c r="J97" s="60"/>
      <c r="K97" s="60"/>
      <c r="L97" s="60"/>
      <c r="M97" s="114"/>
      <c r="N97" s="59"/>
      <c r="O97" s="59"/>
      <c r="P97" s="286"/>
      <c r="Q97" s="286"/>
      <c r="R97" s="60"/>
      <c r="S97" s="60"/>
      <c r="T97" s="60"/>
      <c r="U97" s="60"/>
      <c r="V97" s="60"/>
      <c r="W97" s="60"/>
      <c r="X97" s="60"/>
      <c r="Y97" s="60"/>
      <c r="Z97" s="3"/>
      <c r="AA97" s="3"/>
      <c r="AB97" s="3"/>
      <c r="AC97" s="3"/>
      <c r="AS97" s="17"/>
      <c r="AT97" s="17"/>
      <c r="AU97" s="17"/>
      <c r="AV97" s="17"/>
      <c r="AW97" s="3"/>
      <c r="AX97" s="3"/>
      <c r="AY97" s="3"/>
      <c r="AZ97" s="3"/>
      <c r="BA97" s="5"/>
      <c r="BC97" s="3"/>
      <c r="BD97" s="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2" customFormat="1" ht="15.75" customHeight="1" x14ac:dyDescent="0.2">
      <c r="A98" s="1776"/>
      <c r="B98" s="1776"/>
      <c r="C98" s="62"/>
      <c r="D98" s="62"/>
      <c r="E98" s="62"/>
      <c r="F98" s="60"/>
      <c r="G98" s="60"/>
      <c r="H98" s="60"/>
      <c r="I98" s="60"/>
      <c r="J98" s="60"/>
      <c r="K98" s="60"/>
      <c r="L98" s="60"/>
      <c r="M98" s="114"/>
      <c r="N98" s="108"/>
      <c r="O98" s="108"/>
      <c r="P98" s="286"/>
      <c r="Q98" s="286"/>
      <c r="R98" s="60"/>
      <c r="S98" s="60"/>
      <c r="T98" s="60"/>
      <c r="U98" s="60"/>
      <c r="V98" s="60"/>
      <c r="W98" s="60"/>
      <c r="X98" s="60"/>
      <c r="Y98" s="60"/>
      <c r="Z98" s="3"/>
      <c r="AA98" s="3"/>
      <c r="AB98" s="3"/>
      <c r="AC98" s="3"/>
      <c r="AS98" s="17"/>
      <c r="AT98" s="17"/>
      <c r="AU98" s="17"/>
      <c r="AV98" s="17"/>
      <c r="AW98" s="3"/>
      <c r="AX98" s="3"/>
      <c r="AY98" s="3"/>
      <c r="AZ98" s="3"/>
      <c r="BA98" s="5"/>
      <c r="BC98" s="3"/>
      <c r="BD98" s="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2" customFormat="1" ht="15.75" customHeight="1" x14ac:dyDescent="0.2">
      <c r="A99" s="1310"/>
      <c r="B99" s="1310"/>
      <c r="C99" s="50"/>
      <c r="D99" s="50"/>
      <c r="E99" s="50"/>
      <c r="F99" s="50"/>
      <c r="G99" s="50"/>
      <c r="H99" s="50"/>
      <c r="I99" s="50"/>
      <c r="J99" s="50"/>
      <c r="K99" s="50"/>
      <c r="L99" s="50"/>
      <c r="M99" s="115"/>
      <c r="N99" s="115"/>
      <c r="O99" s="115"/>
      <c r="P99" s="50"/>
      <c r="Q99" s="115"/>
      <c r="R99" s="50"/>
      <c r="S99" s="115"/>
      <c r="T99" s="50"/>
      <c r="U99" s="115"/>
      <c r="V99" s="50"/>
      <c r="W99" s="115"/>
      <c r="X99" s="50"/>
      <c r="Y99" s="50"/>
      <c r="Z99" s="3"/>
      <c r="AA99" s="3"/>
      <c r="AB99" s="3"/>
      <c r="AC99" s="3"/>
      <c r="AS99" s="17"/>
      <c r="AT99" s="17"/>
      <c r="AU99" s="17"/>
      <c r="AV99" s="17"/>
      <c r="AW99" s="3"/>
      <c r="AX99" s="3"/>
      <c r="AY99" s="3"/>
      <c r="AZ99" s="3"/>
      <c r="BA99" s="5"/>
      <c r="BC99" s="3"/>
      <c r="BD99" s="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2" customFormat="1" ht="15.75" customHeight="1" x14ac:dyDescent="0.2">
      <c r="A100" s="1777"/>
      <c r="B100" s="1777"/>
      <c r="C100" s="59"/>
      <c r="D100" s="59"/>
      <c r="E100" s="59"/>
      <c r="F100" s="60"/>
      <c r="G100" s="60"/>
      <c r="H100" s="60"/>
      <c r="I100" s="60"/>
      <c r="J100" s="60"/>
      <c r="K100" s="60"/>
      <c r="L100" s="60"/>
      <c r="M100" s="60"/>
      <c r="N100" s="26"/>
      <c r="O100" s="3"/>
      <c r="P100" s="3"/>
      <c r="Q100" s="3"/>
      <c r="R100" s="3"/>
      <c r="S100" s="3"/>
      <c r="T100" s="3"/>
      <c r="U100" s="3"/>
      <c r="V100" s="3"/>
      <c r="W100" s="3"/>
      <c r="X100" s="3"/>
      <c r="Y100" s="3"/>
      <c r="Z100" s="3"/>
      <c r="AA100" s="3"/>
      <c r="AQ100" s="17"/>
      <c r="AR100" s="17"/>
      <c r="AS100" s="17"/>
      <c r="AT100" s="17"/>
      <c r="AU100" s="3"/>
      <c r="AV100" s="3"/>
      <c r="AW100" s="3"/>
      <c r="AX100" s="3"/>
      <c r="AY100" s="5"/>
      <c r="AZ100" s="5"/>
      <c r="BA100" s="3"/>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row>
    <row r="101" spans="1:88" s="22" customFormat="1" ht="15.75" customHeight="1" x14ac:dyDescent="0.2">
      <c r="A101" s="1256"/>
      <c r="B101" s="1256"/>
      <c r="C101" s="56"/>
      <c r="D101" s="56"/>
      <c r="E101" s="56"/>
      <c r="F101" s="32"/>
      <c r="G101" s="32"/>
      <c r="H101" s="32"/>
      <c r="I101" s="32"/>
      <c r="J101" s="32"/>
      <c r="K101" s="32"/>
      <c r="L101" s="32"/>
      <c r="M101" s="32"/>
      <c r="N101" s="26"/>
      <c r="O101" s="3"/>
      <c r="P101" s="3"/>
      <c r="Q101" s="3"/>
      <c r="R101" s="3"/>
      <c r="S101" s="3"/>
      <c r="T101" s="3"/>
      <c r="U101" s="3"/>
      <c r="V101" s="3"/>
      <c r="W101" s="3"/>
      <c r="X101" s="3"/>
      <c r="Y101" s="3"/>
      <c r="Z101" s="3"/>
      <c r="AA101" s="3"/>
      <c r="AQ101" s="17"/>
      <c r="AR101" s="17"/>
      <c r="AS101" s="17"/>
      <c r="AT101" s="17"/>
      <c r="AU101" s="3"/>
      <c r="AV101" s="3"/>
      <c r="AW101" s="3"/>
      <c r="AX101" s="3"/>
      <c r="AY101" s="5"/>
      <c r="AZ101" s="5"/>
      <c r="BA101" s="3"/>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row>
    <row r="102" spans="1:88" s="22" customFormat="1" ht="15.75" customHeight="1" x14ac:dyDescent="0.2">
      <c r="A102" s="1256"/>
      <c r="B102" s="1256"/>
      <c r="C102" s="56"/>
      <c r="D102" s="56"/>
      <c r="E102" s="56"/>
      <c r="F102" s="32"/>
      <c r="G102" s="32"/>
      <c r="H102" s="32"/>
      <c r="I102" s="32"/>
      <c r="J102" s="32"/>
      <c r="K102" s="32"/>
      <c r="L102" s="32"/>
      <c r="M102" s="32"/>
      <c r="N102" s="26"/>
      <c r="O102" s="3"/>
      <c r="P102" s="3"/>
      <c r="Q102" s="3"/>
      <c r="R102" s="3"/>
      <c r="S102" s="3"/>
      <c r="T102" s="3"/>
      <c r="U102" s="3"/>
      <c r="V102" s="3"/>
      <c r="W102" s="3"/>
      <c r="X102" s="3"/>
      <c r="Y102" s="3"/>
      <c r="Z102" s="3"/>
      <c r="AA102" s="3"/>
      <c r="AQ102" s="17"/>
      <c r="AR102" s="17"/>
      <c r="AS102" s="17"/>
      <c r="AT102" s="17"/>
      <c r="AU102" s="3"/>
      <c r="AV102" s="3"/>
      <c r="AW102" s="3"/>
      <c r="AX102" s="3"/>
      <c r="AY102" s="5"/>
      <c r="AZ102" s="5"/>
      <c r="BA102" s="3"/>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row>
    <row r="103" spans="1:88" s="22" customFormat="1" ht="15.75" customHeight="1" x14ac:dyDescent="0.2">
      <c r="A103" s="1336"/>
      <c r="B103" s="1336"/>
      <c r="C103" s="62"/>
      <c r="D103" s="62"/>
      <c r="E103" s="62"/>
      <c r="F103" s="35"/>
      <c r="G103" s="35"/>
      <c r="H103" s="35"/>
      <c r="I103" s="35"/>
      <c r="J103" s="35"/>
      <c r="K103" s="35"/>
      <c r="L103" s="35"/>
      <c r="M103" s="35"/>
      <c r="N103" s="26"/>
      <c r="O103" s="3"/>
      <c r="P103" s="3"/>
      <c r="Q103" s="3"/>
      <c r="R103" s="3"/>
      <c r="S103" s="3"/>
      <c r="T103" s="3"/>
      <c r="U103" s="3"/>
      <c r="V103" s="3"/>
      <c r="W103" s="3"/>
      <c r="X103" s="3"/>
      <c r="Y103" s="3"/>
      <c r="Z103" s="3"/>
      <c r="AA103" s="3"/>
      <c r="AQ103" s="17"/>
      <c r="AR103" s="17"/>
      <c r="AS103" s="17"/>
      <c r="AT103" s="17"/>
      <c r="AU103" s="3"/>
      <c r="AV103" s="3"/>
      <c r="AW103" s="3"/>
      <c r="AX103" s="3"/>
      <c r="AY103" s="5"/>
      <c r="AZ103" s="5"/>
      <c r="BA103" s="3"/>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row>
    <row r="104" spans="1:88" s="22" customFormat="1" ht="15.75" customHeight="1" x14ac:dyDescent="0.2">
      <c r="A104" s="1310"/>
      <c r="B104" s="1310"/>
      <c r="C104" s="50"/>
      <c r="D104" s="50"/>
      <c r="E104" s="50"/>
      <c r="F104" s="50"/>
      <c r="G104" s="50"/>
      <c r="H104" s="50"/>
      <c r="I104" s="50"/>
      <c r="J104" s="50"/>
      <c r="K104" s="50"/>
      <c r="L104" s="50"/>
      <c r="M104" s="50"/>
      <c r="N104" s="26"/>
      <c r="O104" s="3"/>
      <c r="P104" s="3"/>
      <c r="Q104" s="3"/>
      <c r="R104" s="3"/>
      <c r="S104" s="3"/>
      <c r="T104" s="3"/>
      <c r="U104" s="3"/>
      <c r="V104" s="3"/>
      <c r="W104" s="3"/>
      <c r="X104" s="3"/>
      <c r="Y104" s="3"/>
      <c r="Z104" s="3"/>
      <c r="AA104" s="3"/>
      <c r="AQ104" s="17"/>
      <c r="AR104" s="17"/>
      <c r="AS104" s="17"/>
      <c r="AT104" s="17"/>
      <c r="AU104" s="3"/>
      <c r="AV104" s="3"/>
      <c r="AW104" s="3"/>
      <c r="AX104" s="3"/>
      <c r="AY104" s="5"/>
      <c r="AZ104" s="5"/>
      <c r="BA104" s="3"/>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row>
    <row r="105" spans="1:88" s="22" customFormat="1" ht="15.75" customHeight="1" x14ac:dyDescent="0.2">
      <c r="A105" s="1314"/>
      <c r="B105" s="1314"/>
      <c r="C105" s="108"/>
      <c r="D105" s="108"/>
      <c r="E105" s="108"/>
      <c r="F105" s="108"/>
      <c r="G105" s="108"/>
      <c r="H105" s="108"/>
      <c r="I105" s="108"/>
      <c r="J105" s="108"/>
      <c r="K105" s="108"/>
      <c r="L105" s="108"/>
      <c r="M105" s="108"/>
      <c r="N105" s="3"/>
      <c r="O105" s="3"/>
      <c r="P105" s="3"/>
      <c r="Q105" s="3"/>
      <c r="R105" s="3"/>
      <c r="S105" s="3"/>
      <c r="T105" s="3"/>
      <c r="U105" s="3"/>
      <c r="V105" s="3"/>
      <c r="W105" s="3"/>
      <c r="X105" s="3"/>
      <c r="Y105" s="3"/>
      <c r="Z105" s="3"/>
      <c r="AA105" s="3"/>
      <c r="AQ105" s="17"/>
      <c r="AR105" s="17"/>
      <c r="AS105" s="17"/>
      <c r="AT105" s="17"/>
      <c r="AU105" s="3"/>
      <c r="AV105" s="3"/>
      <c r="AW105" s="3"/>
      <c r="AX105" s="3"/>
      <c r="AY105" s="5"/>
      <c r="AZ105" s="5"/>
      <c r="BA105" s="3"/>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row>
    <row r="106" spans="1:88" s="17" customFormat="1" ht="30" customHeight="1" x14ac:dyDescent="0.2">
      <c r="A106" s="69"/>
      <c r="B106" s="69"/>
      <c r="C106" s="69"/>
      <c r="E106" s="116"/>
      <c r="F106" s="116"/>
      <c r="G106" s="117"/>
      <c r="H106" s="117"/>
      <c r="I106" s="90"/>
      <c r="J106" s="91"/>
      <c r="K106" s="91"/>
      <c r="L106" s="91"/>
      <c r="M106" s="91"/>
      <c r="N106" s="91"/>
      <c r="O106" s="91"/>
      <c r="P106" s="91"/>
      <c r="Q106" s="91"/>
      <c r="R106" s="91"/>
      <c r="S106" s="91"/>
      <c r="T106" s="91"/>
      <c r="U106" s="91"/>
      <c r="V106" s="91"/>
      <c r="W106" s="91"/>
      <c r="X106" s="10"/>
      <c r="Y106" s="10"/>
      <c r="Z106" s="10"/>
      <c r="AA106" s="10"/>
      <c r="AB106" s="10"/>
      <c r="AC106" s="10"/>
      <c r="AD106" s="10"/>
      <c r="AE106" s="10"/>
      <c r="AF106" s="10"/>
      <c r="AG106" s="10"/>
      <c r="AH106" s="10"/>
      <c r="AI106" s="10"/>
      <c r="AJ106" s="10"/>
      <c r="AK106" s="10"/>
      <c r="AY106" s="11"/>
      <c r="AZ106" s="11"/>
      <c r="BA106" s="5"/>
      <c r="BC106" s="95"/>
      <c r="BD106" s="95"/>
      <c r="BE106" s="95"/>
      <c r="BF106" s="95"/>
      <c r="BG106" s="95"/>
      <c r="BH106" s="95"/>
      <c r="BI106" s="95"/>
      <c r="BJ106" s="95"/>
      <c r="BK106" s="95"/>
      <c r="BL106" s="95"/>
      <c r="BM106" s="95"/>
      <c r="BN106" s="95"/>
      <c r="BO106" s="95"/>
      <c r="BP106" s="95"/>
      <c r="BQ106" s="112"/>
      <c r="BR106" s="112"/>
      <c r="BS106" s="112"/>
      <c r="BT106" s="112"/>
      <c r="BU106" s="112"/>
      <c r="BV106" s="112"/>
      <c r="BW106" s="112"/>
      <c r="BX106" s="112"/>
      <c r="BY106" s="112"/>
      <c r="BZ106" s="112"/>
      <c r="CA106" s="112"/>
      <c r="CB106" s="112"/>
      <c r="CC106" s="112"/>
      <c r="CD106" s="112"/>
      <c r="CE106" s="112"/>
      <c r="CF106" s="112"/>
      <c r="CG106" s="112"/>
      <c r="CH106" s="112"/>
    </row>
    <row r="107" spans="1:88" s="22" customFormat="1" ht="45.75" customHeight="1" x14ac:dyDescent="0.2">
      <c r="A107" s="1373"/>
      <c r="B107" s="1374"/>
      <c r="C107" s="1288"/>
      <c r="D107" s="1361"/>
      <c r="E107" s="1289"/>
      <c r="F107" s="1288"/>
      <c r="G107" s="1289"/>
      <c r="H107" s="1288"/>
      <c r="I107" s="1289"/>
      <c r="J107" s="1288"/>
      <c r="K107" s="1289"/>
      <c r="L107" s="1288"/>
      <c r="M107" s="1361"/>
      <c r="N107" s="1778"/>
      <c r="O107" s="1285"/>
      <c r="P107" s="1251"/>
      <c r="Q107" s="3"/>
      <c r="R107" s="3"/>
      <c r="S107" s="3"/>
      <c r="AG107" s="17"/>
      <c r="AH107" s="17"/>
      <c r="AI107" s="17"/>
      <c r="AJ107" s="17"/>
      <c r="AK107" s="3"/>
      <c r="AL107" s="3"/>
      <c r="AM107" s="3"/>
      <c r="AN107" s="3"/>
      <c r="AO107" s="3"/>
      <c r="AP107" s="5"/>
      <c r="AQ107" s="5"/>
      <c r="AR107" s="5"/>
      <c r="AS107" s="95"/>
      <c r="AT107" s="95"/>
      <c r="AU107" s="95"/>
      <c r="AV107" s="95"/>
      <c r="AW107" s="95"/>
      <c r="AX107" s="95"/>
      <c r="AY107" s="95"/>
      <c r="AZ107" s="95"/>
      <c r="BA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row>
    <row r="108" spans="1:88" s="22" customFormat="1" ht="40.5" customHeight="1" x14ac:dyDescent="0.2">
      <c r="A108" s="1375"/>
      <c r="B108" s="1376"/>
      <c r="C108" s="324"/>
      <c r="D108" s="324"/>
      <c r="E108" s="324"/>
      <c r="F108" s="324"/>
      <c r="G108" s="324"/>
      <c r="H108" s="324"/>
      <c r="I108" s="324"/>
      <c r="J108" s="324"/>
      <c r="K108" s="324"/>
      <c r="L108" s="324"/>
      <c r="M108" s="319"/>
      <c r="N108" s="258"/>
      <c r="O108" s="328"/>
      <c r="P108" s="259"/>
      <c r="Q108" s="3"/>
      <c r="R108" s="3"/>
      <c r="S108" s="3"/>
      <c r="AG108" s="17"/>
      <c r="AH108" s="17"/>
      <c r="AI108" s="17"/>
      <c r="AJ108" s="17"/>
      <c r="AK108" s="3"/>
      <c r="AL108" s="3"/>
      <c r="AM108" s="3"/>
      <c r="AN108" s="3"/>
      <c r="AO108" s="3"/>
      <c r="AP108" s="5"/>
      <c r="AQ108" s="5"/>
      <c r="AR108" s="5"/>
      <c r="AS108" s="95"/>
      <c r="AT108" s="95"/>
      <c r="AU108" s="95"/>
      <c r="AV108" s="95"/>
      <c r="AW108" s="95"/>
      <c r="AX108" s="95"/>
      <c r="AY108" s="95"/>
      <c r="AZ108" s="95"/>
      <c r="BA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row>
    <row r="109" spans="1:88" s="22" customFormat="1" ht="15.75" customHeight="1" x14ac:dyDescent="0.2">
      <c r="A109" s="1335"/>
      <c r="B109" s="1335"/>
      <c r="C109" s="118"/>
      <c r="D109" s="119"/>
      <c r="E109" s="119"/>
      <c r="F109" s="25"/>
      <c r="G109" s="25"/>
      <c r="H109" s="25"/>
      <c r="I109" s="25"/>
      <c r="J109" s="25"/>
      <c r="K109" s="25"/>
      <c r="L109" s="25"/>
      <c r="M109" s="85"/>
      <c r="N109" s="161"/>
      <c r="O109" s="85"/>
      <c r="P109" s="25"/>
      <c r="Q109" s="3"/>
      <c r="R109" s="3"/>
      <c r="S109" s="3"/>
      <c r="AG109" s="17"/>
      <c r="AH109" s="17"/>
      <c r="AI109" s="17"/>
      <c r="AJ109" s="17"/>
      <c r="AK109" s="3"/>
      <c r="AL109" s="3"/>
      <c r="AM109" s="3"/>
      <c r="AN109" s="3"/>
      <c r="AO109" s="3"/>
      <c r="AP109" s="5"/>
      <c r="AQ109" s="5"/>
      <c r="AS109" s="95"/>
      <c r="AT109" s="95"/>
      <c r="AU109" s="95"/>
      <c r="AV109" s="95"/>
      <c r="AW109" s="95"/>
      <c r="AX109" s="95"/>
      <c r="AY109" s="95"/>
      <c r="AZ109" s="95"/>
      <c r="BA109" s="95"/>
      <c r="BC109" s="95"/>
      <c r="BD109" s="95"/>
      <c r="BE109" s="95"/>
      <c r="BF109" s="95"/>
      <c r="BG109" s="95"/>
      <c r="BI109" s="95"/>
      <c r="BJ109" s="95"/>
      <c r="BK109" s="95"/>
      <c r="BL109" s="95"/>
      <c r="BM109" s="95"/>
      <c r="BN109" s="95"/>
      <c r="BO109" s="95"/>
      <c r="BP109" s="95"/>
      <c r="BQ109" s="95"/>
      <c r="BR109" s="95"/>
      <c r="BS109" s="95"/>
      <c r="BT109" s="95"/>
      <c r="BU109" s="95"/>
      <c r="BV109" s="95"/>
      <c r="BW109" s="95"/>
      <c r="BX109" s="95"/>
    </row>
    <row r="110" spans="1:88" s="22" customFormat="1" ht="15.75" customHeight="1" x14ac:dyDescent="0.2">
      <c r="A110" s="1256"/>
      <c r="B110" s="1256"/>
      <c r="C110" s="122"/>
      <c r="D110" s="122"/>
      <c r="E110" s="122"/>
      <c r="F110" s="32"/>
      <c r="G110" s="32"/>
      <c r="H110" s="32"/>
      <c r="I110" s="32"/>
      <c r="J110" s="32"/>
      <c r="K110" s="32"/>
      <c r="L110" s="32"/>
      <c r="M110" s="86"/>
      <c r="N110" s="129"/>
      <c r="O110" s="86"/>
      <c r="P110" s="32"/>
      <c r="Q110" s="3"/>
      <c r="R110" s="3"/>
      <c r="S110" s="3"/>
      <c r="AG110" s="17"/>
      <c r="AH110" s="17"/>
      <c r="AI110" s="17"/>
      <c r="AJ110" s="17"/>
      <c r="AK110" s="3"/>
      <c r="AL110" s="3"/>
      <c r="AM110" s="3"/>
      <c r="AN110" s="3"/>
      <c r="AO110" s="3"/>
      <c r="AP110" s="5"/>
      <c r="AQ110" s="5"/>
      <c r="AS110" s="95"/>
      <c r="AT110" s="95"/>
      <c r="AU110" s="95"/>
      <c r="AV110" s="95"/>
      <c r="AW110" s="95"/>
      <c r="AX110" s="95"/>
      <c r="AY110" s="95"/>
      <c r="AZ110" s="95"/>
      <c r="BA110" s="95"/>
      <c r="BC110" s="95"/>
      <c r="BD110" s="95"/>
      <c r="BE110" s="95"/>
      <c r="BF110" s="95"/>
      <c r="BG110" s="95"/>
      <c r="BH110" s="5"/>
      <c r="BI110" s="95"/>
      <c r="BJ110" s="95"/>
      <c r="BK110" s="95"/>
      <c r="BL110" s="95"/>
      <c r="BM110" s="95"/>
      <c r="BN110" s="95"/>
      <c r="BO110" s="95"/>
      <c r="BP110" s="95"/>
      <c r="BQ110" s="95"/>
      <c r="BR110" s="95"/>
      <c r="BS110" s="95"/>
      <c r="BT110" s="95"/>
      <c r="BU110" s="95"/>
      <c r="BV110" s="95"/>
      <c r="BW110" s="95"/>
      <c r="BX110" s="95"/>
    </row>
    <row r="111" spans="1:88" s="22" customFormat="1" ht="15.75" customHeight="1" x14ac:dyDescent="0.2">
      <c r="A111" s="1776"/>
      <c r="B111" s="1776"/>
      <c r="C111" s="124"/>
      <c r="D111" s="124"/>
      <c r="E111" s="124"/>
      <c r="F111" s="35"/>
      <c r="G111" s="35"/>
      <c r="H111" s="35"/>
      <c r="I111" s="35"/>
      <c r="J111" s="35"/>
      <c r="K111" s="35"/>
      <c r="L111" s="35"/>
      <c r="M111" s="159"/>
      <c r="N111" s="130"/>
      <c r="O111" s="159"/>
      <c r="P111" s="35"/>
      <c r="Q111" s="3"/>
      <c r="R111" s="3"/>
      <c r="S111" s="3"/>
      <c r="AG111" s="17"/>
      <c r="AH111" s="17"/>
      <c r="AI111" s="17"/>
      <c r="AJ111" s="17"/>
      <c r="AK111" s="3"/>
      <c r="AL111" s="3"/>
      <c r="AM111" s="3"/>
      <c r="AN111" s="3"/>
      <c r="AO111" s="3"/>
      <c r="AP111" s="5"/>
      <c r="AQ111" s="5"/>
      <c r="AS111" s="95"/>
      <c r="AT111" s="95"/>
      <c r="AU111" s="95"/>
      <c r="AV111" s="95"/>
      <c r="AW111" s="95"/>
      <c r="AX111" s="95"/>
      <c r="AY111" s="95"/>
      <c r="AZ111" s="95"/>
      <c r="BA111" s="95"/>
      <c r="BC111" s="95"/>
      <c r="BD111" s="95"/>
      <c r="BE111" s="95"/>
      <c r="BF111" s="95"/>
      <c r="BG111" s="95"/>
      <c r="BH111" s="5"/>
      <c r="BI111" s="95"/>
      <c r="BJ111" s="95"/>
      <c r="BK111" s="95"/>
      <c r="BL111" s="95"/>
      <c r="BM111" s="95"/>
      <c r="BN111" s="95"/>
      <c r="BO111" s="95"/>
      <c r="BP111" s="95"/>
      <c r="BQ111" s="95"/>
      <c r="BR111" s="95"/>
      <c r="BS111" s="95"/>
      <c r="BT111" s="95"/>
      <c r="BU111" s="95"/>
      <c r="BV111" s="95"/>
      <c r="BW111" s="95"/>
      <c r="BX111" s="95"/>
    </row>
    <row r="112" spans="1:88" s="22" customFormat="1" ht="15.75" customHeight="1" x14ac:dyDescent="0.2">
      <c r="A112" s="1310"/>
      <c r="B112" s="1310"/>
      <c r="C112" s="125"/>
      <c r="D112" s="125"/>
      <c r="E112" s="125"/>
      <c r="F112" s="125"/>
      <c r="G112" s="125"/>
      <c r="H112" s="125"/>
      <c r="I112" s="125"/>
      <c r="J112" s="125"/>
      <c r="K112" s="125"/>
      <c r="L112" s="125"/>
      <c r="M112" s="260"/>
      <c r="N112" s="131"/>
      <c r="O112" s="260"/>
      <c r="P112" s="125"/>
      <c r="Q112" s="3"/>
      <c r="R112" s="3"/>
      <c r="S112" s="3"/>
      <c r="AG112" s="17"/>
      <c r="AH112" s="17"/>
      <c r="AI112" s="17"/>
      <c r="AJ112" s="17"/>
      <c r="AK112" s="3"/>
      <c r="AL112" s="3"/>
      <c r="AM112" s="3"/>
      <c r="AN112" s="3"/>
      <c r="AO112" s="3"/>
      <c r="AP112" s="5"/>
      <c r="AQ112" s="5"/>
      <c r="AS112" s="95"/>
      <c r="AT112" s="95"/>
      <c r="AU112" s="95"/>
      <c r="AV112" s="95"/>
      <c r="AW112" s="95"/>
      <c r="AX112" s="95"/>
      <c r="AY112" s="95"/>
      <c r="AZ112" s="95"/>
      <c r="BA112" s="28"/>
      <c r="BB112" s="5"/>
      <c r="BC112" s="5"/>
      <c r="BD112" s="95"/>
      <c r="BE112" s="95"/>
      <c r="BF112" s="95"/>
      <c r="BG112" s="95"/>
      <c r="BH112" s="29"/>
      <c r="BI112" s="95"/>
      <c r="BJ112" s="95"/>
      <c r="BK112" s="95"/>
      <c r="BL112" s="95"/>
      <c r="BM112" s="95"/>
      <c r="BN112" s="95"/>
      <c r="BO112" s="95"/>
      <c r="BP112" s="95"/>
      <c r="BQ112" s="95"/>
      <c r="BR112" s="95"/>
      <c r="BS112" s="95"/>
      <c r="BT112" s="95"/>
      <c r="BU112" s="95"/>
      <c r="BV112" s="95"/>
      <c r="BW112" s="95"/>
      <c r="BX112" s="95"/>
    </row>
    <row r="113" spans="1:96" s="22" customFormat="1" ht="15.75" customHeight="1" x14ac:dyDescent="0.2">
      <c r="A113" s="1777"/>
      <c r="B113" s="1777"/>
      <c r="C113" s="126"/>
      <c r="D113" s="126"/>
      <c r="E113" s="126"/>
      <c r="F113" s="60"/>
      <c r="G113" s="60"/>
      <c r="H113" s="60"/>
      <c r="I113" s="60"/>
      <c r="J113" s="60"/>
      <c r="K113" s="60"/>
      <c r="L113" s="60"/>
      <c r="M113" s="114"/>
      <c r="N113" s="128"/>
      <c r="O113" s="114"/>
      <c r="P113" s="60"/>
      <c r="Q113" s="3"/>
      <c r="R113" s="3"/>
      <c r="S113" s="3"/>
      <c r="T113" s="3"/>
      <c r="U113" s="3"/>
      <c r="V113" s="3"/>
      <c r="W113" s="3"/>
      <c r="X113" s="3"/>
      <c r="Y113" s="3"/>
      <c r="Z113" s="3"/>
      <c r="AA113" s="3"/>
      <c r="AB113" s="3"/>
      <c r="AC113" s="3"/>
      <c r="AQ113" s="17"/>
      <c r="AR113" s="17"/>
      <c r="AS113" s="17"/>
      <c r="AT113" s="17"/>
      <c r="AU113" s="3"/>
      <c r="AV113" s="3"/>
      <c r="AW113" s="3"/>
      <c r="AX113" s="3"/>
      <c r="AY113" s="3"/>
      <c r="AZ113" s="5"/>
      <c r="BA113" s="28"/>
      <c r="BB113" s="5"/>
      <c r="BC113" s="5"/>
      <c r="BD113" s="95"/>
      <c r="BE113" s="95"/>
      <c r="BF113" s="95"/>
      <c r="BG113" s="95"/>
      <c r="BH113" s="29"/>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row>
    <row r="114" spans="1:96" s="22" customFormat="1" ht="15.75" customHeight="1" x14ac:dyDescent="0.2">
      <c r="A114" s="1256"/>
      <c r="B114" s="1256"/>
      <c r="C114" s="122"/>
      <c r="D114" s="122"/>
      <c r="E114" s="122"/>
      <c r="F114" s="32"/>
      <c r="G114" s="32"/>
      <c r="H114" s="32"/>
      <c r="I114" s="32"/>
      <c r="J114" s="32"/>
      <c r="K114" s="32"/>
      <c r="L114" s="32"/>
      <c r="M114" s="86"/>
      <c r="N114" s="129"/>
      <c r="O114" s="86"/>
      <c r="P114" s="32"/>
      <c r="Q114" s="3"/>
      <c r="R114" s="3"/>
      <c r="S114" s="3"/>
      <c r="T114" s="3"/>
      <c r="U114" s="3"/>
      <c r="V114" s="3"/>
      <c r="W114" s="3"/>
      <c r="X114" s="3"/>
      <c r="Y114" s="3"/>
      <c r="Z114" s="3"/>
      <c r="AA114" s="3"/>
      <c r="AB114" s="3"/>
      <c r="AC114" s="3"/>
      <c r="AQ114" s="17"/>
      <c r="AR114" s="17"/>
      <c r="AS114" s="17"/>
      <c r="AT114" s="17"/>
      <c r="AU114" s="3"/>
      <c r="AV114" s="3"/>
      <c r="AW114" s="3"/>
      <c r="AX114" s="3"/>
      <c r="AY114" s="3"/>
      <c r="AZ114" s="5"/>
      <c r="BA114" s="28"/>
      <c r="BB114" s="5"/>
      <c r="BC114" s="5"/>
      <c r="BD114" s="95"/>
      <c r="BE114" s="95"/>
      <c r="BF114" s="95"/>
      <c r="BG114" s="95"/>
      <c r="BH114" s="29"/>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row>
    <row r="115" spans="1:96" s="22" customFormat="1" ht="15.75" customHeight="1" x14ac:dyDescent="0.2">
      <c r="A115" s="1256"/>
      <c r="B115" s="1256"/>
      <c r="C115" s="122"/>
      <c r="D115" s="122"/>
      <c r="E115" s="122"/>
      <c r="F115" s="32"/>
      <c r="G115" s="32"/>
      <c r="H115" s="32"/>
      <c r="I115" s="32"/>
      <c r="J115" s="32"/>
      <c r="K115" s="32"/>
      <c r="L115" s="32"/>
      <c r="M115" s="86"/>
      <c r="N115" s="129"/>
      <c r="O115" s="86"/>
      <c r="P115" s="32"/>
      <c r="Q115" s="3"/>
      <c r="R115" s="3"/>
      <c r="S115" s="3"/>
      <c r="T115" s="3"/>
      <c r="U115" s="3"/>
      <c r="V115" s="3"/>
      <c r="W115" s="3"/>
      <c r="X115" s="3"/>
      <c r="Y115" s="3"/>
      <c r="Z115" s="3"/>
      <c r="AA115" s="3"/>
      <c r="AB115" s="3"/>
      <c r="AC115" s="3"/>
      <c r="AQ115" s="17"/>
      <c r="AR115" s="17"/>
      <c r="AS115" s="17"/>
      <c r="AT115" s="17"/>
      <c r="AU115" s="3"/>
      <c r="AV115" s="3"/>
      <c r="AW115" s="3"/>
      <c r="AX115" s="3"/>
      <c r="AY115" s="3"/>
      <c r="AZ115" s="5"/>
      <c r="BA115" s="28"/>
      <c r="BB115" s="5"/>
      <c r="BC115" s="5"/>
      <c r="BD115" s="95"/>
      <c r="BE115" s="95"/>
      <c r="BF115" s="95"/>
      <c r="BG115" s="95"/>
      <c r="BH115" s="29"/>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row>
    <row r="116" spans="1:96" s="22" customFormat="1" ht="15.75" customHeight="1" x14ac:dyDescent="0.2">
      <c r="A116" s="1336"/>
      <c r="B116" s="1336"/>
      <c r="C116" s="124"/>
      <c r="D116" s="124"/>
      <c r="E116" s="124"/>
      <c r="F116" s="35"/>
      <c r="G116" s="35"/>
      <c r="H116" s="35"/>
      <c r="I116" s="35"/>
      <c r="J116" s="35"/>
      <c r="K116" s="35"/>
      <c r="L116" s="35"/>
      <c r="M116" s="159"/>
      <c r="N116" s="130"/>
      <c r="O116" s="159"/>
      <c r="P116" s="35"/>
      <c r="Q116" s="3"/>
      <c r="R116" s="3"/>
      <c r="S116" s="3"/>
      <c r="T116" s="3"/>
      <c r="U116" s="3"/>
      <c r="V116" s="3"/>
      <c r="W116" s="3"/>
      <c r="X116" s="3"/>
      <c r="Y116" s="3"/>
      <c r="Z116" s="3"/>
      <c r="AA116" s="3"/>
      <c r="AB116" s="3"/>
      <c r="AC116" s="3"/>
      <c r="AQ116" s="17"/>
      <c r="AR116" s="17"/>
      <c r="AS116" s="17"/>
      <c r="AT116" s="17"/>
      <c r="AU116" s="3"/>
      <c r="AV116" s="3"/>
      <c r="AW116" s="3"/>
      <c r="AX116" s="3"/>
      <c r="AY116" s="3"/>
      <c r="AZ116" s="5"/>
      <c r="BA116" s="28"/>
      <c r="BB116" s="5"/>
      <c r="BC116" s="5"/>
      <c r="BD116" s="95"/>
      <c r="BE116" s="95"/>
      <c r="BF116" s="95"/>
      <c r="BG116" s="95"/>
      <c r="BH116" s="29"/>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row>
    <row r="117" spans="1:96" s="22" customFormat="1" ht="15.75" customHeight="1" x14ac:dyDescent="0.2">
      <c r="A117" s="1310"/>
      <c r="B117" s="1310"/>
      <c r="C117" s="125"/>
      <c r="D117" s="125"/>
      <c r="E117" s="125"/>
      <c r="F117" s="125"/>
      <c r="G117" s="125"/>
      <c r="H117" s="125"/>
      <c r="I117" s="125"/>
      <c r="J117" s="125"/>
      <c r="K117" s="125"/>
      <c r="L117" s="125"/>
      <c r="M117" s="260"/>
      <c r="N117" s="131"/>
      <c r="O117" s="260"/>
      <c r="P117" s="125"/>
      <c r="Q117" s="3"/>
      <c r="R117" s="3"/>
      <c r="S117" s="3"/>
      <c r="T117" s="3"/>
      <c r="U117" s="3"/>
      <c r="V117" s="3"/>
      <c r="W117" s="3"/>
      <c r="X117" s="3"/>
      <c r="Y117" s="3"/>
      <c r="Z117" s="3"/>
      <c r="AA117" s="3"/>
      <c r="AB117" s="3"/>
      <c r="AC117" s="3"/>
      <c r="AQ117" s="17"/>
      <c r="AR117" s="17"/>
      <c r="AS117" s="17"/>
      <c r="AT117" s="17"/>
      <c r="AU117" s="3"/>
      <c r="AV117" s="3"/>
      <c r="AW117" s="3"/>
      <c r="AX117" s="3"/>
      <c r="AY117" s="3"/>
      <c r="AZ117" s="5"/>
      <c r="BA117" s="5"/>
      <c r="BC117" s="95"/>
      <c r="BD117" s="95"/>
      <c r="BE117" s="95"/>
      <c r="BF117" s="95"/>
      <c r="BG117" s="95"/>
      <c r="BH117" s="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row>
    <row r="118" spans="1:96" s="22" customFormat="1" ht="15.75" customHeight="1" x14ac:dyDescent="0.15">
      <c r="A118" s="1314"/>
      <c r="B118" s="1314"/>
      <c r="C118" s="132"/>
      <c r="D118" s="132"/>
      <c r="E118" s="132"/>
      <c r="F118" s="132"/>
      <c r="G118" s="132"/>
      <c r="H118" s="132"/>
      <c r="I118" s="132"/>
      <c r="J118" s="132"/>
      <c r="K118" s="132"/>
      <c r="L118" s="132"/>
      <c r="M118" s="261"/>
      <c r="N118" s="133"/>
      <c r="O118" s="261"/>
      <c r="P118" s="132"/>
      <c r="Q118" s="3"/>
      <c r="R118" s="3"/>
      <c r="S118" s="3"/>
      <c r="T118" s="3"/>
      <c r="U118" s="3"/>
      <c r="V118" s="3"/>
      <c r="W118" s="3"/>
      <c r="X118" s="3"/>
      <c r="Y118" s="3"/>
      <c r="Z118" s="3"/>
      <c r="AA118" s="3"/>
      <c r="AB118" s="3"/>
      <c r="AC118" s="3"/>
      <c r="AS118" s="5"/>
      <c r="AT118" s="5"/>
      <c r="AU118" s="5"/>
      <c r="AV118" s="5"/>
      <c r="AW118" s="5"/>
      <c r="AX118" s="5"/>
      <c r="AY118" s="5"/>
      <c r="AZ118" s="5"/>
      <c r="BD118" s="95"/>
      <c r="BE118" s="95"/>
      <c r="BF118" s="95"/>
      <c r="BG118" s="95"/>
      <c r="BH118" s="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row>
    <row r="119" spans="1:96" s="22" customFormat="1" ht="23.25" customHeight="1" x14ac:dyDescent="0.2">
      <c r="A119" s="69"/>
      <c r="B119" s="69"/>
      <c r="C119" s="69"/>
      <c r="D119" s="17"/>
      <c r="E119" s="116"/>
      <c r="F119" s="116"/>
      <c r="G119" s="117"/>
      <c r="H119" s="117"/>
      <c r="I119" s="90"/>
      <c r="J119" s="91"/>
      <c r="K119" s="91"/>
      <c r="L119" s="91"/>
      <c r="M119" s="91"/>
      <c r="N119" s="134"/>
      <c r="O119" s="26"/>
      <c r="P119" s="3"/>
      <c r="Q119" s="3"/>
      <c r="R119" s="3"/>
      <c r="S119" s="3"/>
      <c r="T119" s="3"/>
      <c r="U119" s="3"/>
      <c r="V119" s="3"/>
      <c r="W119" s="3"/>
      <c r="X119" s="3"/>
      <c r="Y119" s="3"/>
      <c r="Z119" s="3"/>
      <c r="AA119" s="3"/>
      <c r="AB119" s="3"/>
      <c r="AC119" s="3"/>
      <c r="AS119" s="5"/>
      <c r="AT119" s="5"/>
      <c r="AU119" s="5"/>
      <c r="AV119" s="5"/>
      <c r="AW119" s="5"/>
      <c r="AX119" s="5"/>
      <c r="AY119" s="5"/>
      <c r="AZ119" s="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row>
    <row r="120" spans="1:96" s="22" customFormat="1" ht="15.75" customHeight="1" x14ac:dyDescent="0.15">
      <c r="A120" s="1373"/>
      <c r="B120" s="1374"/>
      <c r="C120" s="1288"/>
      <c r="D120" s="1361"/>
      <c r="E120" s="1289"/>
      <c r="F120" s="1288"/>
      <c r="G120" s="1289"/>
      <c r="H120" s="1288"/>
      <c r="I120" s="1289"/>
      <c r="J120" s="1288"/>
      <c r="K120" s="1289"/>
      <c r="L120" s="1288"/>
      <c r="M120" s="1289"/>
      <c r="N120" s="1288"/>
      <c r="O120" s="1361"/>
      <c r="P120" s="1364"/>
      <c r="Q120" s="1361"/>
      <c r="R120" s="1289"/>
      <c r="S120" s="3"/>
      <c r="T120" s="3"/>
      <c r="U120" s="3"/>
      <c r="V120" s="3"/>
      <c r="W120" s="3"/>
      <c r="X120" s="3"/>
      <c r="Y120" s="3"/>
      <c r="Z120" s="3"/>
      <c r="AA120" s="3"/>
      <c r="AB120" s="3"/>
      <c r="AC120" s="3"/>
      <c r="AS120" s="5"/>
      <c r="AT120" s="5"/>
      <c r="AU120" s="5"/>
      <c r="AV120" s="5"/>
      <c r="AW120" s="5"/>
      <c r="AX120" s="5"/>
      <c r="AY120" s="5"/>
      <c r="AZ120" s="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row>
    <row r="121" spans="1:96" s="22" customFormat="1" ht="21" customHeight="1" x14ac:dyDescent="0.15">
      <c r="A121" s="1375"/>
      <c r="B121" s="1376"/>
      <c r="C121" s="324"/>
      <c r="D121" s="324"/>
      <c r="E121" s="324"/>
      <c r="F121" s="324"/>
      <c r="G121" s="324"/>
      <c r="H121" s="324"/>
      <c r="I121" s="324"/>
      <c r="J121" s="324"/>
      <c r="K121" s="324"/>
      <c r="L121" s="324"/>
      <c r="M121" s="324"/>
      <c r="N121" s="324"/>
      <c r="O121" s="319"/>
      <c r="P121" s="113"/>
      <c r="Q121" s="324"/>
      <c r="R121" s="324"/>
      <c r="T121" s="3"/>
      <c r="U121" s="3"/>
      <c r="V121" s="3"/>
      <c r="W121" s="3"/>
      <c r="X121" s="3"/>
      <c r="Y121" s="3"/>
      <c r="Z121" s="3"/>
      <c r="AA121" s="3"/>
      <c r="AB121" s="3"/>
      <c r="AC121" s="3"/>
      <c r="AS121" s="5"/>
      <c r="AT121" s="5"/>
      <c r="AU121" s="5"/>
      <c r="AV121" s="5"/>
      <c r="AW121" s="5"/>
      <c r="AX121" s="5"/>
      <c r="AY121" s="5"/>
      <c r="AZ121" s="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row>
    <row r="122" spans="1:96" s="22" customFormat="1" ht="15.75" customHeight="1" x14ac:dyDescent="0.15">
      <c r="A122" s="1274"/>
      <c r="B122" s="1779"/>
      <c r="C122" s="118"/>
      <c r="D122" s="262"/>
      <c r="E122" s="119"/>
      <c r="F122" s="263"/>
      <c r="G122" s="25"/>
      <c r="H122" s="263"/>
      <c r="I122" s="25"/>
      <c r="J122" s="263"/>
      <c r="K122" s="25"/>
      <c r="L122" s="263"/>
      <c r="M122" s="25"/>
      <c r="N122" s="263"/>
      <c r="O122" s="85"/>
      <c r="P122" s="121"/>
      <c r="Q122" s="25"/>
      <c r="R122" s="183"/>
      <c r="S122" s="3"/>
      <c r="T122" s="3"/>
      <c r="U122" s="3"/>
      <c r="V122" s="3"/>
      <c r="W122" s="3"/>
      <c r="X122" s="3"/>
      <c r="Y122" s="3"/>
      <c r="Z122" s="3"/>
      <c r="AA122" s="3"/>
      <c r="AB122" s="3"/>
      <c r="AC122" s="3"/>
      <c r="AS122" s="5"/>
      <c r="AT122" s="5"/>
      <c r="AU122" s="5"/>
      <c r="AV122" s="5"/>
      <c r="AW122" s="5"/>
      <c r="AX122" s="5"/>
      <c r="AY122" s="5"/>
      <c r="AZ122" s="5"/>
      <c r="BA122" s="28"/>
      <c r="BD122" s="95"/>
      <c r="BE122" s="95"/>
      <c r="BF122" s="95"/>
      <c r="BG122" s="95"/>
      <c r="BH122" s="29"/>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row>
    <row r="123" spans="1:96" s="22" customFormat="1" ht="15.75" customHeight="1" x14ac:dyDescent="0.15">
      <c r="A123" s="1780"/>
      <c r="B123" s="1781"/>
      <c r="C123" s="122"/>
      <c r="D123" s="264"/>
      <c r="E123" s="122"/>
      <c r="F123" s="265"/>
      <c r="G123" s="32"/>
      <c r="H123" s="265"/>
      <c r="I123" s="32"/>
      <c r="J123" s="265"/>
      <c r="K123" s="32"/>
      <c r="L123" s="265"/>
      <c r="M123" s="32"/>
      <c r="N123" s="265"/>
      <c r="O123" s="86"/>
      <c r="P123" s="123"/>
      <c r="Q123" s="32"/>
      <c r="R123" s="178"/>
      <c r="S123" s="3"/>
      <c r="T123" s="3"/>
      <c r="U123" s="3"/>
      <c r="V123" s="3"/>
      <c r="W123" s="3"/>
      <c r="X123" s="3"/>
      <c r="Y123" s="3"/>
      <c r="Z123" s="3"/>
      <c r="AA123" s="3"/>
      <c r="AB123" s="3"/>
      <c r="AC123" s="3"/>
      <c r="AS123" s="5"/>
      <c r="AT123" s="5"/>
      <c r="AU123" s="5"/>
      <c r="AV123" s="5"/>
      <c r="AW123" s="5"/>
      <c r="AX123" s="5"/>
      <c r="AY123" s="5"/>
      <c r="AZ123" s="5"/>
      <c r="BA123" s="28"/>
      <c r="BB123" s="5"/>
      <c r="BC123" s="5"/>
      <c r="BD123" s="95"/>
      <c r="BE123" s="95"/>
      <c r="BF123" s="95"/>
      <c r="BG123" s="95"/>
      <c r="BH123" s="29"/>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row>
    <row r="124" spans="1:96" s="22" customFormat="1" ht="15.75" customHeight="1" x14ac:dyDescent="0.15">
      <c r="A124" s="1804"/>
      <c r="B124" s="1805"/>
      <c r="C124" s="135"/>
      <c r="D124" s="266"/>
      <c r="E124" s="135"/>
      <c r="F124" s="267"/>
      <c r="G124" s="44"/>
      <c r="H124" s="267"/>
      <c r="I124" s="44"/>
      <c r="J124" s="267"/>
      <c r="K124" s="44"/>
      <c r="L124" s="267"/>
      <c r="M124" s="44"/>
      <c r="N124" s="267"/>
      <c r="O124" s="87"/>
      <c r="P124" s="268"/>
      <c r="Q124" s="44"/>
      <c r="R124" s="184"/>
      <c r="S124" s="3"/>
      <c r="T124" s="3"/>
      <c r="U124" s="3"/>
      <c r="V124" s="3"/>
      <c r="W124" s="3"/>
      <c r="X124" s="3"/>
      <c r="Y124" s="3"/>
      <c r="Z124" s="3"/>
      <c r="AA124" s="3"/>
      <c r="AB124" s="3"/>
      <c r="AC124" s="3"/>
      <c r="AS124" s="5"/>
      <c r="AT124" s="5"/>
      <c r="AU124" s="5"/>
      <c r="AV124" s="5"/>
      <c r="AW124" s="5"/>
      <c r="AX124" s="5"/>
      <c r="AY124" s="5"/>
      <c r="AZ124" s="5"/>
      <c r="BA124" s="28"/>
      <c r="BB124" s="5"/>
      <c r="BC124" s="5"/>
      <c r="BD124" s="95"/>
      <c r="BE124" s="95"/>
      <c r="BF124" s="95"/>
      <c r="BG124" s="95"/>
      <c r="BH124" s="29"/>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row>
    <row r="125" spans="1:96" s="17" customFormat="1" ht="30.75" customHeight="1" x14ac:dyDescent="0.2">
      <c r="A125" s="69"/>
      <c r="B125" s="69"/>
      <c r="C125" s="69"/>
      <c r="D125" s="69"/>
      <c r="E125" s="69"/>
      <c r="F125" s="65"/>
      <c r="G125" s="65"/>
      <c r="H125" s="90"/>
      <c r="I125" s="136"/>
      <c r="J125" s="136"/>
      <c r="K125" s="137"/>
      <c r="L125" s="138"/>
      <c r="M125" s="137"/>
      <c r="N125" s="137"/>
      <c r="O125" s="139"/>
      <c r="P125" s="139"/>
      <c r="Q125" s="140"/>
      <c r="R125" s="140"/>
      <c r="S125" s="140"/>
      <c r="T125" s="140"/>
      <c r="U125" s="140"/>
      <c r="V125" s="141"/>
      <c r="W125" s="140"/>
      <c r="X125" s="10"/>
      <c r="Y125" s="10"/>
      <c r="Z125" s="10"/>
      <c r="AA125" s="10"/>
      <c r="AB125" s="10"/>
      <c r="AC125" s="10"/>
      <c r="AD125" s="10"/>
      <c r="AE125" s="10"/>
      <c r="AF125" s="10"/>
      <c r="AG125" s="10"/>
      <c r="AH125" s="10"/>
      <c r="AI125" s="10"/>
      <c r="AJ125" s="10"/>
      <c r="AK125" s="10"/>
      <c r="AV125" s="5"/>
      <c r="AW125" s="5"/>
      <c r="AX125" s="5"/>
      <c r="AY125" s="5"/>
      <c r="AZ125" s="5"/>
      <c r="BA125" s="95"/>
      <c r="BB125" s="95"/>
      <c r="BC125" s="95"/>
      <c r="BD125" s="95"/>
      <c r="BE125" s="95"/>
      <c r="BF125" s="95"/>
      <c r="BG125" s="95"/>
      <c r="BH125" s="95"/>
      <c r="BI125" s="95"/>
      <c r="BJ125" s="95"/>
      <c r="BK125" s="95"/>
      <c r="BL125" s="95"/>
      <c r="BM125" s="95"/>
      <c r="BN125" s="95"/>
      <c r="BO125" s="95"/>
      <c r="BP125" s="95"/>
      <c r="BQ125" s="112"/>
      <c r="BR125" s="112"/>
      <c r="BS125" s="112"/>
      <c r="BT125" s="112"/>
      <c r="BU125" s="112"/>
      <c r="BV125" s="112"/>
      <c r="BW125" s="112"/>
      <c r="BX125" s="112"/>
      <c r="BY125" s="112"/>
      <c r="BZ125" s="112"/>
      <c r="CA125" s="112"/>
      <c r="CB125" s="112"/>
      <c r="CC125" s="112"/>
      <c r="CD125" s="112"/>
      <c r="CE125" s="112"/>
      <c r="CF125" s="112"/>
      <c r="CG125" s="112"/>
      <c r="CH125" s="112"/>
    </row>
    <row r="126" spans="1:96" s="22" customFormat="1" ht="18.75" customHeight="1" x14ac:dyDescent="0.15">
      <c r="A126" s="1273"/>
      <c r="B126" s="1273"/>
      <c r="C126" s="1273"/>
      <c r="D126" s="1273"/>
      <c r="E126" s="1273"/>
      <c r="F126" s="1273"/>
      <c r="G126" s="1437"/>
      <c r="H126" s="1437"/>
      <c r="I126" s="1438"/>
      <c r="J126" s="1438"/>
      <c r="K126" s="1438"/>
      <c r="L126" s="1438"/>
      <c r="M126" s="1437"/>
      <c r="N126" s="1437"/>
      <c r="O126" s="1437"/>
      <c r="P126" s="1437"/>
      <c r="Q126" s="1415"/>
      <c r="R126" s="1415"/>
      <c r="S126" s="1415"/>
      <c r="T126" s="1415"/>
      <c r="U126" s="1415"/>
      <c r="V126" s="1415"/>
      <c r="W126" s="1415"/>
      <c r="X126" s="1415"/>
      <c r="Y126" s="1415"/>
      <c r="Z126" s="1415"/>
      <c r="AA126" s="1415"/>
      <c r="AB126" s="1415"/>
      <c r="AC126" s="1415"/>
      <c r="AD126" s="1415"/>
      <c r="AE126" s="1415"/>
      <c r="AF126" s="1415"/>
      <c r="AG126" s="1415"/>
      <c r="AH126" s="1415"/>
      <c r="AI126" s="1415"/>
      <c r="AJ126" s="1415"/>
      <c r="AK126" s="1415"/>
      <c r="AL126" s="1415"/>
      <c r="AM126" s="1415"/>
      <c r="AN126" s="1288"/>
      <c r="AO126" s="1419"/>
      <c r="AP126" s="1806"/>
      <c r="AQ126" s="1452"/>
      <c r="AR126" s="1452"/>
      <c r="AY126" s="5"/>
      <c r="AZ126" s="269"/>
      <c r="BA126" s="95"/>
      <c r="BB126" s="95"/>
      <c r="BC126" s="95"/>
      <c r="BD126" s="270"/>
      <c r="BE126" s="270"/>
      <c r="BF126" s="269"/>
      <c r="BG126" s="271"/>
      <c r="BH126" s="269"/>
      <c r="BI126" s="269"/>
      <c r="BJ126" s="270"/>
      <c r="BK126" s="270"/>
      <c r="BL126" s="270"/>
      <c r="BM126" s="270"/>
      <c r="BN126" s="269"/>
      <c r="BO126" s="269"/>
      <c r="BP126" s="269"/>
      <c r="BQ126" s="269"/>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1286"/>
      <c r="CO126" s="1286"/>
      <c r="CP126" s="95"/>
      <c r="CQ126" s="95"/>
      <c r="CR126" s="95"/>
    </row>
    <row r="127" spans="1:96" s="22" customFormat="1" ht="10.5" x14ac:dyDescent="0.15">
      <c r="A127" s="1273"/>
      <c r="B127" s="1273"/>
      <c r="C127" s="1273"/>
      <c r="D127" s="332"/>
      <c r="E127" s="310"/>
      <c r="F127" s="310"/>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331"/>
      <c r="AE127" s="331"/>
      <c r="AF127" s="331"/>
      <c r="AG127" s="331"/>
      <c r="AH127" s="331"/>
      <c r="AI127" s="331"/>
      <c r="AJ127" s="331"/>
      <c r="AK127" s="331"/>
      <c r="AL127" s="331"/>
      <c r="AM127" s="331"/>
      <c r="AN127" s="311"/>
      <c r="AO127" s="1420"/>
      <c r="AP127" s="1807"/>
      <c r="AQ127" s="143"/>
      <c r="AR127" s="143"/>
      <c r="AY127" s="5"/>
      <c r="AZ127" s="272"/>
      <c r="BA127" s="95"/>
      <c r="BB127" s="95"/>
      <c r="BC127" s="95"/>
      <c r="BD127" s="272"/>
      <c r="BE127" s="272"/>
      <c r="BF127" s="272"/>
      <c r="BG127" s="272"/>
      <c r="BH127" s="272"/>
      <c r="BI127" s="272"/>
      <c r="BJ127" s="272"/>
      <c r="BK127" s="272"/>
      <c r="BL127" s="272"/>
      <c r="BM127" s="272"/>
      <c r="BN127" s="272"/>
      <c r="BO127" s="272"/>
      <c r="BP127" s="272"/>
      <c r="BQ127" s="272"/>
      <c r="BR127" s="272"/>
      <c r="BS127" s="272"/>
      <c r="BT127" s="272"/>
      <c r="BU127" s="272"/>
      <c r="BV127" s="272"/>
      <c r="BW127" s="272"/>
      <c r="BX127" s="272"/>
      <c r="BY127" s="272"/>
      <c r="BZ127" s="272"/>
      <c r="CA127" s="272"/>
      <c r="CB127" s="272"/>
      <c r="CC127" s="272"/>
      <c r="CD127" s="272"/>
      <c r="CE127" s="272"/>
      <c r="CF127" s="272"/>
      <c r="CG127" s="272"/>
      <c r="CH127" s="272"/>
      <c r="CI127" s="272"/>
      <c r="CJ127" s="272"/>
      <c r="CK127" s="272"/>
      <c r="CL127" s="272"/>
      <c r="CM127" s="272"/>
      <c r="CN127" s="272"/>
      <c r="CO127" s="272"/>
      <c r="CP127" s="95"/>
      <c r="CQ127" s="95"/>
      <c r="CR127" s="95"/>
    </row>
    <row r="128" spans="1:96" s="22" customFormat="1" ht="15.75" customHeight="1" x14ac:dyDescent="0.15">
      <c r="A128" s="144"/>
      <c r="B128" s="321"/>
      <c r="C128" s="145"/>
      <c r="D128" s="146"/>
      <c r="E128" s="146"/>
      <c r="F128" s="146"/>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8"/>
      <c r="AO128" s="149"/>
      <c r="AP128" s="147"/>
      <c r="AQ128" s="147"/>
      <c r="AR128" s="147"/>
      <c r="AS128" s="26"/>
      <c r="AT128" s="3"/>
      <c r="AZ128" s="95"/>
      <c r="BA128" s="28"/>
      <c r="BB128" s="28"/>
      <c r="BC128" s="28"/>
      <c r="BD128" s="28"/>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row>
    <row r="129" spans="1:105" s="22" customFormat="1" ht="24.75" customHeight="1" x14ac:dyDescent="0.15">
      <c r="A129" s="1425"/>
      <c r="B129" s="1426"/>
      <c r="C129" s="1427"/>
      <c r="D129" s="1428"/>
      <c r="E129" s="1429"/>
      <c r="F129" s="1429"/>
      <c r="G129" s="1429"/>
      <c r="H129" s="1429"/>
      <c r="I129" s="1429"/>
      <c r="J129" s="1429"/>
      <c r="K129" s="1429"/>
      <c r="L129" s="1429"/>
      <c r="M129" s="1429"/>
      <c r="N129" s="1429"/>
      <c r="O129" s="1429"/>
      <c r="P129" s="1429"/>
      <c r="Q129" s="1429"/>
      <c r="R129" s="1429"/>
      <c r="S129" s="1429"/>
      <c r="T129" s="1429"/>
      <c r="U129" s="1429"/>
      <c r="V129" s="1429"/>
      <c r="W129" s="1429"/>
      <c r="X129" s="1429"/>
      <c r="Y129" s="1429"/>
      <c r="Z129" s="1429"/>
      <c r="AA129" s="1429"/>
      <c r="AB129" s="1429"/>
      <c r="AC129" s="1429"/>
      <c r="AD129" s="1429"/>
      <c r="AE129" s="1429"/>
      <c r="AF129" s="1429"/>
      <c r="AG129" s="1429"/>
      <c r="AH129" s="1429"/>
      <c r="AI129" s="1429"/>
      <c r="AJ129" s="1429"/>
      <c r="AK129" s="1429"/>
      <c r="AL129" s="1429"/>
      <c r="AM129" s="1429"/>
      <c r="AN129" s="1429"/>
      <c r="AO129" s="1429"/>
      <c r="AP129" s="1429"/>
      <c r="AQ129" s="1429"/>
      <c r="AR129" s="1430"/>
      <c r="AS129" s="26"/>
      <c r="AT129" s="3"/>
      <c r="BA129" s="28"/>
      <c r="BB129" s="28"/>
      <c r="BC129" s="28"/>
      <c r="BD129" s="28"/>
      <c r="BG129" s="95"/>
      <c r="BH129" s="29"/>
      <c r="BI129" s="29"/>
      <c r="BJ129" s="29"/>
      <c r="BK129" s="29"/>
      <c r="BL129" s="29"/>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row>
    <row r="130" spans="1:105" s="22" customFormat="1" ht="15.75" customHeight="1" x14ac:dyDescent="0.15">
      <c r="A130" s="1431"/>
      <c r="B130" s="1321"/>
      <c r="C130" s="1322"/>
      <c r="D130" s="150"/>
      <c r="E130" s="150"/>
      <c r="F130" s="150"/>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85"/>
      <c r="AO130" s="129"/>
      <c r="AP130" s="32"/>
      <c r="AQ130" s="25"/>
      <c r="AR130" s="25"/>
      <c r="AS130" s="26"/>
      <c r="AT130" s="3"/>
      <c r="BA130" s="28"/>
      <c r="BB130" s="28"/>
      <c r="BC130" s="28"/>
      <c r="BD130" s="28"/>
      <c r="BG130" s="95"/>
      <c r="BH130" s="29"/>
      <c r="BI130" s="29"/>
      <c r="BJ130" s="29"/>
      <c r="BK130" s="29"/>
      <c r="BL130" s="5"/>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row>
    <row r="131" spans="1:105" s="22" customFormat="1" ht="15.75" customHeight="1" x14ac:dyDescent="0.15">
      <c r="A131" s="1378"/>
      <c r="B131" s="1323"/>
      <c r="C131" s="1324"/>
      <c r="D131" s="151"/>
      <c r="E131" s="151"/>
      <c r="F131" s="151"/>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87"/>
      <c r="AO131" s="130"/>
      <c r="AP131" s="35"/>
      <c r="AQ131" s="44"/>
      <c r="AR131" s="44"/>
      <c r="AS131" s="26"/>
      <c r="AT131" s="3"/>
      <c r="BA131" s="28"/>
      <c r="BB131" s="28"/>
      <c r="BC131" s="28"/>
      <c r="BD131" s="28"/>
      <c r="BG131" s="95"/>
      <c r="BH131" s="29"/>
      <c r="BI131" s="29"/>
      <c r="BJ131" s="29"/>
      <c r="BK131" s="29"/>
      <c r="BL131" s="5"/>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row>
    <row r="132" spans="1:105" s="22" customFormat="1" ht="15.75" customHeight="1" x14ac:dyDescent="0.15">
      <c r="A132" s="1398"/>
      <c r="B132" s="1398"/>
      <c r="C132" s="1399"/>
      <c r="D132" s="158"/>
      <c r="E132" s="158"/>
      <c r="F132" s="158"/>
      <c r="G132" s="35"/>
      <c r="H132" s="35"/>
      <c r="I132" s="35"/>
      <c r="J132" s="35"/>
      <c r="K132" s="35"/>
      <c r="L132" s="35"/>
      <c r="M132" s="87"/>
      <c r="N132" s="44"/>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159"/>
      <c r="AO132" s="160"/>
      <c r="AP132" s="44"/>
      <c r="AQ132" s="35"/>
      <c r="AR132" s="35"/>
      <c r="AS132" s="26"/>
      <c r="AT132" s="3"/>
      <c r="BA132" s="28"/>
      <c r="BB132" s="28"/>
      <c r="BC132" s="28"/>
      <c r="BD132" s="28"/>
      <c r="BG132" s="95"/>
      <c r="BH132" s="29"/>
      <c r="BI132" s="29"/>
      <c r="BJ132" s="29"/>
      <c r="BK132" s="29"/>
      <c r="BL132" s="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row>
    <row r="133" spans="1:105" s="22" customFormat="1" ht="15.75" customHeight="1" x14ac:dyDescent="0.15">
      <c r="A133" s="1400"/>
      <c r="B133" s="1401"/>
      <c r="C133" s="1402"/>
      <c r="D133" s="50"/>
      <c r="E133" s="50"/>
      <c r="F133" s="50"/>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173"/>
      <c r="AO133" s="163"/>
      <c r="AP133" s="38"/>
      <c r="AQ133" s="38"/>
      <c r="AR133" s="38"/>
      <c r="AS133" s="26"/>
      <c r="AT133" s="3"/>
      <c r="BA133" s="28"/>
      <c r="BB133" s="28"/>
      <c r="BC133" s="28"/>
      <c r="BD133" s="28"/>
      <c r="BG133" s="95"/>
      <c r="BH133" s="29"/>
      <c r="BI133" s="29"/>
      <c r="BJ133" s="29"/>
      <c r="BK133" s="29"/>
      <c r="BL133" s="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row>
    <row r="134" spans="1:105" s="22" customFormat="1" ht="21.75" customHeight="1" x14ac:dyDescent="0.15">
      <c r="A134" s="1783"/>
      <c r="B134" s="1325"/>
      <c r="C134" s="1326"/>
      <c r="D134" s="152"/>
      <c r="E134" s="152"/>
      <c r="F134" s="152"/>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114"/>
      <c r="AO134" s="128"/>
      <c r="AP134" s="60"/>
      <c r="AQ134" s="60"/>
      <c r="AR134" s="60"/>
      <c r="AS134" s="26"/>
      <c r="AT134" s="3"/>
      <c r="BA134" s="28"/>
      <c r="BB134" s="28"/>
      <c r="BC134" s="28"/>
      <c r="BD134" s="28"/>
      <c r="BG134" s="95"/>
      <c r="BH134" s="29"/>
      <c r="BI134" s="29"/>
      <c r="BJ134" s="29"/>
      <c r="BK134" s="29"/>
      <c r="BL134" s="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row>
    <row r="135" spans="1:105" s="22" customFormat="1" ht="15.75" customHeight="1" x14ac:dyDescent="0.15">
      <c r="A135" s="1783"/>
      <c r="B135" s="1315"/>
      <c r="C135" s="1316"/>
      <c r="D135" s="155"/>
      <c r="E135" s="155"/>
      <c r="F135" s="155"/>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86"/>
      <c r="AO135" s="129"/>
      <c r="AP135" s="32"/>
      <c r="AQ135" s="32"/>
      <c r="AR135" s="32"/>
      <c r="AS135" s="26"/>
      <c r="AT135" s="3"/>
      <c r="BA135" s="28"/>
      <c r="BB135" s="28"/>
      <c r="BC135" s="28"/>
      <c r="BD135" s="28"/>
      <c r="BG135" s="95"/>
      <c r="BH135" s="29"/>
      <c r="BI135" s="29"/>
      <c r="BJ135" s="29"/>
      <c r="BK135" s="29"/>
      <c r="BL135" s="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row>
    <row r="136" spans="1:105" s="22" customFormat="1" ht="15.75" customHeight="1" x14ac:dyDescent="0.15">
      <c r="A136" s="1783"/>
      <c r="B136" s="1315"/>
      <c r="C136" s="1316"/>
      <c r="D136" s="155"/>
      <c r="E136" s="155"/>
      <c r="F136" s="155"/>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86"/>
      <c r="AO136" s="129"/>
      <c r="AP136" s="32"/>
      <c r="AQ136" s="32"/>
      <c r="AR136" s="32"/>
      <c r="AS136" s="26"/>
      <c r="AT136" s="3"/>
      <c r="BA136" s="28"/>
      <c r="BB136" s="28"/>
      <c r="BC136" s="28"/>
      <c r="BD136" s="28"/>
      <c r="BG136" s="95"/>
      <c r="BH136" s="29"/>
      <c r="BI136" s="29"/>
      <c r="BJ136" s="29"/>
      <c r="BK136" s="29"/>
      <c r="BL136" s="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row>
    <row r="137" spans="1:105" s="22" customFormat="1" ht="15.75" customHeight="1" x14ac:dyDescent="0.15">
      <c r="A137" s="1783"/>
      <c r="B137" s="1315"/>
      <c r="C137" s="1316"/>
      <c r="D137" s="155"/>
      <c r="E137" s="164"/>
      <c r="F137" s="155"/>
      <c r="G137" s="156"/>
      <c r="H137" s="156"/>
      <c r="I137" s="156"/>
      <c r="J137" s="156"/>
      <c r="K137" s="156"/>
      <c r="L137" s="32"/>
      <c r="M137" s="156"/>
      <c r="N137" s="32"/>
      <c r="O137" s="156"/>
      <c r="P137" s="32"/>
      <c r="Q137" s="156"/>
      <c r="R137" s="32"/>
      <c r="S137" s="156"/>
      <c r="T137" s="32"/>
      <c r="U137" s="156"/>
      <c r="V137" s="32"/>
      <c r="W137" s="156"/>
      <c r="X137" s="32"/>
      <c r="Y137" s="156"/>
      <c r="Z137" s="32"/>
      <c r="AA137" s="156"/>
      <c r="AB137" s="32"/>
      <c r="AC137" s="156"/>
      <c r="AD137" s="32"/>
      <c r="AE137" s="156"/>
      <c r="AF137" s="32"/>
      <c r="AG137" s="156"/>
      <c r="AH137" s="156"/>
      <c r="AI137" s="156"/>
      <c r="AJ137" s="156"/>
      <c r="AK137" s="156"/>
      <c r="AL137" s="156"/>
      <c r="AM137" s="156"/>
      <c r="AN137" s="156"/>
      <c r="AO137" s="165"/>
      <c r="AP137" s="32"/>
      <c r="AQ137" s="156"/>
      <c r="AR137" s="32"/>
      <c r="AS137" s="26"/>
      <c r="AT137" s="3"/>
      <c r="BA137" s="28"/>
      <c r="BB137" s="28"/>
      <c r="BC137" s="28"/>
      <c r="BD137" s="28"/>
      <c r="BG137" s="95"/>
      <c r="BH137" s="29"/>
      <c r="BI137" s="29"/>
      <c r="BJ137" s="29"/>
      <c r="BK137" s="29"/>
      <c r="BL137" s="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row>
    <row r="138" spans="1:105" s="22" customFormat="1" ht="15.75" customHeight="1" x14ac:dyDescent="0.15">
      <c r="A138" s="1783"/>
      <c r="B138" s="1315"/>
      <c r="C138" s="1316"/>
      <c r="D138" s="155"/>
      <c r="E138" s="155"/>
      <c r="F138" s="155"/>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86"/>
      <c r="AO138" s="129"/>
      <c r="AP138" s="32"/>
      <c r="AQ138" s="32"/>
      <c r="AR138" s="32"/>
      <c r="AS138" s="26"/>
      <c r="AT138" s="3"/>
      <c r="BA138" s="28"/>
      <c r="BB138" s="28"/>
      <c r="BC138" s="28"/>
      <c r="BD138" s="28"/>
      <c r="BG138" s="95"/>
      <c r="BH138" s="29"/>
      <c r="BI138" s="29"/>
      <c r="BJ138" s="29"/>
      <c r="BK138" s="29"/>
      <c r="BL138" s="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row>
    <row r="139" spans="1:105" s="22" customFormat="1" ht="15.75" customHeight="1" x14ac:dyDescent="0.15">
      <c r="A139" s="1783"/>
      <c r="B139" s="1317"/>
      <c r="C139" s="1318"/>
      <c r="D139" s="155"/>
      <c r="E139" s="155"/>
      <c r="F139" s="155"/>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86"/>
      <c r="AO139" s="129"/>
      <c r="AP139" s="32"/>
      <c r="AQ139" s="32"/>
      <c r="AR139" s="32"/>
      <c r="AS139" s="26"/>
      <c r="AT139" s="3"/>
      <c r="BA139" s="28"/>
      <c r="BB139" s="28"/>
      <c r="BC139" s="28"/>
      <c r="BD139" s="28"/>
      <c r="BG139" s="95"/>
      <c r="BH139" s="29"/>
      <c r="BI139" s="29"/>
      <c r="BJ139" s="29"/>
      <c r="BK139" s="29"/>
      <c r="BL139" s="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row>
    <row r="140" spans="1:105" s="22" customFormat="1" ht="15.75" customHeight="1" x14ac:dyDescent="0.15">
      <c r="A140" s="1783"/>
      <c r="B140" s="1319"/>
      <c r="C140" s="1320"/>
      <c r="D140" s="155"/>
      <c r="E140" s="155"/>
      <c r="F140" s="155"/>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86"/>
      <c r="AO140" s="129"/>
      <c r="AP140" s="32"/>
      <c r="AQ140" s="32"/>
      <c r="AR140" s="32"/>
      <c r="AS140" s="26"/>
      <c r="AT140" s="3"/>
      <c r="BA140" s="28"/>
      <c r="BB140" s="28"/>
      <c r="BC140" s="28"/>
      <c r="BD140" s="28"/>
      <c r="BG140" s="95"/>
      <c r="BH140" s="29"/>
      <c r="BI140" s="29"/>
      <c r="BJ140" s="29"/>
      <c r="BK140" s="29"/>
      <c r="BL140" s="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row>
    <row r="141" spans="1:105" s="22" customFormat="1" ht="15.75" customHeight="1" x14ac:dyDescent="0.15">
      <c r="A141" s="1783"/>
      <c r="B141" s="1435"/>
      <c r="C141" s="1436"/>
      <c r="D141" s="158"/>
      <c r="E141" s="158"/>
      <c r="F141" s="158"/>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159"/>
      <c r="AO141" s="130"/>
      <c r="AP141" s="35"/>
      <c r="AQ141" s="35"/>
      <c r="AR141" s="35"/>
      <c r="AS141" s="26"/>
      <c r="AT141" s="3"/>
      <c r="BA141" s="28"/>
      <c r="BB141" s="28"/>
      <c r="BC141" s="28"/>
      <c r="BD141" s="28"/>
      <c r="BG141" s="95"/>
      <c r="BH141" s="29"/>
      <c r="BI141" s="29"/>
      <c r="BJ141" s="29"/>
      <c r="BK141" s="29"/>
      <c r="BL141" s="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row>
    <row r="142" spans="1:105" s="22" customFormat="1" ht="27.75" customHeight="1" x14ac:dyDescent="0.15">
      <c r="A142" s="1782"/>
      <c r="B142" s="1439"/>
      <c r="C142" s="1440"/>
      <c r="D142" s="150"/>
      <c r="E142" s="150"/>
      <c r="F142" s="150"/>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85"/>
      <c r="AO142" s="161"/>
      <c r="AP142" s="25"/>
      <c r="AQ142" s="25"/>
      <c r="AR142" s="25"/>
      <c r="AS142" s="26"/>
      <c r="AT142" s="3"/>
      <c r="BA142" s="28"/>
      <c r="BB142" s="28"/>
      <c r="BC142" s="28"/>
      <c r="BD142" s="28"/>
      <c r="BG142" s="95"/>
      <c r="BH142" s="29"/>
      <c r="BI142" s="29"/>
      <c r="BJ142" s="29"/>
      <c r="BK142" s="29"/>
      <c r="BL142" s="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row>
    <row r="143" spans="1:105" s="22" customFormat="1" ht="29.25" customHeight="1" x14ac:dyDescent="0.15">
      <c r="A143" s="1783"/>
      <c r="B143" s="1315"/>
      <c r="C143" s="1316"/>
      <c r="D143" s="155"/>
      <c r="E143" s="155"/>
      <c r="F143" s="155"/>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86"/>
      <c r="AO143" s="129"/>
      <c r="AP143" s="32"/>
      <c r="AQ143" s="32"/>
      <c r="AR143" s="32"/>
      <c r="AS143" s="26"/>
      <c r="AT143" s="3"/>
      <c r="BA143" s="28"/>
      <c r="BB143" s="28"/>
      <c r="BC143" s="28"/>
      <c r="BD143" s="28"/>
      <c r="BG143" s="95"/>
      <c r="BH143" s="29"/>
      <c r="BI143" s="29"/>
      <c r="BJ143" s="29"/>
      <c r="BK143" s="29"/>
      <c r="BL143" s="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row>
    <row r="144" spans="1:105" s="22" customFormat="1" ht="15.75" customHeight="1" x14ac:dyDescent="0.15">
      <c r="A144" s="1784"/>
      <c r="B144" s="1323"/>
      <c r="C144" s="1324"/>
      <c r="D144" s="151"/>
      <c r="E144" s="151"/>
      <c r="F144" s="151"/>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87"/>
      <c r="AO144" s="160"/>
      <c r="AP144" s="44"/>
      <c r="AQ144" s="44"/>
      <c r="AR144" s="44"/>
      <c r="AS144" s="26"/>
      <c r="AT144" s="3"/>
      <c r="BA144" s="28"/>
      <c r="BB144" s="28"/>
      <c r="BC144" s="28"/>
      <c r="BD144" s="28"/>
      <c r="BG144" s="95"/>
      <c r="BH144" s="29"/>
      <c r="BI144" s="29"/>
      <c r="BJ144" s="29"/>
      <c r="BK144" s="29"/>
      <c r="BL144" s="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row>
    <row r="145" spans="1:102" s="22" customFormat="1" ht="15.75" customHeight="1" x14ac:dyDescent="0.15">
      <c r="A145" s="1782"/>
      <c r="B145" s="1321"/>
      <c r="C145" s="1322"/>
      <c r="D145" s="150"/>
      <c r="E145" s="150"/>
      <c r="F145" s="150"/>
      <c r="G145" s="25"/>
      <c r="H145" s="25"/>
      <c r="I145" s="25"/>
      <c r="J145" s="25"/>
      <c r="K145" s="25"/>
      <c r="L145" s="25"/>
      <c r="M145" s="25"/>
      <c r="N145" s="25"/>
      <c r="O145" s="25"/>
      <c r="P145" s="25"/>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7"/>
      <c r="AO145" s="161"/>
      <c r="AP145" s="154"/>
      <c r="AQ145" s="25"/>
      <c r="AR145" s="25"/>
      <c r="AS145" s="26"/>
      <c r="AT145" s="3"/>
      <c r="BA145" s="28"/>
      <c r="BB145" s="28"/>
      <c r="BC145" s="28"/>
      <c r="BD145" s="28"/>
      <c r="BG145" s="95"/>
      <c r="BH145" s="29"/>
      <c r="BI145" s="29"/>
      <c r="BJ145" s="29"/>
      <c r="BK145" s="29"/>
      <c r="BL145" s="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row>
    <row r="146" spans="1:102" s="22" customFormat="1" ht="29.25" customHeight="1" x14ac:dyDescent="0.15">
      <c r="A146" s="1783"/>
      <c r="B146" s="1315"/>
      <c r="C146" s="1316"/>
      <c r="D146" s="155"/>
      <c r="E146" s="155"/>
      <c r="F146" s="155"/>
      <c r="G146" s="32"/>
      <c r="H146" s="32"/>
      <c r="I146" s="32"/>
      <c r="J146" s="32"/>
      <c r="K146" s="32"/>
      <c r="L146" s="32"/>
      <c r="M146" s="32"/>
      <c r="N146" s="32"/>
      <c r="O146" s="32"/>
      <c r="P146" s="32"/>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7"/>
      <c r="AO146" s="129"/>
      <c r="AP146" s="156"/>
      <c r="AQ146" s="32"/>
      <c r="AR146" s="32"/>
      <c r="AS146" s="26"/>
      <c r="AT146" s="3"/>
      <c r="BA146" s="28"/>
      <c r="BB146" s="28"/>
      <c r="BC146" s="28"/>
      <c r="BD146" s="28"/>
      <c r="BG146" s="95"/>
      <c r="BH146" s="29"/>
      <c r="BI146" s="29"/>
      <c r="BJ146" s="29"/>
      <c r="BK146" s="29"/>
      <c r="BL146" s="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row>
    <row r="147" spans="1:102" s="22" customFormat="1" ht="25.5" customHeight="1" x14ac:dyDescent="0.15">
      <c r="A147" s="1783"/>
      <c r="B147" s="1315"/>
      <c r="C147" s="1316"/>
      <c r="D147" s="155"/>
      <c r="E147" s="155"/>
      <c r="F147" s="155"/>
      <c r="G147" s="32"/>
      <c r="H147" s="32"/>
      <c r="I147" s="32"/>
      <c r="J147" s="32"/>
      <c r="K147" s="32"/>
      <c r="L147" s="32"/>
      <c r="M147" s="32"/>
      <c r="N147" s="32"/>
      <c r="O147" s="32"/>
      <c r="P147" s="32"/>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7"/>
      <c r="AO147" s="129"/>
      <c r="AP147" s="156"/>
      <c r="AQ147" s="32"/>
      <c r="AR147" s="32"/>
      <c r="AS147" s="26"/>
      <c r="AT147" s="3"/>
      <c r="BA147" s="28"/>
      <c r="BB147" s="28"/>
      <c r="BC147" s="28"/>
      <c r="BD147" s="28"/>
      <c r="BG147" s="95"/>
      <c r="BH147" s="29"/>
      <c r="BI147" s="29"/>
      <c r="BJ147" s="29"/>
      <c r="BK147" s="29"/>
      <c r="BL147" s="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row>
    <row r="148" spans="1:102" s="22" customFormat="1" ht="51" customHeight="1" x14ac:dyDescent="0.15">
      <c r="A148" s="1783"/>
      <c r="B148" s="1441"/>
      <c r="C148" s="1399"/>
      <c r="D148" s="158"/>
      <c r="E148" s="158"/>
      <c r="F148" s="158"/>
      <c r="G148" s="35"/>
      <c r="H148" s="35"/>
      <c r="I148" s="35"/>
      <c r="J148" s="35"/>
      <c r="K148" s="35"/>
      <c r="L148" s="35"/>
      <c r="M148" s="35"/>
      <c r="N148" s="35"/>
      <c r="O148" s="35"/>
      <c r="P148" s="35"/>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7"/>
      <c r="AO148" s="130"/>
      <c r="AP148" s="166"/>
      <c r="AQ148" s="35"/>
      <c r="AR148" s="35"/>
      <c r="AS148" s="26"/>
      <c r="AT148" s="3"/>
      <c r="BA148" s="28"/>
      <c r="BB148" s="28"/>
      <c r="BC148" s="28"/>
      <c r="BD148" s="28"/>
      <c r="BG148" s="95"/>
      <c r="BH148" s="29"/>
      <c r="BI148" s="29"/>
      <c r="BJ148" s="29"/>
      <c r="BK148" s="29"/>
      <c r="BL148" s="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row>
    <row r="149" spans="1:102" s="22" customFormat="1" ht="15" customHeight="1" x14ac:dyDescent="0.15">
      <c r="A149" s="1389"/>
      <c r="B149" s="1389"/>
      <c r="C149" s="1322"/>
      <c r="D149" s="150"/>
      <c r="E149" s="150"/>
      <c r="F149" s="150"/>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85"/>
      <c r="AO149" s="161"/>
      <c r="AP149" s="25"/>
      <c r="AQ149" s="25"/>
      <c r="AR149" s="25"/>
      <c r="AS149" s="26"/>
      <c r="AT149" s="3"/>
      <c r="BA149" s="28"/>
      <c r="BB149" s="28"/>
      <c r="BC149" s="28"/>
      <c r="BD149" s="28"/>
      <c r="BG149" s="95"/>
      <c r="BH149" s="29"/>
      <c r="BI149" s="29"/>
      <c r="BJ149" s="29"/>
      <c r="BK149" s="29"/>
      <c r="BL149" s="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row>
    <row r="150" spans="1:102" s="22" customFormat="1" ht="13.5" customHeight="1" x14ac:dyDescent="0.15">
      <c r="A150" s="1462"/>
      <c r="B150" s="1462"/>
      <c r="C150" s="1316"/>
      <c r="D150" s="155"/>
      <c r="E150" s="155"/>
      <c r="F150" s="155"/>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86"/>
      <c r="AO150" s="165"/>
      <c r="AP150" s="156"/>
      <c r="AQ150" s="32"/>
      <c r="AR150" s="32"/>
      <c r="AS150" s="26"/>
      <c r="AT150" s="3"/>
      <c r="BA150" s="28"/>
      <c r="BB150" s="28"/>
      <c r="BC150" s="28"/>
      <c r="BD150" s="28"/>
      <c r="BG150" s="95"/>
      <c r="BH150" s="29"/>
      <c r="BI150" s="29"/>
      <c r="BJ150" s="29"/>
      <c r="BK150" s="29"/>
      <c r="BL150" s="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row>
    <row r="151" spans="1:102" s="22" customFormat="1" ht="15" customHeight="1" x14ac:dyDescent="0.15">
      <c r="A151" s="1290"/>
      <c r="B151" s="1377"/>
      <c r="C151" s="1291"/>
      <c r="D151" s="155"/>
      <c r="E151" s="155"/>
      <c r="F151" s="155"/>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86"/>
      <c r="AO151" s="165"/>
      <c r="AP151" s="156"/>
      <c r="AQ151" s="32"/>
      <c r="AR151" s="32"/>
      <c r="AS151" s="26"/>
      <c r="AT151" s="3"/>
      <c r="BA151" s="28"/>
      <c r="BB151" s="28"/>
      <c r="BC151" s="28"/>
      <c r="BD151" s="28"/>
      <c r="BG151" s="95"/>
      <c r="BH151" s="29"/>
      <c r="BI151" s="29"/>
      <c r="BJ151" s="29"/>
      <c r="BK151" s="29"/>
      <c r="BL151" s="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row>
    <row r="152" spans="1:102" s="22" customFormat="1" ht="12" customHeight="1" x14ac:dyDescent="0.15">
      <c r="A152" s="1269"/>
      <c r="B152" s="1385"/>
      <c r="C152" s="1270"/>
      <c r="D152" s="155"/>
      <c r="E152" s="155"/>
      <c r="F152" s="155"/>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86"/>
      <c r="AO152" s="129"/>
      <c r="AP152" s="32"/>
      <c r="AQ152" s="32"/>
      <c r="AR152" s="32"/>
      <c r="AS152" s="26"/>
      <c r="AT152" s="3"/>
      <c r="BA152" s="28"/>
      <c r="BB152" s="28"/>
      <c r="BC152" s="28"/>
      <c r="BD152" s="28"/>
      <c r="BG152" s="95"/>
      <c r="BH152" s="29"/>
      <c r="BI152" s="29"/>
      <c r="BJ152" s="29"/>
      <c r="BK152" s="29"/>
      <c r="BL152" s="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row>
    <row r="153" spans="1:102" s="22" customFormat="1" ht="15.75" customHeight="1" x14ac:dyDescent="0.15">
      <c r="A153" s="1269"/>
      <c r="B153" s="1385"/>
      <c r="C153" s="1270"/>
      <c r="D153" s="155"/>
      <c r="E153" s="155"/>
      <c r="F153" s="155"/>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86"/>
      <c r="AO153" s="129"/>
      <c r="AP153" s="32"/>
      <c r="AQ153" s="32"/>
      <c r="AR153" s="32"/>
      <c r="AS153" s="26"/>
      <c r="AT153" s="3"/>
      <c r="BA153" s="28"/>
      <c r="BB153" s="28"/>
      <c r="BC153" s="28"/>
      <c r="BD153" s="28"/>
      <c r="BG153" s="95"/>
      <c r="BH153" s="29"/>
      <c r="BI153" s="29"/>
      <c r="BJ153" s="29"/>
      <c r="BK153" s="29"/>
      <c r="BL153" s="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row>
    <row r="154" spans="1:102" s="22" customFormat="1" ht="15.75" customHeight="1" x14ac:dyDescent="0.15">
      <c r="A154" s="1269"/>
      <c r="B154" s="1385"/>
      <c r="C154" s="1270"/>
      <c r="D154" s="155"/>
      <c r="E154" s="155"/>
      <c r="F154" s="155"/>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86"/>
      <c r="AO154" s="129"/>
      <c r="AP154" s="32"/>
      <c r="AQ154" s="32"/>
      <c r="AR154" s="32"/>
      <c r="AS154" s="26"/>
      <c r="AT154" s="3"/>
      <c r="BA154" s="28"/>
      <c r="BB154" s="28"/>
      <c r="BC154" s="28"/>
      <c r="BD154" s="28"/>
      <c r="BG154" s="95"/>
      <c r="BH154" s="29"/>
      <c r="BI154" s="29"/>
      <c r="BJ154" s="29"/>
      <c r="BK154" s="29"/>
      <c r="BL154" s="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row>
    <row r="155" spans="1:102" s="22" customFormat="1" ht="15.75" customHeight="1" x14ac:dyDescent="0.15">
      <c r="A155" s="1269"/>
      <c r="B155" s="1385"/>
      <c r="C155" s="1270"/>
      <c r="D155" s="155"/>
      <c r="E155" s="155"/>
      <c r="F155" s="155"/>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86"/>
      <c r="AO155" s="129"/>
      <c r="AP155" s="32"/>
      <c r="AQ155" s="32"/>
      <c r="AR155" s="32"/>
      <c r="AS155" s="26"/>
      <c r="AT155" s="3"/>
      <c r="BA155" s="28"/>
      <c r="BB155" s="28"/>
      <c r="BC155" s="28"/>
      <c r="BD155" s="28"/>
      <c r="BG155" s="95"/>
      <c r="BH155" s="29"/>
      <c r="BI155" s="29"/>
      <c r="BJ155" s="29"/>
      <c r="BK155" s="29"/>
      <c r="BL155" s="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row>
    <row r="156" spans="1:102" s="22" customFormat="1" ht="15.75" customHeight="1" x14ac:dyDescent="0.15">
      <c r="A156" s="1386"/>
      <c r="B156" s="1387"/>
      <c r="C156" s="1388"/>
      <c r="D156" s="158"/>
      <c r="E156" s="158"/>
      <c r="F156" s="158"/>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159"/>
      <c r="AO156" s="130"/>
      <c r="AP156" s="35"/>
      <c r="AQ156" s="35"/>
      <c r="AR156" s="35"/>
      <c r="AS156" s="26"/>
      <c r="AT156" s="3"/>
      <c r="BA156" s="28"/>
      <c r="BB156" s="28"/>
      <c r="BC156" s="28"/>
      <c r="BD156" s="28"/>
      <c r="BG156" s="95"/>
      <c r="BH156" s="29"/>
      <c r="BI156" s="29"/>
      <c r="BJ156" s="29"/>
      <c r="BK156" s="29"/>
      <c r="BL156" s="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row>
    <row r="157" spans="1:102" s="22" customFormat="1" ht="15.75" customHeight="1" x14ac:dyDescent="0.15">
      <c r="A157" s="1378"/>
      <c r="B157" s="1379"/>
      <c r="C157" s="1380"/>
      <c r="D157" s="168"/>
      <c r="E157" s="168"/>
      <c r="F157" s="168"/>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87"/>
      <c r="AO157" s="169"/>
      <c r="AP157" s="170"/>
      <c r="AQ157" s="44"/>
      <c r="AR157" s="44"/>
      <c r="AS157" s="26"/>
      <c r="AT157" s="3"/>
      <c r="BB157" s="272"/>
      <c r="BC157" s="272"/>
      <c r="BD157" s="272"/>
      <c r="BG157" s="95"/>
      <c r="BH157" s="29"/>
      <c r="BI157" s="29"/>
      <c r="BJ157" s="29"/>
      <c r="BK157" s="29"/>
      <c r="BL157" s="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row>
    <row r="158" spans="1:102" s="22" customFormat="1" ht="28.5" customHeight="1" x14ac:dyDescent="0.25">
      <c r="A158" s="69"/>
      <c r="B158" s="69"/>
      <c r="C158" s="69"/>
      <c r="D158" s="69"/>
      <c r="E158" s="69"/>
      <c r="F158" s="65"/>
      <c r="G158" s="65"/>
      <c r="H158" s="90"/>
      <c r="I158" s="136"/>
      <c r="J158" s="136"/>
      <c r="K158" s="171"/>
      <c r="L158" s="171"/>
      <c r="M158" s="171"/>
      <c r="N158" s="171"/>
      <c r="O158" s="172"/>
      <c r="P158" s="172"/>
      <c r="Q158" s="140"/>
      <c r="R158" s="140"/>
      <c r="S158" s="172"/>
      <c r="T158" s="172"/>
      <c r="U158" s="140"/>
      <c r="V158" s="140"/>
      <c r="W158" s="14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1"/>
      <c r="AZ158" s="5"/>
      <c r="BE158"/>
      <c r="BF158"/>
      <c r="BG158"/>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c r="CU158"/>
      <c r="CV158"/>
    </row>
    <row r="159" spans="1:102" s="22" customFormat="1" ht="15.75" customHeight="1" x14ac:dyDescent="0.25">
      <c r="A159" s="1403"/>
      <c r="B159" s="1403"/>
      <c r="C159" s="1403"/>
      <c r="D159" s="1273"/>
      <c r="E159" s="1273"/>
      <c r="F159" s="1273"/>
      <c r="G159" s="1437"/>
      <c r="H159" s="1437"/>
      <c r="I159" s="1438"/>
      <c r="J159" s="1438"/>
      <c r="K159" s="1438"/>
      <c r="L159" s="1438"/>
      <c r="M159" s="1437"/>
      <c r="N159" s="1437"/>
      <c r="O159" s="1437"/>
      <c r="P159" s="1437"/>
      <c r="Q159" s="1415"/>
      <c r="R159" s="1415"/>
      <c r="S159" s="1415"/>
      <c r="T159" s="1415"/>
      <c r="U159" s="1415"/>
      <c r="V159" s="1415"/>
      <c r="W159" s="1415"/>
      <c r="X159" s="1415"/>
      <c r="Y159" s="1415"/>
      <c r="Z159" s="1415"/>
      <c r="AA159" s="1415"/>
      <c r="AB159" s="1415"/>
      <c r="AC159" s="1415"/>
      <c r="AD159" s="1415"/>
      <c r="AE159" s="1415"/>
      <c r="AF159" s="1415"/>
      <c r="AG159" s="1415"/>
      <c r="AH159" s="1415"/>
      <c r="AI159" s="1415"/>
      <c r="AJ159" s="1415"/>
      <c r="AK159" s="1415"/>
      <c r="AL159" s="1415"/>
      <c r="AM159" s="1415"/>
      <c r="AN159" s="1288"/>
      <c r="AO159" s="1447"/>
      <c r="AP159" s="1448"/>
      <c r="AQ159" s="1449"/>
      <c r="AR159" s="1450"/>
      <c r="AS159" s="1806"/>
      <c r="AT159" s="1452"/>
      <c r="AU159" s="1452"/>
      <c r="BE159" s="270"/>
      <c r="BF159" s="270"/>
      <c r="BG159" s="271"/>
      <c r="BH159" s="273"/>
      <c r="BI159" s="273"/>
      <c r="BJ159" s="269"/>
      <c r="BK159" s="269"/>
      <c r="BL159" s="270"/>
      <c r="BM159" s="270"/>
      <c r="BN159" s="270"/>
      <c r="BO159" s="270"/>
      <c r="BP159" s="269"/>
      <c r="BQ159" s="269"/>
      <c r="BR159" s="269"/>
      <c r="BS159" s="269"/>
      <c r="BT159" s="271"/>
      <c r="BU159" s="271"/>
      <c r="BV159" s="271"/>
      <c r="BW159" s="271"/>
      <c r="BX159" s="271"/>
      <c r="BY159" s="271"/>
      <c r="BZ159" s="271"/>
      <c r="CA159" s="271"/>
      <c r="CB159" s="271"/>
      <c r="CC159" s="271"/>
      <c r="CD159" s="271"/>
      <c r="CE159" s="271"/>
      <c r="CF159" s="271"/>
      <c r="CG159" s="271"/>
      <c r="CH159" s="271"/>
      <c r="CI159" s="271"/>
      <c r="CJ159" s="271"/>
      <c r="CK159" s="271"/>
      <c r="CL159" s="271"/>
      <c r="CM159" s="271"/>
      <c r="CN159" s="271"/>
      <c r="CO159" s="271"/>
      <c r="CP159" s="271"/>
      <c r="CQ159" s="271"/>
      <c r="CR159" s="273"/>
      <c r="CS159" s="273"/>
      <c r="CT159"/>
      <c r="CU159"/>
      <c r="CV159"/>
      <c r="CW159"/>
      <c r="CX159"/>
    </row>
    <row r="160" spans="1:102" s="22" customFormat="1" ht="26.25" customHeight="1" x14ac:dyDescent="0.25">
      <c r="A160" s="1404"/>
      <c r="B160" s="1404"/>
      <c r="C160" s="1404"/>
      <c r="D160" s="332"/>
      <c r="E160" s="310"/>
      <c r="F160" s="310"/>
      <c r="G160" s="331"/>
      <c r="H160" s="331"/>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11"/>
      <c r="AO160" s="274"/>
      <c r="AP160" s="275"/>
      <c r="AQ160" s="276"/>
      <c r="AR160" s="1451"/>
      <c r="AS160" s="1807"/>
      <c r="AT160" s="143"/>
      <c r="AU160" s="143"/>
      <c r="BE160" s="272"/>
      <c r="BF160" s="272"/>
      <c r="BG160" s="272"/>
      <c r="BH160" s="273"/>
      <c r="BI160" s="273"/>
      <c r="BJ160" s="272"/>
      <c r="BK160" s="272"/>
      <c r="BL160" s="272"/>
      <c r="BM160" s="272"/>
      <c r="BN160" s="272"/>
      <c r="BO160" s="272"/>
      <c r="BP160" s="272"/>
      <c r="BQ160" s="272"/>
      <c r="BR160" s="272"/>
      <c r="BS160" s="272"/>
      <c r="BT160" s="272"/>
      <c r="BU160" s="272"/>
      <c r="BV160" s="272"/>
      <c r="BW160" s="272"/>
      <c r="BX160" s="272"/>
      <c r="BY160" s="272"/>
      <c r="BZ160" s="272"/>
      <c r="CA160" s="272"/>
      <c r="CB160" s="272"/>
      <c r="CC160" s="272"/>
      <c r="CD160" s="272"/>
      <c r="CE160" s="272"/>
      <c r="CF160" s="272"/>
      <c r="CG160" s="272"/>
      <c r="CH160" s="272"/>
      <c r="CI160" s="272"/>
      <c r="CJ160" s="272"/>
      <c r="CK160" s="272"/>
      <c r="CL160" s="272"/>
      <c r="CM160" s="272"/>
      <c r="CN160" s="272"/>
      <c r="CO160" s="272"/>
      <c r="CP160" s="272"/>
      <c r="CQ160" s="272"/>
      <c r="CR160" s="273"/>
      <c r="CS160" s="273"/>
      <c r="CT160"/>
      <c r="CU160"/>
      <c r="CV160"/>
      <c r="CW160"/>
      <c r="CX160"/>
    </row>
    <row r="161" spans="1:111" s="10" customFormat="1" ht="15.75" customHeight="1" x14ac:dyDescent="0.2">
      <c r="A161" s="1453"/>
      <c r="B161" s="1453"/>
      <c r="C161" s="1453"/>
      <c r="D161" s="146"/>
      <c r="E161" s="146"/>
      <c r="F161" s="146"/>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173"/>
      <c r="AO161" s="277"/>
      <c r="AP161" s="109"/>
      <c r="AQ161" s="278"/>
      <c r="AR161" s="175"/>
      <c r="AS161" s="38"/>
      <c r="AT161" s="38"/>
      <c r="AU161" s="38"/>
      <c r="AV161" s="26"/>
      <c r="AW161" s="3"/>
      <c r="AX161" s="22"/>
      <c r="AY161" s="22"/>
      <c r="AZ161" s="22"/>
      <c r="BA161" s="28"/>
      <c r="BB161" s="28"/>
      <c r="BC161" s="28"/>
      <c r="BD161" s="28"/>
      <c r="BE161" s="5"/>
      <c r="BF161" s="95"/>
      <c r="BG161" s="95"/>
      <c r="BH161" s="29"/>
      <c r="BI161" s="29"/>
      <c r="BJ161" s="29"/>
      <c r="BK161" s="29"/>
      <c r="BL161" s="29"/>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2"/>
      <c r="DF161" s="22"/>
      <c r="DG161" s="22"/>
    </row>
    <row r="162" spans="1:111" s="22" customFormat="1" ht="26.25" customHeight="1" x14ac:dyDescent="0.25">
      <c r="A162" s="1454"/>
      <c r="B162" s="1455"/>
      <c r="C162" s="1455"/>
      <c r="D162" s="279"/>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1"/>
      <c r="AP162" s="234"/>
      <c r="AQ162" s="282"/>
      <c r="AR162" s="280"/>
      <c r="AS162" s="280"/>
      <c r="AT162" s="280"/>
      <c r="AU162" s="283"/>
      <c r="AV162" s="26"/>
      <c r="AW162" s="3"/>
      <c r="BA162" s="28"/>
      <c r="BB162" s="28"/>
      <c r="BC162" s="28"/>
      <c r="BD162" s="28"/>
      <c r="BE162" s="5"/>
      <c r="BG162"/>
      <c r="BH162" s="29"/>
      <c r="BI162" s="29"/>
      <c r="BJ162" s="29"/>
      <c r="BK162" s="29"/>
      <c r="BL162" s="29"/>
      <c r="BM162" s="256"/>
      <c r="BN162" s="256"/>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row>
    <row r="163" spans="1:111" s="22" customFormat="1" ht="13.5" customHeight="1" x14ac:dyDescent="0.15">
      <c r="A163" s="1396"/>
      <c r="B163" s="1389"/>
      <c r="C163" s="1322"/>
      <c r="D163" s="150"/>
      <c r="E163" s="150"/>
      <c r="F163" s="150"/>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85"/>
      <c r="AO163" s="161"/>
      <c r="AP163" s="25"/>
      <c r="AQ163" s="120"/>
      <c r="AR163" s="161"/>
      <c r="AS163" s="25"/>
      <c r="AT163" s="25"/>
      <c r="AU163" s="25"/>
      <c r="AV163" s="26"/>
      <c r="BA163" s="28"/>
      <c r="BB163" s="28"/>
      <c r="BC163" s="28"/>
      <c r="BD163" s="28"/>
      <c r="BE163" s="5"/>
      <c r="BG163" s="95"/>
      <c r="BH163" s="29"/>
      <c r="BI163" s="29"/>
      <c r="BJ163" s="29"/>
      <c r="BK163" s="29"/>
      <c r="BL163" s="29"/>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row>
    <row r="164" spans="1:111" s="22" customFormat="1" ht="13.5" customHeight="1" x14ac:dyDescent="0.15">
      <c r="A164" s="1397"/>
      <c r="B164" s="1390"/>
      <c r="C164" s="1324"/>
      <c r="D164" s="151"/>
      <c r="E164" s="151"/>
      <c r="F164" s="151"/>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87"/>
      <c r="AO164" s="160"/>
      <c r="AP164" s="44"/>
      <c r="AQ164" s="278"/>
      <c r="AR164" s="160"/>
      <c r="AS164" s="44"/>
      <c r="AT164" s="44"/>
      <c r="AU164" s="44"/>
      <c r="AV164" s="26"/>
      <c r="BA164" s="28"/>
      <c r="BB164" s="28"/>
      <c r="BC164" s="28"/>
      <c r="BD164" s="28"/>
      <c r="BE164" s="5"/>
      <c r="BG164" s="95"/>
      <c r="BH164" s="29"/>
      <c r="BI164" s="29"/>
      <c r="BJ164" s="29"/>
      <c r="BK164" s="29"/>
      <c r="BL164" s="29"/>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111" s="22" customFormat="1" ht="15.75" customHeight="1" x14ac:dyDescent="0.15">
      <c r="A165" s="1398"/>
      <c r="B165" s="1398"/>
      <c r="C165" s="1399"/>
      <c r="D165" s="158"/>
      <c r="E165" s="158"/>
      <c r="F165" s="158"/>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159"/>
      <c r="AO165" s="130"/>
      <c r="AP165" s="35"/>
      <c r="AQ165" s="278"/>
      <c r="AR165" s="179"/>
      <c r="AS165" s="35"/>
      <c r="AT165" s="35"/>
      <c r="AU165" s="35"/>
      <c r="AV165" s="26"/>
      <c r="BA165" s="28"/>
      <c r="BB165" s="28"/>
      <c r="BC165" s="28"/>
      <c r="BD165" s="28"/>
      <c r="BE165" s="5"/>
      <c r="BG165" s="95"/>
      <c r="BH165" s="29"/>
      <c r="BI165" s="29"/>
      <c r="BJ165" s="29"/>
      <c r="BK165" s="29"/>
      <c r="BL165" s="29"/>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111" s="22" customFormat="1" ht="15.75" customHeight="1" x14ac:dyDescent="0.15">
      <c r="A166" s="1400"/>
      <c r="B166" s="1401"/>
      <c r="C166" s="1402"/>
      <c r="D166" s="50"/>
      <c r="E166" s="50"/>
      <c r="F166" s="50"/>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173"/>
      <c r="AO166" s="163"/>
      <c r="AP166" s="38"/>
      <c r="AQ166" s="284"/>
      <c r="AR166" s="175"/>
      <c r="AS166" s="38"/>
      <c r="AT166" s="38"/>
      <c r="AU166" s="38"/>
      <c r="AV166" s="26"/>
      <c r="BA166" s="28"/>
      <c r="BB166" s="28"/>
      <c r="BC166" s="28"/>
      <c r="BD166" s="28"/>
      <c r="BE166" s="5"/>
      <c r="BG166" s="95"/>
      <c r="BH166" s="29"/>
      <c r="BI166" s="29"/>
      <c r="BJ166" s="29"/>
      <c r="BK166" s="29"/>
      <c r="BL166" s="29"/>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111" s="22" customFormat="1" ht="19.5" customHeight="1" x14ac:dyDescent="0.15">
      <c r="A167" s="1391"/>
      <c r="B167" s="1391"/>
      <c r="C167" s="1392"/>
      <c r="D167" s="152"/>
      <c r="E167" s="152"/>
      <c r="F167" s="152"/>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114"/>
      <c r="AO167" s="128"/>
      <c r="AP167" s="60"/>
      <c r="AQ167" s="127"/>
      <c r="AR167" s="181"/>
      <c r="AS167" s="60"/>
      <c r="AT167" s="60"/>
      <c r="AU167" s="60"/>
      <c r="AV167" s="26"/>
      <c r="BA167" s="28"/>
      <c r="BB167" s="28"/>
      <c r="BC167" s="28"/>
      <c r="BD167" s="28"/>
      <c r="BE167" s="5"/>
      <c r="BG167" s="95"/>
      <c r="BH167" s="29"/>
      <c r="BI167" s="29"/>
      <c r="BJ167" s="29"/>
      <c r="BK167" s="29"/>
      <c r="BL167" s="29"/>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111" s="22" customFormat="1" ht="20.25" customHeight="1" x14ac:dyDescent="0.15">
      <c r="A168" s="1393"/>
      <c r="B168" s="1393"/>
      <c r="C168" s="1394"/>
      <c r="D168" s="155"/>
      <c r="E168" s="155"/>
      <c r="F168" s="155"/>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86"/>
      <c r="AO168" s="128"/>
      <c r="AP168" s="60"/>
      <c r="AQ168" s="127"/>
      <c r="AR168" s="178"/>
      <c r="AS168" s="32"/>
      <c r="AT168" s="32"/>
      <c r="AU168" s="32"/>
      <c r="AV168" s="26"/>
      <c r="BA168" s="28"/>
      <c r="BB168" s="28"/>
      <c r="BC168" s="28"/>
      <c r="BD168" s="28"/>
      <c r="BE168" s="5"/>
      <c r="BG168" s="95"/>
      <c r="BH168" s="29"/>
      <c r="BI168" s="29"/>
      <c r="BJ168" s="29"/>
      <c r="BK168" s="29"/>
      <c r="BL168" s="29"/>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111" s="22" customFormat="1" ht="18.75" customHeight="1" x14ac:dyDescent="0.15">
      <c r="A169" s="1393"/>
      <c r="B169" s="1393"/>
      <c r="C169" s="1393"/>
      <c r="D169" s="155"/>
      <c r="E169" s="155"/>
      <c r="F169" s="155"/>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86"/>
      <c r="AO169" s="128"/>
      <c r="AP169" s="60"/>
      <c r="AQ169" s="127"/>
      <c r="AR169" s="178"/>
      <c r="AS169" s="32"/>
      <c r="AT169" s="32"/>
      <c r="AU169" s="32"/>
      <c r="AV169" s="26"/>
      <c r="BA169" s="28"/>
      <c r="BB169" s="28"/>
      <c r="BC169" s="28"/>
      <c r="BD169" s="28"/>
      <c r="BE169" s="5"/>
      <c r="BG169" s="95"/>
      <c r="BH169" s="29"/>
      <c r="BI169" s="29"/>
      <c r="BJ169" s="29"/>
      <c r="BK169" s="29"/>
      <c r="BL169" s="29"/>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111" s="22" customFormat="1" ht="21" customHeight="1" x14ac:dyDescent="0.15">
      <c r="A170" s="1393"/>
      <c r="B170" s="1393"/>
      <c r="C170" s="1393"/>
      <c r="D170" s="155"/>
      <c r="E170" s="164"/>
      <c r="F170" s="155"/>
      <c r="G170" s="156"/>
      <c r="H170" s="156"/>
      <c r="I170" s="156"/>
      <c r="J170" s="32"/>
      <c r="K170" s="156"/>
      <c r="L170" s="32"/>
      <c r="M170" s="156"/>
      <c r="N170" s="32"/>
      <c r="O170" s="156"/>
      <c r="P170" s="32"/>
      <c r="Q170" s="156"/>
      <c r="R170" s="32"/>
      <c r="S170" s="156"/>
      <c r="T170" s="32"/>
      <c r="U170" s="156"/>
      <c r="V170" s="32"/>
      <c r="W170" s="156"/>
      <c r="X170" s="32"/>
      <c r="Y170" s="156"/>
      <c r="Z170" s="32"/>
      <c r="AA170" s="156"/>
      <c r="AB170" s="32"/>
      <c r="AC170" s="156"/>
      <c r="AD170" s="32"/>
      <c r="AE170" s="156"/>
      <c r="AF170" s="32"/>
      <c r="AG170" s="156"/>
      <c r="AH170" s="156"/>
      <c r="AI170" s="156"/>
      <c r="AJ170" s="156"/>
      <c r="AK170" s="156"/>
      <c r="AL170" s="156"/>
      <c r="AM170" s="156"/>
      <c r="AN170" s="157"/>
      <c r="AO170" s="128"/>
      <c r="AP170" s="60"/>
      <c r="AQ170" s="127"/>
      <c r="AR170" s="182"/>
      <c r="AS170" s="32"/>
      <c r="AT170" s="156"/>
      <c r="AU170" s="32"/>
      <c r="AV170" s="26"/>
      <c r="BA170" s="28"/>
      <c r="BB170" s="28"/>
      <c r="BC170" s="28"/>
      <c r="BD170" s="28"/>
      <c r="BE170" s="5"/>
      <c r="BG170" s="95"/>
      <c r="BH170" s="29"/>
      <c r="BI170" s="29"/>
      <c r="BJ170" s="29"/>
      <c r="BK170" s="29"/>
      <c r="BL170" s="29"/>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111" s="22" customFormat="1" ht="18.75" customHeight="1" x14ac:dyDescent="0.15">
      <c r="A171" s="1393"/>
      <c r="B171" s="1393"/>
      <c r="C171" s="1393"/>
      <c r="D171" s="155"/>
      <c r="E171" s="155"/>
      <c r="F171" s="155"/>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86"/>
      <c r="AO171" s="128"/>
      <c r="AP171" s="60"/>
      <c r="AQ171" s="127"/>
      <c r="AR171" s="178"/>
      <c r="AS171" s="32"/>
      <c r="AT171" s="32"/>
      <c r="AU171" s="32"/>
      <c r="AV171" s="26"/>
      <c r="BA171" s="28"/>
      <c r="BB171" s="28"/>
      <c r="BC171" s="28"/>
      <c r="BD171" s="28"/>
      <c r="BE171" s="5"/>
      <c r="BG171" s="95"/>
      <c r="BH171" s="29"/>
      <c r="BI171" s="29"/>
      <c r="BJ171" s="29"/>
      <c r="BK171" s="29"/>
      <c r="BL171" s="29"/>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111" s="22" customFormat="1" ht="19.5" customHeight="1" x14ac:dyDescent="0.2">
      <c r="A172" s="1393"/>
      <c r="B172" s="1395"/>
      <c r="C172" s="1395"/>
      <c r="D172" s="155"/>
      <c r="E172" s="155"/>
      <c r="F172" s="155"/>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86"/>
      <c r="AO172" s="128"/>
      <c r="AP172" s="60"/>
      <c r="AQ172" s="127"/>
      <c r="AR172" s="178"/>
      <c r="AS172" s="32"/>
      <c r="AT172" s="32"/>
      <c r="AU172" s="32"/>
      <c r="AV172" s="26"/>
      <c r="BA172" s="28"/>
      <c r="BB172" s="28"/>
      <c r="BC172" s="28"/>
      <c r="BD172" s="28"/>
      <c r="BE172" s="5"/>
      <c r="BG172" s="95"/>
      <c r="BH172" s="29"/>
      <c r="BI172" s="29"/>
      <c r="BJ172" s="29"/>
      <c r="BK172" s="29"/>
      <c r="BL172" s="29"/>
      <c r="BN172" s="95"/>
      <c r="BO172" s="95"/>
      <c r="BP172" s="95"/>
      <c r="BQ172" s="112"/>
      <c r="BR172" s="112"/>
      <c r="BS172" s="95"/>
      <c r="BT172" s="95"/>
      <c r="BU172" s="95"/>
      <c r="BV172" s="95"/>
      <c r="BW172" s="95"/>
      <c r="BX172" s="95"/>
      <c r="BY172" s="95"/>
      <c r="BZ172" s="95"/>
      <c r="CA172" s="95"/>
      <c r="CB172" s="95"/>
      <c r="CC172" s="95"/>
      <c r="CD172" s="95"/>
      <c r="CE172" s="95"/>
      <c r="CF172" s="95"/>
      <c r="CG172" s="95"/>
      <c r="CH172" s="95"/>
      <c r="CI172" s="95"/>
      <c r="CJ172" s="95"/>
    </row>
    <row r="173" spans="1:111" s="22" customFormat="1" ht="21.75" customHeight="1" x14ac:dyDescent="0.15">
      <c r="A173" s="1393"/>
      <c r="B173" s="1395"/>
      <c r="C173" s="1395"/>
      <c r="D173" s="155"/>
      <c r="E173" s="155"/>
      <c r="F173" s="155"/>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86"/>
      <c r="AO173" s="128"/>
      <c r="AP173" s="60"/>
      <c r="AQ173" s="127"/>
      <c r="AR173" s="178"/>
      <c r="AS173" s="32"/>
      <c r="AT173" s="32"/>
      <c r="AU173" s="32"/>
      <c r="AV173" s="26"/>
      <c r="BA173" s="28"/>
      <c r="BB173" s="28"/>
      <c r="BC173" s="28"/>
      <c r="BD173" s="28"/>
      <c r="BE173" s="5"/>
      <c r="BG173" s="95"/>
      <c r="BH173" s="29"/>
      <c r="BI173" s="29"/>
      <c r="BJ173" s="29"/>
      <c r="BK173" s="29"/>
      <c r="BL173" s="29"/>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111" s="22" customFormat="1" ht="21" customHeight="1" x14ac:dyDescent="0.15">
      <c r="A174" s="1785"/>
      <c r="B174" s="1457"/>
      <c r="C174" s="1457"/>
      <c r="D174" s="158"/>
      <c r="E174" s="158"/>
      <c r="F174" s="158"/>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159"/>
      <c r="AO174" s="160"/>
      <c r="AP174" s="44"/>
      <c r="AQ174" s="278"/>
      <c r="AR174" s="179"/>
      <c r="AS174" s="35"/>
      <c r="AT174" s="35"/>
      <c r="AU174" s="35"/>
      <c r="AV174" s="26"/>
      <c r="BA174" s="28"/>
      <c r="BB174" s="28"/>
      <c r="BC174" s="28"/>
      <c r="BD174" s="28"/>
      <c r="BE174" s="5"/>
      <c r="BG174" s="95"/>
      <c r="BH174" s="29"/>
      <c r="BI174" s="29"/>
      <c r="BJ174" s="29"/>
      <c r="BK174" s="29"/>
      <c r="BL174" s="29"/>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111" s="22" customFormat="1" ht="33" customHeight="1" x14ac:dyDescent="0.15">
      <c r="A175" s="1396"/>
      <c r="B175" s="1439"/>
      <c r="C175" s="1440"/>
      <c r="D175" s="150"/>
      <c r="E175" s="150"/>
      <c r="F175" s="150"/>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85"/>
      <c r="AO175" s="128"/>
      <c r="AP175" s="60"/>
      <c r="AQ175" s="127"/>
      <c r="AR175" s="183"/>
      <c r="AS175" s="25"/>
      <c r="AT175" s="25"/>
      <c r="AU175" s="25"/>
      <c r="AV175" s="26"/>
      <c r="BA175" s="28"/>
      <c r="BB175" s="28"/>
      <c r="BC175" s="28"/>
      <c r="BD175" s="28"/>
      <c r="BE175" s="5"/>
      <c r="BG175" s="95"/>
      <c r="BH175" s="29"/>
      <c r="BI175" s="29"/>
      <c r="BJ175" s="29"/>
      <c r="BK175" s="29"/>
      <c r="BL175" s="29"/>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111" s="22" customFormat="1" ht="35.25" customHeight="1" x14ac:dyDescent="0.15">
      <c r="A176" s="1393"/>
      <c r="B176" s="1315"/>
      <c r="C176" s="1316"/>
      <c r="D176" s="155"/>
      <c r="E176" s="155"/>
      <c r="F176" s="155"/>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86"/>
      <c r="AO176" s="128"/>
      <c r="AP176" s="60"/>
      <c r="AQ176" s="127"/>
      <c r="AR176" s="178"/>
      <c r="AS176" s="32"/>
      <c r="AT176" s="32"/>
      <c r="AU176" s="32"/>
      <c r="AV176" s="26"/>
      <c r="BA176" s="28"/>
      <c r="BB176" s="28"/>
      <c r="BC176" s="28"/>
      <c r="BD176" s="28"/>
      <c r="BE176" s="5"/>
      <c r="BG176" s="95"/>
      <c r="BH176" s="29"/>
      <c r="BI176" s="29"/>
      <c r="BJ176" s="29"/>
      <c r="BK176" s="29"/>
      <c r="BL176" s="29"/>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2" customFormat="1" ht="18" customHeight="1" x14ac:dyDescent="0.15">
      <c r="A177" s="1397"/>
      <c r="B177" s="1390"/>
      <c r="C177" s="1324"/>
      <c r="D177" s="151"/>
      <c r="E177" s="151"/>
      <c r="F177" s="151"/>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87"/>
      <c r="AO177" s="128"/>
      <c r="AP177" s="60"/>
      <c r="AQ177" s="127"/>
      <c r="AR177" s="184"/>
      <c r="AS177" s="44"/>
      <c r="AT177" s="44"/>
      <c r="AU177" s="44"/>
      <c r="AV177" s="26"/>
      <c r="BA177" s="28"/>
      <c r="BB177" s="28"/>
      <c r="BC177" s="28"/>
      <c r="BD177" s="28"/>
      <c r="BE177" s="5"/>
      <c r="BG177" s="95"/>
      <c r="BH177" s="29"/>
      <c r="BI177" s="29"/>
      <c r="BJ177" s="29"/>
      <c r="BK177" s="29"/>
      <c r="BL177" s="29"/>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2" customFormat="1" ht="16.5" customHeight="1" x14ac:dyDescent="0.15">
      <c r="A178" s="1396"/>
      <c r="B178" s="1389"/>
      <c r="C178" s="1322"/>
      <c r="D178" s="150"/>
      <c r="E178" s="150"/>
      <c r="F178" s="150"/>
      <c r="G178" s="25"/>
      <c r="H178" s="25"/>
      <c r="I178" s="25"/>
      <c r="J178" s="25"/>
      <c r="K178" s="25"/>
      <c r="L178" s="25"/>
      <c r="M178" s="25"/>
      <c r="N178" s="25"/>
      <c r="O178" s="25"/>
      <c r="P178" s="25"/>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7"/>
      <c r="AO178" s="128"/>
      <c r="AP178" s="60"/>
      <c r="AQ178" s="127"/>
      <c r="AR178" s="183"/>
      <c r="AS178" s="154"/>
      <c r="AT178" s="25"/>
      <c r="AU178" s="25"/>
      <c r="AV178" s="26"/>
      <c r="BA178" s="28"/>
      <c r="BB178" s="28"/>
      <c r="BC178" s="28"/>
      <c r="BD178" s="28"/>
      <c r="BE178" s="5"/>
      <c r="BG178" s="95"/>
      <c r="BH178" s="29"/>
      <c r="BI178" s="29"/>
      <c r="BJ178" s="29"/>
      <c r="BK178" s="29"/>
      <c r="BL178" s="29"/>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2" customFormat="1" ht="26.25" customHeight="1" x14ac:dyDescent="0.15">
      <c r="A179" s="1393"/>
      <c r="B179" s="1462"/>
      <c r="C179" s="1316"/>
      <c r="D179" s="155"/>
      <c r="E179" s="155"/>
      <c r="F179" s="155"/>
      <c r="G179" s="32"/>
      <c r="H179" s="32"/>
      <c r="I179" s="32"/>
      <c r="J179" s="32"/>
      <c r="K179" s="32"/>
      <c r="L179" s="32"/>
      <c r="M179" s="32"/>
      <c r="N179" s="32"/>
      <c r="O179" s="32"/>
      <c r="P179" s="32"/>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7"/>
      <c r="AO179" s="128"/>
      <c r="AP179" s="60"/>
      <c r="AQ179" s="127"/>
      <c r="AR179" s="178"/>
      <c r="AS179" s="156"/>
      <c r="AT179" s="32"/>
      <c r="AU179" s="32"/>
      <c r="AV179" s="26"/>
      <c r="BA179" s="28"/>
      <c r="BB179" s="28"/>
      <c r="BC179" s="28"/>
      <c r="BD179" s="28"/>
      <c r="BE179" s="5"/>
      <c r="BG179" s="95"/>
      <c r="BH179" s="29"/>
      <c r="BI179" s="29"/>
      <c r="BJ179" s="29"/>
      <c r="BK179" s="29"/>
      <c r="BL179" s="29"/>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2" customFormat="1" ht="24.75" customHeight="1" x14ac:dyDescent="0.15">
      <c r="A180" s="1393"/>
      <c r="B180" s="1462"/>
      <c r="C180" s="1316"/>
      <c r="D180" s="155"/>
      <c r="E180" s="155"/>
      <c r="F180" s="155"/>
      <c r="G180" s="32"/>
      <c r="H180" s="32"/>
      <c r="I180" s="32"/>
      <c r="J180" s="32"/>
      <c r="K180" s="32"/>
      <c r="L180" s="32"/>
      <c r="M180" s="32"/>
      <c r="N180" s="32"/>
      <c r="O180" s="32"/>
      <c r="P180" s="32"/>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7"/>
      <c r="AO180" s="128"/>
      <c r="AP180" s="60"/>
      <c r="AQ180" s="127"/>
      <c r="AR180" s="178"/>
      <c r="AS180" s="156"/>
      <c r="AT180" s="32"/>
      <c r="AU180" s="32"/>
      <c r="AV180" s="26"/>
      <c r="BA180" s="28"/>
      <c r="BB180" s="28"/>
      <c r="BC180" s="28"/>
      <c r="BD180" s="28"/>
      <c r="BE180" s="5"/>
      <c r="BG180" s="95"/>
      <c r="BH180" s="29"/>
      <c r="BI180" s="29"/>
      <c r="BJ180" s="29"/>
      <c r="BK180" s="29"/>
      <c r="BL180" s="29"/>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2" customFormat="1" ht="45" customHeight="1" x14ac:dyDescent="0.15">
      <c r="A181" s="1785"/>
      <c r="B181" s="1398"/>
      <c r="C181" s="1399"/>
      <c r="D181" s="158"/>
      <c r="E181" s="158"/>
      <c r="F181" s="158"/>
      <c r="G181" s="35"/>
      <c r="H181" s="35"/>
      <c r="I181" s="35"/>
      <c r="J181" s="35"/>
      <c r="K181" s="35"/>
      <c r="L181" s="35"/>
      <c r="M181" s="35"/>
      <c r="N181" s="35"/>
      <c r="O181" s="35"/>
      <c r="P181" s="35"/>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7"/>
      <c r="AO181" s="160"/>
      <c r="AP181" s="44"/>
      <c r="AQ181" s="278"/>
      <c r="AR181" s="179"/>
      <c r="AS181" s="166"/>
      <c r="AT181" s="35"/>
      <c r="AU181" s="35"/>
      <c r="AV181" s="26"/>
      <c r="BA181" s="28"/>
      <c r="BB181" s="28"/>
      <c r="BC181" s="28"/>
      <c r="BD181" s="28"/>
      <c r="BE181" s="5"/>
      <c r="BG181" s="95"/>
      <c r="BH181" s="29"/>
      <c r="BI181" s="29"/>
      <c r="BJ181" s="29"/>
      <c r="BK181" s="29"/>
      <c r="BL181" s="29"/>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2" customFormat="1" ht="15.75" customHeight="1" x14ac:dyDescent="0.15">
      <c r="A182" s="1389"/>
      <c r="B182" s="1389"/>
      <c r="C182" s="1322"/>
      <c r="D182" s="150"/>
      <c r="E182" s="150"/>
      <c r="F182" s="150"/>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85"/>
      <c r="AO182" s="161"/>
      <c r="AP182" s="25"/>
      <c r="AQ182" s="120"/>
      <c r="AR182" s="183"/>
      <c r="AS182" s="25"/>
      <c r="AT182" s="25"/>
      <c r="AU182" s="25"/>
      <c r="AV182" s="26"/>
      <c r="BA182" s="28"/>
      <c r="BB182" s="28"/>
      <c r="BC182" s="28"/>
      <c r="BD182" s="28"/>
      <c r="BE182" s="5"/>
      <c r="BG182" s="95"/>
      <c r="BH182" s="29"/>
      <c r="BI182" s="29"/>
      <c r="BJ182" s="29"/>
      <c r="BK182" s="29"/>
      <c r="BL182" s="29"/>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2" customFormat="1" ht="15.75" customHeight="1" x14ac:dyDescent="0.15">
      <c r="A183" s="1462"/>
      <c r="B183" s="1462"/>
      <c r="C183" s="1316"/>
      <c r="D183" s="155"/>
      <c r="E183" s="155"/>
      <c r="F183" s="155"/>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86"/>
      <c r="AO183" s="128"/>
      <c r="AP183" s="60"/>
      <c r="AQ183" s="127"/>
      <c r="AR183" s="182"/>
      <c r="AS183" s="156"/>
      <c r="AT183" s="32"/>
      <c r="AU183" s="32"/>
      <c r="AV183" s="26"/>
      <c r="BA183" s="28"/>
      <c r="BB183" s="28"/>
      <c r="BC183" s="28"/>
      <c r="BD183" s="28"/>
      <c r="BE183" s="5"/>
      <c r="BG183" s="95"/>
      <c r="BH183" s="29"/>
      <c r="BI183" s="29"/>
      <c r="BJ183" s="29"/>
      <c r="BK183" s="29"/>
      <c r="BL183" s="29"/>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2" customFormat="1" ht="15.75" customHeight="1" x14ac:dyDescent="0.15">
      <c r="A184" s="1393"/>
      <c r="B184" s="1393"/>
      <c r="C184" s="1393"/>
      <c r="D184" s="155"/>
      <c r="E184" s="155"/>
      <c r="F184" s="155"/>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86"/>
      <c r="AO184" s="128"/>
      <c r="AP184" s="60"/>
      <c r="AQ184" s="127"/>
      <c r="AR184" s="182"/>
      <c r="AS184" s="156"/>
      <c r="AT184" s="32"/>
      <c r="AU184" s="32"/>
      <c r="AV184" s="26"/>
      <c r="BA184" s="28"/>
      <c r="BB184" s="28"/>
      <c r="BC184" s="28"/>
      <c r="BD184" s="28"/>
      <c r="BE184" s="5"/>
      <c r="BG184" s="95"/>
      <c r="BH184" s="29"/>
      <c r="BI184" s="29"/>
      <c r="BJ184" s="29"/>
      <c r="BK184" s="29"/>
      <c r="BL184" s="29"/>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2" customFormat="1" ht="21.75" customHeight="1" x14ac:dyDescent="0.15">
      <c r="A185" s="1462"/>
      <c r="B185" s="1462"/>
      <c r="C185" s="1462"/>
      <c r="D185" s="155"/>
      <c r="E185" s="155"/>
      <c r="F185" s="155"/>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86"/>
      <c r="AO185" s="128"/>
      <c r="AP185" s="60"/>
      <c r="AQ185" s="127"/>
      <c r="AR185" s="178"/>
      <c r="AS185" s="32"/>
      <c r="AT185" s="32"/>
      <c r="AU185" s="32"/>
      <c r="AV185" s="26"/>
      <c r="BA185" s="28"/>
      <c r="BB185" s="28"/>
      <c r="BC185" s="28"/>
      <c r="BD185" s="28"/>
      <c r="BE185" s="5"/>
      <c r="BG185" s="95"/>
      <c r="BH185" s="29"/>
      <c r="BI185" s="29"/>
      <c r="BJ185" s="29"/>
      <c r="BK185" s="29"/>
      <c r="BL185" s="29"/>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2" customFormat="1" ht="24.75" customHeight="1" x14ac:dyDescent="0.15">
      <c r="A186" s="1462"/>
      <c r="B186" s="1462"/>
      <c r="C186" s="1462"/>
      <c r="D186" s="155"/>
      <c r="E186" s="155"/>
      <c r="F186" s="155"/>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86"/>
      <c r="AO186" s="128"/>
      <c r="AP186" s="60"/>
      <c r="AQ186" s="127"/>
      <c r="AR186" s="178"/>
      <c r="AS186" s="32"/>
      <c r="AT186" s="32"/>
      <c r="AU186" s="32"/>
      <c r="AV186" s="26"/>
      <c r="BA186" s="28"/>
      <c r="BB186" s="28"/>
      <c r="BC186" s="28"/>
      <c r="BD186" s="28"/>
      <c r="BE186" s="5"/>
      <c r="BG186" s="95"/>
      <c r="BH186" s="29"/>
      <c r="BI186" s="29"/>
      <c r="BJ186" s="29"/>
      <c r="BK186" s="29"/>
      <c r="BL186" s="29"/>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2" customFormat="1" ht="15.75" customHeight="1" x14ac:dyDescent="0.15">
      <c r="A187" s="1462"/>
      <c r="B187" s="1462"/>
      <c r="C187" s="1462"/>
      <c r="D187" s="155"/>
      <c r="E187" s="155"/>
      <c r="F187" s="155"/>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86"/>
      <c r="AO187" s="128"/>
      <c r="AP187" s="60"/>
      <c r="AQ187" s="127"/>
      <c r="AR187" s="178"/>
      <c r="AS187" s="32"/>
      <c r="AT187" s="32"/>
      <c r="AU187" s="32"/>
      <c r="AV187" s="26"/>
      <c r="BA187" s="28"/>
      <c r="BB187" s="28"/>
      <c r="BC187" s="28"/>
      <c r="BD187" s="28"/>
      <c r="BE187" s="5"/>
      <c r="BG187" s="95"/>
      <c r="BH187" s="29"/>
      <c r="BI187" s="29"/>
      <c r="BJ187" s="29"/>
      <c r="BK187" s="29"/>
      <c r="BL187" s="29"/>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2" customFormat="1" ht="23.25" customHeight="1" x14ac:dyDescent="0.15">
      <c r="A188" s="1462"/>
      <c r="B188" s="1462"/>
      <c r="C188" s="1462"/>
      <c r="D188" s="155"/>
      <c r="E188" s="155"/>
      <c r="F188" s="155"/>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86"/>
      <c r="AO188" s="128"/>
      <c r="AP188" s="60"/>
      <c r="AQ188" s="127"/>
      <c r="AR188" s="178"/>
      <c r="AS188" s="32"/>
      <c r="AT188" s="32"/>
      <c r="AU188" s="32"/>
      <c r="AV188" s="26"/>
      <c r="BA188" s="28"/>
      <c r="BB188" s="28"/>
      <c r="BC188" s="28"/>
      <c r="BD188" s="28"/>
      <c r="BE188" s="5"/>
      <c r="BG188" s="95"/>
      <c r="BH188" s="29"/>
      <c r="BI188" s="29"/>
      <c r="BJ188" s="29"/>
      <c r="BK188" s="29"/>
      <c r="BL188" s="29"/>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2" customFormat="1" ht="23.25" customHeight="1" x14ac:dyDescent="0.15">
      <c r="A189" s="1290"/>
      <c r="B189" s="1377"/>
      <c r="C189" s="1291"/>
      <c r="D189" s="155"/>
      <c r="E189" s="155"/>
      <c r="F189" s="15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159"/>
      <c r="AO189" s="128"/>
      <c r="AP189" s="60"/>
      <c r="AQ189" s="127"/>
      <c r="AR189" s="179"/>
      <c r="AS189" s="35"/>
      <c r="AT189" s="35"/>
      <c r="AU189" s="35"/>
      <c r="AV189" s="26"/>
      <c r="BA189" s="28"/>
      <c r="BB189" s="28"/>
      <c r="BC189" s="28"/>
      <c r="BD189" s="28"/>
      <c r="BE189" s="5"/>
      <c r="BG189" s="95"/>
      <c r="BH189" s="29"/>
      <c r="BI189" s="29"/>
      <c r="BJ189" s="29"/>
      <c r="BK189" s="29"/>
      <c r="BL189" s="29"/>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2" customFormat="1" ht="15.75" customHeight="1" x14ac:dyDescent="0.15">
      <c r="A190" s="1378"/>
      <c r="B190" s="1379"/>
      <c r="C190" s="1380"/>
      <c r="D190" s="168"/>
      <c r="E190" s="168"/>
      <c r="F190" s="168"/>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87"/>
      <c r="AO190" s="277"/>
      <c r="AP190" s="109"/>
      <c r="AQ190" s="285"/>
      <c r="AR190" s="185"/>
      <c r="AS190" s="170"/>
      <c r="AT190" s="44"/>
      <c r="AU190" s="44"/>
      <c r="AV190" s="26"/>
      <c r="BA190" s="190"/>
      <c r="BB190" s="190"/>
      <c r="BC190" s="192"/>
      <c r="BD190" s="192"/>
      <c r="BG190" s="95"/>
      <c r="BH190" s="95"/>
      <c r="BI190" s="95"/>
      <c r="BL190" s="29"/>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10" customFormat="1" ht="30" customHeight="1" x14ac:dyDescent="0.2">
      <c r="A191" s="41"/>
      <c r="B191" s="186"/>
      <c r="C191" s="187"/>
      <c r="D191" s="188"/>
      <c r="E191" s="188"/>
      <c r="F191" s="188"/>
      <c r="G191" s="189"/>
      <c r="H191" s="189"/>
      <c r="I191" s="189"/>
      <c r="J191" s="189"/>
      <c r="K191" s="189"/>
      <c r="L191" s="189"/>
      <c r="M191" s="189"/>
      <c r="N191" s="189"/>
      <c r="O191" s="189"/>
      <c r="P191" s="189"/>
      <c r="Q191" s="189"/>
      <c r="R191" s="189"/>
      <c r="S191" s="189"/>
      <c r="T191" s="136"/>
      <c r="U191" s="136"/>
      <c r="V191" s="136"/>
      <c r="W191" s="136"/>
      <c r="AY191" s="11"/>
      <c r="AZ191" s="11"/>
      <c r="BA191" s="190"/>
      <c r="BB191" s="190"/>
      <c r="BC191" s="192"/>
      <c r="BD191" s="192"/>
      <c r="BE191" s="95"/>
      <c r="BF191" s="95"/>
      <c r="BG191" s="95"/>
      <c r="BH191" s="5"/>
      <c r="BI191" s="5"/>
      <c r="BJ191" s="5"/>
      <c r="BK191" s="95"/>
      <c r="BL191" s="95"/>
      <c r="BM191" s="95"/>
      <c r="BN191" s="95"/>
      <c r="BO191" s="95"/>
      <c r="BP191" s="95"/>
      <c r="BQ191" s="95"/>
      <c r="BR191" s="95"/>
      <c r="BS191" s="95"/>
      <c r="BT191" s="112"/>
      <c r="BU191" s="112"/>
      <c r="BV191" s="112"/>
      <c r="BW191" s="112"/>
      <c r="BX191" s="112"/>
      <c r="BY191" s="112"/>
      <c r="BZ191" s="112"/>
      <c r="CA191" s="112"/>
      <c r="CB191" s="112"/>
      <c r="CC191" s="112"/>
      <c r="CD191" s="112"/>
      <c r="CE191" s="112"/>
      <c r="CF191" s="112"/>
      <c r="CG191" s="112"/>
      <c r="CH191" s="112"/>
    </row>
    <row r="192" spans="1:88" s="5" customFormat="1" ht="14.25" customHeight="1" x14ac:dyDescent="0.15">
      <c r="A192" s="1250"/>
      <c r="B192" s="1251"/>
      <c r="C192" s="1381"/>
      <c r="D192" s="1381"/>
      <c r="E192" s="1381"/>
      <c r="F192" s="1271"/>
      <c r="G192" s="1272"/>
      <c r="H192" s="1271"/>
      <c r="I192" s="1272"/>
      <c r="J192" s="1271"/>
      <c r="K192" s="1272"/>
      <c r="L192" s="1271"/>
      <c r="M192" s="1272"/>
      <c r="N192" s="1271"/>
      <c r="O192" s="1272"/>
      <c r="P192" s="1271"/>
      <c r="Q192" s="1272"/>
      <c r="R192" s="1271"/>
      <c r="S192" s="1272"/>
      <c r="T192" s="1271"/>
      <c r="U192" s="1272"/>
      <c r="V192" s="1271"/>
      <c r="W192" s="1272"/>
      <c r="X192" s="1271"/>
      <c r="Y192" s="1272"/>
      <c r="Z192" s="1271"/>
      <c r="AA192" s="1272"/>
      <c r="AB192" s="1271"/>
      <c r="AC192" s="1272"/>
      <c r="AD192" s="1271"/>
      <c r="AE192" s="1272"/>
      <c r="AF192" s="1271"/>
      <c r="AG192" s="1272"/>
      <c r="AH192" s="1271"/>
      <c r="AI192" s="1272"/>
      <c r="AJ192" s="1271"/>
      <c r="AK192" s="1272"/>
      <c r="AL192" s="190"/>
      <c r="AM192" s="190"/>
      <c r="AN192" s="190"/>
      <c r="AO192" s="190"/>
      <c r="AP192" s="190"/>
      <c r="AQ192" s="191"/>
      <c r="AR192" s="190"/>
      <c r="AS192" s="190"/>
      <c r="AT192" s="190"/>
      <c r="AU192" s="190"/>
      <c r="AV192" s="190"/>
      <c r="AW192" s="190"/>
      <c r="AX192" s="190"/>
      <c r="AY192" s="190"/>
      <c r="AZ192" s="190"/>
      <c r="BA192" s="3"/>
      <c r="BC192" s="95"/>
      <c r="BD192" s="95"/>
      <c r="BE192" s="192"/>
      <c r="BF192" s="192"/>
      <c r="BG192" s="192"/>
      <c r="BK192" s="192"/>
      <c r="BL192" s="95"/>
      <c r="BM192" s="95"/>
      <c r="BN192" s="95"/>
      <c r="BO192" s="95"/>
      <c r="BP192" s="95"/>
      <c r="BQ192" s="95"/>
      <c r="BR192" s="95"/>
      <c r="BS192" s="95"/>
      <c r="BT192" s="192"/>
      <c r="BU192" s="192"/>
      <c r="BV192" s="95"/>
      <c r="BW192" s="95"/>
      <c r="BX192" s="95"/>
      <c r="BY192" s="95"/>
      <c r="BZ192" s="95"/>
      <c r="CA192" s="95"/>
      <c r="CB192" s="95"/>
      <c r="CC192" s="95"/>
      <c r="CD192" s="95"/>
      <c r="CE192" s="95"/>
      <c r="CF192" s="95"/>
      <c r="CG192" s="95"/>
      <c r="CH192" s="95"/>
    </row>
    <row r="193" spans="1:86" s="5" customFormat="1" ht="35.1" customHeight="1" x14ac:dyDescent="0.15">
      <c r="A193" s="1252"/>
      <c r="B193" s="1253"/>
      <c r="C193" s="323"/>
      <c r="D193" s="323"/>
      <c r="E193" s="324"/>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190"/>
      <c r="AM193" s="190"/>
      <c r="AN193" s="190"/>
      <c r="AO193" s="190"/>
      <c r="AP193" s="190"/>
      <c r="AQ193" s="191"/>
      <c r="AR193" s="190"/>
      <c r="AS193" s="190"/>
      <c r="AT193" s="190"/>
      <c r="AU193" s="190"/>
      <c r="AV193" s="190"/>
      <c r="AW193" s="190"/>
      <c r="AX193" s="190"/>
      <c r="AY193" s="190"/>
      <c r="AZ193" s="190"/>
      <c r="BA193" s="190"/>
      <c r="BB193" s="190"/>
      <c r="BC193" s="192"/>
      <c r="BD193" s="192"/>
      <c r="BE193" s="192"/>
      <c r="BF193" s="192"/>
      <c r="BG193" s="192"/>
      <c r="BK193" s="192"/>
      <c r="BL193" s="95"/>
      <c r="BM193" s="95"/>
      <c r="BN193" s="95"/>
      <c r="BO193" s="95"/>
      <c r="BP193" s="95"/>
      <c r="BQ193" s="95"/>
      <c r="BR193" s="95"/>
      <c r="BS193" s="95"/>
      <c r="BT193" s="192"/>
      <c r="BU193" s="192"/>
      <c r="BV193" s="95"/>
      <c r="BW193" s="95"/>
      <c r="BX193" s="95"/>
      <c r="BY193" s="95"/>
      <c r="BZ193" s="95"/>
      <c r="CA193" s="95"/>
      <c r="CB193" s="95"/>
      <c r="CC193" s="95"/>
      <c r="CD193" s="95"/>
      <c r="CE193" s="95"/>
      <c r="CF193" s="95"/>
      <c r="CG193" s="95"/>
      <c r="CH193" s="95"/>
    </row>
    <row r="194" spans="1:86" s="5" customFormat="1" ht="15.75" customHeight="1" x14ac:dyDescent="0.15">
      <c r="A194" s="1786"/>
      <c r="B194" s="1786"/>
      <c r="C194" s="53"/>
      <c r="D194" s="53"/>
      <c r="E194" s="53"/>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193"/>
      <c r="AM194" s="190"/>
      <c r="AN194" s="190"/>
      <c r="AO194" s="190"/>
      <c r="AP194" s="190"/>
      <c r="AQ194" s="191"/>
      <c r="AR194" s="190"/>
      <c r="AS194" s="190"/>
      <c r="AT194" s="190"/>
      <c r="AU194" s="3"/>
      <c r="AV194" s="3"/>
      <c r="AW194" s="3"/>
      <c r="AX194" s="3"/>
      <c r="BA194" s="190"/>
      <c r="BB194" s="190"/>
      <c r="BC194" s="192"/>
      <c r="BD194" s="192"/>
      <c r="BE194" s="95"/>
      <c r="BF194" s="95"/>
      <c r="BG194" s="95"/>
      <c r="BH194" s="29"/>
      <c r="BI194" s="29"/>
      <c r="BJ194" s="29"/>
      <c r="BK194" s="192"/>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row>
    <row r="195" spans="1:86" s="10" customFormat="1" ht="30" customHeight="1" x14ac:dyDescent="0.2">
      <c r="A195" s="41"/>
      <c r="B195" s="186"/>
      <c r="C195" s="187"/>
      <c r="D195" s="188"/>
      <c r="E195" s="188"/>
      <c r="F195" s="188"/>
      <c r="G195" s="189"/>
      <c r="H195" s="189"/>
      <c r="I195" s="189"/>
      <c r="J195" s="189"/>
      <c r="K195" s="189"/>
      <c r="L195" s="189"/>
      <c r="M195" s="189"/>
      <c r="N195" s="189"/>
      <c r="O195" s="189"/>
      <c r="P195" s="189"/>
      <c r="Q195" s="189"/>
      <c r="R195" s="189"/>
      <c r="S195" s="189"/>
      <c r="T195" s="136"/>
      <c r="U195" s="136"/>
      <c r="V195" s="136"/>
      <c r="W195" s="136"/>
      <c r="AY195" s="11"/>
      <c r="AZ195" s="11"/>
      <c r="BA195" s="190"/>
      <c r="BB195" s="190"/>
      <c r="BC195" s="192"/>
      <c r="BD195" s="192"/>
      <c r="BE195" s="95"/>
      <c r="BF195" s="95"/>
      <c r="BG195" s="95"/>
      <c r="BH195" s="5"/>
      <c r="BI195" s="5"/>
      <c r="BJ195" s="5"/>
      <c r="BK195" s="95"/>
      <c r="BL195" s="95"/>
      <c r="BM195" s="95"/>
      <c r="BN195" s="95"/>
      <c r="BO195" s="95"/>
      <c r="BP195" s="95"/>
      <c r="BQ195" s="95"/>
      <c r="BR195" s="95"/>
      <c r="BS195" s="95"/>
      <c r="BT195" s="112"/>
      <c r="BU195" s="112"/>
      <c r="BV195" s="112"/>
      <c r="BW195" s="112"/>
      <c r="BX195" s="112"/>
      <c r="BY195" s="112"/>
      <c r="BZ195" s="112"/>
      <c r="CA195" s="112"/>
      <c r="CB195" s="112"/>
      <c r="CC195" s="112"/>
      <c r="CD195" s="112"/>
      <c r="CE195" s="112"/>
      <c r="CF195" s="112"/>
      <c r="CG195" s="112"/>
      <c r="CH195" s="112"/>
    </row>
    <row r="196" spans="1:86" s="5" customFormat="1" ht="14.25" customHeight="1" x14ac:dyDescent="0.15">
      <c r="A196" s="1250"/>
      <c r="B196" s="1251"/>
      <c r="C196" s="1381"/>
      <c r="D196" s="1381"/>
      <c r="E196" s="1381"/>
      <c r="F196" s="1271"/>
      <c r="G196" s="1272"/>
      <c r="H196" s="1271"/>
      <c r="I196" s="1272"/>
      <c r="J196" s="1271"/>
      <c r="K196" s="1272"/>
      <c r="L196" s="1271"/>
      <c r="M196" s="1272"/>
      <c r="N196" s="1271"/>
      <c r="O196" s="1272"/>
      <c r="P196" s="1271"/>
      <c r="Q196" s="1272"/>
      <c r="R196" s="1271"/>
      <c r="S196" s="1272"/>
      <c r="T196" s="1271"/>
      <c r="U196" s="1272"/>
      <c r="V196" s="1271"/>
      <c r="W196" s="1272"/>
      <c r="X196" s="1271"/>
      <c r="Y196" s="1272"/>
      <c r="Z196" s="1271"/>
      <c r="AA196" s="1272"/>
      <c r="AB196" s="1271"/>
      <c r="AC196" s="1272"/>
      <c r="AD196" s="1271"/>
      <c r="AE196" s="1272"/>
      <c r="AF196" s="1271"/>
      <c r="AG196" s="1272"/>
      <c r="AH196" s="1271"/>
      <c r="AI196" s="1272"/>
      <c r="AJ196" s="1271"/>
      <c r="AK196" s="1272"/>
      <c r="AL196" s="190"/>
      <c r="AM196" s="190"/>
      <c r="AN196" s="190"/>
      <c r="AO196" s="190"/>
      <c r="AP196" s="190"/>
      <c r="AQ196" s="191"/>
      <c r="AR196" s="190"/>
      <c r="AS196" s="190"/>
      <c r="AT196" s="190"/>
      <c r="AU196" s="190"/>
      <c r="AV196" s="190"/>
      <c r="AW196" s="190"/>
      <c r="AX196" s="190"/>
      <c r="AY196" s="190"/>
      <c r="AZ196" s="190"/>
      <c r="BA196" s="190"/>
      <c r="BB196" s="190"/>
      <c r="BC196" s="190"/>
      <c r="BD196" s="190"/>
      <c r="BE196" s="192"/>
      <c r="BF196" s="192"/>
      <c r="BG196" s="192"/>
      <c r="BK196" s="192"/>
      <c r="BL196" s="95"/>
      <c r="BM196" s="95"/>
      <c r="BN196" s="95"/>
      <c r="BO196" s="95"/>
      <c r="BP196" s="95"/>
      <c r="BQ196" s="95"/>
      <c r="BR196" s="95"/>
      <c r="BS196" s="95"/>
      <c r="BT196" s="192"/>
      <c r="BU196" s="192"/>
      <c r="BV196" s="95"/>
      <c r="BW196" s="95"/>
      <c r="BX196" s="95"/>
      <c r="BY196" s="95"/>
      <c r="BZ196" s="95"/>
      <c r="CA196" s="95"/>
      <c r="CB196" s="95"/>
      <c r="CC196" s="95"/>
      <c r="CD196" s="95"/>
      <c r="CE196" s="95"/>
      <c r="CF196" s="95"/>
      <c r="CG196" s="95"/>
      <c r="CH196" s="95"/>
    </row>
    <row r="197" spans="1:86" s="5" customFormat="1" ht="35.1" customHeight="1" x14ac:dyDescent="0.15">
      <c r="A197" s="1252"/>
      <c r="B197" s="1253"/>
      <c r="C197" s="323"/>
      <c r="D197" s="323"/>
      <c r="E197" s="324"/>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190"/>
      <c r="AM197" s="190"/>
      <c r="AN197" s="190"/>
      <c r="AO197" s="190"/>
      <c r="AP197" s="190"/>
      <c r="AQ197" s="191"/>
      <c r="AR197" s="190"/>
      <c r="AS197" s="190"/>
      <c r="AT197" s="190"/>
      <c r="AU197" s="190"/>
      <c r="AV197" s="190"/>
      <c r="AW197" s="190"/>
      <c r="AX197" s="190"/>
      <c r="AY197" s="190"/>
      <c r="AZ197" s="190"/>
      <c r="BA197" s="190"/>
      <c r="BB197" s="190"/>
      <c r="BC197" s="190"/>
      <c r="BD197" s="190"/>
      <c r="BE197" s="192"/>
      <c r="BF197" s="192"/>
      <c r="BG197" s="192"/>
      <c r="BK197" s="192"/>
      <c r="BL197" s="95"/>
      <c r="BM197" s="95"/>
      <c r="BN197" s="95"/>
      <c r="BO197" s="95"/>
      <c r="BP197" s="95"/>
      <c r="BQ197" s="95"/>
      <c r="BR197" s="95"/>
      <c r="BS197" s="95"/>
      <c r="BT197" s="192"/>
      <c r="BU197" s="192"/>
      <c r="BV197" s="95"/>
      <c r="BW197" s="95"/>
      <c r="BX197" s="95"/>
      <c r="BY197" s="95"/>
      <c r="BZ197" s="95"/>
      <c r="CA197" s="95"/>
      <c r="CB197" s="95"/>
      <c r="CC197" s="95"/>
      <c r="CD197" s="95"/>
      <c r="CE197" s="95"/>
      <c r="CF197" s="95"/>
      <c r="CG197" s="95"/>
      <c r="CH197" s="95"/>
    </row>
    <row r="198" spans="1:86" s="5" customFormat="1" ht="15.75" customHeight="1" x14ac:dyDescent="0.15">
      <c r="A198" s="1786"/>
      <c r="B198" s="1786"/>
      <c r="C198" s="53"/>
      <c r="D198" s="53"/>
      <c r="E198" s="53"/>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193"/>
      <c r="AM198" s="190"/>
      <c r="AN198" s="190"/>
      <c r="AO198" s="190"/>
      <c r="AP198" s="190"/>
      <c r="AQ198" s="191"/>
      <c r="AR198" s="190"/>
      <c r="AS198" s="190"/>
      <c r="AT198" s="190"/>
      <c r="AU198" s="3"/>
      <c r="AV198" s="3"/>
      <c r="AW198" s="3"/>
      <c r="AX198" s="3"/>
      <c r="BA198" s="190"/>
      <c r="BB198" s="190"/>
      <c r="BC198" s="190"/>
      <c r="BD198" s="190"/>
      <c r="BE198" s="95"/>
      <c r="BF198" s="95"/>
      <c r="BG198" s="95"/>
      <c r="BH198" s="29"/>
      <c r="BI198" s="29"/>
      <c r="BJ198" s="29"/>
      <c r="BK198" s="192"/>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row>
    <row r="199" spans="1:86" s="22" customFormat="1" ht="20.25" customHeight="1" x14ac:dyDescent="0.2">
      <c r="A199" s="41"/>
      <c r="B199" s="10"/>
      <c r="C199" s="10"/>
      <c r="D199" s="10"/>
      <c r="E199" s="10"/>
      <c r="F199" s="10"/>
      <c r="G199" s="10"/>
      <c r="H199" s="10"/>
      <c r="I199" s="10"/>
      <c r="J199" s="10"/>
      <c r="K199" s="10"/>
      <c r="L199" s="10"/>
      <c r="M199" s="4"/>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1"/>
      <c r="AZ199" s="11"/>
      <c r="BA199" s="28"/>
      <c r="BB199" s="197"/>
      <c r="BC199" s="198"/>
      <c r="BD199" s="28"/>
      <c r="BE199" s="3"/>
      <c r="BF199" s="3"/>
      <c r="BG199" s="3"/>
      <c r="BH199" s="5"/>
      <c r="BI199" s="5"/>
      <c r="BJ199" s="5"/>
      <c r="BK199" s="5"/>
      <c r="BL199" s="5"/>
      <c r="BM199" s="5"/>
      <c r="BN199" s="5"/>
      <c r="BO199" s="3"/>
      <c r="BP199" s="3"/>
      <c r="BQ199" s="3"/>
      <c r="BR199" s="5"/>
      <c r="BS199" s="5"/>
      <c r="BT199" s="10"/>
      <c r="BU199" s="10"/>
      <c r="BV199" s="10"/>
      <c r="BW199" s="10"/>
      <c r="BX199" s="5"/>
      <c r="BY199" s="5"/>
      <c r="BZ199" s="5"/>
      <c r="CA199" s="5"/>
    </row>
    <row r="200" spans="1:86" s="22" customFormat="1" ht="20.25" customHeight="1" x14ac:dyDescent="0.15">
      <c r="A200" s="1788"/>
      <c r="B200" s="1789"/>
      <c r="C200" s="1237"/>
      <c r="D200" s="1470"/>
      <c r="E200" s="1471"/>
      <c r="F200" s="1471"/>
      <c r="G200" s="1471"/>
      <c r="H200" s="1471"/>
      <c r="I200" s="1471"/>
      <c r="J200" s="1471"/>
      <c r="K200" s="1471"/>
      <c r="L200" s="1471"/>
      <c r="M200" s="1471"/>
      <c r="N200" s="1471"/>
      <c r="O200" s="1471"/>
      <c r="P200" s="1471"/>
      <c r="Q200" s="1471"/>
      <c r="R200" s="1471"/>
      <c r="S200" s="1472"/>
      <c r="T200" s="1470"/>
      <c r="U200" s="1472"/>
      <c r="V200" s="1242"/>
      <c r="W200" s="3"/>
      <c r="X200" s="3"/>
      <c r="Y200" s="3"/>
      <c r="Z200" s="3"/>
      <c r="AA200" s="3"/>
      <c r="AB200" s="3"/>
      <c r="AC200" s="3"/>
      <c r="AD200" s="3"/>
      <c r="AE200" s="3"/>
      <c r="AF200" s="3"/>
      <c r="AG200" s="3"/>
      <c r="AH200" s="3"/>
      <c r="AI200" s="3"/>
      <c r="AJ200" s="3"/>
      <c r="AK200" s="3"/>
      <c r="AL200" s="3"/>
      <c r="AZ200" s="3"/>
      <c r="BA200" s="28"/>
      <c r="BB200" s="197"/>
      <c r="BC200" s="198"/>
      <c r="BD200" s="28"/>
      <c r="BE200" s="3"/>
      <c r="BF200" s="3"/>
      <c r="BG200" s="3"/>
      <c r="BH200" s="5"/>
      <c r="BI200" s="5"/>
      <c r="BJ200" s="5"/>
      <c r="BK200" s="5"/>
      <c r="BL200" s="5"/>
      <c r="BM200" s="5"/>
      <c r="BN200" s="5"/>
      <c r="BO200" s="3"/>
      <c r="BP200" s="3"/>
      <c r="BQ200" s="3"/>
      <c r="BR200" s="5"/>
      <c r="BS200" s="5"/>
      <c r="BY200" s="5"/>
      <c r="BZ200" s="5"/>
      <c r="CA200" s="5"/>
      <c r="CB200" s="5"/>
    </row>
    <row r="201" spans="1:86" s="22" customFormat="1" ht="24.75" customHeight="1" x14ac:dyDescent="0.15">
      <c r="A201" s="1790"/>
      <c r="B201" s="1791"/>
      <c r="C201" s="1238"/>
      <c r="D201" s="194"/>
      <c r="E201" s="330"/>
      <c r="F201" s="330"/>
      <c r="G201" s="330"/>
      <c r="H201" s="326"/>
      <c r="I201" s="326"/>
      <c r="J201" s="326"/>
      <c r="K201" s="326"/>
      <c r="L201" s="326"/>
      <c r="M201" s="326"/>
      <c r="N201" s="326"/>
      <c r="O201" s="326"/>
      <c r="P201" s="326"/>
      <c r="Q201" s="326"/>
      <c r="R201" s="326"/>
      <c r="S201" s="326"/>
      <c r="T201" s="330"/>
      <c r="U201" s="330"/>
      <c r="V201" s="1808"/>
      <c r="W201" s="3"/>
      <c r="X201" s="3"/>
      <c r="Y201" s="3"/>
      <c r="Z201" s="3"/>
      <c r="AA201" s="3"/>
      <c r="AB201" s="3"/>
      <c r="AC201" s="3"/>
      <c r="AD201" s="3"/>
      <c r="AE201" s="3"/>
      <c r="AF201" s="3"/>
      <c r="AG201" s="3"/>
      <c r="AH201" s="3"/>
      <c r="AI201" s="3"/>
      <c r="AJ201" s="3"/>
      <c r="AK201" s="3"/>
      <c r="AL201" s="3"/>
      <c r="AY201" s="3"/>
      <c r="AZ201" s="3"/>
      <c r="BA201" s="28"/>
      <c r="BB201" s="197"/>
      <c r="BC201" s="198"/>
      <c r="BD201" s="28"/>
      <c r="BE201" s="3"/>
      <c r="BF201" s="3"/>
      <c r="BG201" s="3"/>
      <c r="BH201" s="5"/>
      <c r="BI201" s="5"/>
      <c r="BJ201" s="5"/>
      <c r="BK201" s="3"/>
      <c r="BL201" s="5"/>
      <c r="BM201" s="5"/>
      <c r="BN201" s="5"/>
      <c r="BO201" s="3"/>
      <c r="BP201" s="3"/>
      <c r="BQ201" s="3"/>
      <c r="BR201" s="5"/>
      <c r="BS201" s="5"/>
      <c r="BY201" s="5"/>
      <c r="BZ201" s="5"/>
      <c r="CA201" s="5"/>
      <c r="CB201" s="5"/>
    </row>
    <row r="202" spans="1:86" s="22" customFormat="1" ht="15.75" customHeight="1" x14ac:dyDescent="0.15">
      <c r="A202" s="1473"/>
      <c r="B202" s="195"/>
      <c r="C202" s="52"/>
      <c r="D202" s="25"/>
      <c r="E202" s="25"/>
      <c r="F202" s="25"/>
      <c r="G202" s="25"/>
      <c r="H202" s="25"/>
      <c r="I202" s="25"/>
      <c r="J202" s="25"/>
      <c r="K202" s="25"/>
      <c r="L202" s="25"/>
      <c r="M202" s="25"/>
      <c r="N202" s="25"/>
      <c r="O202" s="25"/>
      <c r="P202" s="25"/>
      <c r="Q202" s="25"/>
      <c r="R202" s="25"/>
      <c r="S202" s="25"/>
      <c r="T202" s="25"/>
      <c r="U202" s="25"/>
      <c r="V202" s="25"/>
      <c r="W202" s="99"/>
      <c r="X202" s="74"/>
      <c r="Y202" s="74"/>
      <c r="Z202" s="74"/>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5"/>
      <c r="AZ202" s="5"/>
      <c r="BA202" s="28"/>
      <c r="BB202" s="197"/>
      <c r="BC202" s="198"/>
      <c r="BD202" s="28"/>
      <c r="BH202" s="29"/>
      <c r="BI202" s="29"/>
      <c r="BJ202" s="29"/>
      <c r="BK202" s="5"/>
      <c r="BL202" s="199"/>
      <c r="BM202" s="199"/>
      <c r="BN202" s="199"/>
      <c r="BO202" s="196"/>
      <c r="BP202" s="196"/>
      <c r="BQ202" s="196"/>
      <c r="BR202" s="196"/>
      <c r="BS202" s="196"/>
      <c r="BT202" s="196"/>
      <c r="BU202" s="196"/>
      <c r="BV202" s="196"/>
      <c r="BW202" s="196"/>
      <c r="BX202" s="196"/>
      <c r="BY202" s="196"/>
      <c r="BZ202" s="196"/>
      <c r="CA202" s="5"/>
      <c r="CB202" s="5"/>
    </row>
    <row r="203" spans="1:86" s="22" customFormat="1" ht="15.75" customHeight="1" x14ac:dyDescent="0.15">
      <c r="A203" s="1474"/>
      <c r="B203" s="200"/>
      <c r="C203" s="53"/>
      <c r="D203" s="44"/>
      <c r="E203" s="44"/>
      <c r="F203" s="44"/>
      <c r="G203" s="44"/>
      <c r="H203" s="44"/>
      <c r="I203" s="44"/>
      <c r="J203" s="44"/>
      <c r="K203" s="44"/>
      <c r="L203" s="44"/>
      <c r="M203" s="44"/>
      <c r="N203" s="44"/>
      <c r="O203" s="44"/>
      <c r="P203" s="44"/>
      <c r="Q203" s="44"/>
      <c r="R203" s="44"/>
      <c r="S203" s="44"/>
      <c r="T203" s="44"/>
      <c r="U203" s="44"/>
      <c r="V203" s="44"/>
      <c r="W203" s="99"/>
      <c r="X203" s="74"/>
      <c r="Y203" s="74"/>
      <c r="Z203" s="74"/>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5"/>
      <c r="AZ203" s="5"/>
      <c r="BA203" s="3"/>
      <c r="BB203" s="3"/>
      <c r="BC203" s="3"/>
      <c r="BD203" s="3"/>
      <c r="BH203" s="29"/>
      <c r="BI203" s="29"/>
      <c r="BJ203" s="29"/>
      <c r="BK203" s="5"/>
      <c r="BL203" s="199"/>
      <c r="BM203" s="199"/>
      <c r="BN203" s="199"/>
      <c r="BO203" s="196"/>
      <c r="BP203" s="196"/>
      <c r="BQ203" s="196"/>
      <c r="BR203" s="196"/>
      <c r="BS203" s="196"/>
      <c r="BT203" s="196"/>
      <c r="BU203" s="196"/>
      <c r="BV203" s="196"/>
      <c r="BW203" s="196"/>
      <c r="BX203" s="196"/>
      <c r="BY203" s="196"/>
      <c r="BZ203" s="196"/>
      <c r="CA203" s="5"/>
      <c r="CB203" s="5"/>
    </row>
    <row r="204" spans="1:86" s="22" customFormat="1" ht="15.75" customHeight="1" x14ac:dyDescent="0.15">
      <c r="A204" s="1475"/>
      <c r="B204" s="201"/>
      <c r="C204" s="59"/>
      <c r="D204" s="60"/>
      <c r="E204" s="60"/>
      <c r="F204" s="60"/>
      <c r="G204" s="60"/>
      <c r="H204" s="60"/>
      <c r="I204" s="60"/>
      <c r="J204" s="60"/>
      <c r="K204" s="60"/>
      <c r="L204" s="60"/>
      <c r="M204" s="60"/>
      <c r="N204" s="60"/>
      <c r="O204" s="60"/>
      <c r="P204" s="60"/>
      <c r="Q204" s="60"/>
      <c r="R204" s="60"/>
      <c r="S204" s="60"/>
      <c r="T204" s="60"/>
      <c r="U204" s="60"/>
      <c r="V204" s="60"/>
      <c r="W204" s="99"/>
      <c r="X204" s="74"/>
      <c r="Y204" s="74"/>
      <c r="Z204" s="74"/>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5"/>
      <c r="AZ204" s="5"/>
      <c r="BA204" s="5"/>
      <c r="BB204" s="5"/>
      <c r="BC204" s="5"/>
      <c r="BD204" s="5"/>
      <c r="BH204" s="29"/>
      <c r="BI204" s="29"/>
      <c r="BJ204" s="29"/>
      <c r="BK204" s="5"/>
      <c r="BL204" s="199"/>
      <c r="BM204" s="199"/>
      <c r="BN204" s="199"/>
      <c r="BO204" s="196"/>
      <c r="BP204" s="196"/>
      <c r="BQ204" s="196"/>
      <c r="BR204" s="196"/>
      <c r="BS204" s="196"/>
      <c r="BT204" s="196"/>
      <c r="BU204" s="196"/>
      <c r="BV204" s="196"/>
      <c r="BW204" s="196"/>
      <c r="BX204" s="196"/>
      <c r="BY204" s="196"/>
      <c r="BZ204" s="196"/>
      <c r="CA204" s="5"/>
      <c r="CB204" s="5"/>
    </row>
    <row r="205" spans="1:86" s="10" customFormat="1" ht="15.75" customHeight="1" x14ac:dyDescent="0.2">
      <c r="A205" s="1474"/>
      <c r="B205" s="200"/>
      <c r="C205" s="53"/>
      <c r="D205" s="44"/>
      <c r="E205" s="44"/>
      <c r="F205" s="44"/>
      <c r="G205" s="44"/>
      <c r="H205" s="44"/>
      <c r="I205" s="44"/>
      <c r="J205" s="44"/>
      <c r="K205" s="44"/>
      <c r="L205" s="44"/>
      <c r="M205" s="44"/>
      <c r="N205" s="44"/>
      <c r="O205" s="44"/>
      <c r="P205" s="44"/>
      <c r="Q205" s="44"/>
      <c r="R205" s="44"/>
      <c r="S205" s="44"/>
      <c r="T205" s="44"/>
      <c r="U205" s="44"/>
      <c r="V205" s="44"/>
      <c r="W205" s="99"/>
      <c r="X205" s="74"/>
      <c r="Y205" s="74"/>
      <c r="Z205" s="74"/>
      <c r="AA205" s="196"/>
      <c r="AB205" s="196"/>
      <c r="AC205" s="196"/>
      <c r="AD205" s="196"/>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5"/>
      <c r="AZ205" s="5"/>
      <c r="BA205" s="5"/>
      <c r="BB205" s="5"/>
      <c r="BC205" s="5"/>
      <c r="BD205" s="3"/>
      <c r="BG205" s="22"/>
      <c r="BH205" s="29"/>
      <c r="BI205" s="29"/>
      <c r="BJ205" s="29"/>
      <c r="BK205" s="5"/>
      <c r="BL205" s="199"/>
      <c r="BM205" s="199"/>
      <c r="BN205" s="199"/>
      <c r="BO205" s="196"/>
      <c r="BP205" s="196"/>
      <c r="BQ205" s="196"/>
      <c r="BR205" s="196"/>
      <c r="BS205" s="196"/>
      <c r="BT205" s="196"/>
      <c r="BU205" s="196"/>
      <c r="BV205" s="196"/>
      <c r="BW205" s="196"/>
      <c r="BX205" s="196"/>
      <c r="BY205" s="196"/>
      <c r="BZ205" s="196"/>
      <c r="CA205" s="5"/>
      <c r="CB205" s="5"/>
      <c r="CC205" s="22"/>
      <c r="CD205" s="22"/>
      <c r="CE205" s="22"/>
      <c r="CF205" s="22"/>
    </row>
    <row r="206" spans="1:86" s="22" customFormat="1" ht="30" customHeight="1" x14ac:dyDescent="0.45">
      <c r="A206" s="65"/>
      <c r="B206" s="65"/>
      <c r="C206" s="65"/>
      <c r="D206" s="65"/>
      <c r="E206" s="65"/>
      <c r="F206" s="65"/>
      <c r="G206" s="65"/>
      <c r="H206" s="10"/>
      <c r="I206" s="10"/>
      <c r="J206" s="10"/>
      <c r="K206" s="10"/>
      <c r="L206" s="10"/>
      <c r="M206" s="4"/>
      <c r="O206" s="10"/>
      <c r="P206" s="10"/>
      <c r="Q206" s="10"/>
      <c r="R206" s="202"/>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1"/>
      <c r="AZ206" s="11"/>
      <c r="BA206" s="3"/>
      <c r="BB206" s="3"/>
      <c r="BC206" s="3"/>
      <c r="BD206" s="3"/>
      <c r="BE206" s="3"/>
      <c r="BG206" s="3"/>
      <c r="BH206" s="5"/>
      <c r="BI206" s="5"/>
      <c r="BJ206" s="5"/>
      <c r="BK206" s="3"/>
      <c r="BL206" s="5"/>
      <c r="BM206" s="5"/>
      <c r="BN206" s="5"/>
      <c r="BO206" s="3"/>
      <c r="BP206" s="3"/>
      <c r="BQ206" s="10"/>
      <c r="BR206" s="10"/>
      <c r="BS206" s="10"/>
      <c r="BT206" s="10"/>
      <c r="BU206" s="10"/>
      <c r="BV206" s="10"/>
      <c r="BW206" s="10"/>
    </row>
    <row r="207" spans="1:86" s="22" customFormat="1" ht="26.25" customHeight="1" x14ac:dyDescent="0.15">
      <c r="A207" s="1250"/>
      <c r="B207" s="1251"/>
      <c r="C207" s="1273"/>
      <c r="D207" s="1273"/>
      <c r="E207" s="1273"/>
      <c r="F207" s="1358"/>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1359"/>
      <c r="AD207" s="1359"/>
      <c r="AE207" s="1359"/>
      <c r="AF207" s="1359"/>
      <c r="AG207" s="1359"/>
      <c r="AH207" s="1359"/>
      <c r="AI207" s="1359"/>
      <c r="AJ207" s="1359"/>
      <c r="AK207" s="1359"/>
      <c r="AL207" s="1359"/>
      <c r="AM207" s="1359"/>
      <c r="AN207" s="1809"/>
      <c r="AO207" s="1237"/>
      <c r="AP207" s="1298"/>
      <c r="AQ207" s="1237"/>
      <c r="AY207" s="5"/>
      <c r="AZ207" s="5"/>
      <c r="BA207" s="28"/>
      <c r="BC207" s="3"/>
      <c r="BD207" s="3"/>
      <c r="BE207" s="5"/>
      <c r="BG207" s="3"/>
      <c r="BH207" s="5"/>
      <c r="BI207" s="5"/>
      <c r="BJ207" s="5"/>
      <c r="BK207" s="5"/>
      <c r="BL207" s="5"/>
      <c r="BM207" s="5"/>
      <c r="BN207" s="5"/>
      <c r="BO207" s="5"/>
      <c r="BP207" s="5"/>
      <c r="BQ207" s="3"/>
      <c r="BR207" s="3"/>
      <c r="BS207" s="3"/>
      <c r="BT207" s="3"/>
      <c r="BU207" s="3"/>
      <c r="BV207" s="3"/>
      <c r="BW207" s="3"/>
    </row>
    <row r="208" spans="1:86" s="22" customFormat="1" ht="18.75" customHeight="1" x14ac:dyDescent="0.15">
      <c r="A208" s="1308"/>
      <c r="B208" s="1309"/>
      <c r="C208" s="1273"/>
      <c r="D208" s="1273"/>
      <c r="E208" s="1273"/>
      <c r="F208" s="1302"/>
      <c r="G208" s="1303"/>
      <c r="H208" s="1479"/>
      <c r="I208" s="1480"/>
      <c r="J208" s="1302"/>
      <c r="K208" s="1303"/>
      <c r="L208" s="1302"/>
      <c r="M208" s="1303"/>
      <c r="N208" s="1302"/>
      <c r="O208" s="1303"/>
      <c r="P208" s="1288"/>
      <c r="Q208" s="1289"/>
      <c r="R208" s="1288"/>
      <c r="S208" s="1289"/>
      <c r="T208" s="1288"/>
      <c r="U208" s="1289"/>
      <c r="V208" s="1288"/>
      <c r="W208" s="1289"/>
      <c r="X208" s="1288"/>
      <c r="Y208" s="1289"/>
      <c r="Z208" s="1288"/>
      <c r="AA208" s="1289"/>
      <c r="AB208" s="1288"/>
      <c r="AC208" s="1289"/>
      <c r="AD208" s="1288"/>
      <c r="AE208" s="1289"/>
      <c r="AF208" s="1288"/>
      <c r="AG208" s="1289"/>
      <c r="AH208" s="1288"/>
      <c r="AI208" s="1289"/>
      <c r="AJ208" s="1288"/>
      <c r="AK208" s="1289"/>
      <c r="AL208" s="1288"/>
      <c r="AM208" s="1361"/>
      <c r="AN208" s="1810"/>
      <c r="AO208" s="1478"/>
      <c r="AP208" s="1301"/>
      <c r="AQ208" s="1478"/>
      <c r="AY208" s="5"/>
      <c r="AZ208" s="5"/>
      <c r="BA208" s="28"/>
      <c r="BC208" s="3"/>
      <c r="BD208" s="3"/>
      <c r="BE208" s="5"/>
      <c r="BG208" s="3"/>
      <c r="BH208" s="5"/>
      <c r="BI208" s="5"/>
      <c r="BJ208" s="5"/>
      <c r="BK208" s="5"/>
      <c r="BL208" s="5"/>
      <c r="BM208" s="5"/>
      <c r="BN208" s="5"/>
      <c r="BO208" s="3"/>
      <c r="BP208" s="3"/>
      <c r="BQ208" s="3"/>
      <c r="BR208" s="3"/>
      <c r="BS208" s="3"/>
      <c r="BT208" s="3"/>
      <c r="BU208" s="3"/>
      <c r="BV208" s="3"/>
      <c r="BW208" s="3"/>
    </row>
    <row r="209" spans="1:93" s="22" customFormat="1" x14ac:dyDescent="0.2">
      <c r="A209" s="1252"/>
      <c r="B209" s="1253"/>
      <c r="C209" s="323"/>
      <c r="D209" s="323"/>
      <c r="E209" s="316"/>
      <c r="F209" s="317"/>
      <c r="G209" s="317"/>
      <c r="H209" s="317"/>
      <c r="I209" s="317"/>
      <c r="J209" s="317"/>
      <c r="K209" s="317"/>
      <c r="L209" s="317"/>
      <c r="M209" s="317"/>
      <c r="N209" s="317"/>
      <c r="O209" s="317"/>
      <c r="P209" s="317"/>
      <c r="Q209" s="317"/>
      <c r="R209" s="317"/>
      <c r="S209" s="317"/>
      <c r="T209" s="317"/>
      <c r="U209" s="317"/>
      <c r="V209" s="317"/>
      <c r="W209" s="317"/>
      <c r="X209" s="317"/>
      <c r="Y209" s="317"/>
      <c r="Z209" s="317"/>
      <c r="AA209" s="317"/>
      <c r="AB209" s="317"/>
      <c r="AC209" s="317"/>
      <c r="AD209" s="317"/>
      <c r="AE209" s="317"/>
      <c r="AF209" s="317"/>
      <c r="AG209" s="317"/>
      <c r="AH209" s="317"/>
      <c r="AI209" s="317"/>
      <c r="AJ209" s="317"/>
      <c r="AK209" s="317"/>
      <c r="AL209" s="317"/>
      <c r="AM209" s="314"/>
      <c r="AN209" s="1811"/>
      <c r="AO209" s="1238"/>
      <c r="AP209" s="1345"/>
      <c r="AQ209" s="1238"/>
      <c r="AY209" s="5"/>
      <c r="AZ209" s="5"/>
      <c r="BA209" s="28"/>
      <c r="BB209" s="10"/>
      <c r="BC209" s="3"/>
      <c r="BD209" s="3"/>
      <c r="BE209" s="3"/>
      <c r="BG209" s="3"/>
      <c r="BH209" s="5"/>
      <c r="BI209" s="5"/>
      <c r="BJ209" s="5"/>
      <c r="BK209" s="3"/>
      <c r="BL209" s="5"/>
      <c r="BM209" s="5"/>
      <c r="BN209" s="5"/>
      <c r="BO209" s="3"/>
      <c r="BP209" s="3"/>
      <c r="BQ209" s="3"/>
      <c r="BR209" s="3"/>
      <c r="BS209" s="3"/>
      <c r="BT209" s="3"/>
      <c r="BU209" s="3"/>
      <c r="BV209" s="3"/>
      <c r="BW209" s="3"/>
    </row>
    <row r="210" spans="1:93" s="22" customFormat="1" ht="18" customHeight="1" x14ac:dyDescent="0.15">
      <c r="A210" s="1341"/>
      <c r="B210" s="1342"/>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4"/>
      <c r="AM210" s="205"/>
      <c r="AN210" s="206"/>
      <c r="AO210" s="207"/>
      <c r="AP210" s="208"/>
      <c r="AQ210" s="208"/>
      <c r="AR210" s="193"/>
      <c r="AY210" s="5"/>
      <c r="AZ210" s="5"/>
      <c r="BA210" s="28"/>
      <c r="BC210" s="3"/>
      <c r="BD210" s="3"/>
      <c r="BE210" s="3"/>
      <c r="BG210" s="3"/>
      <c r="BH210" s="29"/>
      <c r="BI210" s="5"/>
      <c r="BJ210" s="5"/>
      <c r="BK210" s="3"/>
      <c r="BL210" s="5"/>
      <c r="BM210" s="5"/>
      <c r="BN210" s="5"/>
      <c r="BO210" s="3"/>
      <c r="BP210" s="3"/>
      <c r="BQ210" s="3"/>
      <c r="BR210" s="3"/>
      <c r="BS210" s="3"/>
      <c r="BT210" s="3"/>
      <c r="BU210" s="3"/>
      <c r="BV210" s="3"/>
      <c r="BW210" s="3"/>
    </row>
    <row r="211" spans="1:93" s="22" customFormat="1" ht="18" customHeight="1" x14ac:dyDescent="0.15">
      <c r="A211" s="1403"/>
      <c r="B211" s="209"/>
      <c r="C211" s="210"/>
      <c r="D211" s="211"/>
      <c r="E211" s="210"/>
      <c r="F211" s="154"/>
      <c r="G211" s="154"/>
      <c r="H211" s="154"/>
      <c r="I211" s="154"/>
      <c r="J211" s="154"/>
      <c r="K211" s="25"/>
      <c r="L211" s="154"/>
      <c r="M211" s="25"/>
      <c r="N211" s="154"/>
      <c r="O211" s="25"/>
      <c r="P211" s="154"/>
      <c r="Q211" s="25"/>
      <c r="R211" s="154"/>
      <c r="S211" s="25"/>
      <c r="T211" s="154"/>
      <c r="U211" s="25"/>
      <c r="V211" s="154"/>
      <c r="W211" s="25"/>
      <c r="X211" s="154"/>
      <c r="Y211" s="25"/>
      <c r="Z211" s="154"/>
      <c r="AA211" s="25"/>
      <c r="AB211" s="154"/>
      <c r="AC211" s="25"/>
      <c r="AD211" s="154"/>
      <c r="AE211" s="154"/>
      <c r="AF211" s="154"/>
      <c r="AG211" s="154"/>
      <c r="AH211" s="154"/>
      <c r="AI211" s="154"/>
      <c r="AJ211" s="154"/>
      <c r="AK211" s="154"/>
      <c r="AL211" s="154"/>
      <c r="AM211" s="212"/>
      <c r="AN211" s="176"/>
      <c r="AO211" s="183"/>
      <c r="AP211" s="25"/>
      <c r="AQ211" s="25"/>
      <c r="AR211" s="193"/>
      <c r="AY211" s="5"/>
      <c r="AZ211" s="5"/>
      <c r="BA211" s="28"/>
      <c r="BC211" s="3"/>
      <c r="BD211" s="3"/>
      <c r="BE211" s="3"/>
      <c r="BG211" s="3"/>
      <c r="BH211" s="29"/>
      <c r="BI211" s="5"/>
      <c r="BJ211" s="5"/>
      <c r="BK211" s="3"/>
      <c r="BL211" s="5"/>
      <c r="BM211" s="5"/>
      <c r="BN211" s="5"/>
      <c r="BO211" s="3"/>
      <c r="BP211" s="3"/>
      <c r="BQ211" s="3"/>
      <c r="BR211" s="3"/>
      <c r="BS211" s="3"/>
      <c r="BT211" s="3"/>
      <c r="BU211" s="3"/>
      <c r="BV211" s="3"/>
      <c r="BW211" s="3"/>
    </row>
    <row r="212" spans="1:93" s="10" customFormat="1" ht="18.75" customHeight="1" x14ac:dyDescent="0.2">
      <c r="A212" s="1404"/>
      <c r="B212" s="329"/>
      <c r="C212" s="53"/>
      <c r="D212" s="53"/>
      <c r="E212" s="168"/>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87"/>
      <c r="AN212" s="174"/>
      <c r="AO212" s="184"/>
      <c r="AP212" s="44"/>
      <c r="AQ212" s="44"/>
      <c r="AR212" s="193"/>
      <c r="AS212" s="22"/>
      <c r="AT212" s="22"/>
      <c r="AU212" s="22"/>
      <c r="AV212" s="22"/>
      <c r="AW212" s="22"/>
      <c r="AX212" s="22"/>
      <c r="AY212" s="5"/>
      <c r="AZ212" s="5"/>
      <c r="BA212" s="28"/>
      <c r="BB212" s="22"/>
      <c r="BC212" s="3"/>
      <c r="BD212" s="3"/>
      <c r="BE212" s="3"/>
      <c r="BG212" s="3"/>
      <c r="BH212" s="29"/>
      <c r="BI212" s="5"/>
      <c r="BJ212" s="5"/>
      <c r="BK212" s="3"/>
      <c r="BL212" s="5"/>
      <c r="BM212" s="5"/>
      <c r="BN212" s="5"/>
      <c r="BO212" s="3"/>
      <c r="BP212" s="3"/>
      <c r="BQ212" s="3"/>
      <c r="BR212" s="3"/>
      <c r="BS212" s="3"/>
      <c r="BT212" s="3"/>
      <c r="BU212" s="3"/>
      <c r="BV212" s="3"/>
      <c r="BW212" s="3"/>
      <c r="BX212" s="3"/>
      <c r="BY212" s="3"/>
      <c r="BZ212" s="3"/>
    </row>
    <row r="213" spans="1:93" s="22" customFormat="1" ht="15" customHeight="1" x14ac:dyDescent="0.15">
      <c r="A213" s="1792"/>
      <c r="B213" s="1792"/>
      <c r="C213" s="59"/>
      <c r="D213" s="59"/>
      <c r="E213" s="213"/>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114"/>
      <c r="AN213" s="180"/>
      <c r="AO213" s="181"/>
      <c r="AP213" s="60"/>
      <c r="AQ213" s="60"/>
      <c r="AR213" s="193"/>
      <c r="AY213" s="5"/>
      <c r="AZ213" s="5"/>
      <c r="BA213" s="28"/>
      <c r="BC213" s="3"/>
      <c r="BD213" s="3"/>
      <c r="BE213" s="3"/>
      <c r="BG213" s="3"/>
      <c r="BH213" s="29"/>
      <c r="BI213" s="5"/>
      <c r="BJ213" s="5"/>
      <c r="BK213" s="3"/>
      <c r="BL213" s="5"/>
      <c r="BM213" s="5"/>
      <c r="BN213" s="5"/>
      <c r="BO213" s="3"/>
      <c r="BP213" s="3"/>
      <c r="BQ213" s="3"/>
      <c r="BR213" s="3"/>
      <c r="BS213" s="3"/>
      <c r="BT213" s="3"/>
      <c r="BU213" s="3"/>
      <c r="BV213" s="3"/>
      <c r="BW213" s="3"/>
    </row>
    <row r="214" spans="1:93" s="22" customFormat="1" ht="15" customHeight="1" x14ac:dyDescent="0.15">
      <c r="A214" s="1787"/>
      <c r="B214" s="1787"/>
      <c r="C214" s="56"/>
      <c r="D214" s="56"/>
      <c r="E214" s="214"/>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86"/>
      <c r="AN214" s="177"/>
      <c r="AO214" s="178"/>
      <c r="AP214" s="32"/>
      <c r="AQ214" s="32"/>
      <c r="AR214" s="193"/>
      <c r="AY214" s="5"/>
      <c r="AZ214" s="5"/>
      <c r="BA214" s="28"/>
      <c r="BC214" s="3"/>
      <c r="BD214" s="3"/>
      <c r="BE214" s="3"/>
      <c r="BG214" s="3"/>
      <c r="BH214" s="29"/>
      <c r="BI214" s="5"/>
      <c r="BJ214" s="5"/>
      <c r="BK214" s="3"/>
      <c r="BL214" s="5"/>
      <c r="BM214" s="5"/>
      <c r="BN214" s="5"/>
      <c r="BO214" s="3"/>
      <c r="BP214" s="3"/>
      <c r="BQ214" s="3"/>
      <c r="BR214" s="3"/>
      <c r="BS214" s="3"/>
      <c r="BT214" s="3"/>
      <c r="BU214" s="3"/>
      <c r="BV214" s="3"/>
      <c r="BW214" s="3"/>
    </row>
    <row r="215" spans="1:93" s="22" customFormat="1" ht="15" customHeight="1" x14ac:dyDescent="0.15">
      <c r="A215" s="1787"/>
      <c r="B215" s="1787"/>
      <c r="C215" s="56"/>
      <c r="D215" s="56"/>
      <c r="E215" s="214"/>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86"/>
      <c r="AN215" s="177"/>
      <c r="AO215" s="178"/>
      <c r="AP215" s="32"/>
      <c r="AQ215" s="32"/>
      <c r="AR215" s="193"/>
      <c r="AY215" s="5"/>
      <c r="AZ215" s="5"/>
      <c r="BA215" s="28"/>
      <c r="BC215" s="3"/>
      <c r="BD215" s="3"/>
      <c r="BE215" s="3"/>
      <c r="BG215" s="3"/>
      <c r="BH215" s="29"/>
      <c r="BI215" s="5"/>
      <c r="BJ215" s="5"/>
      <c r="BK215" s="3"/>
      <c r="BL215" s="5"/>
      <c r="BM215" s="5"/>
      <c r="BN215" s="5"/>
      <c r="BO215" s="3"/>
      <c r="BP215" s="3"/>
      <c r="BQ215" s="3"/>
      <c r="BR215" s="3"/>
      <c r="BS215" s="3"/>
      <c r="BT215" s="3"/>
      <c r="BU215" s="3"/>
      <c r="BV215" s="3"/>
      <c r="BW215" s="3"/>
    </row>
    <row r="216" spans="1:93" s="22" customFormat="1" ht="15" customHeight="1" x14ac:dyDescent="0.15">
      <c r="A216" s="1787"/>
      <c r="B216" s="1787"/>
      <c r="C216" s="56"/>
      <c r="D216" s="56"/>
      <c r="E216" s="214"/>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86"/>
      <c r="AN216" s="177"/>
      <c r="AO216" s="178"/>
      <c r="AP216" s="32"/>
      <c r="AQ216" s="32"/>
      <c r="AR216" s="193"/>
      <c r="AY216" s="5"/>
      <c r="AZ216" s="5"/>
      <c r="BA216" s="28"/>
      <c r="BC216" s="3"/>
      <c r="BD216" s="3"/>
      <c r="BE216" s="3"/>
      <c r="BG216" s="3"/>
      <c r="BH216" s="29"/>
      <c r="BI216" s="5"/>
      <c r="BJ216" s="5"/>
      <c r="BK216" s="3"/>
      <c r="BL216" s="5"/>
      <c r="BM216" s="5"/>
      <c r="BN216" s="5"/>
      <c r="BO216" s="3"/>
      <c r="BP216" s="3"/>
      <c r="BQ216" s="3"/>
      <c r="BR216" s="3"/>
      <c r="BS216" s="3"/>
      <c r="BT216" s="3"/>
      <c r="BU216" s="3"/>
      <c r="BV216" s="3"/>
      <c r="BW216" s="3"/>
    </row>
    <row r="217" spans="1:93" s="22" customFormat="1" ht="15" customHeight="1" x14ac:dyDescent="0.15">
      <c r="A217" s="1787"/>
      <c r="B217" s="1787"/>
      <c r="C217" s="56"/>
      <c r="D217" s="56"/>
      <c r="E217" s="214"/>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86"/>
      <c r="AN217" s="177"/>
      <c r="AO217" s="178"/>
      <c r="AP217" s="32"/>
      <c r="AQ217" s="32"/>
      <c r="AR217" s="193"/>
      <c r="AY217" s="5"/>
      <c r="AZ217" s="5"/>
      <c r="BA217" s="28"/>
      <c r="BC217" s="3"/>
      <c r="BD217" s="3"/>
      <c r="BE217" s="3"/>
      <c r="BG217" s="3"/>
      <c r="BH217" s="29"/>
      <c r="BI217" s="5"/>
      <c r="BJ217" s="5"/>
      <c r="BK217" s="3"/>
      <c r="BL217" s="5"/>
      <c r="BM217" s="5"/>
      <c r="BN217" s="5"/>
      <c r="BO217" s="3"/>
      <c r="BP217" s="3"/>
      <c r="BQ217" s="3"/>
      <c r="BR217" s="3"/>
      <c r="BS217" s="3"/>
      <c r="BT217" s="3"/>
      <c r="BU217" s="3"/>
      <c r="BV217" s="3"/>
      <c r="BW217" s="3"/>
    </row>
    <row r="218" spans="1:93" s="22" customFormat="1" ht="15" customHeight="1" x14ac:dyDescent="0.15">
      <c r="A218" s="1787"/>
      <c r="B218" s="1787"/>
      <c r="C218" s="56"/>
      <c r="D218" s="56"/>
      <c r="E218" s="214"/>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86"/>
      <c r="AN218" s="177"/>
      <c r="AO218" s="178"/>
      <c r="AP218" s="32"/>
      <c r="AQ218" s="32"/>
      <c r="AR218" s="193"/>
      <c r="AY218" s="5"/>
      <c r="AZ218" s="5"/>
      <c r="BA218" s="3"/>
      <c r="BE218" s="3"/>
      <c r="BG218" s="3"/>
      <c r="BH218" s="29"/>
      <c r="BI218" s="5"/>
      <c r="BJ218" s="5"/>
      <c r="BK218" s="3"/>
      <c r="BL218" s="5"/>
      <c r="BM218" s="5"/>
      <c r="BN218" s="5"/>
      <c r="BO218" s="3"/>
      <c r="BP218" s="3"/>
      <c r="BQ218" s="3"/>
      <c r="BR218" s="3"/>
      <c r="BS218" s="3"/>
      <c r="BT218" s="3"/>
      <c r="BU218" s="3"/>
      <c r="BV218" s="3"/>
      <c r="BW218" s="3"/>
    </row>
    <row r="219" spans="1:93" s="22" customFormat="1" ht="15" customHeight="1" x14ac:dyDescent="0.15">
      <c r="A219" s="1787"/>
      <c r="B219" s="1787"/>
      <c r="C219" s="56"/>
      <c r="D219" s="56"/>
      <c r="E219" s="214"/>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86"/>
      <c r="AN219" s="177"/>
      <c r="AO219" s="178"/>
      <c r="AP219" s="32"/>
      <c r="AQ219" s="32"/>
      <c r="AR219" s="193"/>
      <c r="AY219" s="5"/>
      <c r="AZ219" s="5"/>
      <c r="BA219" s="3"/>
      <c r="BE219" s="3"/>
      <c r="BG219" s="3"/>
      <c r="BH219" s="29"/>
      <c r="BI219" s="5"/>
      <c r="BJ219" s="5"/>
      <c r="BK219" s="3"/>
      <c r="BL219" s="5"/>
      <c r="BM219" s="5"/>
      <c r="BN219" s="5"/>
      <c r="BO219" s="3"/>
      <c r="BP219" s="3"/>
      <c r="BQ219" s="3"/>
      <c r="BR219" s="3"/>
      <c r="BS219" s="3"/>
      <c r="BT219" s="3"/>
      <c r="BU219" s="3"/>
      <c r="BV219" s="3"/>
      <c r="BW219" s="3"/>
    </row>
    <row r="220" spans="1:93" s="22" customFormat="1" ht="15" customHeight="1" x14ac:dyDescent="0.15">
      <c r="A220" s="1793"/>
      <c r="B220" s="1793"/>
      <c r="C220" s="53"/>
      <c r="D220" s="53"/>
      <c r="E220" s="168"/>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87"/>
      <c r="AN220" s="174"/>
      <c r="AO220" s="184"/>
      <c r="AP220" s="44"/>
      <c r="AQ220" s="44"/>
      <c r="AR220" s="193"/>
      <c r="AY220" s="5"/>
      <c r="AZ220" s="5"/>
      <c r="BA220" s="3"/>
      <c r="BE220" s="3"/>
      <c r="BG220" s="3"/>
      <c r="BH220" s="29"/>
      <c r="BI220" s="5"/>
      <c r="BJ220" s="5"/>
      <c r="BK220" s="3"/>
      <c r="BL220" s="5"/>
      <c r="BM220" s="5"/>
      <c r="BN220" s="5"/>
      <c r="BO220" s="3"/>
      <c r="BP220" s="3"/>
      <c r="BQ220" s="3"/>
      <c r="BR220" s="3"/>
      <c r="BS220" s="3"/>
      <c r="BT220" s="3"/>
      <c r="BU220" s="3"/>
      <c r="BV220" s="3"/>
      <c r="BW220" s="3"/>
    </row>
    <row r="221" spans="1:93" s="22" customFormat="1" ht="26.25" customHeight="1" x14ac:dyDescent="0.4">
      <c r="A221" s="41"/>
      <c r="B221" s="186"/>
      <c r="C221" s="187"/>
      <c r="D221" s="188"/>
      <c r="E221" s="188"/>
      <c r="F221" s="188"/>
      <c r="G221" s="215"/>
      <c r="H221" s="215"/>
      <c r="I221" s="215"/>
      <c r="J221" s="215"/>
      <c r="K221" s="215"/>
      <c r="L221" s="216"/>
      <c r="M221" s="215"/>
      <c r="N221" s="215"/>
      <c r="O221" s="215"/>
      <c r="P221" s="215"/>
      <c r="Q221" s="215"/>
      <c r="R221" s="215"/>
      <c r="S221" s="215"/>
      <c r="T221" s="191"/>
      <c r="U221" s="190"/>
      <c r="V221" s="190"/>
      <c r="W221" s="19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1"/>
      <c r="AZ221" s="11"/>
      <c r="BA221" s="3"/>
      <c r="BE221" s="3"/>
      <c r="BF221" s="3"/>
      <c r="BG221" s="3"/>
      <c r="BH221" s="5"/>
      <c r="BI221" s="5"/>
      <c r="BJ221" s="5"/>
      <c r="BK221" s="3"/>
      <c r="BL221" s="5"/>
      <c r="BM221" s="5"/>
      <c r="BN221" s="5"/>
      <c r="BO221" s="3"/>
      <c r="BP221" s="3"/>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row>
    <row r="222" spans="1:93" s="22" customFormat="1" ht="15.75" customHeight="1" x14ac:dyDescent="0.15">
      <c r="A222" s="1250"/>
      <c r="B222" s="1251"/>
      <c r="C222" s="1352"/>
      <c r="D222" s="1353"/>
      <c r="E222" s="1354"/>
      <c r="F222" s="1273"/>
      <c r="G222" s="1273"/>
      <c r="H222" s="1273"/>
      <c r="I222" s="1273"/>
      <c r="J222" s="1273"/>
      <c r="K222" s="1273"/>
      <c r="L222" s="1273"/>
      <c r="M222" s="1273"/>
      <c r="N222" s="1273"/>
      <c r="O222" s="1273"/>
      <c r="P222" s="1273"/>
      <c r="Q222" s="1273"/>
      <c r="R222" s="1273"/>
      <c r="S222" s="1273"/>
      <c r="T222" s="1273"/>
      <c r="U222" s="1273"/>
      <c r="V222" s="1273"/>
      <c r="W222" s="1273"/>
      <c r="X222" s="1273"/>
      <c r="Y222" s="1273"/>
      <c r="Z222" s="1273"/>
      <c r="AA222" s="1273"/>
      <c r="AB222" s="1273"/>
      <c r="AC222" s="1273"/>
      <c r="AD222" s="1273"/>
      <c r="AE222" s="1273"/>
      <c r="AF222" s="1273"/>
      <c r="AG222" s="1273"/>
      <c r="AH222" s="1273"/>
      <c r="AI222" s="1273"/>
      <c r="AJ222" s="1273"/>
      <c r="AK222" s="1273"/>
      <c r="AL222" s="1273"/>
      <c r="AM222" s="1273"/>
      <c r="AN222" s="1273"/>
      <c r="AO222" s="1358"/>
      <c r="AP222" s="1481"/>
      <c r="AQ222" s="1412"/>
      <c r="AR222" s="5"/>
      <c r="AS222" s="5"/>
      <c r="AT222" s="5"/>
      <c r="AU222" s="5"/>
      <c r="AV222" s="5"/>
      <c r="AW222" s="5"/>
      <c r="AX222" s="5"/>
      <c r="AY222" s="5"/>
      <c r="AZ222" s="5"/>
      <c r="BA222" s="3"/>
      <c r="BE222" s="3"/>
      <c r="BF222" s="3"/>
      <c r="BG222" s="3"/>
      <c r="BH222" s="5"/>
      <c r="BI222" s="5"/>
      <c r="BJ222" s="5"/>
      <c r="BK222" s="5"/>
      <c r="BL222" s="5"/>
      <c r="BM222" s="5"/>
      <c r="BN222" s="5"/>
      <c r="BO222" s="3"/>
      <c r="BP222" s="3"/>
      <c r="BQ222" s="3"/>
      <c r="BR222" s="3"/>
      <c r="BS222" s="3"/>
      <c r="BT222" s="3"/>
      <c r="BU222" s="3"/>
      <c r="BV222" s="3"/>
      <c r="BW222" s="3"/>
      <c r="BX222" s="3"/>
      <c r="BY222" s="3"/>
      <c r="BZ222" s="3"/>
      <c r="CA222" s="5"/>
      <c r="CB222" s="5"/>
      <c r="CC222" s="5"/>
      <c r="CD222" s="5"/>
      <c r="CE222" s="5"/>
      <c r="CF222" s="5"/>
      <c r="CG222" s="5"/>
      <c r="CH222" s="5"/>
      <c r="CI222" s="5"/>
      <c r="CJ222" s="5"/>
      <c r="CK222" s="5"/>
      <c r="CL222" s="5"/>
      <c r="CM222" s="5"/>
      <c r="CN222" s="5"/>
      <c r="CO222" s="5"/>
    </row>
    <row r="223" spans="1:93" s="22" customFormat="1" ht="15.75" customHeight="1" x14ac:dyDescent="0.15">
      <c r="A223" s="1308"/>
      <c r="B223" s="1309"/>
      <c r="C223" s="1355"/>
      <c r="D223" s="1356"/>
      <c r="E223" s="1357"/>
      <c r="F223" s="1302"/>
      <c r="G223" s="1303"/>
      <c r="H223" s="1302"/>
      <c r="I223" s="1303"/>
      <c r="J223" s="1479"/>
      <c r="K223" s="1480"/>
      <c r="L223" s="1302"/>
      <c r="M223" s="1303"/>
      <c r="N223" s="1302"/>
      <c r="O223" s="1303"/>
      <c r="P223" s="1302"/>
      <c r="Q223" s="1303"/>
      <c r="R223" s="1288"/>
      <c r="S223" s="1289"/>
      <c r="T223" s="1288"/>
      <c r="U223" s="1289"/>
      <c r="V223" s="1288"/>
      <c r="W223" s="1289"/>
      <c r="X223" s="1288"/>
      <c r="Y223" s="1289"/>
      <c r="Z223" s="1288"/>
      <c r="AA223" s="1289"/>
      <c r="AB223" s="1288"/>
      <c r="AC223" s="1289"/>
      <c r="AD223" s="1288"/>
      <c r="AE223" s="1289"/>
      <c r="AF223" s="1288"/>
      <c r="AG223" s="1289"/>
      <c r="AH223" s="1288"/>
      <c r="AI223" s="1289"/>
      <c r="AJ223" s="1288"/>
      <c r="AK223" s="1289"/>
      <c r="AL223" s="1288"/>
      <c r="AM223" s="1289"/>
      <c r="AN223" s="1288"/>
      <c r="AO223" s="1361"/>
      <c r="AP223" s="1482"/>
      <c r="AQ223" s="1456"/>
      <c r="AR223" s="5"/>
      <c r="AS223" s="5"/>
      <c r="AT223" s="5"/>
      <c r="AU223" s="5"/>
      <c r="AV223" s="5"/>
      <c r="AW223" s="5"/>
      <c r="AX223" s="5"/>
      <c r="AY223" s="5"/>
      <c r="AZ223" s="5"/>
      <c r="BA223" s="3"/>
      <c r="BE223" s="3"/>
      <c r="BF223" s="3"/>
      <c r="BG223" s="3"/>
      <c r="BH223" s="5"/>
      <c r="BI223" s="5"/>
      <c r="BJ223" s="5"/>
      <c r="BK223" s="3"/>
      <c r="BL223" s="5"/>
      <c r="BM223" s="5"/>
      <c r="BN223" s="5"/>
      <c r="BO223" s="3"/>
      <c r="BP223" s="3"/>
      <c r="BQ223" s="3"/>
      <c r="BR223" s="3"/>
      <c r="BS223" s="3"/>
      <c r="BT223" s="3"/>
      <c r="BU223" s="3"/>
      <c r="BV223" s="3"/>
      <c r="BW223" s="3"/>
      <c r="BX223" s="3"/>
      <c r="BY223" s="3"/>
      <c r="BZ223" s="3"/>
      <c r="CA223" s="5"/>
      <c r="CB223" s="5"/>
      <c r="CC223" s="5"/>
      <c r="CD223" s="5"/>
      <c r="CE223" s="5"/>
      <c r="CF223" s="5"/>
      <c r="CG223" s="5"/>
      <c r="CH223" s="5"/>
      <c r="CI223" s="5"/>
      <c r="CJ223" s="5"/>
      <c r="CK223" s="5"/>
      <c r="CL223" s="5"/>
      <c r="CM223" s="5"/>
      <c r="CN223" s="5"/>
      <c r="CO223" s="5"/>
    </row>
    <row r="224" spans="1:93" s="22" customFormat="1" ht="18.75" customHeight="1" x14ac:dyDescent="0.2">
      <c r="A224" s="1252"/>
      <c r="B224" s="1253"/>
      <c r="C224" s="323"/>
      <c r="D224" s="323"/>
      <c r="E224" s="316"/>
      <c r="F224" s="78"/>
      <c r="G224" s="81"/>
      <c r="H224" s="78"/>
      <c r="I224" s="81"/>
      <c r="J224" s="78"/>
      <c r="K224" s="81"/>
      <c r="L224" s="78"/>
      <c r="M224" s="81"/>
      <c r="N224" s="78"/>
      <c r="O224" s="81"/>
      <c r="P224" s="78"/>
      <c r="Q224" s="81"/>
      <c r="R224" s="78"/>
      <c r="S224" s="81"/>
      <c r="T224" s="78"/>
      <c r="U224" s="81"/>
      <c r="V224" s="78"/>
      <c r="W224" s="81"/>
      <c r="X224" s="78"/>
      <c r="Y224" s="81"/>
      <c r="Z224" s="78"/>
      <c r="AA224" s="81"/>
      <c r="AB224" s="78"/>
      <c r="AC224" s="81"/>
      <c r="AD224" s="78"/>
      <c r="AE224" s="81"/>
      <c r="AF224" s="78"/>
      <c r="AG224" s="81"/>
      <c r="AH224" s="78"/>
      <c r="AI224" s="81"/>
      <c r="AJ224" s="78"/>
      <c r="AK224" s="81"/>
      <c r="AL224" s="78"/>
      <c r="AM224" s="81"/>
      <c r="AN224" s="78"/>
      <c r="AO224" s="80"/>
      <c r="AP224" s="1483"/>
      <c r="AQ224" s="1413"/>
      <c r="AR224" s="5"/>
      <c r="AS224" s="5"/>
      <c r="AT224" s="5"/>
      <c r="AU224" s="5"/>
      <c r="AV224" s="5"/>
      <c r="AW224" s="5"/>
      <c r="AX224" s="5"/>
      <c r="AY224" s="5"/>
      <c r="AZ224" s="5"/>
      <c r="BA224" s="28"/>
      <c r="BB224" s="28"/>
      <c r="BC224" s="10"/>
      <c r="BD224" s="10"/>
      <c r="BE224" s="3"/>
      <c r="BF224" s="3"/>
      <c r="BG224" s="3"/>
      <c r="BH224" s="5"/>
      <c r="BI224" s="5"/>
      <c r="BJ224" s="5"/>
      <c r="BK224" s="5"/>
      <c r="BL224" s="5"/>
      <c r="BM224" s="5"/>
      <c r="BN224" s="5"/>
      <c r="BO224" s="3"/>
      <c r="BP224" s="3"/>
      <c r="BQ224" s="3"/>
      <c r="BR224" s="3"/>
      <c r="BS224" s="3"/>
      <c r="BT224" s="3"/>
      <c r="BU224" s="3"/>
      <c r="BV224" s="3"/>
      <c r="BW224" s="3"/>
      <c r="BX224" s="3"/>
      <c r="BY224" s="3"/>
      <c r="BZ224" s="3"/>
      <c r="CA224" s="5"/>
      <c r="CB224" s="5"/>
      <c r="CC224" s="5"/>
      <c r="CD224" s="5"/>
      <c r="CE224" s="5"/>
      <c r="CF224" s="5"/>
      <c r="CG224" s="5"/>
      <c r="CH224" s="5"/>
      <c r="CI224" s="5"/>
      <c r="CJ224" s="5"/>
      <c r="CK224" s="5"/>
      <c r="CL224" s="5"/>
      <c r="CM224" s="5"/>
      <c r="CN224" s="5"/>
      <c r="CO224" s="5"/>
    </row>
    <row r="225" spans="1:97" s="22" customFormat="1" ht="15.75" customHeight="1" x14ac:dyDescent="0.2">
      <c r="A225" s="1335"/>
      <c r="B225" s="1335"/>
      <c r="C225" s="52"/>
      <c r="D225" s="52"/>
      <c r="E225" s="52"/>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85"/>
      <c r="AP225" s="161"/>
      <c r="AQ225" s="25"/>
      <c r="AR225" s="193"/>
      <c r="AY225" s="5"/>
      <c r="AZ225" s="5"/>
      <c r="BA225" s="28"/>
      <c r="BB225" s="28"/>
      <c r="BC225" s="10"/>
      <c r="BD225" s="10"/>
      <c r="BE225" s="3"/>
      <c r="BF225" s="3"/>
      <c r="BG225" s="3"/>
      <c r="BH225" s="29"/>
      <c r="BI225" s="29"/>
      <c r="BJ225" s="5"/>
      <c r="BK225" s="3"/>
      <c r="BL225" s="5"/>
      <c r="BM225" s="5"/>
      <c r="BN225" s="5"/>
      <c r="BO225" s="3"/>
      <c r="BP225" s="3"/>
      <c r="BQ225" s="3"/>
      <c r="BR225" s="3"/>
      <c r="BS225" s="3"/>
      <c r="BT225" s="3"/>
      <c r="BU225" s="3"/>
      <c r="BV225" s="3"/>
      <c r="BW225" s="3"/>
      <c r="CC225" s="5"/>
      <c r="CD225" s="5"/>
      <c r="CE225" s="5"/>
      <c r="CF225" s="5"/>
      <c r="CG225" s="5"/>
      <c r="CH225" s="5"/>
      <c r="CI225" s="5"/>
      <c r="CJ225" s="5"/>
      <c r="CK225" s="5"/>
      <c r="CL225" s="5"/>
      <c r="CM225" s="5"/>
      <c r="CN225" s="5"/>
      <c r="CO225" s="5"/>
    </row>
    <row r="226" spans="1:97" s="22" customFormat="1" ht="15.75" customHeight="1" thickBot="1" x14ac:dyDescent="0.2">
      <c r="A226" s="1336"/>
      <c r="B226" s="1336"/>
      <c r="C226" s="62"/>
      <c r="D226" s="62"/>
      <c r="E226" s="62"/>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8"/>
      <c r="AP226" s="219"/>
      <c r="AQ226" s="220"/>
      <c r="AR226" s="26"/>
      <c r="AY226" s="5"/>
      <c r="AZ226" s="5"/>
      <c r="BA226" s="28"/>
      <c r="BB226" s="28"/>
      <c r="BC226" s="5"/>
      <c r="BD226" s="5"/>
      <c r="BE226" s="3"/>
      <c r="BF226" s="3"/>
      <c r="BG226" s="3"/>
      <c r="BH226" s="29"/>
      <c r="BI226" s="29"/>
      <c r="BJ226" s="5"/>
      <c r="BK226" s="5"/>
      <c r="BL226" s="5"/>
      <c r="BM226" s="5"/>
      <c r="BN226" s="5"/>
      <c r="BO226" s="3"/>
      <c r="BP226" s="3"/>
      <c r="BQ226" s="3"/>
      <c r="BR226" s="3"/>
      <c r="BS226" s="3"/>
      <c r="BT226" s="3"/>
      <c r="BU226" s="3"/>
      <c r="BV226" s="3"/>
      <c r="BW226" s="3"/>
      <c r="BX226" s="3"/>
      <c r="BY226" s="3"/>
      <c r="BZ226" s="3"/>
      <c r="CA226" s="5"/>
      <c r="CB226" s="5"/>
      <c r="CC226" s="5"/>
      <c r="CD226" s="5"/>
      <c r="CE226" s="5"/>
      <c r="CF226" s="5"/>
      <c r="CG226" s="5"/>
      <c r="CH226" s="5"/>
      <c r="CI226" s="5"/>
      <c r="CJ226" s="5"/>
      <c r="CK226" s="5"/>
      <c r="CL226" s="5"/>
      <c r="CM226" s="5"/>
      <c r="CN226" s="5"/>
      <c r="CO226" s="5"/>
    </row>
    <row r="227" spans="1:97" s="10" customFormat="1" ht="19.5" customHeight="1" thickTop="1" x14ac:dyDescent="0.2">
      <c r="A227" s="1337"/>
      <c r="B227" s="1338"/>
      <c r="C227" s="221"/>
      <c r="D227" s="221"/>
      <c r="E227" s="221"/>
      <c r="F227" s="222"/>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3"/>
      <c r="AP227" s="224"/>
      <c r="AQ227" s="225"/>
      <c r="AR227" s="26"/>
      <c r="AS227" s="22"/>
      <c r="AT227" s="22"/>
      <c r="AU227" s="22"/>
      <c r="AV227" s="22"/>
      <c r="AW227" s="22"/>
      <c r="AX227" s="22"/>
      <c r="AY227" s="5"/>
      <c r="AZ227" s="5"/>
      <c r="BA227" s="28"/>
      <c r="BB227" s="28"/>
      <c r="BC227" s="5"/>
      <c r="BD227" s="5"/>
      <c r="BE227" s="3"/>
      <c r="BF227" s="3"/>
      <c r="BG227" s="3"/>
      <c r="BH227" s="29"/>
      <c r="BI227" s="29"/>
      <c r="BJ227" s="5"/>
      <c r="BK227" s="5"/>
      <c r="BL227" s="5"/>
      <c r="BM227" s="5"/>
      <c r="BN227" s="5"/>
      <c r="BO227" s="3"/>
      <c r="BP227" s="3"/>
      <c r="BQ227" s="3"/>
      <c r="BR227" s="3"/>
      <c r="BS227" s="3"/>
      <c r="BT227" s="3"/>
      <c r="BU227" s="3"/>
      <c r="BV227" s="3"/>
      <c r="BW227" s="3"/>
      <c r="BX227" s="3"/>
      <c r="BY227" s="3"/>
      <c r="BZ227" s="3"/>
      <c r="CA227" s="5"/>
      <c r="CB227" s="5"/>
      <c r="CC227" s="5"/>
      <c r="CD227" s="5"/>
      <c r="CE227" s="5"/>
      <c r="CF227" s="5"/>
      <c r="CG227" s="5"/>
      <c r="CH227" s="5"/>
      <c r="CI227" s="5"/>
      <c r="CJ227" s="5"/>
      <c r="CK227" s="5"/>
      <c r="CL227" s="5"/>
      <c r="CM227" s="5"/>
      <c r="CN227" s="5"/>
      <c r="CO227" s="5"/>
    </row>
    <row r="228" spans="1:97" s="10" customFormat="1" ht="25.5" customHeight="1" thickBot="1" x14ac:dyDescent="0.25">
      <c r="A228" s="1333"/>
      <c r="B228" s="1334"/>
      <c r="C228" s="226"/>
      <c r="D228" s="226"/>
      <c r="E228" s="226"/>
      <c r="F228" s="227"/>
      <c r="G228" s="227"/>
      <c r="H228" s="227"/>
      <c r="I228" s="227"/>
      <c r="J228" s="228"/>
      <c r="K228" s="229"/>
      <c r="L228" s="228"/>
      <c r="M228" s="229"/>
      <c r="N228" s="228"/>
      <c r="O228" s="229"/>
      <c r="P228" s="228"/>
      <c r="Q228" s="229"/>
      <c r="R228" s="228"/>
      <c r="S228" s="229"/>
      <c r="T228" s="228"/>
      <c r="U228" s="229"/>
      <c r="V228" s="228"/>
      <c r="W228" s="229"/>
      <c r="X228" s="228"/>
      <c r="Y228" s="229"/>
      <c r="Z228" s="228"/>
      <c r="AA228" s="229"/>
      <c r="AB228" s="228"/>
      <c r="AC228" s="229"/>
      <c r="AD228" s="228"/>
      <c r="AE228" s="229"/>
      <c r="AF228" s="228"/>
      <c r="AG228" s="229"/>
      <c r="AH228" s="228"/>
      <c r="AI228" s="229"/>
      <c r="AJ228" s="228"/>
      <c r="AK228" s="229"/>
      <c r="AL228" s="228"/>
      <c r="AM228" s="229"/>
      <c r="AN228" s="228"/>
      <c r="AO228" s="230"/>
      <c r="AP228" s="231"/>
      <c r="AQ228" s="232"/>
      <c r="AR228" s="26"/>
      <c r="AS228" s="22"/>
      <c r="AT228" s="22"/>
      <c r="AU228" s="22"/>
      <c r="AV228" s="22"/>
      <c r="AW228" s="22"/>
      <c r="AX228" s="22"/>
      <c r="AY228" s="5"/>
      <c r="AZ228" s="5"/>
      <c r="BA228" s="28"/>
      <c r="BB228" s="28"/>
      <c r="BC228" s="5"/>
      <c r="BD228" s="5"/>
      <c r="BE228" s="3"/>
      <c r="BF228" s="3"/>
      <c r="BG228" s="3"/>
      <c r="BH228" s="29"/>
      <c r="BI228" s="29"/>
      <c r="BJ228" s="5"/>
      <c r="BK228" s="5"/>
      <c r="BL228" s="5"/>
      <c r="BM228" s="5"/>
      <c r="BN228" s="5"/>
      <c r="BO228" s="3"/>
      <c r="BP228" s="3"/>
      <c r="BQ228" s="3"/>
      <c r="BR228" s="3"/>
      <c r="BS228" s="3"/>
      <c r="BT228" s="3"/>
      <c r="BU228" s="3"/>
      <c r="BV228" s="3"/>
      <c r="BW228" s="3"/>
      <c r="BX228" s="3"/>
      <c r="BY228" s="3"/>
      <c r="BZ228" s="3"/>
      <c r="CA228" s="5"/>
      <c r="CB228" s="5"/>
      <c r="CC228" s="5"/>
      <c r="CD228" s="5"/>
      <c r="CE228" s="5"/>
      <c r="CF228" s="5"/>
      <c r="CG228" s="5"/>
      <c r="CH228" s="5"/>
      <c r="CI228" s="5"/>
      <c r="CJ228" s="5"/>
      <c r="CK228" s="5"/>
      <c r="CL228" s="5"/>
      <c r="CM228" s="5"/>
      <c r="CN228" s="5"/>
      <c r="CO228" s="5"/>
    </row>
    <row r="229" spans="1:97" s="5" customFormat="1" ht="15.75" customHeight="1" thickTop="1" x14ac:dyDescent="0.15">
      <c r="A229" s="1339"/>
      <c r="B229" s="59"/>
      <c r="C229" s="59"/>
      <c r="D229" s="59"/>
      <c r="E229" s="59"/>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114"/>
      <c r="AP229" s="128"/>
      <c r="AQ229" s="60"/>
      <c r="AR229" s="26"/>
      <c r="AS229" s="22"/>
      <c r="AT229" s="22"/>
      <c r="AU229" s="22"/>
      <c r="AV229" s="22"/>
      <c r="AW229" s="22"/>
      <c r="AX229" s="22"/>
      <c r="BA229" s="28"/>
      <c r="BB229" s="28"/>
      <c r="BE229" s="3"/>
      <c r="BF229" s="3"/>
      <c r="BG229" s="3"/>
      <c r="BH229" s="29"/>
      <c r="BI229" s="29"/>
      <c r="BO229" s="3"/>
      <c r="BP229" s="3"/>
      <c r="BQ229" s="3"/>
      <c r="BR229" s="3"/>
      <c r="BS229" s="3"/>
      <c r="BT229" s="3"/>
      <c r="BU229" s="3"/>
      <c r="BV229" s="3"/>
      <c r="BW229" s="3"/>
      <c r="BX229" s="3"/>
      <c r="BY229" s="3"/>
      <c r="BZ229" s="3"/>
    </row>
    <row r="230" spans="1:97" s="5" customFormat="1" ht="15.75" customHeight="1" x14ac:dyDescent="0.15">
      <c r="A230" s="1339"/>
      <c r="B230" s="56"/>
      <c r="C230" s="56"/>
      <c r="D230" s="56"/>
      <c r="E230" s="56"/>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85"/>
      <c r="AP230" s="161"/>
      <c r="AQ230" s="25"/>
      <c r="AR230" s="26"/>
      <c r="AS230" s="22"/>
      <c r="AT230" s="22"/>
      <c r="AU230" s="22"/>
      <c r="AV230" s="22"/>
      <c r="AW230" s="22"/>
      <c r="AX230" s="22"/>
      <c r="BA230" s="28"/>
      <c r="BB230" s="28"/>
      <c r="BC230" s="22"/>
      <c r="BD230" s="22"/>
      <c r="BE230" s="3"/>
      <c r="BF230" s="3"/>
      <c r="BG230" s="3"/>
      <c r="BH230" s="29"/>
      <c r="BI230" s="29"/>
      <c r="BO230" s="3"/>
      <c r="BP230" s="3"/>
      <c r="BQ230" s="3"/>
      <c r="BR230" s="3"/>
      <c r="BS230" s="3"/>
      <c r="BT230" s="3"/>
      <c r="BU230" s="3"/>
      <c r="BV230" s="3"/>
      <c r="BW230" s="3"/>
      <c r="BX230" s="3"/>
      <c r="BY230" s="3"/>
      <c r="BZ230" s="3"/>
    </row>
    <row r="231" spans="1:97" s="5" customFormat="1" ht="15.75" customHeight="1" x14ac:dyDescent="0.15">
      <c r="A231" s="1340"/>
      <c r="B231" s="53"/>
      <c r="C231" s="53"/>
      <c r="D231" s="53"/>
      <c r="E231" s="53"/>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173"/>
      <c r="AP231" s="163"/>
      <c r="AQ231" s="38"/>
      <c r="AR231" s="26"/>
      <c r="AS231" s="22"/>
      <c r="AT231" s="22"/>
      <c r="AU231" s="22"/>
      <c r="AV231" s="22"/>
      <c r="AW231" s="22"/>
      <c r="AX231" s="22"/>
      <c r="BA231" s="3"/>
      <c r="BB231" s="3"/>
      <c r="BC231" s="22"/>
      <c r="BD231" s="22"/>
      <c r="BE231" s="3"/>
      <c r="BF231" s="3"/>
      <c r="BG231" s="3"/>
      <c r="BH231" s="29"/>
      <c r="BI231" s="29"/>
      <c r="BO231" s="3"/>
      <c r="BP231" s="3"/>
      <c r="BQ231" s="3"/>
      <c r="BR231" s="3"/>
      <c r="BS231" s="3"/>
      <c r="BT231" s="3"/>
      <c r="BU231" s="3"/>
      <c r="BV231" s="3"/>
      <c r="BW231" s="3"/>
      <c r="BX231" s="3"/>
      <c r="BY231" s="3"/>
      <c r="BZ231" s="3"/>
    </row>
    <row r="232" spans="1:97" s="5" customFormat="1" ht="24.75" customHeight="1" x14ac:dyDescent="0.2">
      <c r="A232" s="41"/>
      <c r="B232" s="186"/>
      <c r="C232" s="187"/>
      <c r="D232" s="188"/>
      <c r="E232" s="188"/>
      <c r="F232" s="188"/>
      <c r="G232" s="215"/>
      <c r="H232" s="215"/>
      <c r="I232" s="215"/>
      <c r="J232" s="215"/>
      <c r="K232" s="215"/>
      <c r="L232" s="215"/>
      <c r="M232" s="215"/>
      <c r="N232" s="215"/>
      <c r="O232" s="215"/>
      <c r="P232" s="215"/>
      <c r="Q232" s="215"/>
      <c r="R232" s="215"/>
      <c r="S232" s="215"/>
      <c r="T232" s="191"/>
      <c r="U232" s="190"/>
      <c r="V232" s="190"/>
      <c r="W232" s="19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1"/>
      <c r="BA232" s="3"/>
      <c r="BB232" s="3"/>
      <c r="BC232" s="22"/>
      <c r="BD232" s="22"/>
      <c r="BE232" s="3"/>
      <c r="BF232" s="3"/>
      <c r="BG232" s="3"/>
      <c r="BO232" s="3"/>
      <c r="BP232" s="3"/>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row>
    <row r="233" spans="1:97" s="22" customFormat="1" ht="15.75" customHeight="1" x14ac:dyDescent="0.15">
      <c r="A233" s="1250"/>
      <c r="B233" s="1251"/>
      <c r="C233" s="1273"/>
      <c r="D233" s="1273"/>
      <c r="E233" s="1273"/>
      <c r="F233" s="1358"/>
      <c r="G233" s="1359"/>
      <c r="H233" s="1359"/>
      <c r="I233" s="1359"/>
      <c r="J233" s="1359"/>
      <c r="K233" s="1359"/>
      <c r="L233" s="1359"/>
      <c r="M233" s="1359"/>
      <c r="N233" s="1359"/>
      <c r="O233" s="1359"/>
      <c r="P233" s="1359"/>
      <c r="Q233" s="1359"/>
      <c r="R233" s="1359"/>
      <c r="S233" s="1359"/>
      <c r="T233" s="1359"/>
      <c r="U233" s="1359"/>
      <c r="V233" s="1359"/>
      <c r="W233" s="1359"/>
      <c r="X233" s="1359"/>
      <c r="Y233" s="1359"/>
      <c r="Z233" s="1359"/>
      <c r="AA233" s="1359"/>
      <c r="AB233" s="1359"/>
      <c r="AC233" s="1359"/>
      <c r="AD233" s="1359"/>
      <c r="AE233" s="1359"/>
      <c r="AF233" s="1359"/>
      <c r="AG233" s="1359"/>
      <c r="AH233" s="1481"/>
      <c r="AI233" s="5"/>
      <c r="AJ233" s="5"/>
      <c r="AK233" s="5"/>
      <c r="AL233" s="5"/>
      <c r="AM233" s="5"/>
      <c r="AN233" s="5"/>
      <c r="AO233" s="5"/>
      <c r="AP233" s="5"/>
      <c r="AQ233" s="5"/>
      <c r="AR233" s="5"/>
      <c r="AS233" s="5"/>
      <c r="AT233" s="5"/>
      <c r="AU233" s="3"/>
      <c r="AV233" s="3"/>
      <c r="AW233" s="3"/>
      <c r="AX233" s="3"/>
      <c r="AY233" s="5"/>
      <c r="AZ233" s="5"/>
      <c r="BA233" s="3"/>
      <c r="BB233" s="3"/>
      <c r="BE233" s="3"/>
      <c r="BF233" s="3"/>
      <c r="BG233" s="3"/>
      <c r="BH233" s="5"/>
      <c r="BI233" s="5"/>
      <c r="BJ233" s="5"/>
      <c r="BK233" s="3"/>
      <c r="BL233" s="5"/>
      <c r="BM233" s="5"/>
      <c r="BN233" s="5"/>
      <c r="BO233" s="3"/>
      <c r="BP233" s="3"/>
      <c r="BQ233" s="5"/>
      <c r="BR233" s="5"/>
      <c r="BS233" s="5"/>
      <c r="BT233" s="5"/>
      <c r="BU233" s="5"/>
      <c r="BV233" s="5"/>
      <c r="BW233" s="5"/>
      <c r="BX233" s="5"/>
      <c r="BY233" s="5"/>
      <c r="BZ233" s="5"/>
      <c r="CA233" s="5"/>
      <c r="CB233" s="5"/>
      <c r="CC233" s="5"/>
      <c r="CD233" s="5"/>
      <c r="CE233" s="5"/>
      <c r="CF233" s="5"/>
      <c r="CG233" s="5"/>
      <c r="CH233" s="5"/>
      <c r="CI233" s="5"/>
      <c r="CJ233" s="5"/>
      <c r="CK233" s="5"/>
      <c r="CL233" s="5"/>
      <c r="CM233" s="5"/>
    </row>
    <row r="234" spans="1:97" s="22" customFormat="1" ht="15.75" customHeight="1" x14ac:dyDescent="0.15">
      <c r="A234" s="1308"/>
      <c r="B234" s="1309"/>
      <c r="C234" s="1273"/>
      <c r="D234" s="1273"/>
      <c r="E234" s="1273"/>
      <c r="F234" s="1302"/>
      <c r="G234" s="1303"/>
      <c r="H234" s="1302"/>
      <c r="I234" s="1303"/>
      <c r="J234" s="1288"/>
      <c r="K234" s="1289"/>
      <c r="L234" s="1288"/>
      <c r="M234" s="1289"/>
      <c r="N234" s="1288"/>
      <c r="O234" s="1289"/>
      <c r="P234" s="1288"/>
      <c r="Q234" s="1289"/>
      <c r="R234" s="1288"/>
      <c r="S234" s="1289"/>
      <c r="T234" s="1288"/>
      <c r="U234" s="1289"/>
      <c r="V234" s="1288"/>
      <c r="W234" s="1289"/>
      <c r="X234" s="1288"/>
      <c r="Y234" s="1289"/>
      <c r="Z234" s="1288"/>
      <c r="AA234" s="1289"/>
      <c r="AB234" s="1288"/>
      <c r="AC234" s="1289"/>
      <c r="AD234" s="1288"/>
      <c r="AE234" s="1289"/>
      <c r="AF234" s="1288"/>
      <c r="AG234" s="1361"/>
      <c r="AH234" s="1482"/>
      <c r="AI234" s="5"/>
      <c r="AJ234" s="5"/>
      <c r="AK234" s="5"/>
      <c r="AL234" s="5"/>
      <c r="AM234" s="5"/>
      <c r="AN234" s="5"/>
      <c r="AO234" s="5"/>
      <c r="AP234" s="5"/>
      <c r="AQ234" s="5"/>
      <c r="AR234" s="5"/>
      <c r="AS234" s="5"/>
      <c r="AT234" s="5"/>
      <c r="AU234" s="3"/>
      <c r="AV234" s="3"/>
      <c r="AW234" s="3"/>
      <c r="AX234" s="3"/>
      <c r="AY234" s="5"/>
      <c r="AZ234" s="5"/>
      <c r="BA234" s="3"/>
      <c r="BB234" s="3"/>
      <c r="BE234" s="3"/>
      <c r="BF234" s="3"/>
      <c r="BG234" s="3"/>
      <c r="BH234" s="5"/>
      <c r="BI234" s="5"/>
      <c r="BJ234" s="5"/>
      <c r="BK234" s="5"/>
      <c r="BL234" s="5"/>
      <c r="BM234" s="5"/>
      <c r="BN234" s="5"/>
      <c r="BO234" s="3"/>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row>
    <row r="235" spans="1:97" s="22" customFormat="1" ht="26.25" customHeight="1" x14ac:dyDescent="0.2">
      <c r="A235" s="1252"/>
      <c r="B235" s="1253"/>
      <c r="C235" s="323"/>
      <c r="D235" s="323"/>
      <c r="E235" s="316"/>
      <c r="F235" s="78"/>
      <c r="G235" s="81"/>
      <c r="H235" s="78"/>
      <c r="I235" s="81"/>
      <c r="J235" s="78"/>
      <c r="K235" s="81"/>
      <c r="L235" s="78"/>
      <c r="M235" s="81"/>
      <c r="N235" s="78"/>
      <c r="O235" s="81"/>
      <c r="P235" s="78"/>
      <c r="Q235" s="81"/>
      <c r="R235" s="78"/>
      <c r="S235" s="81"/>
      <c r="T235" s="78"/>
      <c r="U235" s="81"/>
      <c r="V235" s="78"/>
      <c r="W235" s="81"/>
      <c r="X235" s="78"/>
      <c r="Y235" s="81"/>
      <c r="Z235" s="78"/>
      <c r="AA235" s="81"/>
      <c r="AB235" s="78"/>
      <c r="AC235" s="81"/>
      <c r="AD235" s="78"/>
      <c r="AE235" s="81"/>
      <c r="AF235" s="78"/>
      <c r="AG235" s="80"/>
      <c r="AH235" s="1483"/>
      <c r="AU235" s="3"/>
      <c r="AV235" s="3"/>
      <c r="AW235" s="3"/>
      <c r="AX235" s="3"/>
      <c r="AY235" s="5"/>
      <c r="AZ235" s="5"/>
      <c r="BA235" s="28"/>
      <c r="BB235" s="28"/>
      <c r="BC235" s="10"/>
      <c r="BD235" s="10"/>
      <c r="BE235" s="3"/>
      <c r="BF235" s="3"/>
      <c r="BG235" s="3"/>
      <c r="BH235" s="5"/>
      <c r="BI235" s="5"/>
      <c r="BJ235" s="5"/>
      <c r="BK235" s="3"/>
      <c r="BL235" s="5"/>
      <c r="BM235" s="5"/>
      <c r="BN235" s="5"/>
      <c r="BO235" s="3"/>
      <c r="BP235" s="5"/>
      <c r="BQ235" s="5"/>
      <c r="BR235" s="5"/>
      <c r="BS235" s="5"/>
      <c r="BT235" s="5"/>
      <c r="BU235" s="5"/>
      <c r="BV235" s="5"/>
      <c r="BW235" s="5"/>
      <c r="BX235" s="5"/>
      <c r="BY235" s="5"/>
      <c r="BZ235" s="5"/>
    </row>
    <row r="236" spans="1:97" s="22" customFormat="1" ht="15.75" customHeight="1" thickBot="1" x14ac:dyDescent="0.2">
      <c r="A236" s="1486"/>
      <c r="B236" s="1486"/>
      <c r="C236" s="234"/>
      <c r="D236" s="234"/>
      <c r="E236" s="235"/>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8"/>
      <c r="AH236" s="219"/>
      <c r="AI236" s="193"/>
      <c r="AR236" s="193"/>
      <c r="AY236" s="5"/>
      <c r="AZ236" s="5"/>
      <c r="BA236" s="28"/>
      <c r="BB236" s="28"/>
      <c r="BC236" s="5"/>
      <c r="BD236" s="5"/>
      <c r="BE236" s="5"/>
      <c r="BF236" s="3"/>
      <c r="BG236" s="3"/>
      <c r="BH236" s="29"/>
      <c r="BI236" s="29"/>
      <c r="BJ236" s="5"/>
      <c r="BK236" s="3"/>
      <c r="BL236" s="5"/>
      <c r="BM236" s="5"/>
      <c r="BN236" s="5"/>
      <c r="BO236" s="3"/>
      <c r="BP236" s="3"/>
      <c r="BQ236" s="3"/>
      <c r="BR236" s="3"/>
      <c r="BS236" s="3"/>
      <c r="BT236" s="3"/>
      <c r="BU236" s="3"/>
      <c r="BV236" s="3"/>
      <c r="BW236" s="5"/>
      <c r="BX236" s="5"/>
      <c r="BY236" s="5"/>
      <c r="BZ236" s="5"/>
    </row>
    <row r="237" spans="1:97" s="22" customFormat="1" ht="15.75" customHeight="1" thickTop="1" thickBot="1" x14ac:dyDescent="0.2">
      <c r="A237" s="1487"/>
      <c r="B237" s="1487"/>
      <c r="C237" s="236"/>
      <c r="D237" s="236"/>
      <c r="E237" s="237"/>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9"/>
      <c r="AH237" s="240"/>
      <c r="AI237" s="193"/>
      <c r="AR237" s="193"/>
      <c r="AY237" s="5"/>
      <c r="AZ237" s="5"/>
      <c r="BA237" s="28"/>
      <c r="BB237" s="28"/>
      <c r="BC237" s="5"/>
      <c r="BD237" s="5"/>
      <c r="BE237" s="5"/>
      <c r="BF237" s="3"/>
      <c r="BG237" s="3"/>
      <c r="BH237" s="29"/>
      <c r="BI237" s="29"/>
      <c r="BJ237" s="5"/>
      <c r="BK237" s="3"/>
      <c r="BL237" s="5"/>
      <c r="BM237" s="5"/>
      <c r="BN237" s="5"/>
      <c r="BO237" s="3"/>
      <c r="BP237" s="3"/>
      <c r="BQ237" s="5"/>
      <c r="BR237" s="5"/>
      <c r="BS237" s="5"/>
      <c r="BT237" s="5"/>
      <c r="BU237" s="5"/>
      <c r="BV237" s="5"/>
      <c r="BW237" s="5"/>
      <c r="BX237" s="5"/>
      <c r="BY237" s="5"/>
      <c r="BZ237" s="5"/>
    </row>
    <row r="238" spans="1:97" s="10" customFormat="1" ht="19.5" customHeight="1" thickTop="1" x14ac:dyDescent="0.2">
      <c r="A238" s="1488"/>
      <c r="B238" s="1488"/>
      <c r="C238" s="108"/>
      <c r="D238" s="108"/>
      <c r="E238" s="162"/>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114"/>
      <c r="AH238" s="128"/>
      <c r="AI238" s="193"/>
      <c r="AJ238" s="22"/>
      <c r="AK238" s="22"/>
      <c r="AL238" s="22"/>
      <c r="AM238" s="22"/>
      <c r="AN238" s="22"/>
      <c r="AO238" s="22"/>
      <c r="AP238" s="22"/>
      <c r="AQ238" s="22"/>
      <c r="AR238" s="193"/>
      <c r="AS238" s="22"/>
      <c r="AT238" s="22"/>
      <c r="AU238" s="22"/>
      <c r="AV238" s="22"/>
      <c r="AW238" s="22"/>
      <c r="AX238" s="22"/>
      <c r="AY238" s="5"/>
      <c r="AZ238" s="5"/>
      <c r="BA238" s="28"/>
      <c r="BB238" s="28"/>
      <c r="BC238" s="22"/>
      <c r="BD238" s="22"/>
      <c r="BE238" s="5"/>
      <c r="BF238" s="3"/>
      <c r="BG238" s="3"/>
      <c r="BH238" s="29"/>
      <c r="BI238" s="29"/>
      <c r="BJ238" s="5"/>
      <c r="BK238" s="3"/>
      <c r="BL238" s="5"/>
      <c r="BM238" s="5"/>
      <c r="BN238" s="5"/>
      <c r="BO238" s="3"/>
      <c r="BP238" s="3"/>
      <c r="BQ238" s="5"/>
      <c r="BR238" s="5"/>
      <c r="BS238" s="5"/>
      <c r="BT238" s="5"/>
      <c r="BU238" s="5"/>
      <c r="BV238" s="5"/>
      <c r="BW238" s="5"/>
      <c r="BX238" s="5"/>
      <c r="BY238" s="5"/>
      <c r="BZ238" s="5"/>
      <c r="CA238" s="22"/>
      <c r="CB238" s="22"/>
      <c r="CC238" s="22"/>
      <c r="CD238" s="22"/>
      <c r="CE238" s="22"/>
      <c r="CF238" s="22"/>
      <c r="CG238" s="22"/>
      <c r="CH238" s="22"/>
      <c r="CI238" s="22"/>
      <c r="CJ238" s="22"/>
      <c r="CK238" s="22"/>
      <c r="CL238" s="22"/>
      <c r="CM238" s="22"/>
    </row>
    <row r="239" spans="1:97" s="5" customFormat="1" ht="15.75" customHeight="1" x14ac:dyDescent="0.15">
      <c r="A239" s="1812"/>
      <c r="B239" s="1812"/>
      <c r="C239" s="53"/>
      <c r="D239" s="53"/>
      <c r="E239" s="151"/>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173"/>
      <c r="AH239" s="163"/>
      <c r="AI239" s="193"/>
      <c r="AJ239" s="22"/>
      <c r="AK239" s="22"/>
      <c r="AL239" s="22"/>
      <c r="AM239" s="22"/>
      <c r="AN239" s="22"/>
      <c r="AO239" s="22"/>
      <c r="AP239" s="22"/>
      <c r="AQ239" s="22"/>
      <c r="AR239" s="193"/>
      <c r="AS239" s="22"/>
      <c r="AT239" s="22"/>
      <c r="AU239" s="22"/>
      <c r="AV239" s="22"/>
      <c r="AW239" s="22"/>
      <c r="AX239" s="22"/>
      <c r="BA239" s="3"/>
      <c r="BB239" s="22"/>
      <c r="BC239" s="22"/>
      <c r="BD239" s="22"/>
      <c r="BF239" s="3"/>
      <c r="BG239" s="3"/>
      <c r="BH239" s="29"/>
      <c r="BI239" s="29"/>
      <c r="BK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row>
    <row r="240" spans="1:97" s="5" customFormat="1" ht="15.75" customHeight="1" x14ac:dyDescent="0.2">
      <c r="A240" s="41"/>
      <c r="B240" s="10"/>
      <c r="C240" s="10"/>
      <c r="D240" s="10"/>
      <c r="E240" s="10"/>
      <c r="F240" s="10"/>
      <c r="G240" s="10"/>
      <c r="H240" s="10"/>
      <c r="I240" s="10"/>
      <c r="J240" s="10"/>
      <c r="K240" s="10"/>
      <c r="L240" s="10"/>
      <c r="M240" s="4"/>
      <c r="N240" s="10"/>
      <c r="O240" s="10"/>
      <c r="P240" s="10"/>
      <c r="Q240" s="10"/>
      <c r="R240" s="10"/>
      <c r="S240" s="10"/>
      <c r="T240" s="10"/>
      <c r="U240" s="10"/>
      <c r="V240" s="10"/>
      <c r="W240" s="3"/>
      <c r="X240" s="3"/>
      <c r="Y240" s="3"/>
      <c r="Z240" s="3"/>
      <c r="AA240" s="3"/>
      <c r="AB240" s="3"/>
      <c r="AC240" s="10"/>
      <c r="AD240" s="10"/>
      <c r="AE240" s="10"/>
      <c r="AF240" s="10"/>
      <c r="AG240" s="10"/>
      <c r="AH240" s="10"/>
      <c r="AI240" s="10"/>
      <c r="AJ240" s="10"/>
      <c r="AK240" s="10"/>
      <c r="AN240" s="10"/>
      <c r="AO240" s="10"/>
      <c r="AP240" s="10"/>
      <c r="AQ240" s="10"/>
      <c r="AR240" s="10"/>
      <c r="AS240" s="10"/>
      <c r="AT240" s="10"/>
      <c r="AU240" s="10"/>
      <c r="AV240" s="10"/>
      <c r="AW240" s="10"/>
      <c r="AX240" s="10"/>
      <c r="AY240" s="11"/>
      <c r="BA240" s="3"/>
      <c r="BB240" s="22"/>
      <c r="BC240" s="22"/>
      <c r="BD240" s="22"/>
      <c r="BE240" s="3"/>
      <c r="BF240" s="3"/>
      <c r="BG240" s="3"/>
      <c r="BH240" s="3"/>
      <c r="BI240" s="3"/>
      <c r="BJ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row>
    <row r="241" spans="1:97" s="22" customFormat="1" ht="30" customHeight="1" x14ac:dyDescent="0.2">
      <c r="A241" s="1788"/>
      <c r="B241" s="1789"/>
      <c r="C241" s="1273"/>
      <c r="D241" s="1273"/>
      <c r="E241" s="1273"/>
      <c r="F241" s="1470"/>
      <c r="G241" s="1471"/>
      <c r="H241" s="1471"/>
      <c r="I241" s="1471"/>
      <c r="J241" s="1471"/>
      <c r="K241" s="1471"/>
      <c r="L241" s="1471"/>
      <c r="M241" s="1471"/>
      <c r="N241" s="1471"/>
      <c r="O241" s="1471"/>
      <c r="P241" s="1471"/>
      <c r="Q241" s="1471"/>
      <c r="R241" s="1471"/>
      <c r="S241" s="1471"/>
      <c r="T241" s="1471"/>
      <c r="U241" s="1471"/>
      <c r="V241" s="1471"/>
      <c r="W241" s="1472"/>
      <c r="X241" s="3"/>
      <c r="Y241" s="3"/>
      <c r="Z241" s="3"/>
      <c r="AA241" s="3"/>
      <c r="AB241" s="3"/>
      <c r="AC241" s="3"/>
      <c r="AD241" s="3"/>
      <c r="AE241" s="3"/>
      <c r="AF241" s="3"/>
      <c r="AG241" s="10"/>
      <c r="AH241" s="10"/>
      <c r="AI241" s="10"/>
      <c r="AJ241" s="5"/>
      <c r="AK241" s="5"/>
      <c r="AL241" s="10"/>
      <c r="AM241" s="10"/>
      <c r="AN241" s="10"/>
      <c r="AO241" s="10"/>
      <c r="AP241" s="10"/>
      <c r="AQ241" s="10"/>
      <c r="AR241" s="10"/>
      <c r="AS241" s="10"/>
      <c r="AT241" s="10"/>
      <c r="AU241" s="10"/>
      <c r="AV241" s="10"/>
      <c r="AW241" s="11"/>
      <c r="AX241" s="11"/>
      <c r="AY241" s="3"/>
      <c r="AZ241" s="3"/>
      <c r="BA241" s="3"/>
      <c r="BE241" s="3"/>
      <c r="BF241" s="3"/>
      <c r="BG241" s="3"/>
      <c r="BH241" s="3"/>
      <c r="BI241" s="3"/>
      <c r="BJ241" s="5"/>
      <c r="BK241" s="5"/>
      <c r="BL241" s="5"/>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row>
    <row r="242" spans="1:97" s="22" customFormat="1" ht="12" customHeight="1" x14ac:dyDescent="0.2">
      <c r="A242" s="1798"/>
      <c r="B242" s="1799"/>
      <c r="C242" s="1273"/>
      <c r="D242" s="1273"/>
      <c r="E242" s="1273"/>
      <c r="F242" s="1800"/>
      <c r="G242" s="1800"/>
      <c r="H242" s="1800"/>
      <c r="I242" s="1800"/>
      <c r="J242" s="1800"/>
      <c r="K242" s="1800"/>
      <c r="L242" s="1800"/>
      <c r="M242" s="1800"/>
      <c r="N242" s="1800"/>
      <c r="O242" s="1800"/>
      <c r="P242" s="1801"/>
      <c r="Q242" s="1437"/>
      <c r="R242" s="1415"/>
      <c r="S242" s="1415"/>
      <c r="T242" s="1800"/>
      <c r="U242" s="1800"/>
      <c r="V242" s="1239"/>
      <c r="W242" s="1241"/>
      <c r="X242" s="3"/>
      <c r="Y242" s="3"/>
      <c r="Z242" s="3"/>
      <c r="AA242" s="3"/>
      <c r="AB242" s="3"/>
      <c r="AC242" s="3"/>
      <c r="AD242" s="3"/>
      <c r="AE242" s="3"/>
      <c r="AF242" s="3"/>
      <c r="AG242" s="3"/>
      <c r="AH242" s="3"/>
      <c r="AI242" s="10"/>
      <c r="AJ242" s="10"/>
      <c r="AK242" s="10"/>
      <c r="AL242" s="5"/>
      <c r="AM242" s="5"/>
      <c r="AN242" s="10"/>
      <c r="AO242" s="10"/>
      <c r="AP242" s="10"/>
      <c r="AQ242" s="10"/>
      <c r="AR242" s="10"/>
      <c r="AS242" s="10"/>
      <c r="AT242" s="10"/>
      <c r="AU242" s="10"/>
      <c r="AV242" s="10"/>
      <c r="AW242" s="10"/>
      <c r="AX242" s="10"/>
      <c r="AY242" s="11"/>
      <c r="AZ242" s="11"/>
      <c r="BA242" s="2"/>
      <c r="BB242" s="243"/>
      <c r="BC242" s="243"/>
      <c r="BD242" s="243"/>
      <c r="BE242" s="3"/>
      <c r="BF242" s="3"/>
      <c r="BG242" s="3"/>
      <c r="BH242" s="3"/>
      <c r="BI242" s="3"/>
      <c r="BJ242" s="3"/>
      <c r="BK242" s="3"/>
      <c r="BL242" s="5"/>
      <c r="BM242" s="5"/>
      <c r="BN242" s="5"/>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row>
    <row r="243" spans="1:97" s="22" customFormat="1" ht="25.5" customHeight="1" x14ac:dyDescent="0.2">
      <c r="A243" s="1790"/>
      <c r="B243" s="1791"/>
      <c r="C243" s="323"/>
      <c r="D243" s="323"/>
      <c r="E243" s="316"/>
      <c r="F243" s="330"/>
      <c r="G243" s="330"/>
      <c r="H243" s="330"/>
      <c r="I243" s="330"/>
      <c r="J243" s="330"/>
      <c r="K243" s="330"/>
      <c r="L243" s="330"/>
      <c r="M243" s="330"/>
      <c r="N243" s="330"/>
      <c r="O243" s="330"/>
      <c r="P243" s="330"/>
      <c r="Q243" s="330"/>
      <c r="R243" s="330"/>
      <c r="S243" s="330"/>
      <c r="T243" s="330"/>
      <c r="U243" s="330"/>
      <c r="V243" s="330"/>
      <c r="W243" s="330"/>
      <c r="X243" s="3"/>
      <c r="Y243" s="3"/>
      <c r="Z243" s="3"/>
      <c r="AA243" s="3"/>
      <c r="AB243" s="3"/>
      <c r="AC243" s="3"/>
      <c r="AD243" s="3"/>
      <c r="AE243" s="3"/>
      <c r="AH243" s="10"/>
      <c r="AI243" s="10"/>
      <c r="AJ243" s="10"/>
      <c r="AK243" s="10"/>
      <c r="AL243" s="10"/>
      <c r="AM243" s="10"/>
      <c r="AN243" s="10"/>
      <c r="AO243" s="10"/>
      <c r="AP243" s="10"/>
      <c r="AQ243" s="10"/>
      <c r="AR243" s="10"/>
      <c r="AS243" s="11"/>
      <c r="AT243" s="11"/>
      <c r="AU243" s="3"/>
      <c r="AV243" s="3"/>
      <c r="AW243" s="3"/>
      <c r="AX243" s="3"/>
      <c r="AY243" s="3"/>
      <c r="AZ243" s="3"/>
      <c r="BA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row>
    <row r="244" spans="1:97" s="22" customFormat="1" ht="15.75" customHeight="1" thickBot="1" x14ac:dyDescent="0.25">
      <c r="A244" s="1794"/>
      <c r="B244" s="1795"/>
      <c r="C244" s="241"/>
      <c r="D244" s="241"/>
      <c r="E244" s="241"/>
      <c r="F244" s="242"/>
      <c r="G244" s="242"/>
      <c r="H244" s="242"/>
      <c r="I244" s="242"/>
      <c r="J244" s="242"/>
      <c r="K244" s="242"/>
      <c r="L244" s="242"/>
      <c r="M244" s="242"/>
      <c r="N244" s="242"/>
      <c r="O244" s="242"/>
      <c r="P244" s="242"/>
      <c r="Q244" s="242"/>
      <c r="R244" s="242"/>
      <c r="S244" s="242"/>
      <c r="T244" s="242"/>
      <c r="U244" s="242"/>
      <c r="V244" s="242"/>
      <c r="W244" s="242"/>
      <c r="X244" s="3"/>
      <c r="Y244" s="3"/>
      <c r="Z244" s="3"/>
      <c r="AA244" s="3"/>
      <c r="AB244" s="3"/>
      <c r="AC244" s="3"/>
      <c r="AD244" s="3"/>
      <c r="AE244" s="3"/>
      <c r="AH244" s="10"/>
      <c r="AI244" s="10"/>
      <c r="AJ244" s="10"/>
      <c r="AK244" s="10"/>
      <c r="AL244" s="10"/>
      <c r="AM244" s="10"/>
      <c r="AN244" s="10"/>
      <c r="AO244" s="10"/>
      <c r="AP244" s="10"/>
      <c r="AQ244" s="10"/>
      <c r="AR244" s="10"/>
      <c r="AS244" s="11"/>
      <c r="AT244" s="11"/>
      <c r="AU244" s="3"/>
      <c r="AV244" s="3"/>
      <c r="AW244" s="3"/>
      <c r="AX244" s="3"/>
      <c r="AY244" s="3"/>
      <c r="AZ244" s="3"/>
      <c r="BB244" s="10"/>
      <c r="BC244" s="10"/>
      <c r="BD244" s="10"/>
      <c r="BE244" s="3"/>
      <c r="BF244" s="3"/>
      <c r="BG244" s="3"/>
      <c r="BH244" s="29"/>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row>
    <row r="245" spans="1:97" s="243" customFormat="1" ht="15.75" customHeight="1" thickTop="1" x14ac:dyDescent="0.2">
      <c r="A245" s="1796"/>
      <c r="B245" s="1797"/>
      <c r="C245" s="108"/>
      <c r="D245" s="108"/>
      <c r="E245" s="108"/>
      <c r="F245" s="109"/>
      <c r="G245" s="109"/>
      <c r="H245" s="109"/>
      <c r="I245" s="109"/>
      <c r="J245" s="109"/>
      <c r="K245" s="109"/>
      <c r="L245" s="109"/>
      <c r="M245" s="109"/>
      <c r="N245" s="109"/>
      <c r="O245" s="109"/>
      <c r="P245" s="109"/>
      <c r="Q245" s="109"/>
      <c r="R245" s="109"/>
      <c r="S245" s="109"/>
      <c r="T245" s="109"/>
      <c r="U245" s="109"/>
      <c r="V245" s="109"/>
      <c r="W245" s="109"/>
      <c r="X245" s="2"/>
      <c r="Y245" s="2"/>
      <c r="Z245" s="2"/>
      <c r="AA245" s="2"/>
      <c r="AB245" s="2"/>
      <c r="AC245" s="2"/>
      <c r="AD245" s="2"/>
      <c r="AE245" s="2"/>
      <c r="AH245" s="244"/>
      <c r="AI245" s="244"/>
      <c r="AJ245" s="244"/>
      <c r="AK245" s="244"/>
      <c r="AL245" s="244"/>
      <c r="AM245" s="244"/>
      <c r="AN245" s="244"/>
      <c r="AO245" s="244"/>
      <c r="AP245" s="244"/>
      <c r="AQ245" s="244"/>
      <c r="AR245" s="244"/>
      <c r="AS245" s="112"/>
      <c r="AT245" s="112"/>
      <c r="AU245" s="2"/>
      <c r="AV245" s="2"/>
      <c r="AW245" s="2"/>
      <c r="AX245" s="2"/>
      <c r="AY245" s="2"/>
      <c r="AZ245" s="2"/>
      <c r="BA245" s="22"/>
      <c r="BB245" s="10"/>
      <c r="BC245" s="10"/>
      <c r="BD245" s="10"/>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1:97" s="22" customFormat="1" ht="15.75" customHeight="1" x14ac:dyDescent="0.2">
      <c r="A246" s="245"/>
      <c r="B246" s="246"/>
      <c r="C246" s="108"/>
      <c r="D246" s="108"/>
      <c r="E246" s="108"/>
      <c r="F246" s="109"/>
      <c r="G246" s="109"/>
      <c r="H246" s="109"/>
      <c r="I246" s="109"/>
      <c r="J246" s="109"/>
      <c r="K246" s="109"/>
      <c r="L246" s="109"/>
      <c r="M246" s="109"/>
      <c r="N246" s="109"/>
      <c r="O246" s="109"/>
      <c r="P246" s="109"/>
      <c r="Q246" s="109"/>
      <c r="R246" s="109"/>
      <c r="S246" s="109"/>
      <c r="T246" s="109"/>
      <c r="U246" s="109"/>
      <c r="V246" s="109"/>
      <c r="W246" s="109"/>
      <c r="X246" s="3"/>
      <c r="Y246" s="3"/>
      <c r="Z246" s="3"/>
      <c r="AA246" s="3"/>
      <c r="AB246" s="3"/>
      <c r="AC246" s="3"/>
      <c r="AD246" s="3"/>
      <c r="AE246" s="3"/>
      <c r="AH246" s="10"/>
      <c r="AI246" s="10"/>
      <c r="AJ246" s="10"/>
      <c r="AK246" s="10"/>
      <c r="AM246" s="10"/>
      <c r="AN246" s="10"/>
      <c r="AO246" s="10"/>
      <c r="AP246" s="10"/>
      <c r="AQ246" s="10"/>
      <c r="AR246" s="10"/>
      <c r="AS246" s="11"/>
      <c r="AT246" s="11"/>
      <c r="AU246" s="3"/>
      <c r="AV246" s="3"/>
      <c r="AW246" s="3"/>
      <c r="AX246" s="3"/>
      <c r="AY246" s="3"/>
      <c r="AZ246" s="3"/>
      <c r="BB246" s="10"/>
      <c r="BC246" s="10"/>
      <c r="BD246" s="10"/>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row>
    <row r="247" spans="1:97" s="10" customFormat="1" ht="15" customHeight="1" x14ac:dyDescent="0.2">
      <c r="A247" s="245"/>
      <c r="B247" s="246"/>
      <c r="C247" s="53"/>
      <c r="D247" s="53"/>
      <c r="E247" s="53"/>
      <c r="F247" s="44"/>
      <c r="G247" s="44"/>
      <c r="H247" s="44"/>
      <c r="I247" s="44"/>
      <c r="J247" s="44"/>
      <c r="K247" s="44"/>
      <c r="L247" s="44"/>
      <c r="M247" s="44"/>
      <c r="N247" s="44"/>
      <c r="O247" s="44"/>
      <c r="P247" s="44"/>
      <c r="Q247" s="44"/>
      <c r="R247" s="44"/>
      <c r="S247" s="44"/>
      <c r="T247" s="44"/>
      <c r="U247" s="44"/>
      <c r="V247" s="44"/>
      <c r="W247" s="44"/>
      <c r="X247" s="3"/>
      <c r="Y247" s="3"/>
      <c r="Z247" s="3"/>
      <c r="AA247" s="3"/>
      <c r="AB247" s="3"/>
      <c r="AC247" s="3"/>
      <c r="AD247" s="3"/>
      <c r="AE247" s="3"/>
      <c r="AS247" s="11"/>
      <c r="AT247" s="11"/>
      <c r="AU247" s="22"/>
      <c r="AV247" s="22"/>
      <c r="AW247" s="22"/>
      <c r="AX247" s="22"/>
      <c r="AY247" s="22"/>
      <c r="AZ247" s="22"/>
      <c r="BA247" s="22"/>
      <c r="BE247" s="22"/>
      <c r="BF247" s="22"/>
      <c r="BG247" s="22"/>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row>
    <row r="248" spans="1:97" s="10" customFormat="1" x14ac:dyDescent="0.2">
      <c r="A248" s="24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Y248" s="11"/>
      <c r="AZ248" s="11"/>
      <c r="BA248" s="22"/>
      <c r="BE248" s="22"/>
      <c r="BF248" s="22"/>
      <c r="BG248" s="22"/>
      <c r="BH248" s="22"/>
      <c r="BI248" s="22"/>
      <c r="BJ248" s="22"/>
      <c r="BK248" s="3"/>
      <c r="BL248" s="5"/>
      <c r="BM248" s="5"/>
      <c r="BN248" s="5"/>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row>
    <row r="249" spans="1:97" s="10" customFormat="1" x14ac:dyDescent="0.2">
      <c r="A249" s="24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Y249" s="11"/>
      <c r="AZ249" s="11"/>
      <c r="BA249" s="22"/>
      <c r="BE249" s="22"/>
      <c r="BF249" s="22"/>
      <c r="BG249" s="22"/>
      <c r="BH249" s="22"/>
      <c r="BI249" s="22"/>
      <c r="BJ249" s="22"/>
      <c r="BK249" s="5"/>
      <c r="BL249" s="5"/>
      <c r="BM249" s="5"/>
      <c r="BN249" s="5"/>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row>
    <row r="250" spans="1:97" s="10" customFormat="1" x14ac:dyDescent="0.2">
      <c r="A250" s="24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Y250" s="11"/>
      <c r="AZ250" s="11"/>
      <c r="BA250" s="22"/>
      <c r="BE250" s="22"/>
      <c r="BF250" s="22"/>
      <c r="BG250" s="22"/>
      <c r="BH250" s="22"/>
      <c r="BI250" s="22"/>
      <c r="BJ250" s="22"/>
      <c r="BK250" s="3"/>
      <c r="BL250" s="5"/>
      <c r="BM250" s="5"/>
      <c r="BN250" s="5"/>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row>
    <row r="251" spans="1:97" s="10" customFormat="1" x14ac:dyDescent="0.2">
      <c r="A251" s="24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I251" s="3"/>
      <c r="AJ251" s="3"/>
      <c r="AK251" s="3"/>
      <c r="AY251" s="11"/>
      <c r="AZ251" s="11"/>
      <c r="BA251" s="248"/>
      <c r="BE251" s="22"/>
      <c r="BF251" s="22"/>
      <c r="BG251" s="22"/>
      <c r="BH251" s="22"/>
      <c r="BI251" s="22"/>
      <c r="BJ251" s="22"/>
      <c r="BK251" s="5"/>
      <c r="BL251" s="5"/>
      <c r="BM251" s="5"/>
      <c r="BN251" s="5"/>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row>
    <row r="252" spans="1:97" s="10" customFormat="1" x14ac:dyDescent="0.2">
      <c r="A252" s="24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M252" s="22"/>
      <c r="AY252" s="11"/>
      <c r="AZ252" s="11"/>
      <c r="BA252" s="248"/>
      <c r="BE252" s="22"/>
      <c r="BF252" s="22"/>
      <c r="BG252" s="22"/>
      <c r="BH252" s="22"/>
      <c r="BI252" s="22"/>
      <c r="BJ252" s="22"/>
      <c r="BK252" s="3"/>
      <c r="BL252" s="5"/>
      <c r="BM252" s="5"/>
      <c r="BN252" s="5"/>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row>
    <row r="253" spans="1:97" s="10" customFormat="1" x14ac:dyDescent="0.2">
      <c r="A253" s="24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Y253" s="11"/>
      <c r="AZ253" s="11"/>
      <c r="BA253" s="248"/>
      <c r="BE253" s="22"/>
      <c r="BF253" s="22"/>
      <c r="BG253" s="22"/>
      <c r="BH253" s="22"/>
      <c r="BI253" s="22"/>
      <c r="BJ253" s="22"/>
      <c r="BK253" s="5"/>
      <c r="BL253" s="5"/>
      <c r="BM253" s="5"/>
      <c r="BN253" s="5"/>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row>
    <row r="254" spans="1:97" s="10" customFormat="1" x14ac:dyDescent="0.2">
      <c r="A254" s="247"/>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Y254" s="11"/>
      <c r="AZ254" s="11"/>
      <c r="BA254" s="248"/>
      <c r="BE254" s="248"/>
      <c r="BF254" s="248"/>
      <c r="BG254" s="248"/>
      <c r="BH254" s="248"/>
      <c r="BI254" s="248"/>
      <c r="BJ254" s="248"/>
      <c r="BK254" s="3"/>
      <c r="BL254" s="5"/>
      <c r="BM254" s="5"/>
      <c r="BN254" s="5"/>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row>
    <row r="255" spans="1:97" s="10" customFormat="1" x14ac:dyDescent="0.2">
      <c r="A255" s="24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Y255" s="11"/>
      <c r="AZ255" s="11"/>
      <c r="BA255" s="248"/>
      <c r="BE255" s="248"/>
      <c r="BF255" s="248"/>
      <c r="BG255" s="248"/>
      <c r="BH255" s="248"/>
      <c r="BI255" s="248"/>
      <c r="BJ255" s="248"/>
      <c r="BK255" s="5"/>
      <c r="BL255" s="5"/>
      <c r="BM255" s="5"/>
      <c r="BN255" s="5"/>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row>
    <row r="256" spans="1:97" s="10" customFormat="1" x14ac:dyDescent="0.2">
      <c r="A256" s="247"/>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Y256" s="11"/>
      <c r="AZ256" s="11"/>
      <c r="BA256" s="248"/>
      <c r="BE256" s="248"/>
      <c r="BF256" s="248"/>
      <c r="BG256" s="248"/>
      <c r="BH256" s="248"/>
      <c r="BI256" s="248"/>
      <c r="BJ256" s="248"/>
      <c r="BK256" s="3"/>
      <c r="BL256" s="5"/>
      <c r="BM256" s="5"/>
      <c r="BN256" s="5"/>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row>
    <row r="257" spans="1:97" s="10" customFormat="1" x14ac:dyDescent="0.2">
      <c r="A257" s="247"/>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Y257" s="11"/>
      <c r="AZ257" s="11"/>
      <c r="BA257" s="248"/>
      <c r="BE257" s="248"/>
      <c r="BF257" s="248"/>
      <c r="BG257" s="248"/>
      <c r="BH257" s="248"/>
      <c r="BI257" s="248"/>
      <c r="BJ257" s="248"/>
      <c r="BK257" s="5"/>
      <c r="BL257" s="5"/>
      <c r="BM257" s="5"/>
      <c r="BN257" s="5"/>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row>
    <row r="258" spans="1:97" s="10" customFormat="1" x14ac:dyDescent="0.2">
      <c r="A258" s="24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Y258" s="11"/>
      <c r="AZ258" s="11"/>
      <c r="BA258" s="248"/>
      <c r="BE258" s="248"/>
      <c r="BF258" s="248"/>
      <c r="BG258" s="248"/>
      <c r="BH258" s="248"/>
      <c r="BI258" s="248"/>
      <c r="BJ258" s="248"/>
      <c r="BK258" s="3"/>
      <c r="BL258" s="5"/>
      <c r="BM258" s="5"/>
      <c r="BN258" s="5"/>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row>
    <row r="259" spans="1:97" s="10" customFormat="1" x14ac:dyDescent="0.2">
      <c r="A259" s="247"/>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Y259" s="11"/>
      <c r="AZ259" s="11"/>
      <c r="BA259" s="248"/>
      <c r="BE259" s="248"/>
      <c r="BF259" s="248"/>
      <c r="BG259" s="248"/>
      <c r="BH259" s="248"/>
      <c r="BI259" s="248"/>
      <c r="BJ259" s="248"/>
      <c r="BK259" s="5"/>
      <c r="BL259" s="5"/>
      <c r="BM259" s="5"/>
      <c r="BN259" s="5"/>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row>
    <row r="260" spans="1:97" s="10" customFormat="1" x14ac:dyDescent="0.2">
      <c r="A260" s="24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Y260" s="11"/>
      <c r="AZ260" s="11"/>
      <c r="BA260" s="248"/>
      <c r="BE260" s="248"/>
      <c r="BF260" s="248"/>
      <c r="BG260" s="248"/>
      <c r="BH260" s="248"/>
      <c r="BI260" s="248"/>
      <c r="BJ260" s="248"/>
      <c r="BK260" s="3"/>
      <c r="BL260" s="5"/>
      <c r="BM260" s="5"/>
      <c r="BN260" s="5"/>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row>
    <row r="261" spans="1:97" s="10" customFormat="1" x14ac:dyDescent="0.2">
      <c r="A261" s="24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Y261" s="11"/>
      <c r="AZ261" s="11"/>
      <c r="BA261" s="248"/>
      <c r="BB261" s="248"/>
      <c r="BC261" s="248"/>
      <c r="BD261" s="248"/>
      <c r="BE261" s="248"/>
      <c r="BF261" s="248"/>
      <c r="BG261" s="248"/>
      <c r="BH261" s="248"/>
      <c r="BI261" s="248"/>
      <c r="BJ261" s="248"/>
      <c r="BK261" s="5"/>
      <c r="BL261" s="5"/>
      <c r="BM261" s="5"/>
      <c r="BN261" s="5"/>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row>
    <row r="262" spans="1:97" s="10" customFormat="1" x14ac:dyDescent="0.2">
      <c r="A262" s="24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Y262" s="11"/>
      <c r="AZ262" s="11"/>
      <c r="BA262" s="248"/>
      <c r="BB262" s="248"/>
      <c r="BC262" s="248"/>
      <c r="BD262" s="248"/>
      <c r="BE262" s="248"/>
      <c r="BF262" s="248"/>
      <c r="BG262" s="248"/>
      <c r="BH262" s="248"/>
      <c r="BI262" s="248"/>
      <c r="BJ262" s="248"/>
      <c r="BK262" s="3"/>
      <c r="BL262" s="5"/>
      <c r="BM262" s="5"/>
      <c r="BN262" s="5"/>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row>
    <row r="263" spans="1:97" s="10" customFormat="1" x14ac:dyDescent="0.2">
      <c r="A263" s="247"/>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Y263" s="11"/>
      <c r="AZ263" s="11"/>
      <c r="BA263" s="248"/>
      <c r="BB263" s="248"/>
      <c r="BC263" s="248"/>
      <c r="BD263" s="248"/>
      <c r="BE263" s="248"/>
      <c r="BF263" s="248"/>
      <c r="BG263" s="248"/>
      <c r="BH263" s="248"/>
      <c r="BI263" s="248"/>
      <c r="BJ263" s="248"/>
      <c r="BK263" s="5"/>
      <c r="BL263" s="5"/>
      <c r="BM263" s="5"/>
      <c r="BN263" s="5"/>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row>
    <row r="264" spans="1:97" s="10" customFormat="1" x14ac:dyDescent="0.2">
      <c r="A264" s="24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Y264" s="11"/>
      <c r="AZ264" s="11"/>
      <c r="BA264" s="248"/>
      <c r="BB264" s="248"/>
      <c r="BC264" s="248"/>
      <c r="BD264" s="248"/>
      <c r="BE264" s="248"/>
      <c r="BF264" s="248"/>
      <c r="BG264" s="248"/>
      <c r="BH264" s="248"/>
      <c r="BI264" s="248"/>
      <c r="BJ264" s="248"/>
      <c r="BK264" s="3"/>
      <c r="BL264" s="5"/>
      <c r="BM264" s="5"/>
      <c r="BN264" s="5"/>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row>
    <row r="265" spans="1:97" s="10" customFormat="1" x14ac:dyDescent="0.2">
      <c r="A265" s="24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N265" s="3"/>
      <c r="AO265" s="3"/>
      <c r="AP265" s="3"/>
      <c r="AQ265" s="3"/>
      <c r="AR265" s="3"/>
      <c r="AS265" s="3"/>
      <c r="AT265" s="3"/>
      <c r="AU265" s="3"/>
      <c r="AV265" s="3"/>
      <c r="AW265" s="3"/>
      <c r="AX265" s="3"/>
      <c r="AY265" s="5"/>
      <c r="AZ265" s="5"/>
      <c r="BA265" s="248"/>
      <c r="BB265" s="248"/>
      <c r="BC265" s="248"/>
      <c r="BD265" s="248"/>
      <c r="BE265" s="248"/>
      <c r="BF265" s="248"/>
      <c r="BG265" s="248"/>
      <c r="BH265" s="248"/>
      <c r="BI265" s="248"/>
      <c r="BJ265" s="248"/>
      <c r="BK265" s="5"/>
      <c r="BL265" s="5"/>
      <c r="BM265" s="5"/>
      <c r="BN265" s="5"/>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row>
    <row r="266" spans="1:97" s="10" customFormat="1" x14ac:dyDescent="0.2">
      <c r="A266" s="24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N266" s="3"/>
      <c r="AO266" s="3"/>
      <c r="AP266" s="3"/>
      <c r="AQ266" s="3"/>
      <c r="AR266" s="3"/>
      <c r="AS266" s="3"/>
      <c r="AT266" s="3"/>
      <c r="AU266" s="3"/>
      <c r="AV266" s="3"/>
      <c r="AW266" s="3"/>
      <c r="AX266" s="3"/>
      <c r="AY266" s="5"/>
      <c r="AZ266" s="5"/>
      <c r="BA266" s="248"/>
      <c r="BB266" s="248"/>
      <c r="BC266" s="248"/>
      <c r="BD266" s="248"/>
      <c r="BE266" s="248"/>
      <c r="BF266" s="248"/>
      <c r="BG266" s="248"/>
      <c r="BH266" s="248"/>
      <c r="BI266" s="248"/>
      <c r="BJ266" s="248"/>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row>
    <row r="267" spans="1:97" s="10" customFormat="1" x14ac:dyDescent="0.2">
      <c r="A267" s="24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N267" s="3"/>
      <c r="AO267" s="3"/>
      <c r="AP267" s="3"/>
      <c r="AQ267" s="3"/>
      <c r="AR267" s="3"/>
      <c r="AS267" s="3"/>
      <c r="AT267" s="3"/>
      <c r="AU267" s="3"/>
      <c r="AV267" s="3"/>
      <c r="AW267" s="3"/>
      <c r="AX267" s="3"/>
      <c r="AY267" s="5"/>
      <c r="AZ267" s="5"/>
      <c r="BA267" s="248"/>
      <c r="BB267" s="248"/>
      <c r="BC267" s="248"/>
      <c r="BD267" s="248"/>
      <c r="BE267" s="248"/>
      <c r="BF267" s="248"/>
      <c r="BG267" s="248"/>
      <c r="BH267" s="248"/>
      <c r="BI267" s="248"/>
      <c r="BJ267" s="248"/>
      <c r="BK267" s="5"/>
      <c r="BL267" s="5"/>
      <c r="BM267" s="5"/>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row>
    <row r="268" spans="1:97" s="10" customFormat="1" x14ac:dyDescent="0.2">
      <c r="A268" s="24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N268" s="3"/>
      <c r="AO268" s="3"/>
      <c r="AP268" s="3"/>
      <c r="AQ268" s="3"/>
      <c r="AR268" s="3"/>
      <c r="AS268" s="3"/>
      <c r="AT268" s="3"/>
      <c r="AU268" s="3"/>
      <c r="AV268" s="3"/>
      <c r="AW268" s="3"/>
      <c r="AX268" s="3"/>
      <c r="AY268" s="5"/>
      <c r="AZ268" s="5"/>
      <c r="BA268" s="248"/>
      <c r="BB268" s="248"/>
      <c r="BC268" s="248"/>
      <c r="BD268" s="248"/>
      <c r="BE268" s="248"/>
      <c r="BF268" s="248"/>
      <c r="BG268" s="248"/>
      <c r="BH268" s="248"/>
      <c r="BI268" s="248"/>
      <c r="BJ268" s="248"/>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row>
    <row r="269" spans="1:97" s="10" customFormat="1" x14ac:dyDescent="0.2">
      <c r="A269" s="250"/>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N269" s="3"/>
      <c r="AO269" s="3"/>
      <c r="AP269" s="3"/>
      <c r="AQ269" s="3"/>
      <c r="AR269" s="3"/>
      <c r="AS269" s="3"/>
      <c r="AT269" s="3"/>
      <c r="AU269" s="3"/>
      <c r="AV269" s="3"/>
      <c r="AW269" s="3"/>
      <c r="AX269" s="3"/>
      <c r="AY269" s="5"/>
      <c r="AZ269" s="5"/>
      <c r="BA269" s="248"/>
      <c r="BB269" s="248"/>
      <c r="BC269" s="248"/>
      <c r="BD269" s="248"/>
      <c r="BE269" s="248"/>
      <c r="BF269" s="248"/>
      <c r="BG269" s="248"/>
      <c r="BH269" s="248"/>
      <c r="BI269" s="248"/>
      <c r="BJ269" s="248"/>
      <c r="BK269" s="5"/>
      <c r="BL269" s="5"/>
      <c r="BM269" s="5"/>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row>
    <row r="270" spans="1:97" s="10" customFormat="1" x14ac:dyDescent="0.2">
      <c r="A270" s="24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N270" s="3"/>
      <c r="AO270" s="3"/>
      <c r="AP270" s="3"/>
      <c r="AQ270" s="3"/>
      <c r="AR270" s="3"/>
      <c r="AS270" s="3"/>
      <c r="AT270" s="3"/>
      <c r="AU270" s="3"/>
      <c r="AV270" s="3"/>
      <c r="AW270" s="3"/>
      <c r="AX270" s="3"/>
      <c r="AY270" s="5"/>
      <c r="AZ270" s="5"/>
      <c r="BA270" s="248"/>
      <c r="BB270" s="248"/>
      <c r="BC270" s="248"/>
      <c r="BD270" s="248"/>
      <c r="BE270" s="248"/>
      <c r="BF270" s="248"/>
      <c r="BG270" s="248"/>
      <c r="BH270" s="248"/>
      <c r="BI270" s="248"/>
      <c r="BJ270" s="248"/>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row>
    <row r="271" spans="1:97" s="10" customFormat="1" x14ac:dyDescent="0.2">
      <c r="A271" s="24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N271" s="3"/>
      <c r="AO271" s="3"/>
      <c r="AP271" s="3"/>
      <c r="AQ271" s="3"/>
      <c r="AR271" s="3"/>
      <c r="AS271" s="3"/>
      <c r="AT271" s="3"/>
      <c r="AU271" s="3"/>
      <c r="AV271" s="3"/>
      <c r="AW271" s="3"/>
      <c r="AX271" s="3"/>
      <c r="AY271" s="5"/>
      <c r="AZ271" s="5"/>
      <c r="BA271" s="248"/>
      <c r="BB271" s="248"/>
      <c r="BC271" s="248"/>
      <c r="BD271" s="248"/>
      <c r="BE271" s="248"/>
      <c r="BF271" s="248"/>
      <c r="BG271" s="248"/>
      <c r="BH271" s="248"/>
      <c r="BI271" s="248"/>
      <c r="BJ271" s="248"/>
      <c r="BK271" s="5"/>
      <c r="BL271" s="5"/>
      <c r="BM271" s="5"/>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row>
    <row r="272" spans="1:97" s="10" customFormat="1" x14ac:dyDescent="0.2">
      <c r="A272" s="24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5"/>
      <c r="AZ272" s="5"/>
      <c r="BA272" s="248"/>
      <c r="BB272" s="248"/>
      <c r="BC272" s="248"/>
      <c r="BD272" s="248"/>
      <c r="BE272" s="248"/>
      <c r="BF272" s="248"/>
      <c r="BG272" s="248"/>
      <c r="BH272" s="248"/>
      <c r="BI272" s="248"/>
      <c r="BJ272" s="248"/>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row>
    <row r="273" spans="1:97" s="10" customFormat="1" x14ac:dyDescent="0.2">
      <c r="A273" s="24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5"/>
      <c r="AZ273" s="5"/>
      <c r="BA273" s="248"/>
      <c r="BB273" s="248"/>
      <c r="BC273" s="248"/>
      <c r="BD273" s="248"/>
      <c r="BE273" s="248"/>
      <c r="BF273" s="248"/>
      <c r="BG273" s="248"/>
      <c r="BH273" s="248"/>
      <c r="BI273" s="248"/>
      <c r="BJ273" s="248"/>
      <c r="BK273" s="5"/>
      <c r="BL273" s="5"/>
      <c r="BM273" s="5"/>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row>
    <row r="274" spans="1:97" s="10" customFormat="1" x14ac:dyDescent="0.2">
      <c r="A274" s="24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5"/>
      <c r="AZ274" s="5"/>
      <c r="BA274" s="248"/>
      <c r="BB274" s="248"/>
      <c r="BC274" s="248"/>
      <c r="BD274" s="248"/>
      <c r="BE274" s="248"/>
      <c r="BF274" s="248"/>
      <c r="BG274" s="248"/>
      <c r="BH274" s="248"/>
      <c r="BI274" s="248"/>
      <c r="BJ274" s="248"/>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row>
    <row r="275" spans="1:97" s="10" customFormat="1" x14ac:dyDescent="0.2">
      <c r="A275" s="247"/>
      <c r="B275" s="3"/>
      <c r="C275" s="3"/>
      <c r="D275" s="22"/>
      <c r="E275" s="2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5"/>
      <c r="AZ275" s="5"/>
      <c r="BA275" s="248"/>
      <c r="BB275" s="248"/>
      <c r="BC275" s="248"/>
      <c r="BD275" s="248"/>
      <c r="BE275" s="248"/>
      <c r="BF275" s="248"/>
      <c r="BG275" s="248"/>
      <c r="BH275" s="248"/>
      <c r="BI275" s="248"/>
      <c r="BJ275" s="248"/>
      <c r="BK275" s="5"/>
      <c r="BL275" s="5"/>
      <c r="BM275" s="5"/>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row>
    <row r="276" spans="1:97" s="10" customFormat="1" x14ac:dyDescent="0.2">
      <c r="A276" s="251"/>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5"/>
      <c r="AO276" s="22"/>
      <c r="AP276" s="22"/>
      <c r="AQ276" s="22"/>
      <c r="AR276" s="22"/>
      <c r="AS276" s="22"/>
      <c r="AT276" s="22"/>
      <c r="AU276" s="22"/>
      <c r="AV276" s="22"/>
      <c r="AW276" s="22"/>
      <c r="AX276" s="22"/>
      <c r="AY276" s="5"/>
      <c r="AZ276" s="5"/>
      <c r="BA276" s="248"/>
      <c r="BB276" s="248"/>
      <c r="BC276" s="248"/>
      <c r="BD276" s="248"/>
      <c r="BE276" s="248"/>
      <c r="BF276" s="248"/>
      <c r="BG276" s="248"/>
      <c r="BH276" s="248"/>
      <c r="BI276" s="248"/>
      <c r="BJ276" s="248"/>
      <c r="BK276" s="3"/>
      <c r="BL276" s="3"/>
      <c r="BM276" s="3"/>
      <c r="BN276" s="3"/>
      <c r="BO276" s="3"/>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row>
    <row r="277" spans="1:97" s="10" customFormat="1" x14ac:dyDescent="0.2">
      <c r="A277" s="251"/>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5"/>
      <c r="AO277" s="22"/>
      <c r="AP277" s="22"/>
      <c r="AQ277" s="22"/>
      <c r="AR277" s="22"/>
      <c r="AS277" s="22"/>
      <c r="AT277" s="22"/>
      <c r="AU277" s="22"/>
      <c r="AV277" s="22"/>
      <c r="AW277" s="22"/>
      <c r="AX277" s="22"/>
      <c r="AY277" s="5"/>
      <c r="AZ277" s="5"/>
      <c r="BA277" s="248"/>
      <c r="BB277" s="248"/>
      <c r="BC277" s="248"/>
      <c r="BD277" s="248"/>
      <c r="BE277" s="248"/>
      <c r="BF277" s="248"/>
      <c r="BG277" s="248"/>
      <c r="BH277" s="248"/>
      <c r="BI277" s="248"/>
      <c r="BJ277" s="248"/>
      <c r="BK277" s="5"/>
      <c r="BL277" s="5"/>
      <c r="BM277" s="5"/>
      <c r="BN277" s="3"/>
      <c r="BO277" s="3"/>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row>
    <row r="278" spans="1:97" s="10" customFormat="1" x14ac:dyDescent="0.2">
      <c r="A278" s="251"/>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5"/>
      <c r="AO278" s="22"/>
      <c r="AP278" s="22"/>
      <c r="AQ278" s="22"/>
      <c r="AR278" s="22"/>
      <c r="AS278" s="22"/>
      <c r="AT278" s="22"/>
      <c r="AU278" s="22"/>
      <c r="AV278" s="22"/>
      <c r="AW278" s="22"/>
      <c r="AX278" s="22"/>
      <c r="AY278" s="5"/>
      <c r="AZ278" s="5"/>
      <c r="BA278" s="248"/>
      <c r="BB278" s="248"/>
      <c r="BC278" s="248"/>
      <c r="BD278" s="248"/>
      <c r="BE278" s="248"/>
      <c r="BF278" s="248"/>
      <c r="BG278" s="248"/>
      <c r="BH278" s="248"/>
      <c r="BI278" s="248"/>
      <c r="BJ278" s="248"/>
      <c r="BK278" s="3"/>
      <c r="BL278" s="3"/>
      <c r="BM278" s="3"/>
      <c r="BN278" s="3"/>
      <c r="BO278" s="3"/>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row>
    <row r="279" spans="1:97" s="10" customFormat="1" x14ac:dyDescent="0.2">
      <c r="A279" s="251"/>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5"/>
      <c r="AO279" s="22"/>
      <c r="AP279" s="22"/>
      <c r="AQ279" s="22"/>
      <c r="AR279" s="22"/>
      <c r="AS279" s="22"/>
      <c r="AT279" s="22"/>
      <c r="AU279" s="22"/>
      <c r="AV279" s="22"/>
      <c r="AW279" s="22"/>
      <c r="AX279" s="22"/>
      <c r="AY279" s="5"/>
      <c r="AZ279" s="5"/>
      <c r="BA279" s="248"/>
      <c r="BB279" s="248"/>
      <c r="BC279" s="248"/>
      <c r="BD279" s="248"/>
      <c r="BE279" s="248"/>
      <c r="BF279" s="248"/>
      <c r="BG279" s="248"/>
      <c r="BH279" s="248"/>
      <c r="BI279" s="248"/>
      <c r="BJ279" s="248"/>
      <c r="BK279" s="5"/>
      <c r="BL279" s="5"/>
      <c r="BM279" s="5"/>
      <c r="BN279" s="3"/>
      <c r="BO279" s="3"/>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row>
    <row r="280" spans="1:97" s="10" customFormat="1" x14ac:dyDescent="0.2">
      <c r="A280" s="251"/>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5"/>
      <c r="AO280" s="22"/>
      <c r="AP280" s="22"/>
      <c r="AQ280" s="22"/>
      <c r="AR280" s="22"/>
      <c r="AS280" s="22"/>
      <c r="AT280" s="22"/>
      <c r="AU280" s="22"/>
      <c r="AV280" s="22"/>
      <c r="AW280" s="22"/>
      <c r="AX280" s="22"/>
      <c r="AY280" s="5"/>
      <c r="AZ280" s="5"/>
      <c r="BA280" s="248"/>
      <c r="BB280" s="248"/>
      <c r="BC280" s="248"/>
      <c r="BD280" s="248"/>
      <c r="BE280" s="248"/>
      <c r="BF280" s="248"/>
      <c r="BG280" s="248"/>
      <c r="BH280" s="248"/>
      <c r="BI280" s="248"/>
      <c r="BJ280" s="248"/>
      <c r="BK280" s="3"/>
      <c r="BL280" s="3"/>
      <c r="BM280" s="3"/>
      <c r="BN280" s="3"/>
      <c r="BO280" s="3"/>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row>
    <row r="281" spans="1:97" s="10" customFormat="1" x14ac:dyDescent="0.2">
      <c r="A281" s="251"/>
      <c r="B281" s="22"/>
      <c r="C281" s="22"/>
      <c r="D281" s="22"/>
      <c r="E281" s="22"/>
      <c r="F281" s="3"/>
      <c r="G281" s="3"/>
      <c r="H281" s="3"/>
      <c r="I281" s="3"/>
      <c r="J281" s="3"/>
      <c r="K281" s="3"/>
      <c r="L281" s="22"/>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5"/>
      <c r="AO281" s="22"/>
      <c r="AP281" s="22"/>
      <c r="AQ281" s="22"/>
      <c r="AR281" s="22"/>
      <c r="AS281" s="22"/>
      <c r="AT281" s="22"/>
      <c r="AU281" s="22"/>
      <c r="AV281" s="22"/>
      <c r="AW281" s="22"/>
      <c r="AX281" s="22"/>
      <c r="AY281" s="5"/>
      <c r="AZ281" s="5"/>
      <c r="BA281" s="248"/>
      <c r="BB281" s="248"/>
      <c r="BC281" s="248"/>
      <c r="BD281" s="248"/>
      <c r="BE281" s="248"/>
      <c r="BF281" s="248"/>
      <c r="BG281" s="248"/>
      <c r="BH281" s="248"/>
      <c r="BI281" s="248"/>
      <c r="BJ281" s="248"/>
      <c r="BK281" s="5"/>
      <c r="BL281" s="5"/>
      <c r="BM281" s="5"/>
      <c r="BN281" s="3"/>
      <c r="BO281" s="3"/>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row>
    <row r="282" spans="1:97" s="17" customFormat="1" x14ac:dyDescent="0.2">
      <c r="A282" s="251"/>
      <c r="B282" s="22"/>
      <c r="C282" s="22"/>
      <c r="D282" s="22"/>
      <c r="E282" s="22"/>
      <c r="F282" s="22"/>
      <c r="G282" s="22"/>
      <c r="H282" s="22"/>
      <c r="I282" s="22"/>
      <c r="J282" s="22"/>
      <c r="K282" s="22"/>
      <c r="L282" s="22"/>
      <c r="M282" s="22"/>
      <c r="N282" s="22"/>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5"/>
      <c r="AO282" s="22"/>
      <c r="AP282" s="22"/>
      <c r="AQ282" s="22"/>
      <c r="AR282" s="22"/>
      <c r="AS282" s="22"/>
      <c r="AT282" s="22"/>
      <c r="AU282" s="22"/>
      <c r="AV282" s="22"/>
      <c r="AW282" s="22"/>
      <c r="AX282" s="22"/>
      <c r="AY282" s="5"/>
      <c r="AZ282" s="5"/>
      <c r="BA282" s="248"/>
      <c r="BB282" s="248"/>
      <c r="BC282" s="248"/>
      <c r="BD282" s="248"/>
      <c r="BE282" s="248"/>
      <c r="BF282" s="248"/>
      <c r="BG282" s="248"/>
      <c r="BH282" s="248"/>
      <c r="BI282" s="248"/>
      <c r="BJ282" s="248"/>
      <c r="BK282" s="3"/>
      <c r="BL282" s="3"/>
      <c r="BM282" s="3"/>
      <c r="BN282" s="3"/>
      <c r="BO282" s="3"/>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row>
    <row r="283" spans="1:97" s="17" customFormat="1" x14ac:dyDescent="0.2">
      <c r="A283" s="251"/>
      <c r="B283" s="22"/>
      <c r="C283" s="22"/>
      <c r="D283" s="22"/>
      <c r="E283" s="22"/>
      <c r="F283" s="22"/>
      <c r="G283" s="22"/>
      <c r="H283" s="22"/>
      <c r="I283" s="22"/>
      <c r="J283" s="22"/>
      <c r="K283" s="22"/>
      <c r="L283" s="22"/>
      <c r="M283" s="22"/>
      <c r="N283" s="22"/>
      <c r="O283" s="22"/>
      <c r="P283" s="22"/>
      <c r="Q283" s="22"/>
      <c r="R283" s="22"/>
      <c r="S283" s="22"/>
      <c r="T283" s="22"/>
      <c r="U283" s="22"/>
      <c r="V283" s="5"/>
      <c r="W283" s="5"/>
      <c r="X283" s="5"/>
      <c r="Y283" s="5"/>
      <c r="Z283" s="5"/>
      <c r="AA283" s="22"/>
      <c r="AB283" s="3"/>
      <c r="AC283" s="3"/>
      <c r="AD283" s="3"/>
      <c r="AE283" s="3"/>
      <c r="AF283" s="3"/>
      <c r="AG283" s="3"/>
      <c r="AH283" s="3"/>
      <c r="AI283" s="3"/>
      <c r="AJ283" s="3"/>
      <c r="AK283" s="3"/>
      <c r="AL283" s="5"/>
      <c r="AM283" s="5"/>
      <c r="AN283" s="5"/>
      <c r="AO283" s="22"/>
      <c r="AP283" s="22"/>
      <c r="AQ283" s="22"/>
      <c r="AR283" s="22"/>
      <c r="AS283" s="22"/>
      <c r="AT283" s="22"/>
      <c r="AU283" s="22"/>
      <c r="AV283" s="22"/>
      <c r="AW283" s="22"/>
      <c r="AX283" s="22"/>
      <c r="AY283" s="5"/>
      <c r="AZ283" s="5"/>
      <c r="BA283" s="248"/>
      <c r="BB283" s="248"/>
      <c r="BC283" s="248"/>
      <c r="BD283" s="248"/>
      <c r="BE283" s="248"/>
      <c r="BF283" s="248"/>
      <c r="BG283" s="248"/>
      <c r="BH283" s="248"/>
      <c r="BI283" s="248"/>
      <c r="BJ283" s="248"/>
      <c r="BK283" s="5"/>
      <c r="BL283" s="5"/>
      <c r="BM283" s="5"/>
      <c r="BN283" s="3"/>
      <c r="BO283" s="3"/>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row>
    <row r="284" spans="1:97" s="17" customFormat="1" x14ac:dyDescent="0.2">
      <c r="A284" s="251"/>
      <c r="B284" s="22"/>
      <c r="C284" s="22"/>
      <c r="D284" s="22"/>
      <c r="E284" s="22"/>
      <c r="F284" s="22"/>
      <c r="G284" s="22"/>
      <c r="H284" s="22"/>
      <c r="I284" s="22"/>
      <c r="J284" s="22"/>
      <c r="K284" s="22"/>
      <c r="L284" s="22"/>
      <c r="M284" s="22"/>
      <c r="N284" s="22"/>
      <c r="O284" s="22"/>
      <c r="P284" s="22"/>
      <c r="Q284" s="22"/>
      <c r="R284" s="22"/>
      <c r="S284" s="22"/>
      <c r="T284" s="22"/>
      <c r="U284" s="22"/>
      <c r="V284" s="5"/>
      <c r="W284" s="5"/>
      <c r="X284" s="5"/>
      <c r="Y284" s="5"/>
      <c r="Z284" s="5"/>
      <c r="AA284" s="22"/>
      <c r="AB284" s="3"/>
      <c r="AC284" s="3"/>
      <c r="AD284" s="3"/>
      <c r="AE284" s="3"/>
      <c r="AF284" s="3"/>
      <c r="AG284" s="3"/>
      <c r="AH284" s="3"/>
      <c r="AI284" s="3"/>
      <c r="AJ284" s="3"/>
      <c r="AK284" s="3"/>
      <c r="AL284" s="5"/>
      <c r="AM284" s="5"/>
      <c r="AN284" s="5"/>
      <c r="AO284" s="22"/>
      <c r="AP284" s="22"/>
      <c r="AQ284" s="22"/>
      <c r="AR284" s="22"/>
      <c r="AS284" s="22"/>
      <c r="AT284" s="22"/>
      <c r="AU284" s="22"/>
      <c r="AV284" s="22"/>
      <c r="AW284" s="22"/>
      <c r="AX284" s="22"/>
      <c r="AY284" s="5"/>
      <c r="AZ284" s="5"/>
      <c r="BA284" s="248"/>
      <c r="BB284" s="248"/>
      <c r="BC284" s="248"/>
      <c r="BD284" s="248"/>
      <c r="BE284" s="248"/>
      <c r="BF284" s="248"/>
      <c r="BG284" s="248"/>
      <c r="BH284" s="248"/>
      <c r="BI284" s="248"/>
      <c r="BJ284" s="248"/>
      <c r="BK284" s="3"/>
      <c r="BL284" s="3"/>
      <c r="BM284" s="3"/>
      <c r="BN284" s="3"/>
      <c r="BO284" s="3"/>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row>
    <row r="285" spans="1:97" s="17" customFormat="1" x14ac:dyDescent="0.2">
      <c r="A285" s="251"/>
      <c r="B285" s="22"/>
      <c r="C285" s="22"/>
      <c r="D285" s="22"/>
      <c r="E285" s="22"/>
      <c r="F285" s="22"/>
      <c r="G285" s="22"/>
      <c r="H285" s="22"/>
      <c r="I285" s="22"/>
      <c r="J285" s="22"/>
      <c r="K285" s="22"/>
      <c r="L285" s="22"/>
      <c r="M285" s="22"/>
      <c r="N285" s="22"/>
      <c r="O285" s="22"/>
      <c r="P285" s="22"/>
      <c r="Q285" s="22"/>
      <c r="R285" s="22"/>
      <c r="S285" s="22"/>
      <c r="T285" s="22"/>
      <c r="U285" s="22"/>
      <c r="V285" s="5"/>
      <c r="W285" s="5"/>
      <c r="X285" s="5"/>
      <c r="Y285" s="5"/>
      <c r="Z285" s="5"/>
      <c r="AA285" s="22"/>
      <c r="AB285" s="22"/>
      <c r="AC285" s="22"/>
      <c r="AD285" s="22"/>
      <c r="AE285" s="22"/>
      <c r="AF285" s="22"/>
      <c r="AG285" s="22"/>
      <c r="AH285" s="22"/>
      <c r="AI285" s="22"/>
      <c r="AJ285" s="22"/>
      <c r="AK285" s="5"/>
      <c r="AL285" s="5"/>
      <c r="AM285" s="5"/>
      <c r="AN285" s="5"/>
      <c r="AO285" s="22"/>
      <c r="AP285" s="22"/>
      <c r="AQ285" s="22"/>
      <c r="AR285" s="22"/>
      <c r="AS285" s="22"/>
      <c r="AT285" s="22"/>
      <c r="AU285" s="22"/>
      <c r="AV285" s="22"/>
      <c r="AW285" s="22"/>
      <c r="AX285" s="22"/>
      <c r="AY285" s="5"/>
      <c r="AZ285" s="5"/>
      <c r="BA285" s="248"/>
      <c r="BB285" s="248"/>
      <c r="BC285" s="248"/>
      <c r="BD285" s="248"/>
      <c r="BE285" s="248"/>
      <c r="BF285" s="248"/>
      <c r="BG285" s="248"/>
      <c r="BH285" s="248"/>
      <c r="BI285" s="248"/>
      <c r="BJ285" s="248"/>
      <c r="BK285" s="5"/>
      <c r="BL285" s="5"/>
      <c r="BM285" s="5"/>
      <c r="BN285" s="3"/>
      <c r="BO285" s="3"/>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row>
    <row r="286" spans="1:97" s="17" customFormat="1" x14ac:dyDescent="0.2">
      <c r="A286" s="251"/>
      <c r="B286" s="22"/>
      <c r="C286" s="22"/>
      <c r="D286" s="22"/>
      <c r="E286" s="22"/>
      <c r="F286" s="22"/>
      <c r="G286" s="22"/>
      <c r="H286" s="22"/>
      <c r="I286" s="22"/>
      <c r="J286" s="22"/>
      <c r="K286" s="22"/>
      <c r="L286" s="22"/>
      <c r="M286" s="22"/>
      <c r="N286" s="22"/>
      <c r="O286" s="22"/>
      <c r="P286" s="22"/>
      <c r="Q286" s="22"/>
      <c r="R286" s="22"/>
      <c r="S286" s="22"/>
      <c r="T286" s="22"/>
      <c r="U286" s="22"/>
      <c r="V286" s="5"/>
      <c r="W286" s="5"/>
      <c r="X286" s="5"/>
      <c r="Y286" s="5"/>
      <c r="Z286" s="5"/>
      <c r="AA286" s="22"/>
      <c r="AB286" s="22"/>
      <c r="AC286" s="22"/>
      <c r="AD286" s="22"/>
      <c r="AE286" s="22"/>
      <c r="AF286" s="22"/>
      <c r="AG286" s="22"/>
      <c r="AH286" s="22"/>
      <c r="AI286" s="22"/>
      <c r="AJ286" s="22"/>
      <c r="AK286" s="5"/>
      <c r="AL286" s="5"/>
      <c r="AM286" s="5"/>
      <c r="AN286" s="5"/>
      <c r="AO286" s="22"/>
      <c r="AP286" s="22"/>
      <c r="AQ286" s="22"/>
      <c r="AR286" s="22"/>
      <c r="AS286" s="22"/>
      <c r="AT286" s="22"/>
      <c r="AU286" s="22"/>
      <c r="AV286" s="22"/>
      <c r="AW286" s="22"/>
      <c r="AX286" s="22"/>
      <c r="AY286" s="5"/>
      <c r="AZ286" s="5"/>
      <c r="BA286" s="248"/>
      <c r="BB286" s="248"/>
      <c r="BC286" s="248"/>
      <c r="BD286" s="248"/>
      <c r="BE286" s="248"/>
      <c r="BF286" s="248"/>
      <c r="BG286" s="248"/>
      <c r="BH286" s="248"/>
      <c r="BI286" s="248"/>
      <c r="BJ286" s="248"/>
      <c r="BK286" s="3"/>
      <c r="BL286" s="3"/>
      <c r="BM286" s="3"/>
      <c r="BN286" s="3"/>
      <c r="BO286" s="3"/>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row>
    <row r="287" spans="1:97" s="17" customFormat="1" x14ac:dyDescent="0.2">
      <c r="A287" s="251"/>
      <c r="B287" s="22"/>
      <c r="C287" s="22"/>
      <c r="D287" s="22"/>
      <c r="E287" s="22"/>
      <c r="F287" s="22"/>
      <c r="G287" s="22"/>
      <c r="H287" s="22"/>
      <c r="I287" s="22"/>
      <c r="J287" s="22"/>
      <c r="K287" s="22"/>
      <c r="L287" s="22"/>
      <c r="M287" s="22"/>
      <c r="N287" s="22"/>
      <c r="O287" s="22"/>
      <c r="P287" s="22"/>
      <c r="Q287" s="22"/>
      <c r="R287" s="22"/>
      <c r="S287" s="22"/>
      <c r="T287" s="22"/>
      <c r="U287" s="22"/>
      <c r="V287" s="5"/>
      <c r="W287" s="5"/>
      <c r="X287" s="5"/>
      <c r="Y287" s="5"/>
      <c r="Z287" s="5"/>
      <c r="AA287" s="22"/>
      <c r="AB287" s="22"/>
      <c r="AC287" s="22"/>
      <c r="AD287" s="22"/>
      <c r="AE287" s="22"/>
      <c r="AF287" s="22"/>
      <c r="AG287" s="22"/>
      <c r="AH287" s="22"/>
      <c r="AI287" s="22"/>
      <c r="AJ287" s="22"/>
      <c r="AK287" s="5"/>
      <c r="AL287" s="5"/>
      <c r="AM287" s="5"/>
      <c r="AN287" s="5"/>
      <c r="AO287" s="22"/>
      <c r="AP287" s="22"/>
      <c r="AQ287" s="22"/>
      <c r="AR287" s="22"/>
      <c r="AS287" s="22"/>
      <c r="AT287" s="22"/>
      <c r="AU287" s="22"/>
      <c r="AV287" s="22"/>
      <c r="AW287" s="22"/>
      <c r="AX287" s="22"/>
      <c r="AY287" s="5"/>
      <c r="AZ287" s="5"/>
      <c r="BA287" s="248"/>
      <c r="BB287" s="248"/>
      <c r="BC287" s="248"/>
      <c r="BD287" s="248"/>
      <c r="BE287" s="248"/>
      <c r="BF287" s="248"/>
      <c r="BG287" s="248"/>
      <c r="BH287" s="248"/>
      <c r="BI287" s="248"/>
      <c r="BJ287" s="248"/>
      <c r="BK287" s="5"/>
      <c r="BL287" s="5"/>
      <c r="BM287" s="5"/>
      <c r="BN287" s="3"/>
      <c r="BO287" s="3"/>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row>
    <row r="288" spans="1:97" s="17" customFormat="1" x14ac:dyDescent="0.2">
      <c r="A288" s="251"/>
      <c r="B288" s="22"/>
      <c r="C288" s="22"/>
      <c r="D288" s="22"/>
      <c r="E288" s="22"/>
      <c r="F288" s="22"/>
      <c r="G288" s="22"/>
      <c r="H288" s="22"/>
      <c r="I288" s="22"/>
      <c r="J288" s="22"/>
      <c r="K288" s="22"/>
      <c r="L288" s="22"/>
      <c r="M288" s="22"/>
      <c r="N288" s="22"/>
      <c r="O288" s="22"/>
      <c r="P288" s="22"/>
      <c r="Q288" s="22"/>
      <c r="R288" s="22"/>
      <c r="S288" s="22"/>
      <c r="T288" s="22"/>
      <c r="U288" s="22"/>
      <c r="V288" s="5"/>
      <c r="W288" s="5"/>
      <c r="X288" s="5"/>
      <c r="Y288" s="5"/>
      <c r="Z288" s="5"/>
      <c r="AA288" s="22"/>
      <c r="AB288" s="22"/>
      <c r="AC288" s="22"/>
      <c r="AD288" s="22"/>
      <c r="AE288" s="22"/>
      <c r="AF288" s="22"/>
      <c r="AG288" s="22"/>
      <c r="AH288" s="22"/>
      <c r="AI288" s="22"/>
      <c r="AJ288" s="22"/>
      <c r="AK288" s="5"/>
      <c r="AL288" s="5"/>
      <c r="AM288" s="5"/>
      <c r="AN288" s="5"/>
      <c r="AO288" s="22"/>
      <c r="AP288" s="22"/>
      <c r="AQ288" s="22"/>
      <c r="AR288" s="22"/>
      <c r="AS288" s="22"/>
      <c r="AT288" s="22"/>
      <c r="AU288" s="22"/>
      <c r="AV288" s="22"/>
      <c r="AW288" s="22"/>
      <c r="AX288" s="22"/>
      <c r="AY288" s="5"/>
      <c r="AZ288" s="5"/>
      <c r="BA288" s="248"/>
      <c r="BB288" s="248"/>
      <c r="BC288" s="248"/>
      <c r="BD288" s="248"/>
      <c r="BE288" s="248"/>
      <c r="BF288" s="248"/>
      <c r="BG288" s="248"/>
      <c r="BH288" s="248"/>
      <c r="BI288" s="248"/>
      <c r="BJ288" s="248"/>
      <c r="BK288" s="3"/>
      <c r="BL288" s="3"/>
      <c r="BM288" s="3"/>
      <c r="BN288" s="3"/>
      <c r="BO288" s="3"/>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row>
    <row r="289" spans="1:67" x14ac:dyDescent="0.2">
      <c r="U289" s="22"/>
      <c r="V289" s="5"/>
      <c r="W289" s="5"/>
      <c r="X289" s="5"/>
      <c r="Y289" s="5"/>
      <c r="Z289" s="5"/>
      <c r="AA289" s="22"/>
      <c r="AB289" s="22"/>
      <c r="AC289" s="22"/>
      <c r="AD289" s="22"/>
      <c r="AE289" s="22"/>
      <c r="AF289" s="22"/>
      <c r="AG289" s="22"/>
      <c r="AH289" s="22"/>
      <c r="AI289" s="22"/>
      <c r="AJ289" s="22"/>
      <c r="AK289" s="5"/>
      <c r="AL289" s="5"/>
      <c r="AM289" s="5"/>
      <c r="BK289" s="5"/>
      <c r="BL289" s="5"/>
      <c r="BM289" s="5"/>
      <c r="BN289" s="3"/>
      <c r="BO289" s="3"/>
    </row>
    <row r="290" spans="1:67" ht="15" customHeight="1" x14ac:dyDescent="0.2">
      <c r="U290" s="22"/>
      <c r="V290" s="5"/>
      <c r="W290" s="5"/>
      <c r="X290" s="5"/>
      <c r="Y290" s="5"/>
      <c r="Z290" s="5"/>
      <c r="AA290" s="22"/>
      <c r="AB290" s="22"/>
      <c r="AC290" s="22"/>
      <c r="AD290" s="22"/>
      <c r="AE290" s="22"/>
      <c r="AF290" s="22"/>
      <c r="AG290" s="22"/>
      <c r="AH290" s="22"/>
      <c r="AI290" s="22"/>
      <c r="AJ290" s="22"/>
      <c r="AK290" s="5"/>
      <c r="AL290" s="5"/>
      <c r="AM290" s="5"/>
      <c r="BK290" s="3"/>
      <c r="BL290" s="3"/>
      <c r="BM290" s="3"/>
      <c r="BN290" s="3"/>
      <c r="BO290" s="3"/>
    </row>
    <row r="291" spans="1:67" ht="15" customHeight="1" x14ac:dyDescent="0.2">
      <c r="U291" s="22"/>
      <c r="V291" s="5"/>
      <c r="W291" s="5"/>
      <c r="X291" s="5"/>
      <c r="Y291" s="5"/>
      <c r="Z291" s="5"/>
      <c r="AA291" s="22"/>
      <c r="AB291" s="22"/>
      <c r="AC291" s="22"/>
      <c r="AD291" s="22"/>
      <c r="AE291" s="22"/>
      <c r="AF291" s="22"/>
      <c r="AG291" s="22"/>
      <c r="AH291" s="22"/>
      <c r="AI291" s="22"/>
      <c r="AJ291" s="22"/>
      <c r="AK291" s="5"/>
      <c r="AL291" s="5"/>
      <c r="AM291" s="5"/>
      <c r="BK291" s="5"/>
      <c r="BL291" s="5"/>
      <c r="BM291" s="5"/>
      <c r="BN291" s="3"/>
      <c r="BO291" s="3"/>
    </row>
    <row r="292" spans="1:67" ht="15" hidden="1" customHeight="1" x14ac:dyDescent="0.2">
      <c r="U292" s="22"/>
      <c r="V292" s="5"/>
      <c r="W292" s="5"/>
      <c r="X292" s="5"/>
      <c r="Y292" s="5"/>
      <c r="Z292" s="5"/>
      <c r="AA292" s="22"/>
      <c r="AB292" s="22"/>
      <c r="AC292" s="22"/>
      <c r="AD292" s="22"/>
      <c r="AE292" s="22"/>
      <c r="AF292" s="22"/>
      <c r="AG292" s="22"/>
      <c r="AH292" s="22"/>
      <c r="AI292" s="22"/>
      <c r="AJ292" s="22"/>
      <c r="AK292" s="5"/>
      <c r="AL292" s="5"/>
      <c r="AM292" s="5"/>
      <c r="BK292" s="3"/>
      <c r="BL292" s="3"/>
      <c r="BM292" s="3"/>
      <c r="BN292" s="3"/>
      <c r="BO292" s="3"/>
    </row>
    <row r="293" spans="1:67" ht="15" hidden="1" customHeight="1" x14ac:dyDescent="0.2">
      <c r="A293" s="253"/>
      <c r="U293" s="22"/>
      <c r="V293" s="5"/>
      <c r="W293" s="5"/>
      <c r="X293" s="5"/>
      <c r="Y293" s="5"/>
      <c r="Z293" s="5"/>
      <c r="AA293" s="22"/>
      <c r="AB293" s="22"/>
      <c r="AC293" s="22"/>
      <c r="AD293" s="22"/>
      <c r="AE293" s="22"/>
      <c r="AF293" s="22"/>
      <c r="AG293" s="22"/>
      <c r="AH293" s="22"/>
      <c r="AI293" s="22"/>
      <c r="AJ293" s="22"/>
      <c r="AK293" s="5"/>
      <c r="AL293" s="5"/>
      <c r="AM293" s="5"/>
      <c r="BH293" s="254"/>
      <c r="BK293" s="5"/>
      <c r="BL293" s="5"/>
      <c r="BM293" s="5"/>
      <c r="BN293" s="3"/>
      <c r="BO293" s="3"/>
    </row>
    <row r="294" spans="1:67" ht="15" hidden="1" customHeight="1" x14ac:dyDescent="0.2">
      <c r="U294" s="22"/>
      <c r="V294" s="5"/>
      <c r="W294" s="5"/>
      <c r="X294" s="5"/>
      <c r="Y294" s="5"/>
      <c r="Z294" s="5"/>
      <c r="AA294" s="22"/>
      <c r="AB294" s="22"/>
      <c r="AC294" s="22"/>
      <c r="AD294" s="22"/>
      <c r="AE294" s="22"/>
      <c r="AF294" s="22"/>
      <c r="AG294" s="22"/>
      <c r="AH294" s="22"/>
      <c r="AI294" s="22"/>
      <c r="AJ294" s="22"/>
      <c r="AK294" s="5"/>
      <c r="AL294" s="5"/>
      <c r="AM294" s="5"/>
      <c r="BK294" s="3"/>
      <c r="BL294" s="3"/>
      <c r="BM294" s="3"/>
      <c r="BN294" s="3"/>
      <c r="BO294" s="3"/>
    </row>
    <row r="295" spans="1:67" ht="15" customHeight="1" x14ac:dyDescent="0.2">
      <c r="U295" s="22"/>
      <c r="V295" s="5"/>
      <c r="W295" s="5"/>
      <c r="X295" s="5"/>
      <c r="Y295" s="5"/>
      <c r="Z295" s="5"/>
      <c r="AA295" s="22"/>
      <c r="AB295" s="22"/>
      <c r="AC295" s="22"/>
      <c r="AD295" s="22"/>
      <c r="AE295" s="22"/>
      <c r="AF295" s="22"/>
      <c r="AG295" s="22"/>
      <c r="AH295" s="22"/>
      <c r="AI295" s="22"/>
      <c r="AJ295" s="22"/>
      <c r="AK295" s="5"/>
      <c r="AL295" s="5"/>
      <c r="AM295" s="5"/>
      <c r="BK295" s="5"/>
      <c r="BL295" s="5"/>
      <c r="BM295" s="5"/>
      <c r="BN295" s="3"/>
      <c r="BO295" s="3"/>
    </row>
    <row r="296" spans="1:67" ht="15" customHeight="1" x14ac:dyDescent="0.2">
      <c r="AB296" s="22"/>
      <c r="AC296" s="22"/>
      <c r="AD296" s="22"/>
      <c r="AE296" s="22"/>
      <c r="AF296" s="22"/>
      <c r="AG296" s="22"/>
      <c r="AH296" s="22"/>
      <c r="AI296" s="22"/>
      <c r="AJ296" s="22"/>
      <c r="AK296" s="5"/>
      <c r="BK296" s="3"/>
      <c r="BL296" s="3"/>
      <c r="BM296" s="3"/>
      <c r="BN296" s="3"/>
      <c r="BO296" s="3"/>
    </row>
    <row r="297" spans="1:67" ht="15" customHeight="1" x14ac:dyDescent="0.2">
      <c r="AB297" s="22"/>
      <c r="AC297" s="22"/>
      <c r="AD297" s="22"/>
      <c r="AE297" s="22"/>
      <c r="AF297" s="22"/>
      <c r="AG297" s="22"/>
      <c r="AH297" s="22"/>
      <c r="AI297" s="22"/>
      <c r="AJ297" s="22"/>
      <c r="AK297" s="5"/>
      <c r="BK297" s="5"/>
      <c r="BL297" s="5"/>
      <c r="BM297" s="5"/>
      <c r="BN297" s="3"/>
      <c r="BO297" s="3"/>
    </row>
    <row r="298" spans="1:67" x14ac:dyDescent="0.2">
      <c r="BK298" s="3"/>
      <c r="BL298" s="3"/>
      <c r="BM298" s="3"/>
      <c r="BN298" s="3"/>
      <c r="BO298" s="3"/>
    </row>
    <row r="299" spans="1:67" x14ac:dyDescent="0.2">
      <c r="BK299" s="5"/>
      <c r="BL299" s="5"/>
      <c r="BM299" s="5"/>
      <c r="BN299" s="3"/>
      <c r="BO299" s="3"/>
    </row>
    <row r="300" spans="1:67" x14ac:dyDescent="0.2">
      <c r="BK300" s="3"/>
      <c r="BL300" s="3"/>
      <c r="BM300" s="3"/>
      <c r="BN300" s="3"/>
      <c r="BO300" s="3"/>
    </row>
    <row r="301" spans="1:67" x14ac:dyDescent="0.2">
      <c r="BK301" s="5"/>
      <c r="BL301" s="5"/>
      <c r="BM301" s="5"/>
      <c r="BN301" s="3"/>
      <c r="BO301" s="3"/>
    </row>
    <row r="302" spans="1:67" x14ac:dyDescent="0.2">
      <c r="BK302" s="3"/>
      <c r="BL302" s="3"/>
      <c r="BM302" s="3"/>
      <c r="BN302" s="3"/>
      <c r="BO302" s="3"/>
    </row>
    <row r="303" spans="1:67" x14ac:dyDescent="0.2">
      <c r="BK303" s="5"/>
      <c r="BL303" s="5"/>
      <c r="BM303" s="5"/>
      <c r="BN303" s="3"/>
      <c r="BO303" s="3"/>
    </row>
    <row r="304" spans="1:67" x14ac:dyDescent="0.2">
      <c r="BK304" s="3"/>
      <c r="BL304" s="3"/>
      <c r="BM304" s="3"/>
      <c r="BN304" s="3"/>
      <c r="BO304" s="3"/>
    </row>
    <row r="305" spans="63:67" x14ac:dyDescent="0.2">
      <c r="BK305" s="5"/>
      <c r="BL305" s="5"/>
      <c r="BM305" s="5"/>
      <c r="BN305" s="3"/>
      <c r="BO305" s="3"/>
    </row>
    <row r="306" spans="63:67" x14ac:dyDescent="0.2">
      <c r="BK306" s="3"/>
      <c r="BL306" s="3"/>
      <c r="BM306" s="3"/>
      <c r="BN306" s="3"/>
      <c r="BO306" s="3"/>
    </row>
    <row r="307" spans="63:67" x14ac:dyDescent="0.2">
      <c r="BK307" s="5"/>
      <c r="BL307" s="5"/>
      <c r="BM307" s="5"/>
      <c r="BN307" s="3"/>
      <c r="BO307" s="3"/>
    </row>
    <row r="308" spans="63:67" x14ac:dyDescent="0.2">
      <c r="BK308" s="3"/>
      <c r="BL308" s="3"/>
      <c r="BM308" s="3"/>
      <c r="BN308" s="3"/>
      <c r="BO308" s="3"/>
    </row>
    <row r="309" spans="63:67" x14ac:dyDescent="0.2">
      <c r="BK309" s="5"/>
      <c r="BL309" s="5"/>
      <c r="BM309" s="5"/>
      <c r="BN309" s="3"/>
      <c r="BO309" s="3"/>
    </row>
    <row r="310" spans="63:67" x14ac:dyDescent="0.2">
      <c r="BK310" s="3"/>
      <c r="BL310" s="3"/>
      <c r="BM310" s="3"/>
      <c r="BN310" s="3"/>
      <c r="BO310" s="3"/>
    </row>
    <row r="321" spans="1:97" ht="15" x14ac:dyDescent="0.25">
      <c r="D321" s="21"/>
      <c r="E321" s="21"/>
    </row>
    <row r="322" spans="1:97" s="248" customFormat="1" ht="15" x14ac:dyDescent="0.25">
      <c r="A322" s="251"/>
      <c r="B322" s="21"/>
      <c r="C322" s="21"/>
      <c r="D322" s="22"/>
      <c r="E322" s="22"/>
      <c r="F322" s="22"/>
      <c r="G322" s="22"/>
      <c r="H322" s="22"/>
      <c r="I322" s="22"/>
      <c r="J322" s="22"/>
      <c r="K322" s="22"/>
      <c r="L322" s="22"/>
      <c r="M322" s="22"/>
      <c r="N322" s="22"/>
      <c r="O322" s="22"/>
      <c r="P322" s="22"/>
      <c r="Q322" s="22"/>
      <c r="R322" s="22"/>
      <c r="S322" s="22"/>
      <c r="T322" s="22"/>
      <c r="V322" s="249"/>
      <c r="W322" s="249"/>
      <c r="X322" s="249"/>
      <c r="Y322" s="249"/>
      <c r="Z322" s="249"/>
      <c r="AK322" s="249"/>
      <c r="AL322" s="249"/>
      <c r="AM322" s="249"/>
      <c r="AN322" s="21"/>
      <c r="AO322" s="21"/>
      <c r="AP322" s="21"/>
      <c r="AQ322" s="21"/>
      <c r="AR322" s="21"/>
      <c r="AS322" s="21"/>
      <c r="AT322" s="21"/>
      <c r="AU322" s="21"/>
      <c r="AV322" s="21"/>
      <c r="AW322" s="21"/>
      <c r="AX322" s="21"/>
      <c r="AY322" s="255"/>
      <c r="AZ322" s="255"/>
    </row>
    <row r="326" spans="1:97" ht="15" x14ac:dyDescent="0.25">
      <c r="D326" s="21"/>
      <c r="E326" s="21"/>
      <c r="F326" s="21"/>
      <c r="G326" s="21"/>
      <c r="H326" s="21"/>
      <c r="I326" s="21"/>
      <c r="J326" s="21"/>
      <c r="K326" s="21"/>
      <c r="L326" s="21"/>
      <c r="M326" s="21"/>
      <c r="N326" s="21"/>
    </row>
    <row r="327" spans="1:97" s="21" customFormat="1" ht="15" x14ac:dyDescent="0.25">
      <c r="D327" s="22"/>
      <c r="E327" s="22"/>
      <c r="F327" s="22"/>
      <c r="G327" s="22"/>
      <c r="H327" s="22"/>
      <c r="I327" s="22"/>
      <c r="J327" s="22"/>
      <c r="K327" s="22"/>
      <c r="L327" s="22"/>
      <c r="M327" s="22"/>
      <c r="N327" s="22"/>
      <c r="AY327" s="255"/>
      <c r="AZ327" s="255"/>
      <c r="BA327" s="248"/>
      <c r="BB327" s="248"/>
      <c r="BC327" s="248"/>
      <c r="BD327" s="248"/>
      <c r="BE327" s="248"/>
      <c r="BF327" s="248"/>
      <c r="BG327" s="248"/>
      <c r="BH327" s="248"/>
      <c r="BI327" s="248"/>
      <c r="BJ327" s="248"/>
      <c r="BK327" s="248"/>
      <c r="BL327" s="248"/>
      <c r="BM327" s="248"/>
      <c r="BN327" s="248"/>
      <c r="BO327" s="248"/>
      <c r="BP327" s="248"/>
      <c r="BQ327" s="248"/>
      <c r="BR327" s="248"/>
      <c r="BS327" s="248"/>
      <c r="BT327" s="248"/>
      <c r="BU327" s="248"/>
      <c r="BV327" s="248"/>
      <c r="BW327" s="248"/>
      <c r="BX327" s="248"/>
      <c r="BY327" s="248"/>
      <c r="BZ327" s="248"/>
      <c r="CA327" s="248"/>
      <c r="CB327" s="248"/>
      <c r="CC327" s="248"/>
      <c r="CD327" s="248"/>
      <c r="CE327" s="248"/>
      <c r="CF327" s="248"/>
      <c r="CG327" s="248"/>
      <c r="CH327" s="248"/>
      <c r="CI327" s="248"/>
      <c r="CJ327" s="248"/>
      <c r="CK327" s="248"/>
      <c r="CL327" s="248"/>
      <c r="CM327" s="248"/>
      <c r="CN327" s="248"/>
      <c r="CO327" s="248"/>
      <c r="CP327" s="248"/>
      <c r="CQ327" s="248"/>
      <c r="CR327" s="248"/>
      <c r="CS327" s="248"/>
    </row>
    <row r="328" spans="1:97" s="248" customFormat="1" ht="15" hidden="1" x14ac:dyDescent="0.25">
      <c r="A328" s="253"/>
      <c r="B328" s="22"/>
      <c r="C328" s="22"/>
      <c r="D328" s="22"/>
      <c r="E328" s="22"/>
      <c r="F328" s="21"/>
      <c r="G328" s="21"/>
      <c r="H328" s="21"/>
      <c r="I328" s="21"/>
      <c r="J328" s="21"/>
      <c r="K328" s="21"/>
      <c r="L328" s="21"/>
      <c r="M328" s="21"/>
      <c r="N328" s="21"/>
      <c r="O328" s="22"/>
      <c r="P328" s="22"/>
      <c r="Q328" s="22"/>
      <c r="R328" s="22"/>
      <c r="S328" s="22"/>
      <c r="T328" s="22"/>
      <c r="V328" s="249"/>
      <c r="W328" s="249"/>
      <c r="X328" s="249"/>
      <c r="Y328" s="249"/>
      <c r="Z328" s="249"/>
      <c r="AK328" s="249"/>
      <c r="AL328" s="249"/>
      <c r="AM328" s="249"/>
      <c r="AN328" s="249"/>
      <c r="AY328" s="249"/>
      <c r="AZ328" s="249"/>
    </row>
    <row r="329" spans="1:97" s="248" customFormat="1" ht="15" x14ac:dyDescent="0.25">
      <c r="A329" s="251"/>
      <c r="B329" s="22"/>
      <c r="C329" s="22"/>
      <c r="D329" s="22"/>
      <c r="E329" s="22"/>
      <c r="F329" s="22"/>
      <c r="G329" s="22"/>
      <c r="H329" s="22"/>
      <c r="I329" s="22"/>
      <c r="J329" s="22"/>
      <c r="K329" s="22"/>
      <c r="L329" s="22"/>
      <c r="M329" s="22"/>
      <c r="N329" s="22"/>
      <c r="O329" s="21"/>
      <c r="P329" s="21"/>
      <c r="Q329" s="21"/>
      <c r="R329" s="21"/>
      <c r="S329" s="21"/>
      <c r="T329" s="21"/>
      <c r="U329" s="21"/>
      <c r="V329" s="21"/>
      <c r="W329" s="21"/>
      <c r="X329" s="21"/>
      <c r="Y329" s="21"/>
      <c r="Z329" s="21"/>
      <c r="AA329" s="21"/>
      <c r="AK329" s="249"/>
      <c r="AL329" s="21"/>
      <c r="AM329" s="21"/>
      <c r="AN329" s="249"/>
      <c r="AY329" s="249"/>
      <c r="AZ329" s="249"/>
    </row>
    <row r="331" spans="1:97" s="249" customFormat="1" ht="15" x14ac:dyDescent="0.25">
      <c r="A331" s="251"/>
      <c r="B331" s="22"/>
      <c r="C331" s="22"/>
      <c r="D331" s="22"/>
      <c r="E331" s="22"/>
      <c r="F331" s="22"/>
      <c r="G331" s="22"/>
      <c r="H331" s="22"/>
      <c r="I331" s="22"/>
      <c r="J331" s="22"/>
      <c r="K331" s="22"/>
      <c r="L331" s="22"/>
      <c r="M331" s="22"/>
      <c r="N331" s="22"/>
      <c r="O331" s="22"/>
      <c r="P331" s="22"/>
      <c r="Q331" s="22"/>
      <c r="R331" s="22"/>
      <c r="S331" s="22"/>
      <c r="T331" s="22"/>
      <c r="U331" s="248"/>
      <c r="AA331" s="248"/>
      <c r="AB331" s="21"/>
      <c r="AC331" s="21"/>
      <c r="AD331" s="21"/>
      <c r="AE331" s="21"/>
      <c r="AF331" s="21"/>
      <c r="AG331" s="21"/>
      <c r="AH331" s="21"/>
      <c r="AI331" s="21"/>
      <c r="AJ331" s="21"/>
      <c r="AK331" s="21"/>
      <c r="AO331" s="248"/>
      <c r="AP331" s="248"/>
      <c r="AQ331" s="248"/>
      <c r="AR331" s="248"/>
      <c r="AS331" s="248"/>
      <c r="AT331" s="248"/>
      <c r="AU331" s="248"/>
      <c r="AV331" s="248"/>
      <c r="AW331" s="248"/>
      <c r="AX331" s="248"/>
      <c r="BA331" s="248"/>
      <c r="BB331" s="248"/>
      <c r="BC331" s="248"/>
      <c r="BD331" s="248"/>
      <c r="BE331" s="248"/>
      <c r="BF331" s="248"/>
      <c r="BG331" s="248"/>
      <c r="BH331" s="248"/>
      <c r="BI331" s="248"/>
      <c r="BJ331" s="248"/>
      <c r="BK331" s="248"/>
      <c r="BL331" s="248"/>
      <c r="BM331" s="248"/>
      <c r="BN331" s="248"/>
      <c r="BO331" s="248"/>
      <c r="BP331" s="248"/>
      <c r="BQ331" s="248"/>
      <c r="BR331" s="248"/>
      <c r="BS331" s="248"/>
      <c r="BT331" s="248"/>
      <c r="BU331" s="248"/>
      <c r="BV331" s="248"/>
      <c r="BW331" s="248"/>
      <c r="BX331" s="248"/>
      <c r="BY331" s="248"/>
      <c r="BZ331" s="248"/>
      <c r="CA331" s="248"/>
      <c r="CB331" s="248"/>
      <c r="CC331" s="248"/>
      <c r="CD331" s="248"/>
      <c r="CE331" s="248"/>
      <c r="CF331" s="248"/>
      <c r="CG331" s="248"/>
      <c r="CH331" s="248"/>
      <c r="CI331" s="248"/>
      <c r="CJ331" s="248"/>
      <c r="CK331" s="248"/>
      <c r="CL331" s="248"/>
      <c r="CM331" s="248"/>
      <c r="CN331" s="248"/>
      <c r="CO331" s="248"/>
      <c r="CP331" s="248"/>
      <c r="CQ331" s="248"/>
      <c r="CR331" s="248"/>
      <c r="CS331" s="248"/>
    </row>
  </sheetData>
  <mergeCells count="461">
    <mergeCell ref="A245:B245"/>
    <mergeCell ref="V242:W242"/>
    <mergeCell ref="A236:B236"/>
    <mergeCell ref="A241:B243"/>
    <mergeCell ref="C241:E242"/>
    <mergeCell ref="H234:I234"/>
    <mergeCell ref="J234:K234"/>
    <mergeCell ref="L234:M234"/>
    <mergeCell ref="N234:O234"/>
    <mergeCell ref="P234:Q234"/>
    <mergeCell ref="A244:B244"/>
    <mergeCell ref="F242:G242"/>
    <mergeCell ref="H242:I242"/>
    <mergeCell ref="J242:K242"/>
    <mergeCell ref="L242:M242"/>
    <mergeCell ref="N242:O242"/>
    <mergeCell ref="P242:Q242"/>
    <mergeCell ref="R242:S242"/>
    <mergeCell ref="T242:U242"/>
    <mergeCell ref="R234:S234"/>
    <mergeCell ref="T234:U234"/>
    <mergeCell ref="A237:B237"/>
    <mergeCell ref="A238:B238"/>
    <mergeCell ref="A239:B239"/>
    <mergeCell ref="A207:B209"/>
    <mergeCell ref="C207:E208"/>
    <mergeCell ref="F208:G208"/>
    <mergeCell ref="H208:I208"/>
    <mergeCell ref="J208:K208"/>
    <mergeCell ref="L208:M208"/>
    <mergeCell ref="N208:O208"/>
    <mergeCell ref="P208:Q208"/>
    <mergeCell ref="R208:S208"/>
    <mergeCell ref="F207:AM207"/>
    <mergeCell ref="A187:C187"/>
    <mergeCell ref="A188:C188"/>
    <mergeCell ref="A189:C189"/>
    <mergeCell ref="A190:C190"/>
    <mergeCell ref="A198:B198"/>
    <mergeCell ref="A200:B201"/>
    <mergeCell ref="C200:C201"/>
    <mergeCell ref="D200:S200"/>
    <mergeCell ref="J192:K192"/>
    <mergeCell ref="L192:M192"/>
    <mergeCell ref="N192:O192"/>
    <mergeCell ref="P192:Q192"/>
    <mergeCell ref="R192:S192"/>
    <mergeCell ref="B180:C180"/>
    <mergeCell ref="B181:C181"/>
    <mergeCell ref="A175:A177"/>
    <mergeCell ref="A178:A181"/>
    <mergeCell ref="A182:C182"/>
    <mergeCell ref="A183:C183"/>
    <mergeCell ref="A184:C184"/>
    <mergeCell ref="A185:C185"/>
    <mergeCell ref="A186:C186"/>
    <mergeCell ref="U159:V159"/>
    <mergeCell ref="A161:C161"/>
    <mergeCell ref="A162:C162"/>
    <mergeCell ref="A159:C160"/>
    <mergeCell ref="D159:F159"/>
    <mergeCell ref="G159:H159"/>
    <mergeCell ref="I159:J159"/>
    <mergeCell ref="K159:L159"/>
    <mergeCell ref="M159:N159"/>
    <mergeCell ref="O159:P159"/>
    <mergeCell ref="Q159:R159"/>
    <mergeCell ref="S159:T159"/>
    <mergeCell ref="A153:C153"/>
    <mergeCell ref="A154:C154"/>
    <mergeCell ref="A155:C155"/>
    <mergeCell ref="A156:C156"/>
    <mergeCell ref="A157:C157"/>
    <mergeCell ref="B146:C146"/>
    <mergeCell ref="B147:C147"/>
    <mergeCell ref="B148:C148"/>
    <mergeCell ref="A149:C149"/>
    <mergeCell ref="A150:C150"/>
    <mergeCell ref="A151:C151"/>
    <mergeCell ref="A152:C152"/>
    <mergeCell ref="P120:R120"/>
    <mergeCell ref="A124:B124"/>
    <mergeCell ref="B130:C130"/>
    <mergeCell ref="B142:C142"/>
    <mergeCell ref="B143:C143"/>
    <mergeCell ref="B144:C144"/>
    <mergeCell ref="B145:C145"/>
    <mergeCell ref="A142:A144"/>
    <mergeCell ref="A145:A148"/>
    <mergeCell ref="A120:B121"/>
    <mergeCell ref="C120:E120"/>
    <mergeCell ref="F120:G120"/>
    <mergeCell ref="H120:I120"/>
    <mergeCell ref="J120:K120"/>
    <mergeCell ref="L120:M120"/>
    <mergeCell ref="A122:B122"/>
    <mergeCell ref="A123:B123"/>
    <mergeCell ref="N120:O120"/>
    <mergeCell ref="I126:J126"/>
    <mergeCell ref="K126:L126"/>
    <mergeCell ref="M126:N126"/>
    <mergeCell ref="O126:P126"/>
    <mergeCell ref="Q126:R126"/>
    <mergeCell ref="H107:I107"/>
    <mergeCell ref="J107:K107"/>
    <mergeCell ref="L107:M107"/>
    <mergeCell ref="N107:P107"/>
    <mergeCell ref="A117:B117"/>
    <mergeCell ref="A118:B118"/>
    <mergeCell ref="A102:B102"/>
    <mergeCell ref="A103:B103"/>
    <mergeCell ref="A104:B104"/>
    <mergeCell ref="A105:B105"/>
    <mergeCell ref="A107:B108"/>
    <mergeCell ref="C107:E107"/>
    <mergeCell ref="A111:B111"/>
    <mergeCell ref="A112:B112"/>
    <mergeCell ref="A113:B113"/>
    <mergeCell ref="A114:B114"/>
    <mergeCell ref="A115:B115"/>
    <mergeCell ref="A116:B116"/>
    <mergeCell ref="A109:B109"/>
    <mergeCell ref="A110:B110"/>
    <mergeCell ref="F107:G107"/>
    <mergeCell ref="A96:B96"/>
    <mergeCell ref="A97:B97"/>
    <mergeCell ref="A98:B98"/>
    <mergeCell ref="A99:B99"/>
    <mergeCell ref="A100:B100"/>
    <mergeCell ref="A101:B101"/>
    <mergeCell ref="L94:M94"/>
    <mergeCell ref="N94:O94"/>
    <mergeCell ref="P94:Q94"/>
    <mergeCell ref="R94:S94"/>
    <mergeCell ref="T94:U94"/>
    <mergeCell ref="V94:W94"/>
    <mergeCell ref="A92:B92"/>
    <mergeCell ref="A94:B95"/>
    <mergeCell ref="C94:E94"/>
    <mergeCell ref="F94:G94"/>
    <mergeCell ref="H94:I94"/>
    <mergeCell ref="J94:K94"/>
    <mergeCell ref="A88:B88"/>
    <mergeCell ref="A89:B89"/>
    <mergeCell ref="A90:A91"/>
    <mergeCell ref="P86:Q86"/>
    <mergeCell ref="R86:S86"/>
    <mergeCell ref="T86:U86"/>
    <mergeCell ref="V86:W86"/>
    <mergeCell ref="X86:Y86"/>
    <mergeCell ref="Z86:AA86"/>
    <mergeCell ref="A79:A83"/>
    <mergeCell ref="A85:B87"/>
    <mergeCell ref="C85:E86"/>
    <mergeCell ref="F85:AG85"/>
    <mergeCell ref="F86:G86"/>
    <mergeCell ref="H86:I86"/>
    <mergeCell ref="J86:K86"/>
    <mergeCell ref="L86:M86"/>
    <mergeCell ref="N86:O86"/>
    <mergeCell ref="AB86:AC86"/>
    <mergeCell ref="AD86:AE86"/>
    <mergeCell ref="AF86:AG86"/>
    <mergeCell ref="AD76:AE76"/>
    <mergeCell ref="AF76:AG76"/>
    <mergeCell ref="AH76:AH77"/>
    <mergeCell ref="AI76:AI77"/>
    <mergeCell ref="AJ76:AJ77"/>
    <mergeCell ref="A78:B78"/>
    <mergeCell ref="R76:S76"/>
    <mergeCell ref="T76:U76"/>
    <mergeCell ref="V76:W76"/>
    <mergeCell ref="X76:Y76"/>
    <mergeCell ref="Z76:AA76"/>
    <mergeCell ref="AB76:AC76"/>
    <mergeCell ref="A75:B77"/>
    <mergeCell ref="C75:E76"/>
    <mergeCell ref="F75:AG75"/>
    <mergeCell ref="AH75:AJ75"/>
    <mergeCell ref="F76:G76"/>
    <mergeCell ref="H76:I76"/>
    <mergeCell ref="J76:K76"/>
    <mergeCell ref="L76:M76"/>
    <mergeCell ref="N76:O76"/>
    <mergeCell ref="P76:Q76"/>
    <mergeCell ref="A68:B68"/>
    <mergeCell ref="A69:A73"/>
    <mergeCell ref="BX66:BY66"/>
    <mergeCell ref="BZ66:CA66"/>
    <mergeCell ref="BL66:BM66"/>
    <mergeCell ref="BN66:BO66"/>
    <mergeCell ref="BP66:BQ66"/>
    <mergeCell ref="BR66:BS66"/>
    <mergeCell ref="BT66:BU66"/>
    <mergeCell ref="BV66:BW66"/>
    <mergeCell ref="J66:K66"/>
    <mergeCell ref="L66:M66"/>
    <mergeCell ref="N66:O66"/>
    <mergeCell ref="P66:Q66"/>
    <mergeCell ref="R66:S66"/>
    <mergeCell ref="T66:U66"/>
    <mergeCell ref="A60:B60"/>
    <mergeCell ref="A61:B61"/>
    <mergeCell ref="A62:B62"/>
    <mergeCell ref="A63:B63"/>
    <mergeCell ref="A65:B67"/>
    <mergeCell ref="C65:E66"/>
    <mergeCell ref="F65:AG65"/>
    <mergeCell ref="F66:G66"/>
    <mergeCell ref="H66:I66"/>
    <mergeCell ref="V66:W66"/>
    <mergeCell ref="X66:Y66"/>
    <mergeCell ref="Z66:AA66"/>
    <mergeCell ref="AB66:AC66"/>
    <mergeCell ref="AD66:AE66"/>
    <mergeCell ref="AF66:AG66"/>
    <mergeCell ref="A54:B54"/>
    <mergeCell ref="A55:B55"/>
    <mergeCell ref="A56:B56"/>
    <mergeCell ref="A58:B59"/>
    <mergeCell ref="C58:C59"/>
    <mergeCell ref="D58:F58"/>
    <mergeCell ref="A49:B49"/>
    <mergeCell ref="A51:B52"/>
    <mergeCell ref="C51:C52"/>
    <mergeCell ref="D51:I51"/>
    <mergeCell ref="G58:H58"/>
    <mergeCell ref="M42:S42"/>
    <mergeCell ref="A43:B43"/>
    <mergeCell ref="M43:S43"/>
    <mergeCell ref="A48:B48"/>
    <mergeCell ref="A33:B33"/>
    <mergeCell ref="A34:B34"/>
    <mergeCell ref="M34:S34"/>
    <mergeCell ref="A35:B35"/>
    <mergeCell ref="A36:A40"/>
    <mergeCell ref="M36:S36"/>
    <mergeCell ref="M37:S37"/>
    <mergeCell ref="M38:S38"/>
    <mergeCell ref="M39:S39"/>
    <mergeCell ref="M40:S40"/>
    <mergeCell ref="A6:P6"/>
    <mergeCell ref="A8:B9"/>
    <mergeCell ref="C8:C9"/>
    <mergeCell ref="D8:L8"/>
    <mergeCell ref="A10:B10"/>
    <mergeCell ref="A11:B11"/>
    <mergeCell ref="A22:B22"/>
    <mergeCell ref="D22:J22"/>
    <mergeCell ref="A23:B23"/>
    <mergeCell ref="D23:J23"/>
    <mergeCell ref="A19:B19"/>
    <mergeCell ref="D19:J19"/>
    <mergeCell ref="A20:B20"/>
    <mergeCell ref="D20:J20"/>
    <mergeCell ref="A21:B21"/>
    <mergeCell ref="D21:J21"/>
    <mergeCell ref="A12:B12"/>
    <mergeCell ref="A13:B13"/>
    <mergeCell ref="A14:B14"/>
    <mergeCell ref="A15:B15"/>
    <mergeCell ref="A17:B18"/>
    <mergeCell ref="C17:C18"/>
    <mergeCell ref="A24:B24"/>
    <mergeCell ref="D24:J24"/>
    <mergeCell ref="A28:B28"/>
    <mergeCell ref="D28:J28"/>
    <mergeCell ref="A29:B29"/>
    <mergeCell ref="D29:J29"/>
    <mergeCell ref="A31:B32"/>
    <mergeCell ref="C31:C32"/>
    <mergeCell ref="D31:L31"/>
    <mergeCell ref="A25:B25"/>
    <mergeCell ref="D25:J25"/>
    <mergeCell ref="A26:B26"/>
    <mergeCell ref="D26:J26"/>
    <mergeCell ref="A27:B27"/>
    <mergeCell ref="D27:J27"/>
    <mergeCell ref="J51:K51"/>
    <mergeCell ref="A53:B53"/>
    <mergeCell ref="A41:A42"/>
    <mergeCell ref="M41:S41"/>
    <mergeCell ref="B175:C175"/>
    <mergeCell ref="B176:C176"/>
    <mergeCell ref="B177:C177"/>
    <mergeCell ref="B178:C178"/>
    <mergeCell ref="B179:C179"/>
    <mergeCell ref="S126:T126"/>
    <mergeCell ref="A163:A164"/>
    <mergeCell ref="B163:C163"/>
    <mergeCell ref="B164:C164"/>
    <mergeCell ref="A166:C166"/>
    <mergeCell ref="A167:A174"/>
    <mergeCell ref="B168:C168"/>
    <mergeCell ref="B169:C169"/>
    <mergeCell ref="B170:C170"/>
    <mergeCell ref="B171:C171"/>
    <mergeCell ref="B172:C172"/>
    <mergeCell ref="B173:C173"/>
    <mergeCell ref="B174:C174"/>
    <mergeCell ref="A165:C165"/>
    <mergeCell ref="B167:C167"/>
    <mergeCell ref="U126:V126"/>
    <mergeCell ref="A129:C129"/>
    <mergeCell ref="A130:A131"/>
    <mergeCell ref="B131:C131"/>
    <mergeCell ref="A134:A141"/>
    <mergeCell ref="B134:C134"/>
    <mergeCell ref="B135:C135"/>
    <mergeCell ref="B136:C136"/>
    <mergeCell ref="B137:C137"/>
    <mergeCell ref="A132:C132"/>
    <mergeCell ref="A133:C133"/>
    <mergeCell ref="B138:C138"/>
    <mergeCell ref="B139:C139"/>
    <mergeCell ref="B140:C140"/>
    <mergeCell ref="B141:C141"/>
    <mergeCell ref="A126:C127"/>
    <mergeCell ref="D126:F126"/>
    <mergeCell ref="G126:H126"/>
    <mergeCell ref="A228:B228"/>
    <mergeCell ref="A229:A231"/>
    <mergeCell ref="A233:B235"/>
    <mergeCell ref="C233:E234"/>
    <mergeCell ref="F234:G234"/>
    <mergeCell ref="F233:AG233"/>
    <mergeCell ref="T196:U196"/>
    <mergeCell ref="A192:B193"/>
    <mergeCell ref="C192:E192"/>
    <mergeCell ref="F192:G192"/>
    <mergeCell ref="H192:I192"/>
    <mergeCell ref="T200:U200"/>
    <mergeCell ref="V200:V201"/>
    <mergeCell ref="T208:U208"/>
    <mergeCell ref="A210:B210"/>
    <mergeCell ref="A211:A212"/>
    <mergeCell ref="A225:B225"/>
    <mergeCell ref="A226:B226"/>
    <mergeCell ref="A227:B227"/>
    <mergeCell ref="A218:B218"/>
    <mergeCell ref="A213:B213"/>
    <mergeCell ref="A214:B214"/>
    <mergeCell ref="A215:B215"/>
    <mergeCell ref="A216:B216"/>
    <mergeCell ref="AO126:AO127"/>
    <mergeCell ref="AP126:AP127"/>
    <mergeCell ref="AQ126:AR126"/>
    <mergeCell ref="X94:Y94"/>
    <mergeCell ref="A217:B217"/>
    <mergeCell ref="A219:B219"/>
    <mergeCell ref="A220:B220"/>
    <mergeCell ref="A222:B224"/>
    <mergeCell ref="C222:E223"/>
    <mergeCell ref="R223:S223"/>
    <mergeCell ref="T223:U223"/>
    <mergeCell ref="A202:A203"/>
    <mergeCell ref="A204:A205"/>
    <mergeCell ref="T192:U192"/>
    <mergeCell ref="A194:B194"/>
    <mergeCell ref="A196:B197"/>
    <mergeCell ref="C196:E196"/>
    <mergeCell ref="F196:G196"/>
    <mergeCell ref="H196:I196"/>
    <mergeCell ref="J196:K196"/>
    <mergeCell ref="L196:M196"/>
    <mergeCell ref="N196:O196"/>
    <mergeCell ref="P196:Q196"/>
    <mergeCell ref="R196:S196"/>
    <mergeCell ref="CB66:CC66"/>
    <mergeCell ref="CD66:CE66"/>
    <mergeCell ref="CF66:CG66"/>
    <mergeCell ref="CH66:CI66"/>
    <mergeCell ref="AH85:AJ85"/>
    <mergeCell ref="AH86:AH87"/>
    <mergeCell ref="AI86:AI87"/>
    <mergeCell ref="AJ86:AJ87"/>
    <mergeCell ref="AZ66:BA66"/>
    <mergeCell ref="BB66:BC66"/>
    <mergeCell ref="BD66:BE66"/>
    <mergeCell ref="BH66:BI66"/>
    <mergeCell ref="BJ66:BK66"/>
    <mergeCell ref="CN126:CO126"/>
    <mergeCell ref="D129:AR129"/>
    <mergeCell ref="W159:X159"/>
    <mergeCell ref="Y159:Z159"/>
    <mergeCell ref="AA159:AB159"/>
    <mergeCell ref="AC159:AD159"/>
    <mergeCell ref="AE159:AF159"/>
    <mergeCell ref="AG159:AH159"/>
    <mergeCell ref="AI159:AJ159"/>
    <mergeCell ref="AK159:AL159"/>
    <mergeCell ref="AM159:AN159"/>
    <mergeCell ref="AO159:AQ159"/>
    <mergeCell ref="AR159:AR160"/>
    <mergeCell ref="AS159:AS160"/>
    <mergeCell ref="AT159:AU159"/>
    <mergeCell ref="W126:X126"/>
    <mergeCell ref="Y126:Z126"/>
    <mergeCell ref="AA126:AB126"/>
    <mergeCell ref="AC126:AD126"/>
    <mergeCell ref="AE126:AF126"/>
    <mergeCell ref="AG126:AH126"/>
    <mergeCell ref="AI126:AJ126"/>
    <mergeCell ref="AK126:AL126"/>
    <mergeCell ref="AM126:AN126"/>
    <mergeCell ref="V192:W192"/>
    <mergeCell ref="X192:Y192"/>
    <mergeCell ref="Z192:AA192"/>
    <mergeCell ref="AB192:AC192"/>
    <mergeCell ref="AD192:AE192"/>
    <mergeCell ref="AF192:AG192"/>
    <mergeCell ref="AH192:AI192"/>
    <mergeCell ref="AJ192:AK192"/>
    <mergeCell ref="V196:W196"/>
    <mergeCell ref="X196:Y196"/>
    <mergeCell ref="Z196:AA196"/>
    <mergeCell ref="AB196:AC196"/>
    <mergeCell ref="AD196:AE196"/>
    <mergeCell ref="AF196:AG196"/>
    <mergeCell ref="AH196:AI196"/>
    <mergeCell ref="AJ196:AK196"/>
    <mergeCell ref="AN207:AN209"/>
    <mergeCell ref="AO207:AO209"/>
    <mergeCell ref="AP207:AP209"/>
    <mergeCell ref="AQ207:AQ209"/>
    <mergeCell ref="V208:W208"/>
    <mergeCell ref="X208:Y208"/>
    <mergeCell ref="Z208:AA208"/>
    <mergeCell ref="AB208:AC208"/>
    <mergeCell ref="AD208:AE208"/>
    <mergeCell ref="AF208:AG208"/>
    <mergeCell ref="AH208:AI208"/>
    <mergeCell ref="AJ208:AK208"/>
    <mergeCell ref="AL208:AM208"/>
    <mergeCell ref="AQ222:AQ224"/>
    <mergeCell ref="V223:W223"/>
    <mergeCell ref="X223:Y223"/>
    <mergeCell ref="Z223:AA223"/>
    <mergeCell ref="AB223:AC223"/>
    <mergeCell ref="AD223:AE223"/>
    <mergeCell ref="AF223:AG223"/>
    <mergeCell ref="AH223:AI223"/>
    <mergeCell ref="AJ223:AK223"/>
    <mergeCell ref="AL223:AM223"/>
    <mergeCell ref="AN223:AO223"/>
    <mergeCell ref="F222:AO222"/>
    <mergeCell ref="AH233:AH235"/>
    <mergeCell ref="V234:W234"/>
    <mergeCell ref="X234:Y234"/>
    <mergeCell ref="Z234:AA234"/>
    <mergeCell ref="AB234:AC234"/>
    <mergeCell ref="AD234:AE234"/>
    <mergeCell ref="AF234:AG234"/>
    <mergeCell ref="F241:W241"/>
    <mergeCell ref="AP222:AP224"/>
    <mergeCell ref="F223:G223"/>
    <mergeCell ref="H223:I223"/>
    <mergeCell ref="J223:K223"/>
    <mergeCell ref="L223:M223"/>
    <mergeCell ref="N223:O223"/>
    <mergeCell ref="P223:Q223"/>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xm:f>
          </x14:formula2>
          <xm:sqref>A1:C132 IW1:IY132 SS1:SU132 ACO1:ACQ132 AMK1:AMM132 AWG1:AWI132 BGC1:BGE132 BPY1:BQA132 BZU1:BZW132 CJQ1:CJS132 CTM1:CTO132 DDI1:DDK132 DNE1:DNG132 DXA1:DXC132 EGW1:EGY132 EQS1:EQU132 FAO1:FAQ132 FKK1:FKM132 FUG1:FUI132 GEC1:GEE132 GNY1:GOA132 GXU1:GXW132 HHQ1:HHS132 HRM1:HRO132 IBI1:IBK132 ILE1:ILG132 IVA1:IVC132 JEW1:JEY132 JOS1:JOU132 JYO1:JYQ132 KIK1:KIM132 KSG1:KSI132 LCC1:LCE132 LLY1:LMA132 LVU1:LVW132 MFQ1:MFS132 MPM1:MPO132 MZI1:MZK132 NJE1:NJG132 NTA1:NTC132 OCW1:OCY132 OMS1:OMU132 OWO1:OWQ132 PGK1:PGM132 PQG1:PQI132 QAC1:QAE132 QJY1:QKA132 QTU1:QTW132 RDQ1:RDS132 RNM1:RNO132 RXI1:RXK132 SHE1:SHG132 SRA1:SRC132 TAW1:TAY132 TKS1:TKU132 TUO1:TUQ132 UEK1:UEM132 UOG1:UOI132 UYC1:UYE132 VHY1:VIA132 VRU1:VRW132 WBQ1:WBS132 WLM1:WLO132 WVI1:WVK132 A167:C65668 IW167:IY65668 SS167:SU65668 ACO167:ACQ65668 AMK167:AMM65668 AWG167:AWI65668 BGC167:BGE65668 BPY167:BQA65668 BZU167:BZW65668 CJQ167:CJS65668 CTM167:CTO65668 DDI167:DDK65668 DNE167:DNG65668 DXA167:DXC65668 EGW167:EGY65668 EQS167:EQU65668 FAO167:FAQ65668 FKK167:FKM65668 FUG167:FUI65668 GEC167:GEE65668 GNY167:GOA65668 GXU167:GXW65668 HHQ167:HHS65668 HRM167:HRO65668 IBI167:IBK65668 ILE167:ILG65668 IVA167:IVC65668 JEW167:JEY65668 JOS167:JOU65668 JYO167:JYQ65668 KIK167:KIM65668 KSG167:KSI65668 LCC167:LCE65668 LLY167:LMA65668 LVU167:LVW65668 MFQ167:MFS65668 MPM167:MPO65668 MZI167:MZK65668 NJE167:NJG65668 NTA167:NTC65668 OCW167:OCY65668 OMS167:OMU65668 OWO167:OWQ65668 PGK167:PGM65668 PQG167:PQI65668 QAC167:QAE65668 QJY167:QKA65668 QTU167:QTW65668 RDQ167:RDS65668 RNM167:RNO65668 RXI167:RXK65668 SHE167:SHG65668 SRA167:SRC65668 TAW167:TAY65668 TKS167:TKU65668 TUO167:TUQ65668 UEK167:UEM65668 UOG167:UOI65668 UYC167:UYE65668 VHY167:VIA65668 VRU167:VRW65668 WBQ167:WBS65668 WLM167:WLO65668 WVI167:WVK65668 A65703:C131204 IW65703:IY131204 SS65703:SU131204 ACO65703:ACQ131204 AMK65703:AMM131204 AWG65703:AWI131204 BGC65703:BGE131204 BPY65703:BQA131204 BZU65703:BZW131204 CJQ65703:CJS131204 CTM65703:CTO131204 DDI65703:DDK131204 DNE65703:DNG131204 DXA65703:DXC131204 EGW65703:EGY131204 EQS65703:EQU131204 FAO65703:FAQ131204 FKK65703:FKM131204 FUG65703:FUI131204 GEC65703:GEE131204 GNY65703:GOA131204 GXU65703:GXW131204 HHQ65703:HHS131204 HRM65703:HRO131204 IBI65703:IBK131204 ILE65703:ILG131204 IVA65703:IVC131204 JEW65703:JEY131204 JOS65703:JOU131204 JYO65703:JYQ131204 KIK65703:KIM131204 KSG65703:KSI131204 LCC65703:LCE131204 LLY65703:LMA131204 LVU65703:LVW131204 MFQ65703:MFS131204 MPM65703:MPO131204 MZI65703:MZK131204 NJE65703:NJG131204 NTA65703:NTC131204 OCW65703:OCY131204 OMS65703:OMU131204 OWO65703:OWQ131204 PGK65703:PGM131204 PQG65703:PQI131204 QAC65703:QAE131204 QJY65703:QKA131204 QTU65703:QTW131204 RDQ65703:RDS131204 RNM65703:RNO131204 RXI65703:RXK131204 SHE65703:SHG131204 SRA65703:SRC131204 TAW65703:TAY131204 TKS65703:TKU131204 TUO65703:TUQ131204 UEK65703:UEM131204 UOG65703:UOI131204 UYC65703:UYE131204 VHY65703:VIA131204 VRU65703:VRW131204 WBQ65703:WBS131204 WLM65703:WLO131204 WVI65703:WVK131204 A131239:C196740 IW131239:IY196740 SS131239:SU196740 ACO131239:ACQ196740 AMK131239:AMM196740 AWG131239:AWI196740 BGC131239:BGE196740 BPY131239:BQA196740 BZU131239:BZW196740 CJQ131239:CJS196740 CTM131239:CTO196740 DDI131239:DDK196740 DNE131239:DNG196740 DXA131239:DXC196740 EGW131239:EGY196740 EQS131239:EQU196740 FAO131239:FAQ196740 FKK131239:FKM196740 FUG131239:FUI196740 GEC131239:GEE196740 GNY131239:GOA196740 GXU131239:GXW196740 HHQ131239:HHS196740 HRM131239:HRO196740 IBI131239:IBK196740 ILE131239:ILG196740 IVA131239:IVC196740 JEW131239:JEY196740 JOS131239:JOU196740 JYO131239:JYQ196740 KIK131239:KIM196740 KSG131239:KSI196740 LCC131239:LCE196740 LLY131239:LMA196740 LVU131239:LVW196740 MFQ131239:MFS196740 MPM131239:MPO196740 MZI131239:MZK196740 NJE131239:NJG196740 NTA131239:NTC196740 OCW131239:OCY196740 OMS131239:OMU196740 OWO131239:OWQ196740 PGK131239:PGM196740 PQG131239:PQI196740 QAC131239:QAE196740 QJY131239:QKA196740 QTU131239:QTW196740 RDQ131239:RDS196740 RNM131239:RNO196740 RXI131239:RXK196740 SHE131239:SHG196740 SRA131239:SRC196740 TAW131239:TAY196740 TKS131239:TKU196740 TUO131239:TUQ196740 UEK131239:UEM196740 UOG131239:UOI196740 UYC131239:UYE196740 VHY131239:VIA196740 VRU131239:VRW196740 WBQ131239:WBS196740 WLM131239:WLO196740 WVI131239:WVK196740 A196775:C262276 IW196775:IY262276 SS196775:SU262276 ACO196775:ACQ262276 AMK196775:AMM262276 AWG196775:AWI262276 BGC196775:BGE262276 BPY196775:BQA262276 BZU196775:BZW262276 CJQ196775:CJS262276 CTM196775:CTO262276 DDI196775:DDK262276 DNE196775:DNG262276 DXA196775:DXC262276 EGW196775:EGY262276 EQS196775:EQU262276 FAO196775:FAQ262276 FKK196775:FKM262276 FUG196775:FUI262276 GEC196775:GEE262276 GNY196775:GOA262276 GXU196775:GXW262276 HHQ196775:HHS262276 HRM196775:HRO262276 IBI196775:IBK262276 ILE196775:ILG262276 IVA196775:IVC262276 JEW196775:JEY262276 JOS196775:JOU262276 JYO196775:JYQ262276 KIK196775:KIM262276 KSG196775:KSI262276 LCC196775:LCE262276 LLY196775:LMA262276 LVU196775:LVW262276 MFQ196775:MFS262276 MPM196775:MPO262276 MZI196775:MZK262276 NJE196775:NJG262276 NTA196775:NTC262276 OCW196775:OCY262276 OMS196775:OMU262276 OWO196775:OWQ262276 PGK196775:PGM262276 PQG196775:PQI262276 QAC196775:QAE262276 QJY196775:QKA262276 QTU196775:QTW262276 RDQ196775:RDS262276 RNM196775:RNO262276 RXI196775:RXK262276 SHE196775:SHG262276 SRA196775:SRC262276 TAW196775:TAY262276 TKS196775:TKU262276 TUO196775:TUQ262276 UEK196775:UEM262276 UOG196775:UOI262276 UYC196775:UYE262276 VHY196775:VIA262276 VRU196775:VRW262276 WBQ196775:WBS262276 WLM196775:WLO262276 WVI196775:WVK262276 A262311:C327812 IW262311:IY327812 SS262311:SU327812 ACO262311:ACQ327812 AMK262311:AMM327812 AWG262311:AWI327812 BGC262311:BGE327812 BPY262311:BQA327812 BZU262311:BZW327812 CJQ262311:CJS327812 CTM262311:CTO327812 DDI262311:DDK327812 DNE262311:DNG327812 DXA262311:DXC327812 EGW262311:EGY327812 EQS262311:EQU327812 FAO262311:FAQ327812 FKK262311:FKM327812 FUG262311:FUI327812 GEC262311:GEE327812 GNY262311:GOA327812 GXU262311:GXW327812 HHQ262311:HHS327812 HRM262311:HRO327812 IBI262311:IBK327812 ILE262311:ILG327812 IVA262311:IVC327812 JEW262311:JEY327812 JOS262311:JOU327812 JYO262311:JYQ327812 KIK262311:KIM327812 KSG262311:KSI327812 LCC262311:LCE327812 LLY262311:LMA327812 LVU262311:LVW327812 MFQ262311:MFS327812 MPM262311:MPO327812 MZI262311:MZK327812 NJE262311:NJG327812 NTA262311:NTC327812 OCW262311:OCY327812 OMS262311:OMU327812 OWO262311:OWQ327812 PGK262311:PGM327812 PQG262311:PQI327812 QAC262311:QAE327812 QJY262311:QKA327812 QTU262311:QTW327812 RDQ262311:RDS327812 RNM262311:RNO327812 RXI262311:RXK327812 SHE262311:SHG327812 SRA262311:SRC327812 TAW262311:TAY327812 TKS262311:TKU327812 TUO262311:TUQ327812 UEK262311:UEM327812 UOG262311:UOI327812 UYC262311:UYE327812 VHY262311:VIA327812 VRU262311:VRW327812 WBQ262311:WBS327812 WLM262311:WLO327812 WVI262311:WVK327812 A327847:C393348 IW327847:IY393348 SS327847:SU393348 ACO327847:ACQ393348 AMK327847:AMM393348 AWG327847:AWI393348 BGC327847:BGE393348 BPY327847:BQA393348 BZU327847:BZW393348 CJQ327847:CJS393348 CTM327847:CTO393348 DDI327847:DDK393348 DNE327847:DNG393348 DXA327847:DXC393348 EGW327847:EGY393348 EQS327847:EQU393348 FAO327847:FAQ393348 FKK327847:FKM393348 FUG327847:FUI393348 GEC327847:GEE393348 GNY327847:GOA393348 GXU327847:GXW393348 HHQ327847:HHS393348 HRM327847:HRO393348 IBI327847:IBK393348 ILE327847:ILG393348 IVA327847:IVC393348 JEW327847:JEY393348 JOS327847:JOU393348 JYO327847:JYQ393348 KIK327847:KIM393348 KSG327847:KSI393348 LCC327847:LCE393348 LLY327847:LMA393348 LVU327847:LVW393348 MFQ327847:MFS393348 MPM327847:MPO393348 MZI327847:MZK393348 NJE327847:NJG393348 NTA327847:NTC393348 OCW327847:OCY393348 OMS327847:OMU393348 OWO327847:OWQ393348 PGK327847:PGM393348 PQG327847:PQI393348 QAC327847:QAE393348 QJY327847:QKA393348 QTU327847:QTW393348 RDQ327847:RDS393348 RNM327847:RNO393348 RXI327847:RXK393348 SHE327847:SHG393348 SRA327847:SRC393348 TAW327847:TAY393348 TKS327847:TKU393348 TUO327847:TUQ393348 UEK327847:UEM393348 UOG327847:UOI393348 UYC327847:UYE393348 VHY327847:VIA393348 VRU327847:VRW393348 WBQ327847:WBS393348 WLM327847:WLO393348 WVI327847:WVK393348 A393383:C458884 IW393383:IY458884 SS393383:SU458884 ACO393383:ACQ458884 AMK393383:AMM458884 AWG393383:AWI458884 BGC393383:BGE458884 BPY393383:BQA458884 BZU393383:BZW458884 CJQ393383:CJS458884 CTM393383:CTO458884 DDI393383:DDK458884 DNE393383:DNG458884 DXA393383:DXC458884 EGW393383:EGY458884 EQS393383:EQU458884 FAO393383:FAQ458884 FKK393383:FKM458884 FUG393383:FUI458884 GEC393383:GEE458884 GNY393383:GOA458884 GXU393383:GXW458884 HHQ393383:HHS458884 HRM393383:HRO458884 IBI393383:IBK458884 ILE393383:ILG458884 IVA393383:IVC458884 JEW393383:JEY458884 JOS393383:JOU458884 JYO393383:JYQ458884 KIK393383:KIM458884 KSG393383:KSI458884 LCC393383:LCE458884 LLY393383:LMA458884 LVU393383:LVW458884 MFQ393383:MFS458884 MPM393383:MPO458884 MZI393383:MZK458884 NJE393383:NJG458884 NTA393383:NTC458884 OCW393383:OCY458884 OMS393383:OMU458884 OWO393383:OWQ458884 PGK393383:PGM458884 PQG393383:PQI458884 QAC393383:QAE458884 QJY393383:QKA458884 QTU393383:QTW458884 RDQ393383:RDS458884 RNM393383:RNO458884 RXI393383:RXK458884 SHE393383:SHG458884 SRA393383:SRC458884 TAW393383:TAY458884 TKS393383:TKU458884 TUO393383:TUQ458884 UEK393383:UEM458884 UOG393383:UOI458884 UYC393383:UYE458884 VHY393383:VIA458884 VRU393383:VRW458884 WBQ393383:WBS458884 WLM393383:WLO458884 WVI393383:WVK458884 A458919:C524420 IW458919:IY524420 SS458919:SU524420 ACO458919:ACQ524420 AMK458919:AMM524420 AWG458919:AWI524420 BGC458919:BGE524420 BPY458919:BQA524420 BZU458919:BZW524420 CJQ458919:CJS524420 CTM458919:CTO524420 DDI458919:DDK524420 DNE458919:DNG524420 DXA458919:DXC524420 EGW458919:EGY524420 EQS458919:EQU524420 FAO458919:FAQ524420 FKK458919:FKM524420 FUG458919:FUI524420 GEC458919:GEE524420 GNY458919:GOA524420 GXU458919:GXW524420 HHQ458919:HHS524420 HRM458919:HRO524420 IBI458919:IBK524420 ILE458919:ILG524420 IVA458919:IVC524420 JEW458919:JEY524420 JOS458919:JOU524420 JYO458919:JYQ524420 KIK458919:KIM524420 KSG458919:KSI524420 LCC458919:LCE524420 LLY458919:LMA524420 LVU458919:LVW524420 MFQ458919:MFS524420 MPM458919:MPO524420 MZI458919:MZK524420 NJE458919:NJG524420 NTA458919:NTC524420 OCW458919:OCY524420 OMS458919:OMU524420 OWO458919:OWQ524420 PGK458919:PGM524420 PQG458919:PQI524420 QAC458919:QAE524420 QJY458919:QKA524420 QTU458919:QTW524420 RDQ458919:RDS524420 RNM458919:RNO524420 RXI458919:RXK524420 SHE458919:SHG524420 SRA458919:SRC524420 TAW458919:TAY524420 TKS458919:TKU524420 TUO458919:TUQ524420 UEK458919:UEM524420 UOG458919:UOI524420 UYC458919:UYE524420 VHY458919:VIA524420 VRU458919:VRW524420 WBQ458919:WBS524420 WLM458919:WLO524420 WVI458919:WVK524420 A524455:C589956 IW524455:IY589956 SS524455:SU589956 ACO524455:ACQ589956 AMK524455:AMM589956 AWG524455:AWI589956 BGC524455:BGE589956 BPY524455:BQA589956 BZU524455:BZW589956 CJQ524455:CJS589956 CTM524455:CTO589956 DDI524455:DDK589956 DNE524455:DNG589956 DXA524455:DXC589956 EGW524455:EGY589956 EQS524455:EQU589956 FAO524455:FAQ589956 FKK524455:FKM589956 FUG524455:FUI589956 GEC524455:GEE589956 GNY524455:GOA589956 GXU524455:GXW589956 HHQ524455:HHS589956 HRM524455:HRO589956 IBI524455:IBK589956 ILE524455:ILG589956 IVA524455:IVC589956 JEW524455:JEY589956 JOS524455:JOU589956 JYO524455:JYQ589956 KIK524455:KIM589956 KSG524455:KSI589956 LCC524455:LCE589956 LLY524455:LMA589956 LVU524455:LVW589956 MFQ524455:MFS589956 MPM524455:MPO589956 MZI524455:MZK589956 NJE524455:NJG589956 NTA524455:NTC589956 OCW524455:OCY589956 OMS524455:OMU589956 OWO524455:OWQ589956 PGK524455:PGM589956 PQG524455:PQI589956 QAC524455:QAE589956 QJY524455:QKA589956 QTU524455:QTW589956 RDQ524455:RDS589956 RNM524455:RNO589956 RXI524455:RXK589956 SHE524455:SHG589956 SRA524455:SRC589956 TAW524455:TAY589956 TKS524455:TKU589956 TUO524455:TUQ589956 UEK524455:UEM589956 UOG524455:UOI589956 UYC524455:UYE589956 VHY524455:VIA589956 VRU524455:VRW589956 WBQ524455:WBS589956 WLM524455:WLO589956 WVI524455:WVK589956 A589991:C655492 IW589991:IY655492 SS589991:SU655492 ACO589991:ACQ655492 AMK589991:AMM655492 AWG589991:AWI655492 BGC589991:BGE655492 BPY589991:BQA655492 BZU589991:BZW655492 CJQ589991:CJS655492 CTM589991:CTO655492 DDI589991:DDK655492 DNE589991:DNG655492 DXA589991:DXC655492 EGW589991:EGY655492 EQS589991:EQU655492 FAO589991:FAQ655492 FKK589991:FKM655492 FUG589991:FUI655492 GEC589991:GEE655492 GNY589991:GOA655492 GXU589991:GXW655492 HHQ589991:HHS655492 HRM589991:HRO655492 IBI589991:IBK655492 ILE589991:ILG655492 IVA589991:IVC655492 JEW589991:JEY655492 JOS589991:JOU655492 JYO589991:JYQ655492 KIK589991:KIM655492 KSG589991:KSI655492 LCC589991:LCE655492 LLY589991:LMA655492 LVU589991:LVW655492 MFQ589991:MFS655492 MPM589991:MPO655492 MZI589991:MZK655492 NJE589991:NJG655492 NTA589991:NTC655492 OCW589991:OCY655492 OMS589991:OMU655492 OWO589991:OWQ655492 PGK589991:PGM655492 PQG589991:PQI655492 QAC589991:QAE655492 QJY589991:QKA655492 QTU589991:QTW655492 RDQ589991:RDS655492 RNM589991:RNO655492 RXI589991:RXK655492 SHE589991:SHG655492 SRA589991:SRC655492 TAW589991:TAY655492 TKS589991:TKU655492 TUO589991:TUQ655492 UEK589991:UEM655492 UOG589991:UOI655492 UYC589991:UYE655492 VHY589991:VIA655492 VRU589991:VRW655492 WBQ589991:WBS655492 WLM589991:WLO655492 WVI589991:WVK655492 A655527:C721028 IW655527:IY721028 SS655527:SU721028 ACO655527:ACQ721028 AMK655527:AMM721028 AWG655527:AWI721028 BGC655527:BGE721028 BPY655527:BQA721028 BZU655527:BZW721028 CJQ655527:CJS721028 CTM655527:CTO721028 DDI655527:DDK721028 DNE655527:DNG721028 DXA655527:DXC721028 EGW655527:EGY721028 EQS655527:EQU721028 FAO655527:FAQ721028 FKK655527:FKM721028 FUG655527:FUI721028 GEC655527:GEE721028 GNY655527:GOA721028 GXU655527:GXW721028 HHQ655527:HHS721028 HRM655527:HRO721028 IBI655527:IBK721028 ILE655527:ILG721028 IVA655527:IVC721028 JEW655527:JEY721028 JOS655527:JOU721028 JYO655527:JYQ721028 KIK655527:KIM721028 KSG655527:KSI721028 LCC655527:LCE721028 LLY655527:LMA721028 LVU655527:LVW721028 MFQ655527:MFS721028 MPM655527:MPO721028 MZI655527:MZK721028 NJE655527:NJG721028 NTA655527:NTC721028 OCW655527:OCY721028 OMS655527:OMU721028 OWO655527:OWQ721028 PGK655527:PGM721028 PQG655527:PQI721028 QAC655527:QAE721028 QJY655527:QKA721028 QTU655527:QTW721028 RDQ655527:RDS721028 RNM655527:RNO721028 RXI655527:RXK721028 SHE655527:SHG721028 SRA655527:SRC721028 TAW655527:TAY721028 TKS655527:TKU721028 TUO655527:TUQ721028 UEK655527:UEM721028 UOG655527:UOI721028 UYC655527:UYE721028 VHY655527:VIA721028 VRU655527:VRW721028 WBQ655527:WBS721028 WLM655527:WLO721028 WVI655527:WVK721028 A721063:C786564 IW721063:IY786564 SS721063:SU786564 ACO721063:ACQ786564 AMK721063:AMM786564 AWG721063:AWI786564 BGC721063:BGE786564 BPY721063:BQA786564 BZU721063:BZW786564 CJQ721063:CJS786564 CTM721063:CTO786564 DDI721063:DDK786564 DNE721063:DNG786564 DXA721063:DXC786564 EGW721063:EGY786564 EQS721063:EQU786564 FAO721063:FAQ786564 FKK721063:FKM786564 FUG721063:FUI786564 GEC721063:GEE786564 GNY721063:GOA786564 GXU721063:GXW786564 HHQ721063:HHS786564 HRM721063:HRO786564 IBI721063:IBK786564 ILE721063:ILG786564 IVA721063:IVC786564 JEW721063:JEY786564 JOS721063:JOU786564 JYO721063:JYQ786564 KIK721063:KIM786564 KSG721063:KSI786564 LCC721063:LCE786564 LLY721063:LMA786564 LVU721063:LVW786564 MFQ721063:MFS786564 MPM721063:MPO786564 MZI721063:MZK786564 NJE721063:NJG786564 NTA721063:NTC786564 OCW721063:OCY786564 OMS721063:OMU786564 OWO721063:OWQ786564 PGK721063:PGM786564 PQG721063:PQI786564 QAC721063:QAE786564 QJY721063:QKA786564 QTU721063:QTW786564 RDQ721063:RDS786564 RNM721063:RNO786564 RXI721063:RXK786564 SHE721063:SHG786564 SRA721063:SRC786564 TAW721063:TAY786564 TKS721063:TKU786564 TUO721063:TUQ786564 UEK721063:UEM786564 UOG721063:UOI786564 UYC721063:UYE786564 VHY721063:VIA786564 VRU721063:VRW786564 WBQ721063:WBS786564 WLM721063:WLO786564 WVI721063:WVK786564 A786599:C852100 IW786599:IY852100 SS786599:SU852100 ACO786599:ACQ852100 AMK786599:AMM852100 AWG786599:AWI852100 BGC786599:BGE852100 BPY786599:BQA852100 BZU786599:BZW852100 CJQ786599:CJS852100 CTM786599:CTO852100 DDI786599:DDK852100 DNE786599:DNG852100 DXA786599:DXC852100 EGW786599:EGY852100 EQS786599:EQU852100 FAO786599:FAQ852100 FKK786599:FKM852100 FUG786599:FUI852100 GEC786599:GEE852100 GNY786599:GOA852100 GXU786599:GXW852100 HHQ786599:HHS852100 HRM786599:HRO852100 IBI786599:IBK852100 ILE786599:ILG852100 IVA786599:IVC852100 JEW786599:JEY852100 JOS786599:JOU852100 JYO786599:JYQ852100 KIK786599:KIM852100 KSG786599:KSI852100 LCC786599:LCE852100 LLY786599:LMA852100 LVU786599:LVW852100 MFQ786599:MFS852100 MPM786599:MPO852100 MZI786599:MZK852100 NJE786599:NJG852100 NTA786599:NTC852100 OCW786599:OCY852100 OMS786599:OMU852100 OWO786599:OWQ852100 PGK786599:PGM852100 PQG786599:PQI852100 QAC786599:QAE852100 QJY786599:QKA852100 QTU786599:QTW852100 RDQ786599:RDS852100 RNM786599:RNO852100 RXI786599:RXK852100 SHE786599:SHG852100 SRA786599:SRC852100 TAW786599:TAY852100 TKS786599:TKU852100 TUO786599:TUQ852100 UEK786599:UEM852100 UOG786599:UOI852100 UYC786599:UYE852100 VHY786599:VIA852100 VRU786599:VRW852100 WBQ786599:WBS852100 WLM786599:WLO852100 WVI786599:WVK852100 A852135:C917636 IW852135:IY917636 SS852135:SU917636 ACO852135:ACQ917636 AMK852135:AMM917636 AWG852135:AWI917636 BGC852135:BGE917636 BPY852135:BQA917636 BZU852135:BZW917636 CJQ852135:CJS917636 CTM852135:CTO917636 DDI852135:DDK917636 DNE852135:DNG917636 DXA852135:DXC917636 EGW852135:EGY917636 EQS852135:EQU917636 FAO852135:FAQ917636 FKK852135:FKM917636 FUG852135:FUI917636 GEC852135:GEE917636 GNY852135:GOA917636 GXU852135:GXW917636 HHQ852135:HHS917636 HRM852135:HRO917636 IBI852135:IBK917636 ILE852135:ILG917636 IVA852135:IVC917636 JEW852135:JEY917636 JOS852135:JOU917636 JYO852135:JYQ917636 KIK852135:KIM917636 KSG852135:KSI917636 LCC852135:LCE917636 LLY852135:LMA917636 LVU852135:LVW917636 MFQ852135:MFS917636 MPM852135:MPO917636 MZI852135:MZK917636 NJE852135:NJG917636 NTA852135:NTC917636 OCW852135:OCY917636 OMS852135:OMU917636 OWO852135:OWQ917636 PGK852135:PGM917636 PQG852135:PQI917636 QAC852135:QAE917636 QJY852135:QKA917636 QTU852135:QTW917636 RDQ852135:RDS917636 RNM852135:RNO917636 RXI852135:RXK917636 SHE852135:SHG917636 SRA852135:SRC917636 TAW852135:TAY917636 TKS852135:TKU917636 TUO852135:TUQ917636 UEK852135:UEM917636 UOG852135:UOI917636 UYC852135:UYE917636 VHY852135:VIA917636 VRU852135:VRW917636 WBQ852135:WBS917636 WLM852135:WLO917636 WVI852135:WVK917636 A917671:C983172 IW917671:IY983172 SS917671:SU983172 ACO917671:ACQ983172 AMK917671:AMM983172 AWG917671:AWI983172 BGC917671:BGE983172 BPY917671:BQA983172 BZU917671:BZW983172 CJQ917671:CJS983172 CTM917671:CTO983172 DDI917671:DDK983172 DNE917671:DNG983172 DXA917671:DXC983172 EGW917671:EGY983172 EQS917671:EQU983172 FAO917671:FAQ983172 FKK917671:FKM983172 FUG917671:FUI983172 GEC917671:GEE983172 GNY917671:GOA983172 GXU917671:GXW983172 HHQ917671:HHS983172 HRM917671:HRO983172 IBI917671:IBK983172 ILE917671:ILG983172 IVA917671:IVC983172 JEW917671:JEY983172 JOS917671:JOU983172 JYO917671:JYQ983172 KIK917671:KIM983172 KSG917671:KSI983172 LCC917671:LCE983172 LLY917671:LMA983172 LVU917671:LVW983172 MFQ917671:MFS983172 MPM917671:MPO983172 MZI917671:MZK983172 NJE917671:NJG983172 NTA917671:NTC983172 OCW917671:OCY983172 OMS917671:OMU983172 OWO917671:OWQ983172 PGK917671:PGM983172 PQG917671:PQI983172 QAC917671:QAE983172 QJY917671:QKA983172 QTU917671:QTW983172 RDQ917671:RDS983172 RNM917671:RNO983172 RXI917671:RXK983172 SHE917671:SHG983172 SRA917671:SRC983172 TAW917671:TAY983172 TKS917671:TKU983172 TUO917671:TUQ983172 UEK917671:UEM983172 UOG917671:UOI983172 UYC917671:UYE983172 VHY917671:VIA983172 VRU917671:VRW983172 WBQ917671:WBS983172 WLM917671:WLO983172 WVI917671:WVK983172 A134:C165 IW134:IY165 SS134:SU165 ACO134:ACQ165 AMK134:AMM165 AWG134:AWI165 BGC134:BGE165 BPY134:BQA165 BZU134:BZW165 CJQ134:CJS165 CTM134:CTO165 DDI134:DDK165 DNE134:DNG165 DXA134:DXC165 EGW134:EGY165 EQS134:EQU165 FAO134:FAQ165 FKK134:FKM165 FUG134:FUI165 GEC134:GEE165 GNY134:GOA165 GXU134:GXW165 HHQ134:HHS165 HRM134:HRO165 IBI134:IBK165 ILE134:ILG165 IVA134:IVC165 JEW134:JEY165 JOS134:JOU165 JYO134:JYQ165 KIK134:KIM165 KSG134:KSI165 LCC134:LCE165 LLY134:LMA165 LVU134:LVW165 MFQ134:MFS165 MPM134:MPO165 MZI134:MZK165 NJE134:NJG165 NTA134:NTC165 OCW134:OCY165 OMS134:OMU165 OWO134:OWQ165 PGK134:PGM165 PQG134:PQI165 QAC134:QAE165 QJY134:QKA165 QTU134:QTW165 RDQ134:RDS165 RNM134:RNO165 RXI134:RXK165 SHE134:SHG165 SRA134:SRC165 TAW134:TAY165 TKS134:TKU165 TUO134:TUQ165 UEK134:UEM165 UOG134:UOI165 UYC134:UYE165 VHY134:VIA165 VRU134:VRW165 WBQ134:WBS165 WLM134:WLO165 WVI134:WVK165 A65670:C65701 IW65670:IY65701 SS65670:SU65701 ACO65670:ACQ65701 AMK65670:AMM65701 AWG65670:AWI65701 BGC65670:BGE65701 BPY65670:BQA65701 BZU65670:BZW65701 CJQ65670:CJS65701 CTM65670:CTO65701 DDI65670:DDK65701 DNE65670:DNG65701 DXA65670:DXC65701 EGW65670:EGY65701 EQS65670:EQU65701 FAO65670:FAQ65701 FKK65670:FKM65701 FUG65670:FUI65701 GEC65670:GEE65701 GNY65670:GOA65701 GXU65670:GXW65701 HHQ65670:HHS65701 HRM65670:HRO65701 IBI65670:IBK65701 ILE65670:ILG65701 IVA65670:IVC65701 JEW65670:JEY65701 JOS65670:JOU65701 JYO65670:JYQ65701 KIK65670:KIM65701 KSG65670:KSI65701 LCC65670:LCE65701 LLY65670:LMA65701 LVU65670:LVW65701 MFQ65670:MFS65701 MPM65670:MPO65701 MZI65670:MZK65701 NJE65670:NJG65701 NTA65670:NTC65701 OCW65670:OCY65701 OMS65670:OMU65701 OWO65670:OWQ65701 PGK65670:PGM65701 PQG65670:PQI65701 QAC65670:QAE65701 QJY65670:QKA65701 QTU65670:QTW65701 RDQ65670:RDS65701 RNM65670:RNO65701 RXI65670:RXK65701 SHE65670:SHG65701 SRA65670:SRC65701 TAW65670:TAY65701 TKS65670:TKU65701 TUO65670:TUQ65701 UEK65670:UEM65701 UOG65670:UOI65701 UYC65670:UYE65701 VHY65670:VIA65701 VRU65670:VRW65701 WBQ65670:WBS65701 WLM65670:WLO65701 WVI65670:WVK65701 A131206:C131237 IW131206:IY131237 SS131206:SU131237 ACO131206:ACQ131237 AMK131206:AMM131237 AWG131206:AWI131237 BGC131206:BGE131237 BPY131206:BQA131237 BZU131206:BZW131237 CJQ131206:CJS131237 CTM131206:CTO131237 DDI131206:DDK131237 DNE131206:DNG131237 DXA131206:DXC131237 EGW131206:EGY131237 EQS131206:EQU131237 FAO131206:FAQ131237 FKK131206:FKM131237 FUG131206:FUI131237 GEC131206:GEE131237 GNY131206:GOA131237 GXU131206:GXW131237 HHQ131206:HHS131237 HRM131206:HRO131237 IBI131206:IBK131237 ILE131206:ILG131237 IVA131206:IVC131237 JEW131206:JEY131237 JOS131206:JOU131237 JYO131206:JYQ131237 KIK131206:KIM131237 KSG131206:KSI131237 LCC131206:LCE131237 LLY131206:LMA131237 LVU131206:LVW131237 MFQ131206:MFS131237 MPM131206:MPO131237 MZI131206:MZK131237 NJE131206:NJG131237 NTA131206:NTC131237 OCW131206:OCY131237 OMS131206:OMU131237 OWO131206:OWQ131237 PGK131206:PGM131237 PQG131206:PQI131237 QAC131206:QAE131237 QJY131206:QKA131237 QTU131206:QTW131237 RDQ131206:RDS131237 RNM131206:RNO131237 RXI131206:RXK131237 SHE131206:SHG131237 SRA131206:SRC131237 TAW131206:TAY131237 TKS131206:TKU131237 TUO131206:TUQ131237 UEK131206:UEM131237 UOG131206:UOI131237 UYC131206:UYE131237 VHY131206:VIA131237 VRU131206:VRW131237 WBQ131206:WBS131237 WLM131206:WLO131237 WVI131206:WVK131237 A196742:C196773 IW196742:IY196773 SS196742:SU196773 ACO196742:ACQ196773 AMK196742:AMM196773 AWG196742:AWI196773 BGC196742:BGE196773 BPY196742:BQA196773 BZU196742:BZW196773 CJQ196742:CJS196773 CTM196742:CTO196773 DDI196742:DDK196773 DNE196742:DNG196773 DXA196742:DXC196773 EGW196742:EGY196773 EQS196742:EQU196773 FAO196742:FAQ196773 FKK196742:FKM196773 FUG196742:FUI196773 GEC196742:GEE196773 GNY196742:GOA196773 GXU196742:GXW196773 HHQ196742:HHS196773 HRM196742:HRO196773 IBI196742:IBK196773 ILE196742:ILG196773 IVA196742:IVC196773 JEW196742:JEY196773 JOS196742:JOU196773 JYO196742:JYQ196773 KIK196742:KIM196773 KSG196742:KSI196773 LCC196742:LCE196773 LLY196742:LMA196773 LVU196742:LVW196773 MFQ196742:MFS196773 MPM196742:MPO196773 MZI196742:MZK196773 NJE196742:NJG196773 NTA196742:NTC196773 OCW196742:OCY196773 OMS196742:OMU196773 OWO196742:OWQ196773 PGK196742:PGM196773 PQG196742:PQI196773 QAC196742:QAE196773 QJY196742:QKA196773 QTU196742:QTW196773 RDQ196742:RDS196773 RNM196742:RNO196773 RXI196742:RXK196773 SHE196742:SHG196773 SRA196742:SRC196773 TAW196742:TAY196773 TKS196742:TKU196773 TUO196742:TUQ196773 UEK196742:UEM196773 UOG196742:UOI196773 UYC196742:UYE196773 VHY196742:VIA196773 VRU196742:VRW196773 WBQ196742:WBS196773 WLM196742:WLO196773 WVI196742:WVK196773 A262278:C262309 IW262278:IY262309 SS262278:SU262309 ACO262278:ACQ262309 AMK262278:AMM262309 AWG262278:AWI262309 BGC262278:BGE262309 BPY262278:BQA262309 BZU262278:BZW262309 CJQ262278:CJS262309 CTM262278:CTO262309 DDI262278:DDK262309 DNE262278:DNG262309 DXA262278:DXC262309 EGW262278:EGY262309 EQS262278:EQU262309 FAO262278:FAQ262309 FKK262278:FKM262309 FUG262278:FUI262309 GEC262278:GEE262309 GNY262278:GOA262309 GXU262278:GXW262309 HHQ262278:HHS262309 HRM262278:HRO262309 IBI262278:IBK262309 ILE262278:ILG262309 IVA262278:IVC262309 JEW262278:JEY262309 JOS262278:JOU262309 JYO262278:JYQ262309 KIK262278:KIM262309 KSG262278:KSI262309 LCC262278:LCE262309 LLY262278:LMA262309 LVU262278:LVW262309 MFQ262278:MFS262309 MPM262278:MPO262309 MZI262278:MZK262309 NJE262278:NJG262309 NTA262278:NTC262309 OCW262278:OCY262309 OMS262278:OMU262309 OWO262278:OWQ262309 PGK262278:PGM262309 PQG262278:PQI262309 QAC262278:QAE262309 QJY262278:QKA262309 QTU262278:QTW262309 RDQ262278:RDS262309 RNM262278:RNO262309 RXI262278:RXK262309 SHE262278:SHG262309 SRA262278:SRC262309 TAW262278:TAY262309 TKS262278:TKU262309 TUO262278:TUQ262309 UEK262278:UEM262309 UOG262278:UOI262309 UYC262278:UYE262309 VHY262278:VIA262309 VRU262278:VRW262309 WBQ262278:WBS262309 WLM262278:WLO262309 WVI262278:WVK262309 A327814:C327845 IW327814:IY327845 SS327814:SU327845 ACO327814:ACQ327845 AMK327814:AMM327845 AWG327814:AWI327845 BGC327814:BGE327845 BPY327814:BQA327845 BZU327814:BZW327845 CJQ327814:CJS327845 CTM327814:CTO327845 DDI327814:DDK327845 DNE327814:DNG327845 DXA327814:DXC327845 EGW327814:EGY327845 EQS327814:EQU327845 FAO327814:FAQ327845 FKK327814:FKM327845 FUG327814:FUI327845 GEC327814:GEE327845 GNY327814:GOA327845 GXU327814:GXW327845 HHQ327814:HHS327845 HRM327814:HRO327845 IBI327814:IBK327845 ILE327814:ILG327845 IVA327814:IVC327845 JEW327814:JEY327845 JOS327814:JOU327845 JYO327814:JYQ327845 KIK327814:KIM327845 KSG327814:KSI327845 LCC327814:LCE327845 LLY327814:LMA327845 LVU327814:LVW327845 MFQ327814:MFS327845 MPM327814:MPO327845 MZI327814:MZK327845 NJE327814:NJG327845 NTA327814:NTC327845 OCW327814:OCY327845 OMS327814:OMU327845 OWO327814:OWQ327845 PGK327814:PGM327845 PQG327814:PQI327845 QAC327814:QAE327845 QJY327814:QKA327845 QTU327814:QTW327845 RDQ327814:RDS327845 RNM327814:RNO327845 RXI327814:RXK327845 SHE327814:SHG327845 SRA327814:SRC327845 TAW327814:TAY327845 TKS327814:TKU327845 TUO327814:TUQ327845 UEK327814:UEM327845 UOG327814:UOI327845 UYC327814:UYE327845 VHY327814:VIA327845 VRU327814:VRW327845 WBQ327814:WBS327845 WLM327814:WLO327845 WVI327814:WVK327845 A393350:C393381 IW393350:IY393381 SS393350:SU393381 ACO393350:ACQ393381 AMK393350:AMM393381 AWG393350:AWI393381 BGC393350:BGE393381 BPY393350:BQA393381 BZU393350:BZW393381 CJQ393350:CJS393381 CTM393350:CTO393381 DDI393350:DDK393381 DNE393350:DNG393381 DXA393350:DXC393381 EGW393350:EGY393381 EQS393350:EQU393381 FAO393350:FAQ393381 FKK393350:FKM393381 FUG393350:FUI393381 GEC393350:GEE393381 GNY393350:GOA393381 GXU393350:GXW393381 HHQ393350:HHS393381 HRM393350:HRO393381 IBI393350:IBK393381 ILE393350:ILG393381 IVA393350:IVC393381 JEW393350:JEY393381 JOS393350:JOU393381 JYO393350:JYQ393381 KIK393350:KIM393381 KSG393350:KSI393381 LCC393350:LCE393381 LLY393350:LMA393381 LVU393350:LVW393381 MFQ393350:MFS393381 MPM393350:MPO393381 MZI393350:MZK393381 NJE393350:NJG393381 NTA393350:NTC393381 OCW393350:OCY393381 OMS393350:OMU393381 OWO393350:OWQ393381 PGK393350:PGM393381 PQG393350:PQI393381 QAC393350:QAE393381 QJY393350:QKA393381 QTU393350:QTW393381 RDQ393350:RDS393381 RNM393350:RNO393381 RXI393350:RXK393381 SHE393350:SHG393381 SRA393350:SRC393381 TAW393350:TAY393381 TKS393350:TKU393381 TUO393350:TUQ393381 UEK393350:UEM393381 UOG393350:UOI393381 UYC393350:UYE393381 VHY393350:VIA393381 VRU393350:VRW393381 WBQ393350:WBS393381 WLM393350:WLO393381 WVI393350:WVK393381 A458886:C458917 IW458886:IY458917 SS458886:SU458917 ACO458886:ACQ458917 AMK458886:AMM458917 AWG458886:AWI458917 BGC458886:BGE458917 BPY458886:BQA458917 BZU458886:BZW458917 CJQ458886:CJS458917 CTM458886:CTO458917 DDI458886:DDK458917 DNE458886:DNG458917 DXA458886:DXC458917 EGW458886:EGY458917 EQS458886:EQU458917 FAO458886:FAQ458917 FKK458886:FKM458917 FUG458886:FUI458917 GEC458886:GEE458917 GNY458886:GOA458917 GXU458886:GXW458917 HHQ458886:HHS458917 HRM458886:HRO458917 IBI458886:IBK458917 ILE458886:ILG458917 IVA458886:IVC458917 JEW458886:JEY458917 JOS458886:JOU458917 JYO458886:JYQ458917 KIK458886:KIM458917 KSG458886:KSI458917 LCC458886:LCE458917 LLY458886:LMA458917 LVU458886:LVW458917 MFQ458886:MFS458917 MPM458886:MPO458917 MZI458886:MZK458917 NJE458886:NJG458917 NTA458886:NTC458917 OCW458886:OCY458917 OMS458886:OMU458917 OWO458886:OWQ458917 PGK458886:PGM458917 PQG458886:PQI458917 QAC458886:QAE458917 QJY458886:QKA458917 QTU458886:QTW458917 RDQ458886:RDS458917 RNM458886:RNO458917 RXI458886:RXK458917 SHE458886:SHG458917 SRA458886:SRC458917 TAW458886:TAY458917 TKS458886:TKU458917 TUO458886:TUQ458917 UEK458886:UEM458917 UOG458886:UOI458917 UYC458886:UYE458917 VHY458886:VIA458917 VRU458886:VRW458917 WBQ458886:WBS458917 WLM458886:WLO458917 WVI458886:WVK458917 A524422:C524453 IW524422:IY524453 SS524422:SU524453 ACO524422:ACQ524453 AMK524422:AMM524453 AWG524422:AWI524453 BGC524422:BGE524453 BPY524422:BQA524453 BZU524422:BZW524453 CJQ524422:CJS524453 CTM524422:CTO524453 DDI524422:DDK524453 DNE524422:DNG524453 DXA524422:DXC524453 EGW524422:EGY524453 EQS524422:EQU524453 FAO524422:FAQ524453 FKK524422:FKM524453 FUG524422:FUI524453 GEC524422:GEE524453 GNY524422:GOA524453 GXU524422:GXW524453 HHQ524422:HHS524453 HRM524422:HRO524453 IBI524422:IBK524453 ILE524422:ILG524453 IVA524422:IVC524453 JEW524422:JEY524453 JOS524422:JOU524453 JYO524422:JYQ524453 KIK524422:KIM524453 KSG524422:KSI524453 LCC524422:LCE524453 LLY524422:LMA524453 LVU524422:LVW524453 MFQ524422:MFS524453 MPM524422:MPO524453 MZI524422:MZK524453 NJE524422:NJG524453 NTA524422:NTC524453 OCW524422:OCY524453 OMS524422:OMU524453 OWO524422:OWQ524453 PGK524422:PGM524453 PQG524422:PQI524453 QAC524422:QAE524453 QJY524422:QKA524453 QTU524422:QTW524453 RDQ524422:RDS524453 RNM524422:RNO524453 RXI524422:RXK524453 SHE524422:SHG524453 SRA524422:SRC524453 TAW524422:TAY524453 TKS524422:TKU524453 TUO524422:TUQ524453 UEK524422:UEM524453 UOG524422:UOI524453 UYC524422:UYE524453 VHY524422:VIA524453 VRU524422:VRW524453 WBQ524422:WBS524453 WLM524422:WLO524453 WVI524422:WVK524453 A589958:C589989 IW589958:IY589989 SS589958:SU589989 ACO589958:ACQ589989 AMK589958:AMM589989 AWG589958:AWI589989 BGC589958:BGE589989 BPY589958:BQA589989 BZU589958:BZW589989 CJQ589958:CJS589989 CTM589958:CTO589989 DDI589958:DDK589989 DNE589958:DNG589989 DXA589958:DXC589989 EGW589958:EGY589989 EQS589958:EQU589989 FAO589958:FAQ589989 FKK589958:FKM589989 FUG589958:FUI589989 GEC589958:GEE589989 GNY589958:GOA589989 GXU589958:GXW589989 HHQ589958:HHS589989 HRM589958:HRO589989 IBI589958:IBK589989 ILE589958:ILG589989 IVA589958:IVC589989 JEW589958:JEY589989 JOS589958:JOU589989 JYO589958:JYQ589989 KIK589958:KIM589989 KSG589958:KSI589989 LCC589958:LCE589989 LLY589958:LMA589989 LVU589958:LVW589989 MFQ589958:MFS589989 MPM589958:MPO589989 MZI589958:MZK589989 NJE589958:NJG589989 NTA589958:NTC589989 OCW589958:OCY589989 OMS589958:OMU589989 OWO589958:OWQ589989 PGK589958:PGM589989 PQG589958:PQI589989 QAC589958:QAE589989 QJY589958:QKA589989 QTU589958:QTW589989 RDQ589958:RDS589989 RNM589958:RNO589989 RXI589958:RXK589989 SHE589958:SHG589989 SRA589958:SRC589989 TAW589958:TAY589989 TKS589958:TKU589989 TUO589958:TUQ589989 UEK589958:UEM589989 UOG589958:UOI589989 UYC589958:UYE589989 VHY589958:VIA589989 VRU589958:VRW589989 WBQ589958:WBS589989 WLM589958:WLO589989 WVI589958:WVK589989 A655494:C655525 IW655494:IY655525 SS655494:SU655525 ACO655494:ACQ655525 AMK655494:AMM655525 AWG655494:AWI655525 BGC655494:BGE655525 BPY655494:BQA655525 BZU655494:BZW655525 CJQ655494:CJS655525 CTM655494:CTO655525 DDI655494:DDK655525 DNE655494:DNG655525 DXA655494:DXC655525 EGW655494:EGY655525 EQS655494:EQU655525 FAO655494:FAQ655525 FKK655494:FKM655525 FUG655494:FUI655525 GEC655494:GEE655525 GNY655494:GOA655525 GXU655494:GXW655525 HHQ655494:HHS655525 HRM655494:HRO655525 IBI655494:IBK655525 ILE655494:ILG655525 IVA655494:IVC655525 JEW655494:JEY655525 JOS655494:JOU655525 JYO655494:JYQ655525 KIK655494:KIM655525 KSG655494:KSI655525 LCC655494:LCE655525 LLY655494:LMA655525 LVU655494:LVW655525 MFQ655494:MFS655525 MPM655494:MPO655525 MZI655494:MZK655525 NJE655494:NJG655525 NTA655494:NTC655525 OCW655494:OCY655525 OMS655494:OMU655525 OWO655494:OWQ655525 PGK655494:PGM655525 PQG655494:PQI655525 QAC655494:QAE655525 QJY655494:QKA655525 QTU655494:QTW655525 RDQ655494:RDS655525 RNM655494:RNO655525 RXI655494:RXK655525 SHE655494:SHG655525 SRA655494:SRC655525 TAW655494:TAY655525 TKS655494:TKU655525 TUO655494:TUQ655525 UEK655494:UEM655525 UOG655494:UOI655525 UYC655494:UYE655525 VHY655494:VIA655525 VRU655494:VRW655525 WBQ655494:WBS655525 WLM655494:WLO655525 WVI655494:WVK655525 A721030:C721061 IW721030:IY721061 SS721030:SU721061 ACO721030:ACQ721061 AMK721030:AMM721061 AWG721030:AWI721061 BGC721030:BGE721061 BPY721030:BQA721061 BZU721030:BZW721061 CJQ721030:CJS721061 CTM721030:CTO721061 DDI721030:DDK721061 DNE721030:DNG721061 DXA721030:DXC721061 EGW721030:EGY721061 EQS721030:EQU721061 FAO721030:FAQ721061 FKK721030:FKM721061 FUG721030:FUI721061 GEC721030:GEE721061 GNY721030:GOA721061 GXU721030:GXW721061 HHQ721030:HHS721061 HRM721030:HRO721061 IBI721030:IBK721061 ILE721030:ILG721061 IVA721030:IVC721061 JEW721030:JEY721061 JOS721030:JOU721061 JYO721030:JYQ721061 KIK721030:KIM721061 KSG721030:KSI721061 LCC721030:LCE721061 LLY721030:LMA721061 LVU721030:LVW721061 MFQ721030:MFS721061 MPM721030:MPO721061 MZI721030:MZK721061 NJE721030:NJG721061 NTA721030:NTC721061 OCW721030:OCY721061 OMS721030:OMU721061 OWO721030:OWQ721061 PGK721030:PGM721061 PQG721030:PQI721061 QAC721030:QAE721061 QJY721030:QKA721061 QTU721030:QTW721061 RDQ721030:RDS721061 RNM721030:RNO721061 RXI721030:RXK721061 SHE721030:SHG721061 SRA721030:SRC721061 TAW721030:TAY721061 TKS721030:TKU721061 TUO721030:TUQ721061 UEK721030:UEM721061 UOG721030:UOI721061 UYC721030:UYE721061 VHY721030:VIA721061 VRU721030:VRW721061 WBQ721030:WBS721061 WLM721030:WLO721061 WVI721030:WVK721061 A786566:C786597 IW786566:IY786597 SS786566:SU786597 ACO786566:ACQ786597 AMK786566:AMM786597 AWG786566:AWI786597 BGC786566:BGE786597 BPY786566:BQA786597 BZU786566:BZW786597 CJQ786566:CJS786597 CTM786566:CTO786597 DDI786566:DDK786597 DNE786566:DNG786597 DXA786566:DXC786597 EGW786566:EGY786597 EQS786566:EQU786597 FAO786566:FAQ786597 FKK786566:FKM786597 FUG786566:FUI786597 GEC786566:GEE786597 GNY786566:GOA786597 GXU786566:GXW786597 HHQ786566:HHS786597 HRM786566:HRO786597 IBI786566:IBK786597 ILE786566:ILG786597 IVA786566:IVC786597 JEW786566:JEY786597 JOS786566:JOU786597 JYO786566:JYQ786597 KIK786566:KIM786597 KSG786566:KSI786597 LCC786566:LCE786597 LLY786566:LMA786597 LVU786566:LVW786597 MFQ786566:MFS786597 MPM786566:MPO786597 MZI786566:MZK786597 NJE786566:NJG786597 NTA786566:NTC786597 OCW786566:OCY786597 OMS786566:OMU786597 OWO786566:OWQ786597 PGK786566:PGM786597 PQG786566:PQI786597 QAC786566:QAE786597 QJY786566:QKA786597 QTU786566:QTW786597 RDQ786566:RDS786597 RNM786566:RNO786597 RXI786566:RXK786597 SHE786566:SHG786597 SRA786566:SRC786597 TAW786566:TAY786597 TKS786566:TKU786597 TUO786566:TUQ786597 UEK786566:UEM786597 UOG786566:UOI786597 UYC786566:UYE786597 VHY786566:VIA786597 VRU786566:VRW786597 WBQ786566:WBS786597 WLM786566:WLO786597 WVI786566:WVK786597 A852102:C852133 IW852102:IY852133 SS852102:SU852133 ACO852102:ACQ852133 AMK852102:AMM852133 AWG852102:AWI852133 BGC852102:BGE852133 BPY852102:BQA852133 BZU852102:BZW852133 CJQ852102:CJS852133 CTM852102:CTO852133 DDI852102:DDK852133 DNE852102:DNG852133 DXA852102:DXC852133 EGW852102:EGY852133 EQS852102:EQU852133 FAO852102:FAQ852133 FKK852102:FKM852133 FUG852102:FUI852133 GEC852102:GEE852133 GNY852102:GOA852133 GXU852102:GXW852133 HHQ852102:HHS852133 HRM852102:HRO852133 IBI852102:IBK852133 ILE852102:ILG852133 IVA852102:IVC852133 JEW852102:JEY852133 JOS852102:JOU852133 JYO852102:JYQ852133 KIK852102:KIM852133 KSG852102:KSI852133 LCC852102:LCE852133 LLY852102:LMA852133 LVU852102:LVW852133 MFQ852102:MFS852133 MPM852102:MPO852133 MZI852102:MZK852133 NJE852102:NJG852133 NTA852102:NTC852133 OCW852102:OCY852133 OMS852102:OMU852133 OWO852102:OWQ852133 PGK852102:PGM852133 PQG852102:PQI852133 QAC852102:QAE852133 QJY852102:QKA852133 QTU852102:QTW852133 RDQ852102:RDS852133 RNM852102:RNO852133 RXI852102:RXK852133 SHE852102:SHG852133 SRA852102:SRC852133 TAW852102:TAY852133 TKS852102:TKU852133 TUO852102:TUQ852133 UEK852102:UEM852133 UOG852102:UOI852133 UYC852102:UYE852133 VHY852102:VIA852133 VRU852102:VRW852133 WBQ852102:WBS852133 WLM852102:WLO852133 WVI852102:WVK852133 A917638:C917669 IW917638:IY917669 SS917638:SU917669 ACO917638:ACQ917669 AMK917638:AMM917669 AWG917638:AWI917669 BGC917638:BGE917669 BPY917638:BQA917669 BZU917638:BZW917669 CJQ917638:CJS917669 CTM917638:CTO917669 DDI917638:DDK917669 DNE917638:DNG917669 DXA917638:DXC917669 EGW917638:EGY917669 EQS917638:EQU917669 FAO917638:FAQ917669 FKK917638:FKM917669 FUG917638:FUI917669 GEC917638:GEE917669 GNY917638:GOA917669 GXU917638:GXW917669 HHQ917638:HHS917669 HRM917638:HRO917669 IBI917638:IBK917669 ILE917638:ILG917669 IVA917638:IVC917669 JEW917638:JEY917669 JOS917638:JOU917669 JYO917638:JYQ917669 KIK917638:KIM917669 KSG917638:KSI917669 LCC917638:LCE917669 LLY917638:LMA917669 LVU917638:LVW917669 MFQ917638:MFS917669 MPM917638:MPO917669 MZI917638:MZK917669 NJE917638:NJG917669 NTA917638:NTC917669 OCW917638:OCY917669 OMS917638:OMU917669 OWO917638:OWQ917669 PGK917638:PGM917669 PQG917638:PQI917669 QAC917638:QAE917669 QJY917638:QKA917669 QTU917638:QTW917669 RDQ917638:RDS917669 RNM917638:RNO917669 RXI917638:RXK917669 SHE917638:SHG917669 SRA917638:SRC917669 TAW917638:TAY917669 TKS917638:TKU917669 TUO917638:TUQ917669 UEK917638:UEM917669 UOG917638:UOI917669 UYC917638:UYE917669 VHY917638:VIA917669 VRU917638:VRW917669 WBQ917638:WBS917669 WLM917638:WLO917669 WVI917638:WVK917669 A983174:C983205 IW983174:IY983205 SS983174:SU983205 ACO983174:ACQ983205 AMK983174:AMM983205 AWG983174:AWI983205 BGC983174:BGE983205 BPY983174:BQA983205 BZU983174:BZW983205 CJQ983174:CJS983205 CTM983174:CTO983205 DDI983174:DDK983205 DNE983174:DNG983205 DXA983174:DXC983205 EGW983174:EGY983205 EQS983174:EQU983205 FAO983174:FAQ983205 FKK983174:FKM983205 FUG983174:FUI983205 GEC983174:GEE983205 GNY983174:GOA983205 GXU983174:GXW983205 HHQ983174:HHS983205 HRM983174:HRO983205 IBI983174:IBK983205 ILE983174:ILG983205 IVA983174:IVC983205 JEW983174:JEY983205 JOS983174:JOU983205 JYO983174:JYQ983205 KIK983174:KIM983205 KSG983174:KSI983205 LCC983174:LCE983205 LLY983174:LMA983205 LVU983174:LVW983205 MFQ983174:MFS983205 MPM983174:MPO983205 MZI983174:MZK983205 NJE983174:NJG983205 NTA983174:NTC983205 OCW983174:OCY983205 OMS983174:OMU983205 OWO983174:OWQ983205 PGK983174:PGM983205 PQG983174:PQI983205 QAC983174:QAE983205 QJY983174:QKA983205 QTU983174:QTW983205 RDQ983174:RDS983205 RNM983174:RNO983205 RXI983174:RXK983205 SHE983174:SHG983205 SRA983174:SRC983205 TAW983174:TAY983205 TKS983174:TKU983205 TUO983174:TUQ983205 UEK983174:UEM983205 UOG983174:UOI983205 UYC983174:UYE983205 VHY983174:VIA983205 VRU983174:VRW983205 WBQ983174:WBS983205 WLM983174:WLO983205 WVI983174:WVK983205 A983207:C1048576 IW983207:IY1048576 SS983207:SU1048576 ACO983207:ACQ1048576 AMK983207:AMM1048576 AWG983207:AWI1048576 BGC983207:BGE1048576 BPY983207:BQA1048576 BZU983207:BZW1048576 CJQ983207:CJS1048576 CTM983207:CTO1048576 DDI983207:DDK1048576 DNE983207:DNG1048576 DXA983207:DXC1048576 EGW983207:EGY1048576 EQS983207:EQU1048576 FAO983207:FAQ1048576 FKK983207:FKM1048576 FUG983207:FUI1048576 GEC983207:GEE1048576 GNY983207:GOA1048576 GXU983207:GXW1048576 HHQ983207:HHS1048576 HRM983207:HRO1048576 IBI983207:IBK1048576 ILE983207:ILG1048576 IVA983207:IVC1048576 JEW983207:JEY1048576 JOS983207:JOU1048576 JYO983207:JYQ1048576 KIK983207:KIM1048576 KSG983207:KSI1048576 LCC983207:LCE1048576 LLY983207:LMA1048576 LVU983207:LVW1048576 MFQ983207:MFS1048576 MPM983207:MPO1048576 MZI983207:MZK1048576 NJE983207:NJG1048576 NTA983207:NTC1048576 OCW983207:OCY1048576 OMS983207:OMU1048576 OWO983207:OWQ1048576 PGK983207:PGM1048576 PQG983207:PQI1048576 QAC983207:QAE1048576 QJY983207:QKA1048576 QTU983207:QTW1048576 RDQ983207:RDS1048576 RNM983207:RNO1048576 RXI983207:RXK1048576 SHE983207:SHG1048576 SRA983207:SRC1048576 TAW983207:TAY1048576 TKS983207:TKU1048576 TUO983207:TUQ1048576 UEK983207:UEM1048576 UOG983207:UOI1048576 UYC983207:UYE1048576 VHY983207:VIA1048576 VRU983207:VRW1048576 WBQ983207:WBS1048576 WLM983207:WLO1048576 WVI983207:WVK1048576 AS158:AS65661 KO158:KO65661 UK158:UK65661 AEG158:AEG65661 AOC158:AOC65661 AXY158:AXY65661 BHU158:BHU65661 BRQ158:BRQ65661 CBM158:CBM65661 CLI158:CLI65661 CVE158:CVE65661 DFA158:DFA65661 DOW158:DOW65661 DYS158:DYS65661 EIO158:EIO65661 ESK158:ESK65661 FCG158:FCG65661 FMC158:FMC65661 FVY158:FVY65661 GFU158:GFU65661 GPQ158:GPQ65661 GZM158:GZM65661 HJI158:HJI65661 HTE158:HTE65661 IDA158:IDA65661 IMW158:IMW65661 IWS158:IWS65661 JGO158:JGO65661 JQK158:JQK65661 KAG158:KAG65661 KKC158:KKC65661 KTY158:KTY65661 LDU158:LDU65661 LNQ158:LNQ65661 LXM158:LXM65661 MHI158:MHI65661 MRE158:MRE65661 NBA158:NBA65661 NKW158:NKW65661 NUS158:NUS65661 OEO158:OEO65661 OOK158:OOK65661 OYG158:OYG65661 PIC158:PIC65661 PRY158:PRY65661 QBU158:QBU65661 QLQ158:QLQ65661 QVM158:QVM65661 RFI158:RFI65661 RPE158:RPE65661 RZA158:RZA65661 SIW158:SIW65661 SSS158:SSS65661 TCO158:TCO65661 TMK158:TMK65661 TWG158:TWG65661 UGC158:UGC65661 UPY158:UPY65661 UZU158:UZU65661 VJQ158:VJQ65661 VTM158:VTM65661 WDI158:WDI65661 WNE158:WNE65661 WXA158:WXA65661 AS65694:AS131197 KO65694:KO131197 UK65694:UK131197 AEG65694:AEG131197 AOC65694:AOC131197 AXY65694:AXY131197 BHU65694:BHU131197 BRQ65694:BRQ131197 CBM65694:CBM131197 CLI65694:CLI131197 CVE65694:CVE131197 DFA65694:DFA131197 DOW65694:DOW131197 DYS65694:DYS131197 EIO65694:EIO131197 ESK65694:ESK131197 FCG65694:FCG131197 FMC65694:FMC131197 FVY65694:FVY131197 GFU65694:GFU131197 GPQ65694:GPQ131197 GZM65694:GZM131197 HJI65694:HJI131197 HTE65694:HTE131197 IDA65694:IDA131197 IMW65694:IMW131197 IWS65694:IWS131197 JGO65694:JGO131197 JQK65694:JQK131197 KAG65694:KAG131197 KKC65694:KKC131197 KTY65694:KTY131197 LDU65694:LDU131197 LNQ65694:LNQ131197 LXM65694:LXM131197 MHI65694:MHI131197 MRE65694:MRE131197 NBA65694:NBA131197 NKW65694:NKW131197 NUS65694:NUS131197 OEO65694:OEO131197 OOK65694:OOK131197 OYG65694:OYG131197 PIC65694:PIC131197 PRY65694:PRY131197 QBU65694:QBU131197 QLQ65694:QLQ131197 QVM65694:QVM131197 RFI65694:RFI131197 RPE65694:RPE131197 RZA65694:RZA131197 SIW65694:SIW131197 SSS65694:SSS131197 TCO65694:TCO131197 TMK65694:TMK131197 TWG65694:TWG131197 UGC65694:UGC131197 UPY65694:UPY131197 UZU65694:UZU131197 VJQ65694:VJQ131197 VTM65694:VTM131197 WDI65694:WDI131197 WNE65694:WNE131197 WXA65694:WXA131197 AS131230:AS196733 KO131230:KO196733 UK131230:UK196733 AEG131230:AEG196733 AOC131230:AOC196733 AXY131230:AXY196733 BHU131230:BHU196733 BRQ131230:BRQ196733 CBM131230:CBM196733 CLI131230:CLI196733 CVE131230:CVE196733 DFA131230:DFA196733 DOW131230:DOW196733 DYS131230:DYS196733 EIO131230:EIO196733 ESK131230:ESK196733 FCG131230:FCG196733 FMC131230:FMC196733 FVY131230:FVY196733 GFU131230:GFU196733 GPQ131230:GPQ196733 GZM131230:GZM196733 HJI131230:HJI196733 HTE131230:HTE196733 IDA131230:IDA196733 IMW131230:IMW196733 IWS131230:IWS196733 JGO131230:JGO196733 JQK131230:JQK196733 KAG131230:KAG196733 KKC131230:KKC196733 KTY131230:KTY196733 LDU131230:LDU196733 LNQ131230:LNQ196733 LXM131230:LXM196733 MHI131230:MHI196733 MRE131230:MRE196733 NBA131230:NBA196733 NKW131230:NKW196733 NUS131230:NUS196733 OEO131230:OEO196733 OOK131230:OOK196733 OYG131230:OYG196733 PIC131230:PIC196733 PRY131230:PRY196733 QBU131230:QBU196733 QLQ131230:QLQ196733 QVM131230:QVM196733 RFI131230:RFI196733 RPE131230:RPE196733 RZA131230:RZA196733 SIW131230:SIW196733 SSS131230:SSS196733 TCO131230:TCO196733 TMK131230:TMK196733 TWG131230:TWG196733 UGC131230:UGC196733 UPY131230:UPY196733 UZU131230:UZU196733 VJQ131230:VJQ196733 VTM131230:VTM196733 WDI131230:WDI196733 WNE131230:WNE196733 WXA131230:WXA196733 AS196766:AS262269 KO196766:KO262269 UK196766:UK262269 AEG196766:AEG262269 AOC196766:AOC262269 AXY196766:AXY262269 BHU196766:BHU262269 BRQ196766:BRQ262269 CBM196766:CBM262269 CLI196766:CLI262269 CVE196766:CVE262269 DFA196766:DFA262269 DOW196766:DOW262269 DYS196766:DYS262269 EIO196766:EIO262269 ESK196766:ESK262269 FCG196766:FCG262269 FMC196766:FMC262269 FVY196766:FVY262269 GFU196766:GFU262269 GPQ196766:GPQ262269 GZM196766:GZM262269 HJI196766:HJI262269 HTE196766:HTE262269 IDA196766:IDA262269 IMW196766:IMW262269 IWS196766:IWS262269 JGO196766:JGO262269 JQK196766:JQK262269 KAG196766:KAG262269 KKC196766:KKC262269 KTY196766:KTY262269 LDU196766:LDU262269 LNQ196766:LNQ262269 LXM196766:LXM262269 MHI196766:MHI262269 MRE196766:MRE262269 NBA196766:NBA262269 NKW196766:NKW262269 NUS196766:NUS262269 OEO196766:OEO262269 OOK196766:OOK262269 OYG196766:OYG262269 PIC196766:PIC262269 PRY196766:PRY262269 QBU196766:QBU262269 QLQ196766:QLQ262269 QVM196766:QVM262269 RFI196766:RFI262269 RPE196766:RPE262269 RZA196766:RZA262269 SIW196766:SIW262269 SSS196766:SSS262269 TCO196766:TCO262269 TMK196766:TMK262269 TWG196766:TWG262269 UGC196766:UGC262269 UPY196766:UPY262269 UZU196766:UZU262269 VJQ196766:VJQ262269 VTM196766:VTM262269 WDI196766:WDI262269 WNE196766:WNE262269 WXA196766:WXA262269 AS262302:AS327805 KO262302:KO327805 UK262302:UK327805 AEG262302:AEG327805 AOC262302:AOC327805 AXY262302:AXY327805 BHU262302:BHU327805 BRQ262302:BRQ327805 CBM262302:CBM327805 CLI262302:CLI327805 CVE262302:CVE327805 DFA262302:DFA327805 DOW262302:DOW327805 DYS262302:DYS327805 EIO262302:EIO327805 ESK262302:ESK327805 FCG262302:FCG327805 FMC262302:FMC327805 FVY262302:FVY327805 GFU262302:GFU327805 GPQ262302:GPQ327805 GZM262302:GZM327805 HJI262302:HJI327805 HTE262302:HTE327805 IDA262302:IDA327805 IMW262302:IMW327805 IWS262302:IWS327805 JGO262302:JGO327805 JQK262302:JQK327805 KAG262302:KAG327805 KKC262302:KKC327805 KTY262302:KTY327805 LDU262302:LDU327805 LNQ262302:LNQ327805 LXM262302:LXM327805 MHI262302:MHI327805 MRE262302:MRE327805 NBA262302:NBA327805 NKW262302:NKW327805 NUS262302:NUS327805 OEO262302:OEO327805 OOK262302:OOK327805 OYG262302:OYG327805 PIC262302:PIC327805 PRY262302:PRY327805 QBU262302:QBU327805 QLQ262302:QLQ327805 QVM262302:QVM327805 RFI262302:RFI327805 RPE262302:RPE327805 RZA262302:RZA327805 SIW262302:SIW327805 SSS262302:SSS327805 TCO262302:TCO327805 TMK262302:TMK327805 TWG262302:TWG327805 UGC262302:UGC327805 UPY262302:UPY327805 UZU262302:UZU327805 VJQ262302:VJQ327805 VTM262302:VTM327805 WDI262302:WDI327805 WNE262302:WNE327805 WXA262302:WXA327805 AS327838:AS393341 KO327838:KO393341 UK327838:UK393341 AEG327838:AEG393341 AOC327838:AOC393341 AXY327838:AXY393341 BHU327838:BHU393341 BRQ327838:BRQ393341 CBM327838:CBM393341 CLI327838:CLI393341 CVE327838:CVE393341 DFA327838:DFA393341 DOW327838:DOW393341 DYS327838:DYS393341 EIO327838:EIO393341 ESK327838:ESK393341 FCG327838:FCG393341 FMC327838:FMC393341 FVY327838:FVY393341 GFU327838:GFU393341 GPQ327838:GPQ393341 GZM327838:GZM393341 HJI327838:HJI393341 HTE327838:HTE393341 IDA327838:IDA393341 IMW327838:IMW393341 IWS327838:IWS393341 JGO327838:JGO393341 JQK327838:JQK393341 KAG327838:KAG393341 KKC327838:KKC393341 KTY327838:KTY393341 LDU327838:LDU393341 LNQ327838:LNQ393341 LXM327838:LXM393341 MHI327838:MHI393341 MRE327838:MRE393341 NBA327838:NBA393341 NKW327838:NKW393341 NUS327838:NUS393341 OEO327838:OEO393341 OOK327838:OOK393341 OYG327838:OYG393341 PIC327838:PIC393341 PRY327838:PRY393341 QBU327838:QBU393341 QLQ327838:QLQ393341 QVM327838:QVM393341 RFI327838:RFI393341 RPE327838:RPE393341 RZA327838:RZA393341 SIW327838:SIW393341 SSS327838:SSS393341 TCO327838:TCO393341 TMK327838:TMK393341 TWG327838:TWG393341 UGC327838:UGC393341 UPY327838:UPY393341 UZU327838:UZU393341 VJQ327838:VJQ393341 VTM327838:VTM393341 WDI327838:WDI393341 WNE327838:WNE393341 WXA327838:WXA393341 AS393374:AS458877 KO393374:KO458877 UK393374:UK458877 AEG393374:AEG458877 AOC393374:AOC458877 AXY393374:AXY458877 BHU393374:BHU458877 BRQ393374:BRQ458877 CBM393374:CBM458877 CLI393374:CLI458877 CVE393374:CVE458877 DFA393374:DFA458877 DOW393374:DOW458877 DYS393374:DYS458877 EIO393374:EIO458877 ESK393374:ESK458877 FCG393374:FCG458877 FMC393374:FMC458877 FVY393374:FVY458877 GFU393374:GFU458877 GPQ393374:GPQ458877 GZM393374:GZM458877 HJI393374:HJI458877 HTE393374:HTE458877 IDA393374:IDA458877 IMW393374:IMW458877 IWS393374:IWS458877 JGO393374:JGO458877 JQK393374:JQK458877 KAG393374:KAG458877 KKC393374:KKC458877 KTY393374:KTY458877 LDU393374:LDU458877 LNQ393374:LNQ458877 LXM393374:LXM458877 MHI393374:MHI458877 MRE393374:MRE458877 NBA393374:NBA458877 NKW393374:NKW458877 NUS393374:NUS458877 OEO393374:OEO458877 OOK393374:OOK458877 OYG393374:OYG458877 PIC393374:PIC458877 PRY393374:PRY458877 QBU393374:QBU458877 QLQ393374:QLQ458877 QVM393374:QVM458877 RFI393374:RFI458877 RPE393374:RPE458877 RZA393374:RZA458877 SIW393374:SIW458877 SSS393374:SSS458877 TCO393374:TCO458877 TMK393374:TMK458877 TWG393374:TWG458877 UGC393374:UGC458877 UPY393374:UPY458877 UZU393374:UZU458877 VJQ393374:VJQ458877 VTM393374:VTM458877 WDI393374:WDI458877 WNE393374:WNE458877 WXA393374:WXA458877 AS458910:AS524413 KO458910:KO524413 UK458910:UK524413 AEG458910:AEG524413 AOC458910:AOC524413 AXY458910:AXY524413 BHU458910:BHU524413 BRQ458910:BRQ524413 CBM458910:CBM524413 CLI458910:CLI524413 CVE458910:CVE524413 DFA458910:DFA524413 DOW458910:DOW524413 DYS458910:DYS524413 EIO458910:EIO524413 ESK458910:ESK524413 FCG458910:FCG524413 FMC458910:FMC524413 FVY458910:FVY524413 GFU458910:GFU524413 GPQ458910:GPQ524413 GZM458910:GZM524413 HJI458910:HJI524413 HTE458910:HTE524413 IDA458910:IDA524413 IMW458910:IMW524413 IWS458910:IWS524413 JGO458910:JGO524413 JQK458910:JQK524413 KAG458910:KAG524413 KKC458910:KKC524413 KTY458910:KTY524413 LDU458910:LDU524413 LNQ458910:LNQ524413 LXM458910:LXM524413 MHI458910:MHI524413 MRE458910:MRE524413 NBA458910:NBA524413 NKW458910:NKW524413 NUS458910:NUS524413 OEO458910:OEO524413 OOK458910:OOK524413 OYG458910:OYG524413 PIC458910:PIC524413 PRY458910:PRY524413 QBU458910:QBU524413 QLQ458910:QLQ524413 QVM458910:QVM524413 RFI458910:RFI524413 RPE458910:RPE524413 RZA458910:RZA524413 SIW458910:SIW524413 SSS458910:SSS524413 TCO458910:TCO524413 TMK458910:TMK524413 TWG458910:TWG524413 UGC458910:UGC524413 UPY458910:UPY524413 UZU458910:UZU524413 VJQ458910:VJQ524413 VTM458910:VTM524413 WDI458910:WDI524413 WNE458910:WNE524413 WXA458910:WXA524413 AS524446:AS589949 KO524446:KO589949 UK524446:UK589949 AEG524446:AEG589949 AOC524446:AOC589949 AXY524446:AXY589949 BHU524446:BHU589949 BRQ524446:BRQ589949 CBM524446:CBM589949 CLI524446:CLI589949 CVE524446:CVE589949 DFA524446:DFA589949 DOW524446:DOW589949 DYS524446:DYS589949 EIO524446:EIO589949 ESK524446:ESK589949 FCG524446:FCG589949 FMC524446:FMC589949 FVY524446:FVY589949 GFU524446:GFU589949 GPQ524446:GPQ589949 GZM524446:GZM589949 HJI524446:HJI589949 HTE524446:HTE589949 IDA524446:IDA589949 IMW524446:IMW589949 IWS524446:IWS589949 JGO524446:JGO589949 JQK524446:JQK589949 KAG524446:KAG589949 KKC524446:KKC589949 KTY524446:KTY589949 LDU524446:LDU589949 LNQ524446:LNQ589949 LXM524446:LXM589949 MHI524446:MHI589949 MRE524446:MRE589949 NBA524446:NBA589949 NKW524446:NKW589949 NUS524446:NUS589949 OEO524446:OEO589949 OOK524446:OOK589949 OYG524446:OYG589949 PIC524446:PIC589949 PRY524446:PRY589949 QBU524446:QBU589949 QLQ524446:QLQ589949 QVM524446:QVM589949 RFI524446:RFI589949 RPE524446:RPE589949 RZA524446:RZA589949 SIW524446:SIW589949 SSS524446:SSS589949 TCO524446:TCO589949 TMK524446:TMK589949 TWG524446:TWG589949 UGC524446:UGC589949 UPY524446:UPY589949 UZU524446:UZU589949 VJQ524446:VJQ589949 VTM524446:VTM589949 WDI524446:WDI589949 WNE524446:WNE589949 WXA524446:WXA589949 AS589982:AS655485 KO589982:KO655485 UK589982:UK655485 AEG589982:AEG655485 AOC589982:AOC655485 AXY589982:AXY655485 BHU589982:BHU655485 BRQ589982:BRQ655485 CBM589982:CBM655485 CLI589982:CLI655485 CVE589982:CVE655485 DFA589982:DFA655485 DOW589982:DOW655485 DYS589982:DYS655485 EIO589982:EIO655485 ESK589982:ESK655485 FCG589982:FCG655485 FMC589982:FMC655485 FVY589982:FVY655485 GFU589982:GFU655485 GPQ589982:GPQ655485 GZM589982:GZM655485 HJI589982:HJI655485 HTE589982:HTE655485 IDA589982:IDA655485 IMW589982:IMW655485 IWS589982:IWS655485 JGO589982:JGO655485 JQK589982:JQK655485 KAG589982:KAG655485 KKC589982:KKC655485 KTY589982:KTY655485 LDU589982:LDU655485 LNQ589982:LNQ655485 LXM589982:LXM655485 MHI589982:MHI655485 MRE589982:MRE655485 NBA589982:NBA655485 NKW589982:NKW655485 NUS589982:NUS655485 OEO589982:OEO655485 OOK589982:OOK655485 OYG589982:OYG655485 PIC589982:PIC655485 PRY589982:PRY655485 QBU589982:QBU655485 QLQ589982:QLQ655485 QVM589982:QVM655485 RFI589982:RFI655485 RPE589982:RPE655485 RZA589982:RZA655485 SIW589982:SIW655485 SSS589982:SSS655485 TCO589982:TCO655485 TMK589982:TMK655485 TWG589982:TWG655485 UGC589982:UGC655485 UPY589982:UPY655485 UZU589982:UZU655485 VJQ589982:VJQ655485 VTM589982:VTM655485 WDI589982:WDI655485 WNE589982:WNE655485 WXA589982:WXA655485 AS655518:AS721021 KO655518:KO721021 UK655518:UK721021 AEG655518:AEG721021 AOC655518:AOC721021 AXY655518:AXY721021 BHU655518:BHU721021 BRQ655518:BRQ721021 CBM655518:CBM721021 CLI655518:CLI721021 CVE655518:CVE721021 DFA655518:DFA721021 DOW655518:DOW721021 DYS655518:DYS721021 EIO655518:EIO721021 ESK655518:ESK721021 FCG655518:FCG721021 FMC655518:FMC721021 FVY655518:FVY721021 GFU655518:GFU721021 GPQ655518:GPQ721021 GZM655518:GZM721021 HJI655518:HJI721021 HTE655518:HTE721021 IDA655518:IDA721021 IMW655518:IMW721021 IWS655518:IWS721021 JGO655518:JGO721021 JQK655518:JQK721021 KAG655518:KAG721021 KKC655518:KKC721021 KTY655518:KTY721021 LDU655518:LDU721021 LNQ655518:LNQ721021 LXM655518:LXM721021 MHI655518:MHI721021 MRE655518:MRE721021 NBA655518:NBA721021 NKW655518:NKW721021 NUS655518:NUS721021 OEO655518:OEO721021 OOK655518:OOK721021 OYG655518:OYG721021 PIC655518:PIC721021 PRY655518:PRY721021 QBU655518:QBU721021 QLQ655518:QLQ721021 QVM655518:QVM721021 RFI655518:RFI721021 RPE655518:RPE721021 RZA655518:RZA721021 SIW655518:SIW721021 SSS655518:SSS721021 TCO655518:TCO721021 TMK655518:TMK721021 TWG655518:TWG721021 UGC655518:UGC721021 UPY655518:UPY721021 UZU655518:UZU721021 VJQ655518:VJQ721021 VTM655518:VTM721021 WDI655518:WDI721021 WNE655518:WNE721021 WXA655518:WXA721021 AS721054:AS786557 KO721054:KO786557 UK721054:UK786557 AEG721054:AEG786557 AOC721054:AOC786557 AXY721054:AXY786557 BHU721054:BHU786557 BRQ721054:BRQ786557 CBM721054:CBM786557 CLI721054:CLI786557 CVE721054:CVE786557 DFA721054:DFA786557 DOW721054:DOW786557 DYS721054:DYS786557 EIO721054:EIO786557 ESK721054:ESK786557 FCG721054:FCG786557 FMC721054:FMC786557 FVY721054:FVY786557 GFU721054:GFU786557 GPQ721054:GPQ786557 GZM721054:GZM786557 HJI721054:HJI786557 HTE721054:HTE786557 IDA721054:IDA786557 IMW721054:IMW786557 IWS721054:IWS786557 JGO721054:JGO786557 JQK721054:JQK786557 KAG721054:KAG786557 KKC721054:KKC786557 KTY721054:KTY786557 LDU721054:LDU786557 LNQ721054:LNQ786557 LXM721054:LXM786557 MHI721054:MHI786557 MRE721054:MRE786557 NBA721054:NBA786557 NKW721054:NKW786557 NUS721054:NUS786557 OEO721054:OEO786557 OOK721054:OOK786557 OYG721054:OYG786557 PIC721054:PIC786557 PRY721054:PRY786557 QBU721054:QBU786557 QLQ721054:QLQ786557 QVM721054:QVM786557 RFI721054:RFI786557 RPE721054:RPE786557 RZA721054:RZA786557 SIW721054:SIW786557 SSS721054:SSS786557 TCO721054:TCO786557 TMK721054:TMK786557 TWG721054:TWG786557 UGC721054:UGC786557 UPY721054:UPY786557 UZU721054:UZU786557 VJQ721054:VJQ786557 VTM721054:VTM786557 WDI721054:WDI786557 WNE721054:WNE786557 WXA721054:WXA786557 AS786590:AS852093 KO786590:KO852093 UK786590:UK852093 AEG786590:AEG852093 AOC786590:AOC852093 AXY786590:AXY852093 BHU786590:BHU852093 BRQ786590:BRQ852093 CBM786590:CBM852093 CLI786590:CLI852093 CVE786590:CVE852093 DFA786590:DFA852093 DOW786590:DOW852093 DYS786590:DYS852093 EIO786590:EIO852093 ESK786590:ESK852093 FCG786590:FCG852093 FMC786590:FMC852093 FVY786590:FVY852093 GFU786590:GFU852093 GPQ786590:GPQ852093 GZM786590:GZM852093 HJI786590:HJI852093 HTE786590:HTE852093 IDA786590:IDA852093 IMW786590:IMW852093 IWS786590:IWS852093 JGO786590:JGO852093 JQK786590:JQK852093 KAG786590:KAG852093 KKC786590:KKC852093 KTY786590:KTY852093 LDU786590:LDU852093 LNQ786590:LNQ852093 LXM786590:LXM852093 MHI786590:MHI852093 MRE786590:MRE852093 NBA786590:NBA852093 NKW786590:NKW852093 NUS786590:NUS852093 OEO786590:OEO852093 OOK786590:OOK852093 OYG786590:OYG852093 PIC786590:PIC852093 PRY786590:PRY852093 QBU786590:QBU852093 QLQ786590:QLQ852093 QVM786590:QVM852093 RFI786590:RFI852093 RPE786590:RPE852093 RZA786590:RZA852093 SIW786590:SIW852093 SSS786590:SSS852093 TCO786590:TCO852093 TMK786590:TMK852093 TWG786590:TWG852093 UGC786590:UGC852093 UPY786590:UPY852093 UZU786590:UZU852093 VJQ786590:VJQ852093 VTM786590:VTM852093 WDI786590:WDI852093 WNE786590:WNE852093 WXA786590:WXA852093 AS852126:AS917629 KO852126:KO917629 UK852126:UK917629 AEG852126:AEG917629 AOC852126:AOC917629 AXY852126:AXY917629 BHU852126:BHU917629 BRQ852126:BRQ917629 CBM852126:CBM917629 CLI852126:CLI917629 CVE852126:CVE917629 DFA852126:DFA917629 DOW852126:DOW917629 DYS852126:DYS917629 EIO852126:EIO917629 ESK852126:ESK917629 FCG852126:FCG917629 FMC852126:FMC917629 FVY852126:FVY917629 GFU852126:GFU917629 GPQ852126:GPQ917629 GZM852126:GZM917629 HJI852126:HJI917629 HTE852126:HTE917629 IDA852126:IDA917629 IMW852126:IMW917629 IWS852126:IWS917629 JGO852126:JGO917629 JQK852126:JQK917629 KAG852126:KAG917629 KKC852126:KKC917629 KTY852126:KTY917629 LDU852126:LDU917629 LNQ852126:LNQ917629 LXM852126:LXM917629 MHI852126:MHI917629 MRE852126:MRE917629 NBA852126:NBA917629 NKW852126:NKW917629 NUS852126:NUS917629 OEO852126:OEO917629 OOK852126:OOK917629 OYG852126:OYG917629 PIC852126:PIC917629 PRY852126:PRY917629 QBU852126:QBU917629 QLQ852126:QLQ917629 QVM852126:QVM917629 RFI852126:RFI917629 RPE852126:RPE917629 RZA852126:RZA917629 SIW852126:SIW917629 SSS852126:SSS917629 TCO852126:TCO917629 TMK852126:TMK917629 TWG852126:TWG917629 UGC852126:UGC917629 UPY852126:UPY917629 UZU852126:UZU917629 VJQ852126:VJQ917629 VTM852126:VTM917629 WDI852126:WDI917629 WNE852126:WNE917629 WXA852126:WXA917629 AS917662:AS983165 KO917662:KO983165 UK917662:UK983165 AEG917662:AEG983165 AOC917662:AOC983165 AXY917662:AXY983165 BHU917662:BHU983165 BRQ917662:BRQ983165 CBM917662:CBM983165 CLI917662:CLI983165 CVE917662:CVE983165 DFA917662:DFA983165 DOW917662:DOW983165 DYS917662:DYS983165 EIO917662:EIO983165 ESK917662:ESK983165 FCG917662:FCG983165 FMC917662:FMC983165 FVY917662:FVY983165 GFU917662:GFU983165 GPQ917662:GPQ983165 GZM917662:GZM983165 HJI917662:HJI983165 HTE917662:HTE983165 IDA917662:IDA983165 IMW917662:IMW983165 IWS917662:IWS983165 JGO917662:JGO983165 JQK917662:JQK983165 KAG917662:KAG983165 KKC917662:KKC983165 KTY917662:KTY983165 LDU917662:LDU983165 LNQ917662:LNQ983165 LXM917662:LXM983165 MHI917662:MHI983165 MRE917662:MRE983165 NBA917662:NBA983165 NKW917662:NKW983165 NUS917662:NUS983165 OEO917662:OEO983165 OOK917662:OOK983165 OYG917662:OYG983165 PIC917662:PIC983165 PRY917662:PRY983165 QBU917662:QBU983165 QLQ917662:QLQ983165 QVM917662:QVM983165 RFI917662:RFI983165 RPE917662:RPE983165 RZA917662:RZA983165 SIW917662:SIW983165 SSS917662:SSS983165 TCO917662:TCO983165 TMK917662:TMK983165 TWG917662:TWG983165 UGC917662:UGC983165 UPY917662:UPY983165 UZU917662:UZU983165 VJQ917662:VJQ983165 VTM917662:VTM983165 WDI917662:WDI983165 WNE917662:WNE983165 WXA917662:WXA983165 AS983198:AS1048576 KO983198:KO1048576 UK983198:UK1048576 AEG983198:AEG1048576 AOC983198:AOC1048576 AXY983198:AXY1048576 BHU983198:BHU1048576 BRQ983198:BRQ1048576 CBM983198:CBM1048576 CLI983198:CLI1048576 CVE983198:CVE1048576 DFA983198:DFA1048576 DOW983198:DOW1048576 DYS983198:DYS1048576 EIO983198:EIO1048576 ESK983198:ESK1048576 FCG983198:FCG1048576 FMC983198:FMC1048576 FVY983198:FVY1048576 GFU983198:GFU1048576 GPQ983198:GPQ1048576 GZM983198:GZM1048576 HJI983198:HJI1048576 HTE983198:HTE1048576 IDA983198:IDA1048576 IMW983198:IMW1048576 IWS983198:IWS1048576 JGO983198:JGO1048576 JQK983198:JQK1048576 KAG983198:KAG1048576 KKC983198:KKC1048576 KTY983198:KTY1048576 LDU983198:LDU1048576 LNQ983198:LNQ1048576 LXM983198:LXM1048576 MHI983198:MHI1048576 MRE983198:MRE1048576 NBA983198:NBA1048576 NKW983198:NKW1048576 NUS983198:NUS1048576 OEO983198:OEO1048576 OOK983198:OOK1048576 OYG983198:OYG1048576 PIC983198:PIC1048576 PRY983198:PRY1048576 QBU983198:QBU1048576 QLQ983198:QLQ1048576 QVM983198:QVM1048576 RFI983198:RFI1048576 RPE983198:RPE1048576 RZA983198:RZA1048576 SIW983198:SIW1048576 SSS983198:SSS1048576 TCO983198:TCO1048576 TMK983198:TMK1048576 TWG983198:TWG1048576 UGC983198:UGC1048576 UPY983198:UPY1048576 UZU983198:UZU1048576 VJQ983198:VJQ1048576 VTM983198:VTM1048576 WDI983198:WDI1048576 WNE983198:WNE1048576 WXA983198:WXA1048576 BM1:DA128 LI1:MW128 VE1:WS128 AFA1:AGO128 AOW1:AQK128 AYS1:BAG128 BIO1:BKC128 BSK1:BTY128 CCG1:CDU128 CMC1:CNQ128 CVY1:CXM128 DFU1:DHI128 DPQ1:DRE128 DZM1:EBA128 EJI1:EKW128 ETE1:EUS128 FDA1:FEO128 FMW1:FOK128 FWS1:FYG128 GGO1:GIC128 GQK1:GRY128 HAG1:HBU128 HKC1:HLQ128 HTY1:HVM128 IDU1:IFI128 INQ1:IPE128 IXM1:IZA128 JHI1:JIW128 JRE1:JSS128 KBA1:KCO128 KKW1:KMK128 KUS1:KWG128 LEO1:LGC128 LOK1:LPY128 LYG1:LZU128 MIC1:MJQ128 MRY1:MTM128 NBU1:NDI128 NLQ1:NNE128 NVM1:NXA128 OFI1:OGW128 OPE1:OQS128 OZA1:PAO128 PIW1:PKK128 PSS1:PUG128 QCO1:QEC128 QMK1:QNY128 QWG1:QXU128 RGC1:RHQ128 RPY1:RRM128 RZU1:SBI128 SJQ1:SLE128 STM1:SVA128 TDI1:TEW128 TNE1:TOS128 TXA1:TYO128 UGW1:UIK128 UQS1:USG128 VAO1:VCC128 VKK1:VLY128 VUG1:VVU128 WEC1:WFQ128 WNY1:WPM128 WXU1:WZI128 BM65537:DA65664 LI65537:MW65664 VE65537:WS65664 AFA65537:AGO65664 AOW65537:AQK65664 AYS65537:BAG65664 BIO65537:BKC65664 BSK65537:BTY65664 CCG65537:CDU65664 CMC65537:CNQ65664 CVY65537:CXM65664 DFU65537:DHI65664 DPQ65537:DRE65664 DZM65537:EBA65664 EJI65537:EKW65664 ETE65537:EUS65664 FDA65537:FEO65664 FMW65537:FOK65664 FWS65537:FYG65664 GGO65537:GIC65664 GQK65537:GRY65664 HAG65537:HBU65664 HKC65537:HLQ65664 HTY65537:HVM65664 IDU65537:IFI65664 INQ65537:IPE65664 IXM65537:IZA65664 JHI65537:JIW65664 JRE65537:JSS65664 KBA65537:KCO65664 KKW65537:KMK65664 KUS65537:KWG65664 LEO65537:LGC65664 LOK65537:LPY65664 LYG65537:LZU65664 MIC65537:MJQ65664 MRY65537:MTM65664 NBU65537:NDI65664 NLQ65537:NNE65664 NVM65537:NXA65664 OFI65537:OGW65664 OPE65537:OQS65664 OZA65537:PAO65664 PIW65537:PKK65664 PSS65537:PUG65664 QCO65537:QEC65664 QMK65537:QNY65664 QWG65537:QXU65664 RGC65537:RHQ65664 RPY65537:RRM65664 RZU65537:SBI65664 SJQ65537:SLE65664 STM65537:SVA65664 TDI65537:TEW65664 TNE65537:TOS65664 TXA65537:TYO65664 UGW65537:UIK65664 UQS65537:USG65664 VAO65537:VCC65664 VKK65537:VLY65664 VUG65537:VVU65664 WEC65537:WFQ65664 WNY65537:WPM65664 WXU65537:WZI65664 BM131073:DA131200 LI131073:MW131200 VE131073:WS131200 AFA131073:AGO131200 AOW131073:AQK131200 AYS131073:BAG131200 BIO131073:BKC131200 BSK131073:BTY131200 CCG131073:CDU131200 CMC131073:CNQ131200 CVY131073:CXM131200 DFU131073:DHI131200 DPQ131073:DRE131200 DZM131073:EBA131200 EJI131073:EKW131200 ETE131073:EUS131200 FDA131073:FEO131200 FMW131073:FOK131200 FWS131073:FYG131200 GGO131073:GIC131200 GQK131073:GRY131200 HAG131073:HBU131200 HKC131073:HLQ131200 HTY131073:HVM131200 IDU131073:IFI131200 INQ131073:IPE131200 IXM131073:IZA131200 JHI131073:JIW131200 JRE131073:JSS131200 KBA131073:KCO131200 KKW131073:KMK131200 KUS131073:KWG131200 LEO131073:LGC131200 LOK131073:LPY131200 LYG131073:LZU131200 MIC131073:MJQ131200 MRY131073:MTM131200 NBU131073:NDI131200 NLQ131073:NNE131200 NVM131073:NXA131200 OFI131073:OGW131200 OPE131073:OQS131200 OZA131073:PAO131200 PIW131073:PKK131200 PSS131073:PUG131200 QCO131073:QEC131200 QMK131073:QNY131200 QWG131073:QXU131200 RGC131073:RHQ131200 RPY131073:RRM131200 RZU131073:SBI131200 SJQ131073:SLE131200 STM131073:SVA131200 TDI131073:TEW131200 TNE131073:TOS131200 TXA131073:TYO131200 UGW131073:UIK131200 UQS131073:USG131200 VAO131073:VCC131200 VKK131073:VLY131200 VUG131073:VVU131200 WEC131073:WFQ131200 WNY131073:WPM131200 WXU131073:WZI131200 BM196609:DA196736 LI196609:MW196736 VE196609:WS196736 AFA196609:AGO196736 AOW196609:AQK196736 AYS196609:BAG196736 BIO196609:BKC196736 BSK196609:BTY196736 CCG196609:CDU196736 CMC196609:CNQ196736 CVY196609:CXM196736 DFU196609:DHI196736 DPQ196609:DRE196736 DZM196609:EBA196736 EJI196609:EKW196736 ETE196609:EUS196736 FDA196609:FEO196736 FMW196609:FOK196736 FWS196609:FYG196736 GGO196609:GIC196736 GQK196609:GRY196736 HAG196609:HBU196736 HKC196609:HLQ196736 HTY196609:HVM196736 IDU196609:IFI196736 INQ196609:IPE196736 IXM196609:IZA196736 JHI196609:JIW196736 JRE196609:JSS196736 KBA196609:KCO196736 KKW196609:KMK196736 KUS196609:KWG196736 LEO196609:LGC196736 LOK196609:LPY196736 LYG196609:LZU196736 MIC196609:MJQ196736 MRY196609:MTM196736 NBU196609:NDI196736 NLQ196609:NNE196736 NVM196609:NXA196736 OFI196609:OGW196736 OPE196609:OQS196736 OZA196609:PAO196736 PIW196609:PKK196736 PSS196609:PUG196736 QCO196609:QEC196736 QMK196609:QNY196736 QWG196609:QXU196736 RGC196609:RHQ196736 RPY196609:RRM196736 RZU196609:SBI196736 SJQ196609:SLE196736 STM196609:SVA196736 TDI196609:TEW196736 TNE196609:TOS196736 TXA196609:TYO196736 UGW196609:UIK196736 UQS196609:USG196736 VAO196609:VCC196736 VKK196609:VLY196736 VUG196609:VVU196736 WEC196609:WFQ196736 WNY196609:WPM196736 WXU196609:WZI196736 BM262145:DA262272 LI262145:MW262272 VE262145:WS262272 AFA262145:AGO262272 AOW262145:AQK262272 AYS262145:BAG262272 BIO262145:BKC262272 BSK262145:BTY262272 CCG262145:CDU262272 CMC262145:CNQ262272 CVY262145:CXM262272 DFU262145:DHI262272 DPQ262145:DRE262272 DZM262145:EBA262272 EJI262145:EKW262272 ETE262145:EUS262272 FDA262145:FEO262272 FMW262145:FOK262272 FWS262145:FYG262272 GGO262145:GIC262272 GQK262145:GRY262272 HAG262145:HBU262272 HKC262145:HLQ262272 HTY262145:HVM262272 IDU262145:IFI262272 INQ262145:IPE262272 IXM262145:IZA262272 JHI262145:JIW262272 JRE262145:JSS262272 KBA262145:KCO262272 KKW262145:KMK262272 KUS262145:KWG262272 LEO262145:LGC262272 LOK262145:LPY262272 LYG262145:LZU262272 MIC262145:MJQ262272 MRY262145:MTM262272 NBU262145:NDI262272 NLQ262145:NNE262272 NVM262145:NXA262272 OFI262145:OGW262272 OPE262145:OQS262272 OZA262145:PAO262272 PIW262145:PKK262272 PSS262145:PUG262272 QCO262145:QEC262272 QMK262145:QNY262272 QWG262145:QXU262272 RGC262145:RHQ262272 RPY262145:RRM262272 RZU262145:SBI262272 SJQ262145:SLE262272 STM262145:SVA262272 TDI262145:TEW262272 TNE262145:TOS262272 TXA262145:TYO262272 UGW262145:UIK262272 UQS262145:USG262272 VAO262145:VCC262272 VKK262145:VLY262272 VUG262145:VVU262272 WEC262145:WFQ262272 WNY262145:WPM262272 WXU262145:WZI262272 BM327681:DA327808 LI327681:MW327808 VE327681:WS327808 AFA327681:AGO327808 AOW327681:AQK327808 AYS327681:BAG327808 BIO327681:BKC327808 BSK327681:BTY327808 CCG327681:CDU327808 CMC327681:CNQ327808 CVY327681:CXM327808 DFU327681:DHI327808 DPQ327681:DRE327808 DZM327681:EBA327808 EJI327681:EKW327808 ETE327681:EUS327808 FDA327681:FEO327808 FMW327681:FOK327808 FWS327681:FYG327808 GGO327681:GIC327808 GQK327681:GRY327808 HAG327681:HBU327808 HKC327681:HLQ327808 HTY327681:HVM327808 IDU327681:IFI327808 INQ327681:IPE327808 IXM327681:IZA327808 JHI327681:JIW327808 JRE327681:JSS327808 KBA327681:KCO327808 KKW327681:KMK327808 KUS327681:KWG327808 LEO327681:LGC327808 LOK327681:LPY327808 LYG327681:LZU327808 MIC327681:MJQ327808 MRY327681:MTM327808 NBU327681:NDI327808 NLQ327681:NNE327808 NVM327681:NXA327808 OFI327681:OGW327808 OPE327681:OQS327808 OZA327681:PAO327808 PIW327681:PKK327808 PSS327681:PUG327808 QCO327681:QEC327808 QMK327681:QNY327808 QWG327681:QXU327808 RGC327681:RHQ327808 RPY327681:RRM327808 RZU327681:SBI327808 SJQ327681:SLE327808 STM327681:SVA327808 TDI327681:TEW327808 TNE327681:TOS327808 TXA327681:TYO327808 UGW327681:UIK327808 UQS327681:USG327808 VAO327681:VCC327808 VKK327681:VLY327808 VUG327681:VVU327808 WEC327681:WFQ327808 WNY327681:WPM327808 WXU327681:WZI327808 BM393217:DA393344 LI393217:MW393344 VE393217:WS393344 AFA393217:AGO393344 AOW393217:AQK393344 AYS393217:BAG393344 BIO393217:BKC393344 BSK393217:BTY393344 CCG393217:CDU393344 CMC393217:CNQ393344 CVY393217:CXM393344 DFU393217:DHI393344 DPQ393217:DRE393344 DZM393217:EBA393344 EJI393217:EKW393344 ETE393217:EUS393344 FDA393217:FEO393344 FMW393217:FOK393344 FWS393217:FYG393344 GGO393217:GIC393344 GQK393217:GRY393344 HAG393217:HBU393344 HKC393217:HLQ393344 HTY393217:HVM393344 IDU393217:IFI393344 INQ393217:IPE393344 IXM393217:IZA393344 JHI393217:JIW393344 JRE393217:JSS393344 KBA393217:KCO393344 KKW393217:KMK393344 KUS393217:KWG393344 LEO393217:LGC393344 LOK393217:LPY393344 LYG393217:LZU393344 MIC393217:MJQ393344 MRY393217:MTM393344 NBU393217:NDI393344 NLQ393217:NNE393344 NVM393217:NXA393344 OFI393217:OGW393344 OPE393217:OQS393344 OZA393217:PAO393344 PIW393217:PKK393344 PSS393217:PUG393344 QCO393217:QEC393344 QMK393217:QNY393344 QWG393217:QXU393344 RGC393217:RHQ393344 RPY393217:RRM393344 RZU393217:SBI393344 SJQ393217:SLE393344 STM393217:SVA393344 TDI393217:TEW393344 TNE393217:TOS393344 TXA393217:TYO393344 UGW393217:UIK393344 UQS393217:USG393344 VAO393217:VCC393344 VKK393217:VLY393344 VUG393217:VVU393344 WEC393217:WFQ393344 WNY393217:WPM393344 WXU393217:WZI393344 BM458753:DA458880 LI458753:MW458880 VE458753:WS458880 AFA458753:AGO458880 AOW458753:AQK458880 AYS458753:BAG458880 BIO458753:BKC458880 BSK458753:BTY458880 CCG458753:CDU458880 CMC458753:CNQ458880 CVY458753:CXM458880 DFU458753:DHI458880 DPQ458753:DRE458880 DZM458753:EBA458880 EJI458753:EKW458880 ETE458753:EUS458880 FDA458753:FEO458880 FMW458753:FOK458880 FWS458753:FYG458880 GGO458753:GIC458880 GQK458753:GRY458880 HAG458753:HBU458880 HKC458753:HLQ458880 HTY458753:HVM458880 IDU458753:IFI458880 INQ458753:IPE458880 IXM458753:IZA458880 JHI458753:JIW458880 JRE458753:JSS458880 KBA458753:KCO458880 KKW458753:KMK458880 KUS458753:KWG458880 LEO458753:LGC458880 LOK458753:LPY458880 LYG458753:LZU458880 MIC458753:MJQ458880 MRY458753:MTM458880 NBU458753:NDI458880 NLQ458753:NNE458880 NVM458753:NXA458880 OFI458753:OGW458880 OPE458753:OQS458880 OZA458753:PAO458880 PIW458753:PKK458880 PSS458753:PUG458880 QCO458753:QEC458880 QMK458753:QNY458880 QWG458753:QXU458880 RGC458753:RHQ458880 RPY458753:RRM458880 RZU458753:SBI458880 SJQ458753:SLE458880 STM458753:SVA458880 TDI458753:TEW458880 TNE458753:TOS458880 TXA458753:TYO458880 UGW458753:UIK458880 UQS458753:USG458880 VAO458753:VCC458880 VKK458753:VLY458880 VUG458753:VVU458880 WEC458753:WFQ458880 WNY458753:WPM458880 WXU458753:WZI458880 BM524289:DA524416 LI524289:MW524416 VE524289:WS524416 AFA524289:AGO524416 AOW524289:AQK524416 AYS524289:BAG524416 BIO524289:BKC524416 BSK524289:BTY524416 CCG524289:CDU524416 CMC524289:CNQ524416 CVY524289:CXM524416 DFU524289:DHI524416 DPQ524289:DRE524416 DZM524289:EBA524416 EJI524289:EKW524416 ETE524289:EUS524416 FDA524289:FEO524416 FMW524289:FOK524416 FWS524289:FYG524416 GGO524289:GIC524416 GQK524289:GRY524416 HAG524289:HBU524416 HKC524289:HLQ524416 HTY524289:HVM524416 IDU524289:IFI524416 INQ524289:IPE524416 IXM524289:IZA524416 JHI524289:JIW524416 JRE524289:JSS524416 KBA524289:KCO524416 KKW524289:KMK524416 KUS524289:KWG524416 LEO524289:LGC524416 LOK524289:LPY524416 LYG524289:LZU524416 MIC524289:MJQ524416 MRY524289:MTM524416 NBU524289:NDI524416 NLQ524289:NNE524416 NVM524289:NXA524416 OFI524289:OGW524416 OPE524289:OQS524416 OZA524289:PAO524416 PIW524289:PKK524416 PSS524289:PUG524416 QCO524289:QEC524416 QMK524289:QNY524416 QWG524289:QXU524416 RGC524289:RHQ524416 RPY524289:RRM524416 RZU524289:SBI524416 SJQ524289:SLE524416 STM524289:SVA524416 TDI524289:TEW524416 TNE524289:TOS524416 TXA524289:TYO524416 UGW524289:UIK524416 UQS524289:USG524416 VAO524289:VCC524416 VKK524289:VLY524416 VUG524289:VVU524416 WEC524289:WFQ524416 WNY524289:WPM524416 WXU524289:WZI524416 BM589825:DA589952 LI589825:MW589952 VE589825:WS589952 AFA589825:AGO589952 AOW589825:AQK589952 AYS589825:BAG589952 BIO589825:BKC589952 BSK589825:BTY589952 CCG589825:CDU589952 CMC589825:CNQ589952 CVY589825:CXM589952 DFU589825:DHI589952 DPQ589825:DRE589952 DZM589825:EBA589952 EJI589825:EKW589952 ETE589825:EUS589952 FDA589825:FEO589952 FMW589825:FOK589952 FWS589825:FYG589952 GGO589825:GIC589952 GQK589825:GRY589952 HAG589825:HBU589952 HKC589825:HLQ589952 HTY589825:HVM589952 IDU589825:IFI589952 INQ589825:IPE589952 IXM589825:IZA589952 JHI589825:JIW589952 JRE589825:JSS589952 KBA589825:KCO589952 KKW589825:KMK589952 KUS589825:KWG589952 LEO589825:LGC589952 LOK589825:LPY589952 LYG589825:LZU589952 MIC589825:MJQ589952 MRY589825:MTM589952 NBU589825:NDI589952 NLQ589825:NNE589952 NVM589825:NXA589952 OFI589825:OGW589952 OPE589825:OQS589952 OZA589825:PAO589952 PIW589825:PKK589952 PSS589825:PUG589952 QCO589825:QEC589952 QMK589825:QNY589952 QWG589825:QXU589952 RGC589825:RHQ589952 RPY589825:RRM589952 RZU589825:SBI589952 SJQ589825:SLE589952 STM589825:SVA589952 TDI589825:TEW589952 TNE589825:TOS589952 TXA589825:TYO589952 UGW589825:UIK589952 UQS589825:USG589952 VAO589825:VCC589952 VKK589825:VLY589952 VUG589825:VVU589952 WEC589825:WFQ589952 WNY589825:WPM589952 WXU589825:WZI589952 BM655361:DA655488 LI655361:MW655488 VE655361:WS655488 AFA655361:AGO655488 AOW655361:AQK655488 AYS655361:BAG655488 BIO655361:BKC655488 BSK655361:BTY655488 CCG655361:CDU655488 CMC655361:CNQ655488 CVY655361:CXM655488 DFU655361:DHI655488 DPQ655361:DRE655488 DZM655361:EBA655488 EJI655361:EKW655488 ETE655361:EUS655488 FDA655361:FEO655488 FMW655361:FOK655488 FWS655361:FYG655488 GGO655361:GIC655488 GQK655361:GRY655488 HAG655361:HBU655488 HKC655361:HLQ655488 HTY655361:HVM655488 IDU655361:IFI655488 INQ655361:IPE655488 IXM655361:IZA655488 JHI655361:JIW655488 JRE655361:JSS655488 KBA655361:KCO655488 KKW655361:KMK655488 KUS655361:KWG655488 LEO655361:LGC655488 LOK655361:LPY655488 LYG655361:LZU655488 MIC655361:MJQ655488 MRY655361:MTM655488 NBU655361:NDI655488 NLQ655361:NNE655488 NVM655361:NXA655488 OFI655361:OGW655488 OPE655361:OQS655488 OZA655361:PAO655488 PIW655361:PKK655488 PSS655361:PUG655488 QCO655361:QEC655488 QMK655361:QNY655488 QWG655361:QXU655488 RGC655361:RHQ655488 RPY655361:RRM655488 RZU655361:SBI655488 SJQ655361:SLE655488 STM655361:SVA655488 TDI655361:TEW655488 TNE655361:TOS655488 TXA655361:TYO655488 UGW655361:UIK655488 UQS655361:USG655488 VAO655361:VCC655488 VKK655361:VLY655488 VUG655361:VVU655488 WEC655361:WFQ655488 WNY655361:WPM655488 WXU655361:WZI655488 BM720897:DA721024 LI720897:MW721024 VE720897:WS721024 AFA720897:AGO721024 AOW720897:AQK721024 AYS720897:BAG721024 BIO720897:BKC721024 BSK720897:BTY721024 CCG720897:CDU721024 CMC720897:CNQ721024 CVY720897:CXM721024 DFU720897:DHI721024 DPQ720897:DRE721024 DZM720897:EBA721024 EJI720897:EKW721024 ETE720897:EUS721024 FDA720897:FEO721024 FMW720897:FOK721024 FWS720897:FYG721024 GGO720897:GIC721024 GQK720897:GRY721024 HAG720897:HBU721024 HKC720897:HLQ721024 HTY720897:HVM721024 IDU720897:IFI721024 INQ720897:IPE721024 IXM720897:IZA721024 JHI720897:JIW721024 JRE720897:JSS721024 KBA720897:KCO721024 KKW720897:KMK721024 KUS720897:KWG721024 LEO720897:LGC721024 LOK720897:LPY721024 LYG720897:LZU721024 MIC720897:MJQ721024 MRY720897:MTM721024 NBU720897:NDI721024 NLQ720897:NNE721024 NVM720897:NXA721024 OFI720897:OGW721024 OPE720897:OQS721024 OZA720897:PAO721024 PIW720897:PKK721024 PSS720897:PUG721024 QCO720897:QEC721024 QMK720897:QNY721024 QWG720897:QXU721024 RGC720897:RHQ721024 RPY720897:RRM721024 RZU720897:SBI721024 SJQ720897:SLE721024 STM720897:SVA721024 TDI720897:TEW721024 TNE720897:TOS721024 TXA720897:TYO721024 UGW720897:UIK721024 UQS720897:USG721024 VAO720897:VCC721024 VKK720897:VLY721024 VUG720897:VVU721024 WEC720897:WFQ721024 WNY720897:WPM721024 WXU720897:WZI721024 BM786433:DA786560 LI786433:MW786560 VE786433:WS786560 AFA786433:AGO786560 AOW786433:AQK786560 AYS786433:BAG786560 BIO786433:BKC786560 BSK786433:BTY786560 CCG786433:CDU786560 CMC786433:CNQ786560 CVY786433:CXM786560 DFU786433:DHI786560 DPQ786433:DRE786560 DZM786433:EBA786560 EJI786433:EKW786560 ETE786433:EUS786560 FDA786433:FEO786560 FMW786433:FOK786560 FWS786433:FYG786560 GGO786433:GIC786560 GQK786433:GRY786560 HAG786433:HBU786560 HKC786433:HLQ786560 HTY786433:HVM786560 IDU786433:IFI786560 INQ786433:IPE786560 IXM786433:IZA786560 JHI786433:JIW786560 JRE786433:JSS786560 KBA786433:KCO786560 KKW786433:KMK786560 KUS786433:KWG786560 LEO786433:LGC786560 LOK786433:LPY786560 LYG786433:LZU786560 MIC786433:MJQ786560 MRY786433:MTM786560 NBU786433:NDI786560 NLQ786433:NNE786560 NVM786433:NXA786560 OFI786433:OGW786560 OPE786433:OQS786560 OZA786433:PAO786560 PIW786433:PKK786560 PSS786433:PUG786560 QCO786433:QEC786560 QMK786433:QNY786560 QWG786433:QXU786560 RGC786433:RHQ786560 RPY786433:RRM786560 RZU786433:SBI786560 SJQ786433:SLE786560 STM786433:SVA786560 TDI786433:TEW786560 TNE786433:TOS786560 TXA786433:TYO786560 UGW786433:UIK786560 UQS786433:USG786560 VAO786433:VCC786560 VKK786433:VLY786560 VUG786433:VVU786560 WEC786433:WFQ786560 WNY786433:WPM786560 WXU786433:WZI786560 BM851969:DA852096 LI851969:MW852096 VE851969:WS852096 AFA851969:AGO852096 AOW851969:AQK852096 AYS851969:BAG852096 BIO851969:BKC852096 BSK851969:BTY852096 CCG851969:CDU852096 CMC851969:CNQ852096 CVY851969:CXM852096 DFU851969:DHI852096 DPQ851969:DRE852096 DZM851969:EBA852096 EJI851969:EKW852096 ETE851969:EUS852096 FDA851969:FEO852096 FMW851969:FOK852096 FWS851969:FYG852096 GGO851969:GIC852096 GQK851969:GRY852096 HAG851969:HBU852096 HKC851969:HLQ852096 HTY851969:HVM852096 IDU851969:IFI852096 INQ851969:IPE852096 IXM851969:IZA852096 JHI851969:JIW852096 JRE851969:JSS852096 KBA851969:KCO852096 KKW851969:KMK852096 KUS851969:KWG852096 LEO851969:LGC852096 LOK851969:LPY852096 LYG851969:LZU852096 MIC851969:MJQ852096 MRY851969:MTM852096 NBU851969:NDI852096 NLQ851969:NNE852096 NVM851969:NXA852096 OFI851969:OGW852096 OPE851969:OQS852096 OZA851969:PAO852096 PIW851969:PKK852096 PSS851969:PUG852096 QCO851969:QEC852096 QMK851969:QNY852096 QWG851969:QXU852096 RGC851969:RHQ852096 RPY851969:RRM852096 RZU851969:SBI852096 SJQ851969:SLE852096 STM851969:SVA852096 TDI851969:TEW852096 TNE851969:TOS852096 TXA851969:TYO852096 UGW851969:UIK852096 UQS851969:USG852096 VAO851969:VCC852096 VKK851969:VLY852096 VUG851969:VVU852096 WEC851969:WFQ852096 WNY851969:WPM852096 WXU851969:WZI852096 BM917505:DA917632 LI917505:MW917632 VE917505:WS917632 AFA917505:AGO917632 AOW917505:AQK917632 AYS917505:BAG917632 BIO917505:BKC917632 BSK917505:BTY917632 CCG917505:CDU917632 CMC917505:CNQ917632 CVY917505:CXM917632 DFU917505:DHI917632 DPQ917505:DRE917632 DZM917505:EBA917632 EJI917505:EKW917632 ETE917505:EUS917632 FDA917505:FEO917632 FMW917505:FOK917632 FWS917505:FYG917632 GGO917505:GIC917632 GQK917505:GRY917632 HAG917505:HBU917632 HKC917505:HLQ917632 HTY917505:HVM917632 IDU917505:IFI917632 INQ917505:IPE917632 IXM917505:IZA917632 JHI917505:JIW917632 JRE917505:JSS917632 KBA917505:KCO917632 KKW917505:KMK917632 KUS917505:KWG917632 LEO917505:LGC917632 LOK917505:LPY917632 LYG917505:LZU917632 MIC917505:MJQ917632 MRY917505:MTM917632 NBU917505:NDI917632 NLQ917505:NNE917632 NVM917505:NXA917632 OFI917505:OGW917632 OPE917505:OQS917632 OZA917505:PAO917632 PIW917505:PKK917632 PSS917505:PUG917632 QCO917505:QEC917632 QMK917505:QNY917632 QWG917505:QXU917632 RGC917505:RHQ917632 RPY917505:RRM917632 RZU917505:SBI917632 SJQ917505:SLE917632 STM917505:SVA917632 TDI917505:TEW917632 TNE917505:TOS917632 TXA917505:TYO917632 UGW917505:UIK917632 UQS917505:USG917632 VAO917505:VCC917632 VKK917505:VLY917632 VUG917505:VVU917632 WEC917505:WFQ917632 WNY917505:WPM917632 WXU917505:WZI917632 BM983041:DA983168 LI983041:MW983168 VE983041:WS983168 AFA983041:AGO983168 AOW983041:AQK983168 AYS983041:BAG983168 BIO983041:BKC983168 BSK983041:BTY983168 CCG983041:CDU983168 CMC983041:CNQ983168 CVY983041:CXM983168 DFU983041:DHI983168 DPQ983041:DRE983168 DZM983041:EBA983168 EJI983041:EKW983168 ETE983041:EUS983168 FDA983041:FEO983168 FMW983041:FOK983168 FWS983041:FYG983168 GGO983041:GIC983168 GQK983041:GRY983168 HAG983041:HBU983168 HKC983041:HLQ983168 HTY983041:HVM983168 IDU983041:IFI983168 INQ983041:IPE983168 IXM983041:IZA983168 JHI983041:JIW983168 JRE983041:JSS983168 KBA983041:KCO983168 KKW983041:KMK983168 KUS983041:KWG983168 LEO983041:LGC983168 LOK983041:LPY983168 LYG983041:LZU983168 MIC983041:MJQ983168 MRY983041:MTM983168 NBU983041:NDI983168 NLQ983041:NNE983168 NVM983041:NXA983168 OFI983041:OGW983168 OPE983041:OQS983168 OZA983041:PAO983168 PIW983041:PKK983168 PSS983041:PUG983168 QCO983041:QEC983168 QMK983041:QNY983168 QWG983041:QXU983168 RGC983041:RHQ983168 RPY983041:RRM983168 RZU983041:SBI983168 SJQ983041:SLE983168 STM983041:SVA983168 TDI983041:TEW983168 TNE983041:TOS983168 TXA983041:TYO983168 UGW983041:UIK983168 UQS983041:USG983168 VAO983041:VCC983168 VKK983041:VLY983168 VUG983041:VVU983168 WEC983041:WFQ983168 WNY983041:WPM983168 WXU983041:WZI983168 BL191:BL65697 LH191:LH65697 VD191:VD65697 AEZ191:AEZ65697 AOV191:AOV65697 AYR191:AYR65697 BIN191:BIN65697 BSJ191:BSJ65697 CCF191:CCF65697 CMB191:CMB65697 CVX191:CVX65697 DFT191:DFT65697 DPP191:DPP65697 DZL191:DZL65697 EJH191:EJH65697 ETD191:ETD65697 FCZ191:FCZ65697 FMV191:FMV65697 FWR191:FWR65697 GGN191:GGN65697 GQJ191:GQJ65697 HAF191:HAF65697 HKB191:HKB65697 HTX191:HTX65697 IDT191:IDT65697 INP191:INP65697 IXL191:IXL65697 JHH191:JHH65697 JRD191:JRD65697 KAZ191:KAZ65697 KKV191:KKV65697 KUR191:KUR65697 LEN191:LEN65697 LOJ191:LOJ65697 LYF191:LYF65697 MIB191:MIB65697 MRX191:MRX65697 NBT191:NBT65697 NLP191:NLP65697 NVL191:NVL65697 OFH191:OFH65697 OPD191:OPD65697 OYZ191:OYZ65697 PIV191:PIV65697 PSR191:PSR65697 QCN191:QCN65697 QMJ191:QMJ65697 QWF191:QWF65697 RGB191:RGB65697 RPX191:RPX65697 RZT191:RZT65697 SJP191:SJP65697 STL191:STL65697 TDH191:TDH65697 TND191:TND65697 TWZ191:TWZ65697 UGV191:UGV65697 UQR191:UQR65697 VAN191:VAN65697 VKJ191:VKJ65697 VUF191:VUF65697 WEB191:WEB65697 WNX191:WNX65697 WXT191:WXT65697 BL65727:BL131233 LH65727:LH131233 VD65727:VD131233 AEZ65727:AEZ131233 AOV65727:AOV131233 AYR65727:AYR131233 BIN65727:BIN131233 BSJ65727:BSJ131233 CCF65727:CCF131233 CMB65727:CMB131233 CVX65727:CVX131233 DFT65727:DFT131233 DPP65727:DPP131233 DZL65727:DZL131233 EJH65727:EJH131233 ETD65727:ETD131233 FCZ65727:FCZ131233 FMV65727:FMV131233 FWR65727:FWR131233 GGN65727:GGN131233 GQJ65727:GQJ131233 HAF65727:HAF131233 HKB65727:HKB131233 HTX65727:HTX131233 IDT65727:IDT131233 INP65727:INP131233 IXL65727:IXL131233 JHH65727:JHH131233 JRD65727:JRD131233 KAZ65727:KAZ131233 KKV65727:KKV131233 KUR65727:KUR131233 LEN65727:LEN131233 LOJ65727:LOJ131233 LYF65727:LYF131233 MIB65727:MIB131233 MRX65727:MRX131233 NBT65727:NBT131233 NLP65727:NLP131233 NVL65727:NVL131233 OFH65727:OFH131233 OPD65727:OPD131233 OYZ65727:OYZ131233 PIV65727:PIV131233 PSR65727:PSR131233 QCN65727:QCN131233 QMJ65727:QMJ131233 QWF65727:QWF131233 RGB65727:RGB131233 RPX65727:RPX131233 RZT65727:RZT131233 SJP65727:SJP131233 STL65727:STL131233 TDH65727:TDH131233 TND65727:TND131233 TWZ65727:TWZ131233 UGV65727:UGV131233 UQR65727:UQR131233 VAN65727:VAN131233 VKJ65727:VKJ131233 VUF65727:VUF131233 WEB65727:WEB131233 WNX65727:WNX131233 WXT65727:WXT131233 BL131263:BL196769 LH131263:LH196769 VD131263:VD196769 AEZ131263:AEZ196769 AOV131263:AOV196769 AYR131263:AYR196769 BIN131263:BIN196769 BSJ131263:BSJ196769 CCF131263:CCF196769 CMB131263:CMB196769 CVX131263:CVX196769 DFT131263:DFT196769 DPP131263:DPP196769 DZL131263:DZL196769 EJH131263:EJH196769 ETD131263:ETD196769 FCZ131263:FCZ196769 FMV131263:FMV196769 FWR131263:FWR196769 GGN131263:GGN196769 GQJ131263:GQJ196769 HAF131263:HAF196769 HKB131263:HKB196769 HTX131263:HTX196769 IDT131263:IDT196769 INP131263:INP196769 IXL131263:IXL196769 JHH131263:JHH196769 JRD131263:JRD196769 KAZ131263:KAZ196769 KKV131263:KKV196769 KUR131263:KUR196769 LEN131263:LEN196769 LOJ131263:LOJ196769 LYF131263:LYF196769 MIB131263:MIB196769 MRX131263:MRX196769 NBT131263:NBT196769 NLP131263:NLP196769 NVL131263:NVL196769 OFH131263:OFH196769 OPD131263:OPD196769 OYZ131263:OYZ196769 PIV131263:PIV196769 PSR131263:PSR196769 QCN131263:QCN196769 QMJ131263:QMJ196769 QWF131263:QWF196769 RGB131263:RGB196769 RPX131263:RPX196769 RZT131263:RZT196769 SJP131263:SJP196769 STL131263:STL196769 TDH131263:TDH196769 TND131263:TND196769 TWZ131263:TWZ196769 UGV131263:UGV196769 UQR131263:UQR196769 VAN131263:VAN196769 VKJ131263:VKJ196769 VUF131263:VUF196769 WEB131263:WEB196769 WNX131263:WNX196769 WXT131263:WXT196769 BL196799:BL262305 LH196799:LH262305 VD196799:VD262305 AEZ196799:AEZ262305 AOV196799:AOV262305 AYR196799:AYR262305 BIN196799:BIN262305 BSJ196799:BSJ262305 CCF196799:CCF262305 CMB196799:CMB262305 CVX196799:CVX262305 DFT196799:DFT262305 DPP196799:DPP262305 DZL196799:DZL262305 EJH196799:EJH262305 ETD196799:ETD262305 FCZ196799:FCZ262305 FMV196799:FMV262305 FWR196799:FWR262305 GGN196799:GGN262305 GQJ196799:GQJ262305 HAF196799:HAF262305 HKB196799:HKB262305 HTX196799:HTX262305 IDT196799:IDT262305 INP196799:INP262305 IXL196799:IXL262305 JHH196799:JHH262305 JRD196799:JRD262305 KAZ196799:KAZ262305 KKV196799:KKV262305 KUR196799:KUR262305 LEN196799:LEN262305 LOJ196799:LOJ262305 LYF196799:LYF262305 MIB196799:MIB262305 MRX196799:MRX262305 NBT196799:NBT262305 NLP196799:NLP262305 NVL196799:NVL262305 OFH196799:OFH262305 OPD196799:OPD262305 OYZ196799:OYZ262305 PIV196799:PIV262305 PSR196799:PSR262305 QCN196799:QCN262305 QMJ196799:QMJ262305 QWF196799:QWF262305 RGB196799:RGB262305 RPX196799:RPX262305 RZT196799:RZT262305 SJP196799:SJP262305 STL196799:STL262305 TDH196799:TDH262305 TND196799:TND262305 TWZ196799:TWZ262305 UGV196799:UGV262305 UQR196799:UQR262305 VAN196799:VAN262305 VKJ196799:VKJ262305 VUF196799:VUF262305 WEB196799:WEB262305 WNX196799:WNX262305 WXT196799:WXT262305 BL262335:BL327841 LH262335:LH327841 VD262335:VD327841 AEZ262335:AEZ327841 AOV262335:AOV327841 AYR262335:AYR327841 BIN262335:BIN327841 BSJ262335:BSJ327841 CCF262335:CCF327841 CMB262335:CMB327841 CVX262335:CVX327841 DFT262335:DFT327841 DPP262335:DPP327841 DZL262335:DZL327841 EJH262335:EJH327841 ETD262335:ETD327841 FCZ262335:FCZ327841 FMV262335:FMV327841 FWR262335:FWR327841 GGN262335:GGN327841 GQJ262335:GQJ327841 HAF262335:HAF327841 HKB262335:HKB327841 HTX262335:HTX327841 IDT262335:IDT327841 INP262335:INP327841 IXL262335:IXL327841 JHH262335:JHH327841 JRD262335:JRD327841 KAZ262335:KAZ327841 KKV262335:KKV327841 KUR262335:KUR327841 LEN262335:LEN327841 LOJ262335:LOJ327841 LYF262335:LYF327841 MIB262335:MIB327841 MRX262335:MRX327841 NBT262335:NBT327841 NLP262335:NLP327841 NVL262335:NVL327841 OFH262335:OFH327841 OPD262335:OPD327841 OYZ262335:OYZ327841 PIV262335:PIV327841 PSR262335:PSR327841 QCN262335:QCN327841 QMJ262335:QMJ327841 QWF262335:QWF327841 RGB262335:RGB327841 RPX262335:RPX327841 RZT262335:RZT327841 SJP262335:SJP327841 STL262335:STL327841 TDH262335:TDH327841 TND262335:TND327841 TWZ262335:TWZ327841 UGV262335:UGV327841 UQR262335:UQR327841 VAN262335:VAN327841 VKJ262335:VKJ327841 VUF262335:VUF327841 WEB262335:WEB327841 WNX262335:WNX327841 WXT262335:WXT327841 BL327871:BL393377 LH327871:LH393377 VD327871:VD393377 AEZ327871:AEZ393377 AOV327871:AOV393377 AYR327871:AYR393377 BIN327871:BIN393377 BSJ327871:BSJ393377 CCF327871:CCF393377 CMB327871:CMB393377 CVX327871:CVX393377 DFT327871:DFT393377 DPP327871:DPP393377 DZL327871:DZL393377 EJH327871:EJH393377 ETD327871:ETD393377 FCZ327871:FCZ393377 FMV327871:FMV393377 FWR327871:FWR393377 GGN327871:GGN393377 GQJ327871:GQJ393377 HAF327871:HAF393377 HKB327871:HKB393377 HTX327871:HTX393377 IDT327871:IDT393377 INP327871:INP393377 IXL327871:IXL393377 JHH327871:JHH393377 JRD327871:JRD393377 KAZ327871:KAZ393377 KKV327871:KKV393377 KUR327871:KUR393377 LEN327871:LEN393377 LOJ327871:LOJ393377 LYF327871:LYF393377 MIB327871:MIB393377 MRX327871:MRX393377 NBT327871:NBT393377 NLP327871:NLP393377 NVL327871:NVL393377 OFH327871:OFH393377 OPD327871:OPD393377 OYZ327871:OYZ393377 PIV327871:PIV393377 PSR327871:PSR393377 QCN327871:QCN393377 QMJ327871:QMJ393377 QWF327871:QWF393377 RGB327871:RGB393377 RPX327871:RPX393377 RZT327871:RZT393377 SJP327871:SJP393377 STL327871:STL393377 TDH327871:TDH393377 TND327871:TND393377 TWZ327871:TWZ393377 UGV327871:UGV393377 UQR327871:UQR393377 VAN327871:VAN393377 VKJ327871:VKJ393377 VUF327871:VUF393377 WEB327871:WEB393377 WNX327871:WNX393377 WXT327871:WXT393377 BL393407:BL458913 LH393407:LH458913 VD393407:VD458913 AEZ393407:AEZ458913 AOV393407:AOV458913 AYR393407:AYR458913 BIN393407:BIN458913 BSJ393407:BSJ458913 CCF393407:CCF458913 CMB393407:CMB458913 CVX393407:CVX458913 DFT393407:DFT458913 DPP393407:DPP458913 DZL393407:DZL458913 EJH393407:EJH458913 ETD393407:ETD458913 FCZ393407:FCZ458913 FMV393407:FMV458913 FWR393407:FWR458913 GGN393407:GGN458913 GQJ393407:GQJ458913 HAF393407:HAF458913 HKB393407:HKB458913 HTX393407:HTX458913 IDT393407:IDT458913 INP393407:INP458913 IXL393407:IXL458913 JHH393407:JHH458913 JRD393407:JRD458913 KAZ393407:KAZ458913 KKV393407:KKV458913 KUR393407:KUR458913 LEN393407:LEN458913 LOJ393407:LOJ458913 LYF393407:LYF458913 MIB393407:MIB458913 MRX393407:MRX458913 NBT393407:NBT458913 NLP393407:NLP458913 NVL393407:NVL458913 OFH393407:OFH458913 OPD393407:OPD458913 OYZ393407:OYZ458913 PIV393407:PIV458913 PSR393407:PSR458913 QCN393407:QCN458913 QMJ393407:QMJ458913 QWF393407:QWF458913 RGB393407:RGB458913 RPX393407:RPX458913 RZT393407:RZT458913 SJP393407:SJP458913 STL393407:STL458913 TDH393407:TDH458913 TND393407:TND458913 TWZ393407:TWZ458913 UGV393407:UGV458913 UQR393407:UQR458913 VAN393407:VAN458913 VKJ393407:VKJ458913 VUF393407:VUF458913 WEB393407:WEB458913 WNX393407:WNX458913 WXT393407:WXT458913 BL458943:BL524449 LH458943:LH524449 VD458943:VD524449 AEZ458943:AEZ524449 AOV458943:AOV524449 AYR458943:AYR524449 BIN458943:BIN524449 BSJ458943:BSJ524449 CCF458943:CCF524449 CMB458943:CMB524449 CVX458943:CVX524449 DFT458943:DFT524449 DPP458943:DPP524449 DZL458943:DZL524449 EJH458943:EJH524449 ETD458943:ETD524449 FCZ458943:FCZ524449 FMV458943:FMV524449 FWR458943:FWR524449 GGN458943:GGN524449 GQJ458943:GQJ524449 HAF458943:HAF524449 HKB458943:HKB524449 HTX458943:HTX524449 IDT458943:IDT524449 INP458943:INP524449 IXL458943:IXL524449 JHH458943:JHH524449 JRD458943:JRD524449 KAZ458943:KAZ524449 KKV458943:KKV524449 KUR458943:KUR524449 LEN458943:LEN524449 LOJ458943:LOJ524449 LYF458943:LYF524449 MIB458943:MIB524449 MRX458943:MRX524449 NBT458943:NBT524449 NLP458943:NLP524449 NVL458943:NVL524449 OFH458943:OFH524449 OPD458943:OPD524449 OYZ458943:OYZ524449 PIV458943:PIV524449 PSR458943:PSR524449 QCN458943:QCN524449 QMJ458943:QMJ524449 QWF458943:QWF524449 RGB458943:RGB524449 RPX458943:RPX524449 RZT458943:RZT524449 SJP458943:SJP524449 STL458943:STL524449 TDH458943:TDH524449 TND458943:TND524449 TWZ458943:TWZ524449 UGV458943:UGV524449 UQR458943:UQR524449 VAN458943:VAN524449 VKJ458943:VKJ524449 VUF458943:VUF524449 WEB458943:WEB524449 WNX458943:WNX524449 WXT458943:WXT524449 BL524479:BL589985 LH524479:LH589985 VD524479:VD589985 AEZ524479:AEZ589985 AOV524479:AOV589985 AYR524479:AYR589985 BIN524479:BIN589985 BSJ524479:BSJ589985 CCF524479:CCF589985 CMB524479:CMB589985 CVX524479:CVX589985 DFT524479:DFT589985 DPP524479:DPP589985 DZL524479:DZL589985 EJH524479:EJH589985 ETD524479:ETD589985 FCZ524479:FCZ589985 FMV524479:FMV589985 FWR524479:FWR589985 GGN524479:GGN589985 GQJ524479:GQJ589985 HAF524479:HAF589985 HKB524479:HKB589985 HTX524479:HTX589985 IDT524479:IDT589985 INP524479:INP589985 IXL524479:IXL589985 JHH524479:JHH589985 JRD524479:JRD589985 KAZ524479:KAZ589985 KKV524479:KKV589985 KUR524479:KUR589985 LEN524479:LEN589985 LOJ524479:LOJ589985 LYF524479:LYF589985 MIB524479:MIB589985 MRX524479:MRX589985 NBT524479:NBT589985 NLP524479:NLP589985 NVL524479:NVL589985 OFH524479:OFH589985 OPD524479:OPD589985 OYZ524479:OYZ589985 PIV524479:PIV589985 PSR524479:PSR589985 QCN524479:QCN589985 QMJ524479:QMJ589985 QWF524479:QWF589985 RGB524479:RGB589985 RPX524479:RPX589985 RZT524479:RZT589985 SJP524479:SJP589985 STL524479:STL589985 TDH524479:TDH589985 TND524479:TND589985 TWZ524479:TWZ589985 UGV524479:UGV589985 UQR524479:UQR589985 VAN524479:VAN589985 VKJ524479:VKJ589985 VUF524479:VUF589985 WEB524479:WEB589985 WNX524479:WNX589985 WXT524479:WXT589985 BL590015:BL655521 LH590015:LH655521 VD590015:VD655521 AEZ590015:AEZ655521 AOV590015:AOV655521 AYR590015:AYR655521 BIN590015:BIN655521 BSJ590015:BSJ655521 CCF590015:CCF655521 CMB590015:CMB655521 CVX590015:CVX655521 DFT590015:DFT655521 DPP590015:DPP655521 DZL590015:DZL655521 EJH590015:EJH655521 ETD590015:ETD655521 FCZ590015:FCZ655521 FMV590015:FMV655521 FWR590015:FWR655521 GGN590015:GGN655521 GQJ590015:GQJ655521 HAF590015:HAF655521 HKB590015:HKB655521 HTX590015:HTX655521 IDT590015:IDT655521 INP590015:INP655521 IXL590015:IXL655521 JHH590015:JHH655521 JRD590015:JRD655521 KAZ590015:KAZ655521 KKV590015:KKV655521 KUR590015:KUR655521 LEN590015:LEN655521 LOJ590015:LOJ655521 LYF590015:LYF655521 MIB590015:MIB655521 MRX590015:MRX655521 NBT590015:NBT655521 NLP590015:NLP655521 NVL590015:NVL655521 OFH590015:OFH655521 OPD590015:OPD655521 OYZ590015:OYZ655521 PIV590015:PIV655521 PSR590015:PSR655521 QCN590015:QCN655521 QMJ590015:QMJ655521 QWF590015:QWF655521 RGB590015:RGB655521 RPX590015:RPX655521 RZT590015:RZT655521 SJP590015:SJP655521 STL590015:STL655521 TDH590015:TDH655521 TND590015:TND655521 TWZ590015:TWZ655521 UGV590015:UGV655521 UQR590015:UQR655521 VAN590015:VAN655521 VKJ590015:VKJ655521 VUF590015:VUF655521 WEB590015:WEB655521 WNX590015:WNX655521 WXT590015:WXT655521 BL655551:BL721057 LH655551:LH721057 VD655551:VD721057 AEZ655551:AEZ721057 AOV655551:AOV721057 AYR655551:AYR721057 BIN655551:BIN721057 BSJ655551:BSJ721057 CCF655551:CCF721057 CMB655551:CMB721057 CVX655551:CVX721057 DFT655551:DFT721057 DPP655551:DPP721057 DZL655551:DZL721057 EJH655551:EJH721057 ETD655551:ETD721057 FCZ655551:FCZ721057 FMV655551:FMV721057 FWR655551:FWR721057 GGN655551:GGN721057 GQJ655551:GQJ721057 HAF655551:HAF721057 HKB655551:HKB721057 HTX655551:HTX721057 IDT655551:IDT721057 INP655551:INP721057 IXL655551:IXL721057 JHH655551:JHH721057 JRD655551:JRD721057 KAZ655551:KAZ721057 KKV655551:KKV721057 KUR655551:KUR721057 LEN655551:LEN721057 LOJ655551:LOJ721057 LYF655551:LYF721057 MIB655551:MIB721057 MRX655551:MRX721057 NBT655551:NBT721057 NLP655551:NLP721057 NVL655551:NVL721057 OFH655551:OFH721057 OPD655551:OPD721057 OYZ655551:OYZ721057 PIV655551:PIV721057 PSR655551:PSR721057 QCN655551:QCN721057 QMJ655551:QMJ721057 QWF655551:QWF721057 RGB655551:RGB721057 RPX655551:RPX721057 RZT655551:RZT721057 SJP655551:SJP721057 STL655551:STL721057 TDH655551:TDH721057 TND655551:TND721057 TWZ655551:TWZ721057 UGV655551:UGV721057 UQR655551:UQR721057 VAN655551:VAN721057 VKJ655551:VKJ721057 VUF655551:VUF721057 WEB655551:WEB721057 WNX655551:WNX721057 WXT655551:WXT721057 BL721087:BL786593 LH721087:LH786593 VD721087:VD786593 AEZ721087:AEZ786593 AOV721087:AOV786593 AYR721087:AYR786593 BIN721087:BIN786593 BSJ721087:BSJ786593 CCF721087:CCF786593 CMB721087:CMB786593 CVX721087:CVX786593 DFT721087:DFT786593 DPP721087:DPP786593 DZL721087:DZL786593 EJH721087:EJH786593 ETD721087:ETD786593 FCZ721087:FCZ786593 FMV721087:FMV786593 FWR721087:FWR786593 GGN721087:GGN786593 GQJ721087:GQJ786593 HAF721087:HAF786593 HKB721087:HKB786593 HTX721087:HTX786593 IDT721087:IDT786593 INP721087:INP786593 IXL721087:IXL786593 JHH721087:JHH786593 JRD721087:JRD786593 KAZ721087:KAZ786593 KKV721087:KKV786593 KUR721087:KUR786593 LEN721087:LEN786593 LOJ721087:LOJ786593 LYF721087:LYF786593 MIB721087:MIB786593 MRX721087:MRX786593 NBT721087:NBT786593 NLP721087:NLP786593 NVL721087:NVL786593 OFH721087:OFH786593 OPD721087:OPD786593 OYZ721087:OYZ786593 PIV721087:PIV786593 PSR721087:PSR786593 QCN721087:QCN786593 QMJ721087:QMJ786593 QWF721087:QWF786593 RGB721087:RGB786593 RPX721087:RPX786593 RZT721087:RZT786593 SJP721087:SJP786593 STL721087:STL786593 TDH721087:TDH786593 TND721087:TND786593 TWZ721087:TWZ786593 UGV721087:UGV786593 UQR721087:UQR786593 VAN721087:VAN786593 VKJ721087:VKJ786593 VUF721087:VUF786593 WEB721087:WEB786593 WNX721087:WNX786593 WXT721087:WXT786593 BL786623:BL852129 LH786623:LH852129 VD786623:VD852129 AEZ786623:AEZ852129 AOV786623:AOV852129 AYR786623:AYR852129 BIN786623:BIN852129 BSJ786623:BSJ852129 CCF786623:CCF852129 CMB786623:CMB852129 CVX786623:CVX852129 DFT786623:DFT852129 DPP786623:DPP852129 DZL786623:DZL852129 EJH786623:EJH852129 ETD786623:ETD852129 FCZ786623:FCZ852129 FMV786623:FMV852129 FWR786623:FWR852129 GGN786623:GGN852129 GQJ786623:GQJ852129 HAF786623:HAF852129 HKB786623:HKB852129 HTX786623:HTX852129 IDT786623:IDT852129 INP786623:INP852129 IXL786623:IXL852129 JHH786623:JHH852129 JRD786623:JRD852129 KAZ786623:KAZ852129 KKV786623:KKV852129 KUR786623:KUR852129 LEN786623:LEN852129 LOJ786623:LOJ852129 LYF786623:LYF852129 MIB786623:MIB852129 MRX786623:MRX852129 NBT786623:NBT852129 NLP786623:NLP852129 NVL786623:NVL852129 OFH786623:OFH852129 OPD786623:OPD852129 OYZ786623:OYZ852129 PIV786623:PIV852129 PSR786623:PSR852129 QCN786623:QCN852129 QMJ786623:QMJ852129 QWF786623:QWF852129 RGB786623:RGB852129 RPX786623:RPX852129 RZT786623:RZT852129 SJP786623:SJP852129 STL786623:STL852129 TDH786623:TDH852129 TND786623:TND852129 TWZ786623:TWZ852129 UGV786623:UGV852129 UQR786623:UQR852129 VAN786623:VAN852129 VKJ786623:VKJ852129 VUF786623:VUF852129 WEB786623:WEB852129 WNX786623:WNX852129 WXT786623:WXT852129 BL852159:BL917665 LH852159:LH917665 VD852159:VD917665 AEZ852159:AEZ917665 AOV852159:AOV917665 AYR852159:AYR917665 BIN852159:BIN917665 BSJ852159:BSJ917665 CCF852159:CCF917665 CMB852159:CMB917665 CVX852159:CVX917665 DFT852159:DFT917665 DPP852159:DPP917665 DZL852159:DZL917665 EJH852159:EJH917665 ETD852159:ETD917665 FCZ852159:FCZ917665 FMV852159:FMV917665 FWR852159:FWR917665 GGN852159:GGN917665 GQJ852159:GQJ917665 HAF852159:HAF917665 HKB852159:HKB917665 HTX852159:HTX917665 IDT852159:IDT917665 INP852159:INP917665 IXL852159:IXL917665 JHH852159:JHH917665 JRD852159:JRD917665 KAZ852159:KAZ917665 KKV852159:KKV917665 KUR852159:KUR917665 LEN852159:LEN917665 LOJ852159:LOJ917665 LYF852159:LYF917665 MIB852159:MIB917665 MRX852159:MRX917665 NBT852159:NBT917665 NLP852159:NLP917665 NVL852159:NVL917665 OFH852159:OFH917665 OPD852159:OPD917665 OYZ852159:OYZ917665 PIV852159:PIV917665 PSR852159:PSR917665 QCN852159:QCN917665 QMJ852159:QMJ917665 QWF852159:QWF917665 RGB852159:RGB917665 RPX852159:RPX917665 RZT852159:RZT917665 SJP852159:SJP917665 STL852159:STL917665 TDH852159:TDH917665 TND852159:TND917665 TWZ852159:TWZ917665 UGV852159:UGV917665 UQR852159:UQR917665 VAN852159:VAN917665 VKJ852159:VKJ917665 VUF852159:VUF917665 WEB852159:WEB917665 WNX852159:WNX917665 WXT852159:WXT917665 BL917695:BL983201 LH917695:LH983201 VD917695:VD983201 AEZ917695:AEZ983201 AOV917695:AOV983201 AYR917695:AYR983201 BIN917695:BIN983201 BSJ917695:BSJ983201 CCF917695:CCF983201 CMB917695:CMB983201 CVX917695:CVX983201 DFT917695:DFT983201 DPP917695:DPP983201 DZL917695:DZL983201 EJH917695:EJH983201 ETD917695:ETD983201 FCZ917695:FCZ983201 FMV917695:FMV983201 FWR917695:FWR983201 GGN917695:GGN983201 GQJ917695:GQJ983201 HAF917695:HAF983201 HKB917695:HKB983201 HTX917695:HTX983201 IDT917695:IDT983201 INP917695:INP983201 IXL917695:IXL983201 JHH917695:JHH983201 JRD917695:JRD983201 KAZ917695:KAZ983201 KKV917695:KKV983201 KUR917695:KUR983201 LEN917695:LEN983201 LOJ917695:LOJ983201 LYF917695:LYF983201 MIB917695:MIB983201 MRX917695:MRX983201 NBT917695:NBT983201 NLP917695:NLP983201 NVL917695:NVL983201 OFH917695:OFH983201 OPD917695:OPD983201 OYZ917695:OYZ983201 PIV917695:PIV983201 PSR917695:PSR983201 QCN917695:QCN983201 QMJ917695:QMJ983201 QWF917695:QWF983201 RGB917695:RGB983201 RPX917695:RPX983201 RZT917695:RZT983201 SJP917695:SJP983201 STL917695:STL983201 TDH917695:TDH983201 TND917695:TND983201 TWZ917695:TWZ983201 UGV917695:UGV983201 UQR917695:UQR983201 VAN917695:VAN983201 VKJ917695:VKJ983201 VUF917695:VUF983201 WEB917695:WEB983201 WNX917695:WNX983201 WXT917695:WXT983201 BL983231:BL1048576 LH983231:LH1048576 VD983231:VD1048576 AEZ983231:AEZ1048576 AOV983231:AOV1048576 AYR983231:AYR1048576 BIN983231:BIN1048576 BSJ983231:BSJ1048576 CCF983231:CCF1048576 CMB983231:CMB1048576 CVX983231:CVX1048576 DFT983231:DFT1048576 DPP983231:DPP1048576 DZL983231:DZL1048576 EJH983231:EJH1048576 ETD983231:ETD1048576 FCZ983231:FCZ1048576 FMV983231:FMV1048576 FWR983231:FWR1048576 GGN983231:GGN1048576 GQJ983231:GQJ1048576 HAF983231:HAF1048576 HKB983231:HKB1048576 HTX983231:HTX1048576 IDT983231:IDT1048576 INP983231:INP1048576 IXL983231:IXL1048576 JHH983231:JHH1048576 JRD983231:JRD1048576 KAZ983231:KAZ1048576 KKV983231:KKV1048576 KUR983231:KUR1048576 LEN983231:LEN1048576 LOJ983231:LOJ1048576 LYF983231:LYF1048576 MIB983231:MIB1048576 MRX983231:MRX1048576 NBT983231:NBT1048576 NLP983231:NLP1048576 NVL983231:NVL1048576 OFH983231:OFH1048576 OPD983231:OPD1048576 OYZ983231:OYZ1048576 PIV983231:PIV1048576 PSR983231:PSR1048576 QCN983231:QCN1048576 QMJ983231:QMJ1048576 QWF983231:QWF1048576 RGB983231:RGB1048576 RPX983231:RPX1048576 RZT983231:RZT1048576 SJP983231:SJP1048576 STL983231:STL1048576 TDH983231:TDH1048576 TND983231:TND1048576 TWZ983231:TWZ1048576 UGV983231:UGV1048576 UQR983231:UQR1048576 VAN983231:VAN1048576 VKJ983231:VKJ1048576 VUF983231:VUF1048576 WEB983231:WEB1048576 WNX983231:WNX1048576 WXT983231:WXT1048576 CX161:CZ162 MT161:MV162 WP161:WR162 AGL161:AGN162 AQH161:AQJ162 BAD161:BAF162 BJZ161:BKB162 BTV161:BTX162 CDR161:CDT162 CNN161:CNP162 CXJ161:CXL162 DHF161:DHH162 DRB161:DRD162 EAX161:EAZ162 EKT161:EKV162 EUP161:EUR162 FEL161:FEN162 FOH161:FOJ162 FYD161:FYF162 GHZ161:GIB162 GRV161:GRX162 HBR161:HBT162 HLN161:HLP162 HVJ161:HVL162 IFF161:IFH162 IPB161:IPD162 IYX161:IYZ162 JIT161:JIV162 JSP161:JSR162 KCL161:KCN162 KMH161:KMJ162 KWD161:KWF162 LFZ161:LGB162 LPV161:LPX162 LZR161:LZT162 MJN161:MJP162 MTJ161:MTL162 NDF161:NDH162 NNB161:NND162 NWX161:NWZ162 OGT161:OGV162 OQP161:OQR162 PAL161:PAN162 PKH161:PKJ162 PUD161:PUF162 QDZ161:QEB162 QNV161:QNX162 QXR161:QXT162 RHN161:RHP162 RRJ161:RRL162 SBF161:SBH162 SLB161:SLD162 SUX161:SUZ162 TET161:TEV162 TOP161:TOR162 TYL161:TYN162 UIH161:UIJ162 USD161:USF162 VBZ161:VCB162 VLV161:VLX162 VVR161:VVT162 WFN161:WFP162 WPJ161:WPL162 WZF161:WZH162 CX65697:CZ65698 MT65697:MV65698 WP65697:WR65698 AGL65697:AGN65698 AQH65697:AQJ65698 BAD65697:BAF65698 BJZ65697:BKB65698 BTV65697:BTX65698 CDR65697:CDT65698 CNN65697:CNP65698 CXJ65697:CXL65698 DHF65697:DHH65698 DRB65697:DRD65698 EAX65697:EAZ65698 EKT65697:EKV65698 EUP65697:EUR65698 FEL65697:FEN65698 FOH65697:FOJ65698 FYD65697:FYF65698 GHZ65697:GIB65698 GRV65697:GRX65698 HBR65697:HBT65698 HLN65697:HLP65698 HVJ65697:HVL65698 IFF65697:IFH65698 IPB65697:IPD65698 IYX65697:IYZ65698 JIT65697:JIV65698 JSP65697:JSR65698 KCL65697:KCN65698 KMH65697:KMJ65698 KWD65697:KWF65698 LFZ65697:LGB65698 LPV65697:LPX65698 LZR65697:LZT65698 MJN65697:MJP65698 MTJ65697:MTL65698 NDF65697:NDH65698 NNB65697:NND65698 NWX65697:NWZ65698 OGT65697:OGV65698 OQP65697:OQR65698 PAL65697:PAN65698 PKH65697:PKJ65698 PUD65697:PUF65698 QDZ65697:QEB65698 QNV65697:QNX65698 QXR65697:QXT65698 RHN65697:RHP65698 RRJ65697:RRL65698 SBF65697:SBH65698 SLB65697:SLD65698 SUX65697:SUZ65698 TET65697:TEV65698 TOP65697:TOR65698 TYL65697:TYN65698 UIH65697:UIJ65698 USD65697:USF65698 VBZ65697:VCB65698 VLV65697:VLX65698 VVR65697:VVT65698 WFN65697:WFP65698 WPJ65697:WPL65698 WZF65697:WZH65698 CX131233:CZ131234 MT131233:MV131234 WP131233:WR131234 AGL131233:AGN131234 AQH131233:AQJ131234 BAD131233:BAF131234 BJZ131233:BKB131234 BTV131233:BTX131234 CDR131233:CDT131234 CNN131233:CNP131234 CXJ131233:CXL131234 DHF131233:DHH131234 DRB131233:DRD131234 EAX131233:EAZ131234 EKT131233:EKV131234 EUP131233:EUR131234 FEL131233:FEN131234 FOH131233:FOJ131234 FYD131233:FYF131234 GHZ131233:GIB131234 GRV131233:GRX131234 HBR131233:HBT131234 HLN131233:HLP131234 HVJ131233:HVL131234 IFF131233:IFH131234 IPB131233:IPD131234 IYX131233:IYZ131234 JIT131233:JIV131234 JSP131233:JSR131234 KCL131233:KCN131234 KMH131233:KMJ131234 KWD131233:KWF131234 LFZ131233:LGB131234 LPV131233:LPX131234 LZR131233:LZT131234 MJN131233:MJP131234 MTJ131233:MTL131234 NDF131233:NDH131234 NNB131233:NND131234 NWX131233:NWZ131234 OGT131233:OGV131234 OQP131233:OQR131234 PAL131233:PAN131234 PKH131233:PKJ131234 PUD131233:PUF131234 QDZ131233:QEB131234 QNV131233:QNX131234 QXR131233:QXT131234 RHN131233:RHP131234 RRJ131233:RRL131234 SBF131233:SBH131234 SLB131233:SLD131234 SUX131233:SUZ131234 TET131233:TEV131234 TOP131233:TOR131234 TYL131233:TYN131234 UIH131233:UIJ131234 USD131233:USF131234 VBZ131233:VCB131234 VLV131233:VLX131234 VVR131233:VVT131234 WFN131233:WFP131234 WPJ131233:WPL131234 WZF131233:WZH131234 CX196769:CZ196770 MT196769:MV196770 WP196769:WR196770 AGL196769:AGN196770 AQH196769:AQJ196770 BAD196769:BAF196770 BJZ196769:BKB196770 BTV196769:BTX196770 CDR196769:CDT196770 CNN196769:CNP196770 CXJ196769:CXL196770 DHF196769:DHH196770 DRB196769:DRD196770 EAX196769:EAZ196770 EKT196769:EKV196770 EUP196769:EUR196770 FEL196769:FEN196770 FOH196769:FOJ196770 FYD196769:FYF196770 GHZ196769:GIB196770 GRV196769:GRX196770 HBR196769:HBT196770 HLN196769:HLP196770 HVJ196769:HVL196770 IFF196769:IFH196770 IPB196769:IPD196770 IYX196769:IYZ196770 JIT196769:JIV196770 JSP196769:JSR196770 KCL196769:KCN196770 KMH196769:KMJ196770 KWD196769:KWF196770 LFZ196769:LGB196770 LPV196769:LPX196770 LZR196769:LZT196770 MJN196769:MJP196770 MTJ196769:MTL196770 NDF196769:NDH196770 NNB196769:NND196770 NWX196769:NWZ196770 OGT196769:OGV196770 OQP196769:OQR196770 PAL196769:PAN196770 PKH196769:PKJ196770 PUD196769:PUF196770 QDZ196769:QEB196770 QNV196769:QNX196770 QXR196769:QXT196770 RHN196769:RHP196770 RRJ196769:RRL196770 SBF196769:SBH196770 SLB196769:SLD196770 SUX196769:SUZ196770 TET196769:TEV196770 TOP196769:TOR196770 TYL196769:TYN196770 UIH196769:UIJ196770 USD196769:USF196770 VBZ196769:VCB196770 VLV196769:VLX196770 VVR196769:VVT196770 WFN196769:WFP196770 WPJ196769:WPL196770 WZF196769:WZH196770 CX262305:CZ262306 MT262305:MV262306 WP262305:WR262306 AGL262305:AGN262306 AQH262305:AQJ262306 BAD262305:BAF262306 BJZ262305:BKB262306 BTV262305:BTX262306 CDR262305:CDT262306 CNN262305:CNP262306 CXJ262305:CXL262306 DHF262305:DHH262306 DRB262305:DRD262306 EAX262305:EAZ262306 EKT262305:EKV262306 EUP262305:EUR262306 FEL262305:FEN262306 FOH262305:FOJ262306 FYD262305:FYF262306 GHZ262305:GIB262306 GRV262305:GRX262306 HBR262305:HBT262306 HLN262305:HLP262306 HVJ262305:HVL262306 IFF262305:IFH262306 IPB262305:IPD262306 IYX262305:IYZ262306 JIT262305:JIV262306 JSP262305:JSR262306 KCL262305:KCN262306 KMH262305:KMJ262306 KWD262305:KWF262306 LFZ262305:LGB262306 LPV262305:LPX262306 LZR262305:LZT262306 MJN262305:MJP262306 MTJ262305:MTL262306 NDF262305:NDH262306 NNB262305:NND262306 NWX262305:NWZ262306 OGT262305:OGV262306 OQP262305:OQR262306 PAL262305:PAN262306 PKH262305:PKJ262306 PUD262305:PUF262306 QDZ262305:QEB262306 QNV262305:QNX262306 QXR262305:QXT262306 RHN262305:RHP262306 RRJ262305:RRL262306 SBF262305:SBH262306 SLB262305:SLD262306 SUX262305:SUZ262306 TET262305:TEV262306 TOP262305:TOR262306 TYL262305:TYN262306 UIH262305:UIJ262306 USD262305:USF262306 VBZ262305:VCB262306 VLV262305:VLX262306 VVR262305:VVT262306 WFN262305:WFP262306 WPJ262305:WPL262306 WZF262305:WZH262306 CX327841:CZ327842 MT327841:MV327842 WP327841:WR327842 AGL327841:AGN327842 AQH327841:AQJ327842 BAD327841:BAF327842 BJZ327841:BKB327842 BTV327841:BTX327842 CDR327841:CDT327842 CNN327841:CNP327842 CXJ327841:CXL327842 DHF327841:DHH327842 DRB327841:DRD327842 EAX327841:EAZ327842 EKT327841:EKV327842 EUP327841:EUR327842 FEL327841:FEN327842 FOH327841:FOJ327842 FYD327841:FYF327842 GHZ327841:GIB327842 GRV327841:GRX327842 HBR327841:HBT327842 HLN327841:HLP327842 HVJ327841:HVL327842 IFF327841:IFH327842 IPB327841:IPD327842 IYX327841:IYZ327842 JIT327841:JIV327842 JSP327841:JSR327842 KCL327841:KCN327842 KMH327841:KMJ327842 KWD327841:KWF327842 LFZ327841:LGB327842 LPV327841:LPX327842 LZR327841:LZT327842 MJN327841:MJP327842 MTJ327841:MTL327842 NDF327841:NDH327842 NNB327841:NND327842 NWX327841:NWZ327842 OGT327841:OGV327842 OQP327841:OQR327842 PAL327841:PAN327842 PKH327841:PKJ327842 PUD327841:PUF327842 QDZ327841:QEB327842 QNV327841:QNX327842 QXR327841:QXT327842 RHN327841:RHP327842 RRJ327841:RRL327842 SBF327841:SBH327842 SLB327841:SLD327842 SUX327841:SUZ327842 TET327841:TEV327842 TOP327841:TOR327842 TYL327841:TYN327842 UIH327841:UIJ327842 USD327841:USF327842 VBZ327841:VCB327842 VLV327841:VLX327842 VVR327841:VVT327842 WFN327841:WFP327842 WPJ327841:WPL327842 WZF327841:WZH327842 CX393377:CZ393378 MT393377:MV393378 WP393377:WR393378 AGL393377:AGN393378 AQH393377:AQJ393378 BAD393377:BAF393378 BJZ393377:BKB393378 BTV393377:BTX393378 CDR393377:CDT393378 CNN393377:CNP393378 CXJ393377:CXL393378 DHF393377:DHH393378 DRB393377:DRD393378 EAX393377:EAZ393378 EKT393377:EKV393378 EUP393377:EUR393378 FEL393377:FEN393378 FOH393377:FOJ393378 FYD393377:FYF393378 GHZ393377:GIB393378 GRV393377:GRX393378 HBR393377:HBT393378 HLN393377:HLP393378 HVJ393377:HVL393378 IFF393377:IFH393378 IPB393377:IPD393378 IYX393377:IYZ393378 JIT393377:JIV393378 JSP393377:JSR393378 KCL393377:KCN393378 KMH393377:KMJ393378 KWD393377:KWF393378 LFZ393377:LGB393378 LPV393377:LPX393378 LZR393377:LZT393378 MJN393377:MJP393378 MTJ393377:MTL393378 NDF393377:NDH393378 NNB393377:NND393378 NWX393377:NWZ393378 OGT393377:OGV393378 OQP393377:OQR393378 PAL393377:PAN393378 PKH393377:PKJ393378 PUD393377:PUF393378 QDZ393377:QEB393378 QNV393377:QNX393378 QXR393377:QXT393378 RHN393377:RHP393378 RRJ393377:RRL393378 SBF393377:SBH393378 SLB393377:SLD393378 SUX393377:SUZ393378 TET393377:TEV393378 TOP393377:TOR393378 TYL393377:TYN393378 UIH393377:UIJ393378 USD393377:USF393378 VBZ393377:VCB393378 VLV393377:VLX393378 VVR393377:VVT393378 WFN393377:WFP393378 WPJ393377:WPL393378 WZF393377:WZH393378 CX458913:CZ458914 MT458913:MV458914 WP458913:WR458914 AGL458913:AGN458914 AQH458913:AQJ458914 BAD458913:BAF458914 BJZ458913:BKB458914 BTV458913:BTX458914 CDR458913:CDT458914 CNN458913:CNP458914 CXJ458913:CXL458914 DHF458913:DHH458914 DRB458913:DRD458914 EAX458913:EAZ458914 EKT458913:EKV458914 EUP458913:EUR458914 FEL458913:FEN458914 FOH458913:FOJ458914 FYD458913:FYF458914 GHZ458913:GIB458914 GRV458913:GRX458914 HBR458913:HBT458914 HLN458913:HLP458914 HVJ458913:HVL458914 IFF458913:IFH458914 IPB458913:IPD458914 IYX458913:IYZ458914 JIT458913:JIV458914 JSP458913:JSR458914 KCL458913:KCN458914 KMH458913:KMJ458914 KWD458913:KWF458914 LFZ458913:LGB458914 LPV458913:LPX458914 LZR458913:LZT458914 MJN458913:MJP458914 MTJ458913:MTL458914 NDF458913:NDH458914 NNB458913:NND458914 NWX458913:NWZ458914 OGT458913:OGV458914 OQP458913:OQR458914 PAL458913:PAN458914 PKH458913:PKJ458914 PUD458913:PUF458914 QDZ458913:QEB458914 QNV458913:QNX458914 QXR458913:QXT458914 RHN458913:RHP458914 RRJ458913:RRL458914 SBF458913:SBH458914 SLB458913:SLD458914 SUX458913:SUZ458914 TET458913:TEV458914 TOP458913:TOR458914 TYL458913:TYN458914 UIH458913:UIJ458914 USD458913:USF458914 VBZ458913:VCB458914 VLV458913:VLX458914 VVR458913:VVT458914 WFN458913:WFP458914 WPJ458913:WPL458914 WZF458913:WZH458914 CX524449:CZ524450 MT524449:MV524450 WP524449:WR524450 AGL524449:AGN524450 AQH524449:AQJ524450 BAD524449:BAF524450 BJZ524449:BKB524450 BTV524449:BTX524450 CDR524449:CDT524450 CNN524449:CNP524450 CXJ524449:CXL524450 DHF524449:DHH524450 DRB524449:DRD524450 EAX524449:EAZ524450 EKT524449:EKV524450 EUP524449:EUR524450 FEL524449:FEN524450 FOH524449:FOJ524450 FYD524449:FYF524450 GHZ524449:GIB524450 GRV524449:GRX524450 HBR524449:HBT524450 HLN524449:HLP524450 HVJ524449:HVL524450 IFF524449:IFH524450 IPB524449:IPD524450 IYX524449:IYZ524450 JIT524449:JIV524450 JSP524449:JSR524450 KCL524449:KCN524450 KMH524449:KMJ524450 KWD524449:KWF524450 LFZ524449:LGB524450 LPV524449:LPX524450 LZR524449:LZT524450 MJN524449:MJP524450 MTJ524449:MTL524450 NDF524449:NDH524450 NNB524449:NND524450 NWX524449:NWZ524450 OGT524449:OGV524450 OQP524449:OQR524450 PAL524449:PAN524450 PKH524449:PKJ524450 PUD524449:PUF524450 QDZ524449:QEB524450 QNV524449:QNX524450 QXR524449:QXT524450 RHN524449:RHP524450 RRJ524449:RRL524450 SBF524449:SBH524450 SLB524449:SLD524450 SUX524449:SUZ524450 TET524449:TEV524450 TOP524449:TOR524450 TYL524449:TYN524450 UIH524449:UIJ524450 USD524449:USF524450 VBZ524449:VCB524450 VLV524449:VLX524450 VVR524449:VVT524450 WFN524449:WFP524450 WPJ524449:WPL524450 WZF524449:WZH524450 CX589985:CZ589986 MT589985:MV589986 WP589985:WR589986 AGL589985:AGN589986 AQH589985:AQJ589986 BAD589985:BAF589986 BJZ589985:BKB589986 BTV589985:BTX589986 CDR589985:CDT589986 CNN589985:CNP589986 CXJ589985:CXL589986 DHF589985:DHH589986 DRB589985:DRD589986 EAX589985:EAZ589986 EKT589985:EKV589986 EUP589985:EUR589986 FEL589985:FEN589986 FOH589985:FOJ589986 FYD589985:FYF589986 GHZ589985:GIB589986 GRV589985:GRX589986 HBR589985:HBT589986 HLN589985:HLP589986 HVJ589985:HVL589986 IFF589985:IFH589986 IPB589985:IPD589986 IYX589985:IYZ589986 JIT589985:JIV589986 JSP589985:JSR589986 KCL589985:KCN589986 KMH589985:KMJ589986 KWD589985:KWF589986 LFZ589985:LGB589986 LPV589985:LPX589986 LZR589985:LZT589986 MJN589985:MJP589986 MTJ589985:MTL589986 NDF589985:NDH589986 NNB589985:NND589986 NWX589985:NWZ589986 OGT589985:OGV589986 OQP589985:OQR589986 PAL589985:PAN589986 PKH589985:PKJ589986 PUD589985:PUF589986 QDZ589985:QEB589986 QNV589985:QNX589986 QXR589985:QXT589986 RHN589985:RHP589986 RRJ589985:RRL589986 SBF589985:SBH589986 SLB589985:SLD589986 SUX589985:SUZ589986 TET589985:TEV589986 TOP589985:TOR589986 TYL589985:TYN589986 UIH589985:UIJ589986 USD589985:USF589986 VBZ589985:VCB589986 VLV589985:VLX589986 VVR589985:VVT589986 WFN589985:WFP589986 WPJ589985:WPL589986 WZF589985:WZH589986 CX655521:CZ655522 MT655521:MV655522 WP655521:WR655522 AGL655521:AGN655522 AQH655521:AQJ655522 BAD655521:BAF655522 BJZ655521:BKB655522 BTV655521:BTX655522 CDR655521:CDT655522 CNN655521:CNP655522 CXJ655521:CXL655522 DHF655521:DHH655522 DRB655521:DRD655522 EAX655521:EAZ655522 EKT655521:EKV655522 EUP655521:EUR655522 FEL655521:FEN655522 FOH655521:FOJ655522 FYD655521:FYF655522 GHZ655521:GIB655522 GRV655521:GRX655522 HBR655521:HBT655522 HLN655521:HLP655522 HVJ655521:HVL655522 IFF655521:IFH655522 IPB655521:IPD655522 IYX655521:IYZ655522 JIT655521:JIV655522 JSP655521:JSR655522 KCL655521:KCN655522 KMH655521:KMJ655522 KWD655521:KWF655522 LFZ655521:LGB655522 LPV655521:LPX655522 LZR655521:LZT655522 MJN655521:MJP655522 MTJ655521:MTL655522 NDF655521:NDH655522 NNB655521:NND655522 NWX655521:NWZ655522 OGT655521:OGV655522 OQP655521:OQR655522 PAL655521:PAN655522 PKH655521:PKJ655522 PUD655521:PUF655522 QDZ655521:QEB655522 QNV655521:QNX655522 QXR655521:QXT655522 RHN655521:RHP655522 RRJ655521:RRL655522 SBF655521:SBH655522 SLB655521:SLD655522 SUX655521:SUZ655522 TET655521:TEV655522 TOP655521:TOR655522 TYL655521:TYN655522 UIH655521:UIJ655522 USD655521:USF655522 VBZ655521:VCB655522 VLV655521:VLX655522 VVR655521:VVT655522 WFN655521:WFP655522 WPJ655521:WPL655522 WZF655521:WZH655522 CX721057:CZ721058 MT721057:MV721058 WP721057:WR721058 AGL721057:AGN721058 AQH721057:AQJ721058 BAD721057:BAF721058 BJZ721057:BKB721058 BTV721057:BTX721058 CDR721057:CDT721058 CNN721057:CNP721058 CXJ721057:CXL721058 DHF721057:DHH721058 DRB721057:DRD721058 EAX721057:EAZ721058 EKT721057:EKV721058 EUP721057:EUR721058 FEL721057:FEN721058 FOH721057:FOJ721058 FYD721057:FYF721058 GHZ721057:GIB721058 GRV721057:GRX721058 HBR721057:HBT721058 HLN721057:HLP721058 HVJ721057:HVL721058 IFF721057:IFH721058 IPB721057:IPD721058 IYX721057:IYZ721058 JIT721057:JIV721058 JSP721057:JSR721058 KCL721057:KCN721058 KMH721057:KMJ721058 KWD721057:KWF721058 LFZ721057:LGB721058 LPV721057:LPX721058 LZR721057:LZT721058 MJN721057:MJP721058 MTJ721057:MTL721058 NDF721057:NDH721058 NNB721057:NND721058 NWX721057:NWZ721058 OGT721057:OGV721058 OQP721057:OQR721058 PAL721057:PAN721058 PKH721057:PKJ721058 PUD721057:PUF721058 QDZ721057:QEB721058 QNV721057:QNX721058 QXR721057:QXT721058 RHN721057:RHP721058 RRJ721057:RRL721058 SBF721057:SBH721058 SLB721057:SLD721058 SUX721057:SUZ721058 TET721057:TEV721058 TOP721057:TOR721058 TYL721057:TYN721058 UIH721057:UIJ721058 USD721057:USF721058 VBZ721057:VCB721058 VLV721057:VLX721058 VVR721057:VVT721058 WFN721057:WFP721058 WPJ721057:WPL721058 WZF721057:WZH721058 CX786593:CZ786594 MT786593:MV786594 WP786593:WR786594 AGL786593:AGN786594 AQH786593:AQJ786594 BAD786593:BAF786594 BJZ786593:BKB786594 BTV786593:BTX786594 CDR786593:CDT786594 CNN786593:CNP786594 CXJ786593:CXL786594 DHF786593:DHH786594 DRB786593:DRD786594 EAX786593:EAZ786594 EKT786593:EKV786594 EUP786593:EUR786594 FEL786593:FEN786594 FOH786593:FOJ786594 FYD786593:FYF786594 GHZ786593:GIB786594 GRV786593:GRX786594 HBR786593:HBT786594 HLN786593:HLP786594 HVJ786593:HVL786594 IFF786593:IFH786594 IPB786593:IPD786594 IYX786593:IYZ786594 JIT786593:JIV786594 JSP786593:JSR786594 KCL786593:KCN786594 KMH786593:KMJ786594 KWD786593:KWF786594 LFZ786593:LGB786594 LPV786593:LPX786594 LZR786593:LZT786594 MJN786593:MJP786594 MTJ786593:MTL786594 NDF786593:NDH786594 NNB786593:NND786594 NWX786593:NWZ786594 OGT786593:OGV786594 OQP786593:OQR786594 PAL786593:PAN786594 PKH786593:PKJ786594 PUD786593:PUF786594 QDZ786593:QEB786594 QNV786593:QNX786594 QXR786593:QXT786594 RHN786593:RHP786594 RRJ786593:RRL786594 SBF786593:SBH786594 SLB786593:SLD786594 SUX786593:SUZ786594 TET786593:TEV786594 TOP786593:TOR786594 TYL786593:TYN786594 UIH786593:UIJ786594 USD786593:USF786594 VBZ786593:VCB786594 VLV786593:VLX786594 VVR786593:VVT786594 WFN786593:WFP786594 WPJ786593:WPL786594 WZF786593:WZH786594 CX852129:CZ852130 MT852129:MV852130 WP852129:WR852130 AGL852129:AGN852130 AQH852129:AQJ852130 BAD852129:BAF852130 BJZ852129:BKB852130 BTV852129:BTX852130 CDR852129:CDT852130 CNN852129:CNP852130 CXJ852129:CXL852130 DHF852129:DHH852130 DRB852129:DRD852130 EAX852129:EAZ852130 EKT852129:EKV852130 EUP852129:EUR852130 FEL852129:FEN852130 FOH852129:FOJ852130 FYD852129:FYF852130 GHZ852129:GIB852130 GRV852129:GRX852130 HBR852129:HBT852130 HLN852129:HLP852130 HVJ852129:HVL852130 IFF852129:IFH852130 IPB852129:IPD852130 IYX852129:IYZ852130 JIT852129:JIV852130 JSP852129:JSR852130 KCL852129:KCN852130 KMH852129:KMJ852130 KWD852129:KWF852130 LFZ852129:LGB852130 LPV852129:LPX852130 LZR852129:LZT852130 MJN852129:MJP852130 MTJ852129:MTL852130 NDF852129:NDH852130 NNB852129:NND852130 NWX852129:NWZ852130 OGT852129:OGV852130 OQP852129:OQR852130 PAL852129:PAN852130 PKH852129:PKJ852130 PUD852129:PUF852130 QDZ852129:QEB852130 QNV852129:QNX852130 QXR852129:QXT852130 RHN852129:RHP852130 RRJ852129:RRL852130 SBF852129:SBH852130 SLB852129:SLD852130 SUX852129:SUZ852130 TET852129:TEV852130 TOP852129:TOR852130 TYL852129:TYN852130 UIH852129:UIJ852130 USD852129:USF852130 VBZ852129:VCB852130 VLV852129:VLX852130 VVR852129:VVT852130 WFN852129:WFP852130 WPJ852129:WPL852130 WZF852129:WZH852130 CX917665:CZ917666 MT917665:MV917666 WP917665:WR917666 AGL917665:AGN917666 AQH917665:AQJ917666 BAD917665:BAF917666 BJZ917665:BKB917666 BTV917665:BTX917666 CDR917665:CDT917666 CNN917665:CNP917666 CXJ917665:CXL917666 DHF917665:DHH917666 DRB917665:DRD917666 EAX917665:EAZ917666 EKT917665:EKV917666 EUP917665:EUR917666 FEL917665:FEN917666 FOH917665:FOJ917666 FYD917665:FYF917666 GHZ917665:GIB917666 GRV917665:GRX917666 HBR917665:HBT917666 HLN917665:HLP917666 HVJ917665:HVL917666 IFF917665:IFH917666 IPB917665:IPD917666 IYX917665:IYZ917666 JIT917665:JIV917666 JSP917665:JSR917666 KCL917665:KCN917666 KMH917665:KMJ917666 KWD917665:KWF917666 LFZ917665:LGB917666 LPV917665:LPX917666 LZR917665:LZT917666 MJN917665:MJP917666 MTJ917665:MTL917666 NDF917665:NDH917666 NNB917665:NND917666 NWX917665:NWZ917666 OGT917665:OGV917666 OQP917665:OQR917666 PAL917665:PAN917666 PKH917665:PKJ917666 PUD917665:PUF917666 QDZ917665:QEB917666 QNV917665:QNX917666 QXR917665:QXT917666 RHN917665:RHP917666 RRJ917665:RRL917666 SBF917665:SBH917666 SLB917665:SLD917666 SUX917665:SUZ917666 TET917665:TEV917666 TOP917665:TOR917666 TYL917665:TYN917666 UIH917665:UIJ917666 USD917665:USF917666 VBZ917665:VCB917666 VLV917665:VLX917666 VVR917665:VVT917666 WFN917665:WFP917666 WPJ917665:WPL917666 WZF917665:WZH917666 CX983201:CZ983202 MT983201:MV983202 WP983201:WR983202 AGL983201:AGN983202 AQH983201:AQJ983202 BAD983201:BAF983202 BJZ983201:BKB983202 BTV983201:BTX983202 CDR983201:CDT983202 CNN983201:CNP983202 CXJ983201:CXL983202 DHF983201:DHH983202 DRB983201:DRD983202 EAX983201:EAZ983202 EKT983201:EKV983202 EUP983201:EUR983202 FEL983201:FEN983202 FOH983201:FOJ983202 FYD983201:FYF983202 GHZ983201:GIB983202 GRV983201:GRX983202 HBR983201:HBT983202 HLN983201:HLP983202 HVJ983201:HVL983202 IFF983201:IFH983202 IPB983201:IPD983202 IYX983201:IYZ983202 JIT983201:JIV983202 JSP983201:JSR983202 KCL983201:KCN983202 KMH983201:KMJ983202 KWD983201:KWF983202 LFZ983201:LGB983202 LPV983201:LPX983202 LZR983201:LZT983202 MJN983201:MJP983202 MTJ983201:MTL983202 NDF983201:NDH983202 NNB983201:NND983202 NWX983201:NWZ983202 OGT983201:OGV983202 OQP983201:OQR983202 PAL983201:PAN983202 PKH983201:PKJ983202 PUD983201:PUF983202 QDZ983201:QEB983202 QNV983201:QNX983202 QXR983201:QXT983202 RHN983201:RHP983202 RRJ983201:RRL983202 SBF983201:SBH983202 SLB983201:SLD983202 SUX983201:SUZ983202 TET983201:TEV983202 TOP983201:TOR983202 TYL983201:TYN983202 UIH983201:UIJ983202 USD983201:USF983202 VBZ983201:VCB983202 VLV983201:VLX983202 VVR983201:VVT983202 WFN983201:WFP983202 WPJ983201:WPL983202 WZF983201:WZH983202 AS1:AS125 KO1:KO125 UK1:UK125 AEG1:AEG125 AOC1:AOC125 AXY1:AXY125 BHU1:BHU125 BRQ1:BRQ125 CBM1:CBM125 CLI1:CLI125 CVE1:CVE125 DFA1:DFA125 DOW1:DOW125 DYS1:DYS125 EIO1:EIO125 ESK1:ESK125 FCG1:FCG125 FMC1:FMC125 FVY1:FVY125 GFU1:GFU125 GPQ1:GPQ125 GZM1:GZM125 HJI1:HJI125 HTE1:HTE125 IDA1:IDA125 IMW1:IMW125 IWS1:IWS125 JGO1:JGO125 JQK1:JQK125 KAG1:KAG125 KKC1:KKC125 KTY1:KTY125 LDU1:LDU125 LNQ1:LNQ125 LXM1:LXM125 MHI1:MHI125 MRE1:MRE125 NBA1:NBA125 NKW1:NKW125 NUS1:NUS125 OEO1:OEO125 OOK1:OOK125 OYG1:OYG125 PIC1:PIC125 PRY1:PRY125 QBU1:QBU125 QLQ1:QLQ125 QVM1:QVM125 RFI1:RFI125 RPE1:RPE125 RZA1:RZA125 SIW1:SIW125 SSS1:SSS125 TCO1:TCO125 TMK1:TMK125 TWG1:TWG125 UGC1:UGC125 UPY1:UPY125 UZU1:UZU125 VJQ1:VJQ125 VTM1:VTM125 WDI1:WDI125 WNE1:WNE125 WXA1:WXA125 BM132:DA160 LI132:MW160 VE132:WS160 AFA132:AGO160 AOW132:AQK160 AYS132:BAG160 BIO132:BKC160 BSK132:BTY160 CCG132:CDU160 CMC132:CNQ160 CVY132:CXM160 DFU132:DHI160 DPQ132:DRE160 DZM132:EBA160 EJI132:EKW160 ETE132:EUS160 FDA132:FEO160 FMW132:FOK160 FWS132:FYG160 GGO132:GIC160 GQK132:GRY160 HAG132:HBU160 HKC132:HLQ160 HTY132:HVM160 IDU132:IFI160 INQ132:IPE160 IXM132:IZA160 JHI132:JIW160 JRE132:JSS160 KBA132:KCO160 KKW132:KMK160 KUS132:KWG160 LEO132:LGC160 LOK132:LPY160 LYG132:LZU160 MIC132:MJQ160 MRY132:MTM160 NBU132:NDI160 NLQ132:NNE160 NVM132:NXA160 OFI132:OGW160 OPE132:OQS160 OZA132:PAO160 PIW132:PKK160 PSS132:PUG160 QCO132:QEC160 QMK132:QNY160 QWG132:QXU160 RGC132:RHQ160 RPY132:RRM160 RZU132:SBI160 SJQ132:SLE160 STM132:SVA160 TDI132:TEW160 TNE132:TOS160 TXA132:TYO160 UGW132:UIK160 UQS132:USG160 VAO132:VCC160 VKK132:VLY160 VUG132:VVU160 WEC132:WFQ160 WNY132:WPM160 WXU132:WZI160 BM65668:DA65696 LI65668:MW65696 VE65668:WS65696 AFA65668:AGO65696 AOW65668:AQK65696 AYS65668:BAG65696 BIO65668:BKC65696 BSK65668:BTY65696 CCG65668:CDU65696 CMC65668:CNQ65696 CVY65668:CXM65696 DFU65668:DHI65696 DPQ65668:DRE65696 DZM65668:EBA65696 EJI65668:EKW65696 ETE65668:EUS65696 FDA65668:FEO65696 FMW65668:FOK65696 FWS65668:FYG65696 GGO65668:GIC65696 GQK65668:GRY65696 HAG65668:HBU65696 HKC65668:HLQ65696 HTY65668:HVM65696 IDU65668:IFI65696 INQ65668:IPE65696 IXM65668:IZA65696 JHI65668:JIW65696 JRE65668:JSS65696 KBA65668:KCO65696 KKW65668:KMK65696 KUS65668:KWG65696 LEO65668:LGC65696 LOK65668:LPY65696 LYG65668:LZU65696 MIC65668:MJQ65696 MRY65668:MTM65696 NBU65668:NDI65696 NLQ65668:NNE65696 NVM65668:NXA65696 OFI65668:OGW65696 OPE65668:OQS65696 OZA65668:PAO65696 PIW65668:PKK65696 PSS65668:PUG65696 QCO65668:QEC65696 QMK65668:QNY65696 QWG65668:QXU65696 RGC65668:RHQ65696 RPY65668:RRM65696 RZU65668:SBI65696 SJQ65668:SLE65696 STM65668:SVA65696 TDI65668:TEW65696 TNE65668:TOS65696 TXA65668:TYO65696 UGW65668:UIK65696 UQS65668:USG65696 VAO65668:VCC65696 VKK65668:VLY65696 VUG65668:VVU65696 WEC65668:WFQ65696 WNY65668:WPM65696 WXU65668:WZI65696 BM131204:DA131232 LI131204:MW131232 VE131204:WS131232 AFA131204:AGO131232 AOW131204:AQK131232 AYS131204:BAG131232 BIO131204:BKC131232 BSK131204:BTY131232 CCG131204:CDU131232 CMC131204:CNQ131232 CVY131204:CXM131232 DFU131204:DHI131232 DPQ131204:DRE131232 DZM131204:EBA131232 EJI131204:EKW131232 ETE131204:EUS131232 FDA131204:FEO131232 FMW131204:FOK131232 FWS131204:FYG131232 GGO131204:GIC131232 GQK131204:GRY131232 HAG131204:HBU131232 HKC131204:HLQ131232 HTY131204:HVM131232 IDU131204:IFI131232 INQ131204:IPE131232 IXM131204:IZA131232 JHI131204:JIW131232 JRE131204:JSS131232 KBA131204:KCO131232 KKW131204:KMK131232 KUS131204:KWG131232 LEO131204:LGC131232 LOK131204:LPY131232 LYG131204:LZU131232 MIC131204:MJQ131232 MRY131204:MTM131232 NBU131204:NDI131232 NLQ131204:NNE131232 NVM131204:NXA131232 OFI131204:OGW131232 OPE131204:OQS131232 OZA131204:PAO131232 PIW131204:PKK131232 PSS131204:PUG131232 QCO131204:QEC131232 QMK131204:QNY131232 QWG131204:QXU131232 RGC131204:RHQ131232 RPY131204:RRM131232 RZU131204:SBI131232 SJQ131204:SLE131232 STM131204:SVA131232 TDI131204:TEW131232 TNE131204:TOS131232 TXA131204:TYO131232 UGW131204:UIK131232 UQS131204:USG131232 VAO131204:VCC131232 VKK131204:VLY131232 VUG131204:VVU131232 WEC131204:WFQ131232 WNY131204:WPM131232 WXU131204:WZI131232 BM196740:DA196768 LI196740:MW196768 VE196740:WS196768 AFA196740:AGO196768 AOW196740:AQK196768 AYS196740:BAG196768 BIO196740:BKC196768 BSK196740:BTY196768 CCG196740:CDU196768 CMC196740:CNQ196768 CVY196740:CXM196768 DFU196740:DHI196768 DPQ196740:DRE196768 DZM196740:EBA196768 EJI196740:EKW196768 ETE196740:EUS196768 FDA196740:FEO196768 FMW196740:FOK196768 FWS196740:FYG196768 GGO196740:GIC196768 GQK196740:GRY196768 HAG196740:HBU196768 HKC196740:HLQ196768 HTY196740:HVM196768 IDU196740:IFI196768 INQ196740:IPE196768 IXM196740:IZA196768 JHI196740:JIW196768 JRE196740:JSS196768 KBA196740:KCO196768 KKW196740:KMK196768 KUS196740:KWG196768 LEO196740:LGC196768 LOK196740:LPY196768 LYG196740:LZU196768 MIC196740:MJQ196768 MRY196740:MTM196768 NBU196740:NDI196768 NLQ196740:NNE196768 NVM196740:NXA196768 OFI196740:OGW196768 OPE196740:OQS196768 OZA196740:PAO196768 PIW196740:PKK196768 PSS196740:PUG196768 QCO196740:QEC196768 QMK196740:QNY196768 QWG196740:QXU196768 RGC196740:RHQ196768 RPY196740:RRM196768 RZU196740:SBI196768 SJQ196740:SLE196768 STM196740:SVA196768 TDI196740:TEW196768 TNE196740:TOS196768 TXA196740:TYO196768 UGW196740:UIK196768 UQS196740:USG196768 VAO196740:VCC196768 VKK196740:VLY196768 VUG196740:VVU196768 WEC196740:WFQ196768 WNY196740:WPM196768 WXU196740:WZI196768 BM262276:DA262304 LI262276:MW262304 VE262276:WS262304 AFA262276:AGO262304 AOW262276:AQK262304 AYS262276:BAG262304 BIO262276:BKC262304 BSK262276:BTY262304 CCG262276:CDU262304 CMC262276:CNQ262304 CVY262276:CXM262304 DFU262276:DHI262304 DPQ262276:DRE262304 DZM262276:EBA262304 EJI262276:EKW262304 ETE262276:EUS262304 FDA262276:FEO262304 FMW262276:FOK262304 FWS262276:FYG262304 GGO262276:GIC262304 GQK262276:GRY262304 HAG262276:HBU262304 HKC262276:HLQ262304 HTY262276:HVM262304 IDU262276:IFI262304 INQ262276:IPE262304 IXM262276:IZA262304 JHI262276:JIW262304 JRE262276:JSS262304 KBA262276:KCO262304 KKW262276:KMK262304 KUS262276:KWG262304 LEO262276:LGC262304 LOK262276:LPY262304 LYG262276:LZU262304 MIC262276:MJQ262304 MRY262276:MTM262304 NBU262276:NDI262304 NLQ262276:NNE262304 NVM262276:NXA262304 OFI262276:OGW262304 OPE262276:OQS262304 OZA262276:PAO262304 PIW262276:PKK262304 PSS262276:PUG262304 QCO262276:QEC262304 QMK262276:QNY262304 QWG262276:QXU262304 RGC262276:RHQ262304 RPY262276:RRM262304 RZU262276:SBI262304 SJQ262276:SLE262304 STM262276:SVA262304 TDI262276:TEW262304 TNE262276:TOS262304 TXA262276:TYO262304 UGW262276:UIK262304 UQS262276:USG262304 VAO262276:VCC262304 VKK262276:VLY262304 VUG262276:VVU262304 WEC262276:WFQ262304 WNY262276:WPM262304 WXU262276:WZI262304 BM327812:DA327840 LI327812:MW327840 VE327812:WS327840 AFA327812:AGO327840 AOW327812:AQK327840 AYS327812:BAG327840 BIO327812:BKC327840 BSK327812:BTY327840 CCG327812:CDU327840 CMC327812:CNQ327840 CVY327812:CXM327840 DFU327812:DHI327840 DPQ327812:DRE327840 DZM327812:EBA327840 EJI327812:EKW327840 ETE327812:EUS327840 FDA327812:FEO327840 FMW327812:FOK327840 FWS327812:FYG327840 GGO327812:GIC327840 GQK327812:GRY327840 HAG327812:HBU327840 HKC327812:HLQ327840 HTY327812:HVM327840 IDU327812:IFI327840 INQ327812:IPE327840 IXM327812:IZA327840 JHI327812:JIW327840 JRE327812:JSS327840 KBA327812:KCO327840 KKW327812:KMK327840 KUS327812:KWG327840 LEO327812:LGC327840 LOK327812:LPY327840 LYG327812:LZU327840 MIC327812:MJQ327840 MRY327812:MTM327840 NBU327812:NDI327840 NLQ327812:NNE327840 NVM327812:NXA327840 OFI327812:OGW327840 OPE327812:OQS327840 OZA327812:PAO327840 PIW327812:PKK327840 PSS327812:PUG327840 QCO327812:QEC327840 QMK327812:QNY327840 QWG327812:QXU327840 RGC327812:RHQ327840 RPY327812:RRM327840 RZU327812:SBI327840 SJQ327812:SLE327840 STM327812:SVA327840 TDI327812:TEW327840 TNE327812:TOS327840 TXA327812:TYO327840 UGW327812:UIK327840 UQS327812:USG327840 VAO327812:VCC327840 VKK327812:VLY327840 VUG327812:VVU327840 WEC327812:WFQ327840 WNY327812:WPM327840 WXU327812:WZI327840 BM393348:DA393376 LI393348:MW393376 VE393348:WS393376 AFA393348:AGO393376 AOW393348:AQK393376 AYS393348:BAG393376 BIO393348:BKC393376 BSK393348:BTY393376 CCG393348:CDU393376 CMC393348:CNQ393376 CVY393348:CXM393376 DFU393348:DHI393376 DPQ393348:DRE393376 DZM393348:EBA393376 EJI393348:EKW393376 ETE393348:EUS393376 FDA393348:FEO393376 FMW393348:FOK393376 FWS393348:FYG393376 GGO393348:GIC393376 GQK393348:GRY393376 HAG393348:HBU393376 HKC393348:HLQ393376 HTY393348:HVM393376 IDU393348:IFI393376 INQ393348:IPE393376 IXM393348:IZA393376 JHI393348:JIW393376 JRE393348:JSS393376 KBA393348:KCO393376 KKW393348:KMK393376 KUS393348:KWG393376 LEO393348:LGC393376 LOK393348:LPY393376 LYG393348:LZU393376 MIC393348:MJQ393376 MRY393348:MTM393376 NBU393348:NDI393376 NLQ393348:NNE393376 NVM393348:NXA393376 OFI393348:OGW393376 OPE393348:OQS393376 OZA393348:PAO393376 PIW393348:PKK393376 PSS393348:PUG393376 QCO393348:QEC393376 QMK393348:QNY393376 QWG393348:QXU393376 RGC393348:RHQ393376 RPY393348:RRM393376 RZU393348:SBI393376 SJQ393348:SLE393376 STM393348:SVA393376 TDI393348:TEW393376 TNE393348:TOS393376 TXA393348:TYO393376 UGW393348:UIK393376 UQS393348:USG393376 VAO393348:VCC393376 VKK393348:VLY393376 VUG393348:VVU393376 WEC393348:WFQ393376 WNY393348:WPM393376 WXU393348:WZI393376 BM458884:DA458912 LI458884:MW458912 VE458884:WS458912 AFA458884:AGO458912 AOW458884:AQK458912 AYS458884:BAG458912 BIO458884:BKC458912 BSK458884:BTY458912 CCG458884:CDU458912 CMC458884:CNQ458912 CVY458884:CXM458912 DFU458884:DHI458912 DPQ458884:DRE458912 DZM458884:EBA458912 EJI458884:EKW458912 ETE458884:EUS458912 FDA458884:FEO458912 FMW458884:FOK458912 FWS458884:FYG458912 GGO458884:GIC458912 GQK458884:GRY458912 HAG458884:HBU458912 HKC458884:HLQ458912 HTY458884:HVM458912 IDU458884:IFI458912 INQ458884:IPE458912 IXM458884:IZA458912 JHI458884:JIW458912 JRE458884:JSS458912 KBA458884:KCO458912 KKW458884:KMK458912 KUS458884:KWG458912 LEO458884:LGC458912 LOK458884:LPY458912 LYG458884:LZU458912 MIC458884:MJQ458912 MRY458884:MTM458912 NBU458884:NDI458912 NLQ458884:NNE458912 NVM458884:NXA458912 OFI458884:OGW458912 OPE458884:OQS458912 OZA458884:PAO458912 PIW458884:PKK458912 PSS458884:PUG458912 QCO458884:QEC458912 QMK458884:QNY458912 QWG458884:QXU458912 RGC458884:RHQ458912 RPY458884:RRM458912 RZU458884:SBI458912 SJQ458884:SLE458912 STM458884:SVA458912 TDI458884:TEW458912 TNE458884:TOS458912 TXA458884:TYO458912 UGW458884:UIK458912 UQS458884:USG458912 VAO458884:VCC458912 VKK458884:VLY458912 VUG458884:VVU458912 WEC458884:WFQ458912 WNY458884:WPM458912 WXU458884:WZI458912 BM524420:DA524448 LI524420:MW524448 VE524420:WS524448 AFA524420:AGO524448 AOW524420:AQK524448 AYS524420:BAG524448 BIO524420:BKC524448 BSK524420:BTY524448 CCG524420:CDU524448 CMC524420:CNQ524448 CVY524420:CXM524448 DFU524420:DHI524448 DPQ524420:DRE524448 DZM524420:EBA524448 EJI524420:EKW524448 ETE524420:EUS524448 FDA524420:FEO524448 FMW524420:FOK524448 FWS524420:FYG524448 GGO524420:GIC524448 GQK524420:GRY524448 HAG524420:HBU524448 HKC524420:HLQ524448 HTY524420:HVM524448 IDU524420:IFI524448 INQ524420:IPE524448 IXM524420:IZA524448 JHI524420:JIW524448 JRE524420:JSS524448 KBA524420:KCO524448 KKW524420:KMK524448 KUS524420:KWG524448 LEO524420:LGC524448 LOK524420:LPY524448 LYG524420:LZU524448 MIC524420:MJQ524448 MRY524420:MTM524448 NBU524420:NDI524448 NLQ524420:NNE524448 NVM524420:NXA524448 OFI524420:OGW524448 OPE524420:OQS524448 OZA524420:PAO524448 PIW524420:PKK524448 PSS524420:PUG524448 QCO524420:QEC524448 QMK524420:QNY524448 QWG524420:QXU524448 RGC524420:RHQ524448 RPY524420:RRM524448 RZU524420:SBI524448 SJQ524420:SLE524448 STM524420:SVA524448 TDI524420:TEW524448 TNE524420:TOS524448 TXA524420:TYO524448 UGW524420:UIK524448 UQS524420:USG524448 VAO524420:VCC524448 VKK524420:VLY524448 VUG524420:VVU524448 WEC524420:WFQ524448 WNY524420:WPM524448 WXU524420:WZI524448 BM589956:DA589984 LI589956:MW589984 VE589956:WS589984 AFA589956:AGO589984 AOW589956:AQK589984 AYS589956:BAG589984 BIO589956:BKC589984 BSK589956:BTY589984 CCG589956:CDU589984 CMC589956:CNQ589984 CVY589956:CXM589984 DFU589956:DHI589984 DPQ589956:DRE589984 DZM589956:EBA589984 EJI589956:EKW589984 ETE589956:EUS589984 FDA589956:FEO589984 FMW589956:FOK589984 FWS589956:FYG589984 GGO589956:GIC589984 GQK589956:GRY589984 HAG589956:HBU589984 HKC589956:HLQ589984 HTY589956:HVM589984 IDU589956:IFI589984 INQ589956:IPE589984 IXM589956:IZA589984 JHI589956:JIW589984 JRE589956:JSS589984 KBA589956:KCO589984 KKW589956:KMK589984 KUS589956:KWG589984 LEO589956:LGC589984 LOK589956:LPY589984 LYG589956:LZU589984 MIC589956:MJQ589984 MRY589956:MTM589984 NBU589956:NDI589984 NLQ589956:NNE589984 NVM589956:NXA589984 OFI589956:OGW589984 OPE589956:OQS589984 OZA589956:PAO589984 PIW589956:PKK589984 PSS589956:PUG589984 QCO589956:QEC589984 QMK589956:QNY589984 QWG589956:QXU589984 RGC589956:RHQ589984 RPY589956:RRM589984 RZU589956:SBI589984 SJQ589956:SLE589984 STM589956:SVA589984 TDI589956:TEW589984 TNE589956:TOS589984 TXA589956:TYO589984 UGW589956:UIK589984 UQS589956:USG589984 VAO589956:VCC589984 VKK589956:VLY589984 VUG589956:VVU589984 WEC589956:WFQ589984 WNY589956:WPM589984 WXU589956:WZI589984 BM655492:DA655520 LI655492:MW655520 VE655492:WS655520 AFA655492:AGO655520 AOW655492:AQK655520 AYS655492:BAG655520 BIO655492:BKC655520 BSK655492:BTY655520 CCG655492:CDU655520 CMC655492:CNQ655520 CVY655492:CXM655520 DFU655492:DHI655520 DPQ655492:DRE655520 DZM655492:EBA655520 EJI655492:EKW655520 ETE655492:EUS655520 FDA655492:FEO655520 FMW655492:FOK655520 FWS655492:FYG655520 GGO655492:GIC655520 GQK655492:GRY655520 HAG655492:HBU655520 HKC655492:HLQ655520 HTY655492:HVM655520 IDU655492:IFI655520 INQ655492:IPE655520 IXM655492:IZA655520 JHI655492:JIW655520 JRE655492:JSS655520 KBA655492:KCO655520 KKW655492:KMK655520 KUS655492:KWG655520 LEO655492:LGC655520 LOK655492:LPY655520 LYG655492:LZU655520 MIC655492:MJQ655520 MRY655492:MTM655520 NBU655492:NDI655520 NLQ655492:NNE655520 NVM655492:NXA655520 OFI655492:OGW655520 OPE655492:OQS655520 OZA655492:PAO655520 PIW655492:PKK655520 PSS655492:PUG655520 QCO655492:QEC655520 QMK655492:QNY655520 QWG655492:QXU655520 RGC655492:RHQ655520 RPY655492:RRM655520 RZU655492:SBI655520 SJQ655492:SLE655520 STM655492:SVA655520 TDI655492:TEW655520 TNE655492:TOS655520 TXA655492:TYO655520 UGW655492:UIK655520 UQS655492:USG655520 VAO655492:VCC655520 VKK655492:VLY655520 VUG655492:VVU655520 WEC655492:WFQ655520 WNY655492:WPM655520 WXU655492:WZI655520 BM721028:DA721056 LI721028:MW721056 VE721028:WS721056 AFA721028:AGO721056 AOW721028:AQK721056 AYS721028:BAG721056 BIO721028:BKC721056 BSK721028:BTY721056 CCG721028:CDU721056 CMC721028:CNQ721056 CVY721028:CXM721056 DFU721028:DHI721056 DPQ721028:DRE721056 DZM721028:EBA721056 EJI721028:EKW721056 ETE721028:EUS721056 FDA721028:FEO721056 FMW721028:FOK721056 FWS721028:FYG721056 GGO721028:GIC721056 GQK721028:GRY721056 HAG721028:HBU721056 HKC721028:HLQ721056 HTY721028:HVM721056 IDU721028:IFI721056 INQ721028:IPE721056 IXM721028:IZA721056 JHI721028:JIW721056 JRE721028:JSS721056 KBA721028:KCO721056 KKW721028:KMK721056 KUS721028:KWG721056 LEO721028:LGC721056 LOK721028:LPY721056 LYG721028:LZU721056 MIC721028:MJQ721056 MRY721028:MTM721056 NBU721028:NDI721056 NLQ721028:NNE721056 NVM721028:NXA721056 OFI721028:OGW721056 OPE721028:OQS721056 OZA721028:PAO721056 PIW721028:PKK721056 PSS721028:PUG721056 QCO721028:QEC721056 QMK721028:QNY721056 QWG721028:QXU721056 RGC721028:RHQ721056 RPY721028:RRM721056 RZU721028:SBI721056 SJQ721028:SLE721056 STM721028:SVA721056 TDI721028:TEW721056 TNE721028:TOS721056 TXA721028:TYO721056 UGW721028:UIK721056 UQS721028:USG721056 VAO721028:VCC721056 VKK721028:VLY721056 VUG721028:VVU721056 WEC721028:WFQ721056 WNY721028:WPM721056 WXU721028:WZI721056 BM786564:DA786592 LI786564:MW786592 VE786564:WS786592 AFA786564:AGO786592 AOW786564:AQK786592 AYS786564:BAG786592 BIO786564:BKC786592 BSK786564:BTY786592 CCG786564:CDU786592 CMC786564:CNQ786592 CVY786564:CXM786592 DFU786564:DHI786592 DPQ786564:DRE786592 DZM786564:EBA786592 EJI786564:EKW786592 ETE786564:EUS786592 FDA786564:FEO786592 FMW786564:FOK786592 FWS786564:FYG786592 GGO786564:GIC786592 GQK786564:GRY786592 HAG786564:HBU786592 HKC786564:HLQ786592 HTY786564:HVM786592 IDU786564:IFI786592 INQ786564:IPE786592 IXM786564:IZA786592 JHI786564:JIW786592 JRE786564:JSS786592 KBA786564:KCO786592 KKW786564:KMK786592 KUS786564:KWG786592 LEO786564:LGC786592 LOK786564:LPY786592 LYG786564:LZU786592 MIC786564:MJQ786592 MRY786564:MTM786592 NBU786564:NDI786592 NLQ786564:NNE786592 NVM786564:NXA786592 OFI786564:OGW786592 OPE786564:OQS786592 OZA786564:PAO786592 PIW786564:PKK786592 PSS786564:PUG786592 QCO786564:QEC786592 QMK786564:QNY786592 QWG786564:QXU786592 RGC786564:RHQ786592 RPY786564:RRM786592 RZU786564:SBI786592 SJQ786564:SLE786592 STM786564:SVA786592 TDI786564:TEW786592 TNE786564:TOS786592 TXA786564:TYO786592 UGW786564:UIK786592 UQS786564:USG786592 VAO786564:VCC786592 VKK786564:VLY786592 VUG786564:VVU786592 WEC786564:WFQ786592 WNY786564:WPM786592 WXU786564:WZI786592 BM852100:DA852128 LI852100:MW852128 VE852100:WS852128 AFA852100:AGO852128 AOW852100:AQK852128 AYS852100:BAG852128 BIO852100:BKC852128 BSK852100:BTY852128 CCG852100:CDU852128 CMC852100:CNQ852128 CVY852100:CXM852128 DFU852100:DHI852128 DPQ852100:DRE852128 DZM852100:EBA852128 EJI852100:EKW852128 ETE852100:EUS852128 FDA852100:FEO852128 FMW852100:FOK852128 FWS852100:FYG852128 GGO852100:GIC852128 GQK852100:GRY852128 HAG852100:HBU852128 HKC852100:HLQ852128 HTY852100:HVM852128 IDU852100:IFI852128 INQ852100:IPE852128 IXM852100:IZA852128 JHI852100:JIW852128 JRE852100:JSS852128 KBA852100:KCO852128 KKW852100:KMK852128 KUS852100:KWG852128 LEO852100:LGC852128 LOK852100:LPY852128 LYG852100:LZU852128 MIC852100:MJQ852128 MRY852100:MTM852128 NBU852100:NDI852128 NLQ852100:NNE852128 NVM852100:NXA852128 OFI852100:OGW852128 OPE852100:OQS852128 OZA852100:PAO852128 PIW852100:PKK852128 PSS852100:PUG852128 QCO852100:QEC852128 QMK852100:QNY852128 QWG852100:QXU852128 RGC852100:RHQ852128 RPY852100:RRM852128 RZU852100:SBI852128 SJQ852100:SLE852128 STM852100:SVA852128 TDI852100:TEW852128 TNE852100:TOS852128 TXA852100:TYO852128 UGW852100:UIK852128 UQS852100:USG852128 VAO852100:VCC852128 VKK852100:VLY852128 VUG852100:VVU852128 WEC852100:WFQ852128 WNY852100:WPM852128 WXU852100:WZI852128 BM917636:DA917664 LI917636:MW917664 VE917636:WS917664 AFA917636:AGO917664 AOW917636:AQK917664 AYS917636:BAG917664 BIO917636:BKC917664 BSK917636:BTY917664 CCG917636:CDU917664 CMC917636:CNQ917664 CVY917636:CXM917664 DFU917636:DHI917664 DPQ917636:DRE917664 DZM917636:EBA917664 EJI917636:EKW917664 ETE917636:EUS917664 FDA917636:FEO917664 FMW917636:FOK917664 FWS917636:FYG917664 GGO917636:GIC917664 GQK917636:GRY917664 HAG917636:HBU917664 HKC917636:HLQ917664 HTY917636:HVM917664 IDU917636:IFI917664 INQ917636:IPE917664 IXM917636:IZA917664 JHI917636:JIW917664 JRE917636:JSS917664 KBA917636:KCO917664 KKW917636:KMK917664 KUS917636:KWG917664 LEO917636:LGC917664 LOK917636:LPY917664 LYG917636:LZU917664 MIC917636:MJQ917664 MRY917636:MTM917664 NBU917636:NDI917664 NLQ917636:NNE917664 NVM917636:NXA917664 OFI917636:OGW917664 OPE917636:OQS917664 OZA917636:PAO917664 PIW917636:PKK917664 PSS917636:PUG917664 QCO917636:QEC917664 QMK917636:QNY917664 QWG917636:QXU917664 RGC917636:RHQ917664 RPY917636:RRM917664 RZU917636:SBI917664 SJQ917636:SLE917664 STM917636:SVA917664 TDI917636:TEW917664 TNE917636:TOS917664 TXA917636:TYO917664 UGW917636:UIK917664 UQS917636:USG917664 VAO917636:VCC917664 VKK917636:VLY917664 VUG917636:VVU917664 WEC917636:WFQ917664 WNY917636:WPM917664 WXU917636:WZI917664 BM983172:DA983200 LI983172:MW983200 VE983172:WS983200 AFA983172:AGO983200 AOW983172:AQK983200 AYS983172:BAG983200 BIO983172:BKC983200 BSK983172:BTY983200 CCG983172:CDU983200 CMC983172:CNQ983200 CVY983172:CXM983200 DFU983172:DHI983200 DPQ983172:DRE983200 DZM983172:EBA983200 EJI983172:EKW983200 ETE983172:EUS983200 FDA983172:FEO983200 FMW983172:FOK983200 FWS983172:FYG983200 GGO983172:GIC983200 GQK983172:GRY983200 HAG983172:HBU983200 HKC983172:HLQ983200 HTY983172:HVM983200 IDU983172:IFI983200 INQ983172:IPE983200 IXM983172:IZA983200 JHI983172:JIW983200 JRE983172:JSS983200 KBA983172:KCO983200 KKW983172:KMK983200 KUS983172:KWG983200 LEO983172:LGC983200 LOK983172:LPY983200 LYG983172:LZU983200 MIC983172:MJQ983200 MRY983172:MTM983200 NBU983172:NDI983200 NLQ983172:NNE983200 NVM983172:NXA983200 OFI983172:OGW983200 OPE983172:OQS983200 OZA983172:PAO983200 PIW983172:PKK983200 PSS983172:PUG983200 QCO983172:QEC983200 QMK983172:QNY983200 QWG983172:QXU983200 RGC983172:RHQ983200 RPY983172:RRM983200 RZU983172:SBI983200 SJQ983172:SLE983200 STM983172:SVA983200 TDI983172:TEW983200 TNE983172:TOS983200 TXA983172:TYO983200 UGW983172:UIK983200 UQS983172:USG983200 VAO983172:VCC983200 VKK983172:VLY983200 VUG983172:VVU983200 WEC983172:WFQ983200 WNY983172:WPM983200 WXU983172:WZI983200 DE1:IV1048576 NA1:SR1048576 WW1:ACN1048576 AGS1:AMJ1048576 AQO1:AWF1048576 BAK1:BGB1048576 BKG1:BPX1048576 BUC1:BZT1048576 CDY1:CJP1048576 CNU1:CTL1048576 CXQ1:DDH1048576 DHM1:DND1048576 DRI1:DWZ1048576 EBE1:EGV1048576 ELA1:EQR1048576 EUW1:FAN1048576 FES1:FKJ1048576 FOO1:FUF1048576 FYK1:GEB1048576 GIG1:GNX1048576 GSC1:GXT1048576 HBY1:HHP1048576 HLU1:HRL1048576 HVQ1:IBH1048576 IFM1:ILD1048576 IPI1:IUZ1048576 IZE1:JEV1048576 JJA1:JOR1048576 JSW1:JYN1048576 KCS1:KIJ1048576 KMO1:KSF1048576 KWK1:LCB1048576 LGG1:LLX1048576 LQC1:LVT1048576 LZY1:MFP1048576 MJU1:MPL1048576 MTQ1:MZH1048576 NDM1:NJD1048576 NNI1:NSZ1048576 NXE1:OCV1048576 OHA1:OMR1048576 OQW1:OWN1048576 PAS1:PGJ1048576 PKO1:PQF1048576 PUK1:QAB1048576 QEG1:QJX1048576 QOC1:QTT1048576 QXY1:RDP1048576 RHU1:RNL1048576 RRQ1:RXH1048576 SBM1:SHD1048576 SLI1:SQZ1048576 SVE1:TAV1048576 TFA1:TKR1048576 TOW1:TUN1048576 TYS1:UEJ1048576 UIO1:UOF1048576 USK1:UYB1048576 VCG1:VHX1048576 VMC1:VRT1048576 VVY1:WBP1048576 WFU1:WLL1048576 WPQ1:WVH1048576 WZM1:XFD1048576 DB1:DD160 MX1:MZ160 WT1:WV160 AGP1:AGR160 AQL1:AQN160 BAH1:BAJ160 BKD1:BKF160 BTZ1:BUB160 CDV1:CDX160 CNR1:CNT160 CXN1:CXP160 DHJ1:DHL160 DRF1:DRH160 EBB1:EBD160 EKX1:EKZ160 EUT1:EUV160 FEP1:FER160 FOL1:FON160 FYH1:FYJ160 GID1:GIF160 GRZ1:GSB160 HBV1:HBX160 HLR1:HLT160 HVN1:HVP160 IFJ1:IFL160 IPF1:IPH160 IZB1:IZD160 JIX1:JIZ160 JST1:JSV160 KCP1:KCR160 KML1:KMN160 KWH1:KWJ160 LGD1:LGF160 LPZ1:LQB160 LZV1:LZX160 MJR1:MJT160 MTN1:MTP160 NDJ1:NDL160 NNF1:NNH160 NXB1:NXD160 OGX1:OGZ160 OQT1:OQV160 PAP1:PAR160 PKL1:PKN160 PUH1:PUJ160 QED1:QEF160 QNZ1:QOB160 QXV1:QXX160 RHR1:RHT160 RRN1:RRP160 SBJ1:SBL160 SLF1:SLH160 SVB1:SVD160 TEX1:TEZ160 TOT1:TOV160 TYP1:TYR160 UIL1:UIN160 USH1:USJ160 VCD1:VCF160 VLZ1:VMB160 VVV1:VVX160 WFR1:WFT160 WPN1:WPP160 WZJ1:WZL160 DB65537:DD65696 MX65537:MZ65696 WT65537:WV65696 AGP65537:AGR65696 AQL65537:AQN65696 BAH65537:BAJ65696 BKD65537:BKF65696 BTZ65537:BUB65696 CDV65537:CDX65696 CNR65537:CNT65696 CXN65537:CXP65696 DHJ65537:DHL65696 DRF65537:DRH65696 EBB65537:EBD65696 EKX65537:EKZ65696 EUT65537:EUV65696 FEP65537:FER65696 FOL65537:FON65696 FYH65537:FYJ65696 GID65537:GIF65696 GRZ65537:GSB65696 HBV65537:HBX65696 HLR65537:HLT65696 HVN65537:HVP65696 IFJ65537:IFL65696 IPF65537:IPH65696 IZB65537:IZD65696 JIX65537:JIZ65696 JST65537:JSV65696 KCP65537:KCR65696 KML65537:KMN65696 KWH65537:KWJ65696 LGD65537:LGF65696 LPZ65537:LQB65696 LZV65537:LZX65696 MJR65537:MJT65696 MTN65537:MTP65696 NDJ65537:NDL65696 NNF65537:NNH65696 NXB65537:NXD65696 OGX65537:OGZ65696 OQT65537:OQV65696 PAP65537:PAR65696 PKL65537:PKN65696 PUH65537:PUJ65696 QED65537:QEF65696 QNZ65537:QOB65696 QXV65537:QXX65696 RHR65537:RHT65696 RRN65537:RRP65696 SBJ65537:SBL65696 SLF65537:SLH65696 SVB65537:SVD65696 TEX65537:TEZ65696 TOT65537:TOV65696 TYP65537:TYR65696 UIL65537:UIN65696 USH65537:USJ65696 VCD65537:VCF65696 VLZ65537:VMB65696 VVV65537:VVX65696 WFR65537:WFT65696 WPN65537:WPP65696 WZJ65537:WZL65696 DB131073:DD131232 MX131073:MZ131232 WT131073:WV131232 AGP131073:AGR131232 AQL131073:AQN131232 BAH131073:BAJ131232 BKD131073:BKF131232 BTZ131073:BUB131232 CDV131073:CDX131232 CNR131073:CNT131232 CXN131073:CXP131232 DHJ131073:DHL131232 DRF131073:DRH131232 EBB131073:EBD131232 EKX131073:EKZ131232 EUT131073:EUV131232 FEP131073:FER131232 FOL131073:FON131232 FYH131073:FYJ131232 GID131073:GIF131232 GRZ131073:GSB131232 HBV131073:HBX131232 HLR131073:HLT131232 HVN131073:HVP131232 IFJ131073:IFL131232 IPF131073:IPH131232 IZB131073:IZD131232 JIX131073:JIZ131232 JST131073:JSV131232 KCP131073:KCR131232 KML131073:KMN131232 KWH131073:KWJ131232 LGD131073:LGF131232 LPZ131073:LQB131232 LZV131073:LZX131232 MJR131073:MJT131232 MTN131073:MTP131232 NDJ131073:NDL131232 NNF131073:NNH131232 NXB131073:NXD131232 OGX131073:OGZ131232 OQT131073:OQV131232 PAP131073:PAR131232 PKL131073:PKN131232 PUH131073:PUJ131232 QED131073:QEF131232 QNZ131073:QOB131232 QXV131073:QXX131232 RHR131073:RHT131232 RRN131073:RRP131232 SBJ131073:SBL131232 SLF131073:SLH131232 SVB131073:SVD131232 TEX131073:TEZ131232 TOT131073:TOV131232 TYP131073:TYR131232 UIL131073:UIN131232 USH131073:USJ131232 VCD131073:VCF131232 VLZ131073:VMB131232 VVV131073:VVX131232 WFR131073:WFT131232 WPN131073:WPP131232 WZJ131073:WZL131232 DB196609:DD196768 MX196609:MZ196768 WT196609:WV196768 AGP196609:AGR196768 AQL196609:AQN196768 BAH196609:BAJ196768 BKD196609:BKF196768 BTZ196609:BUB196768 CDV196609:CDX196768 CNR196609:CNT196768 CXN196609:CXP196768 DHJ196609:DHL196768 DRF196609:DRH196768 EBB196609:EBD196768 EKX196609:EKZ196768 EUT196609:EUV196768 FEP196609:FER196768 FOL196609:FON196768 FYH196609:FYJ196768 GID196609:GIF196768 GRZ196609:GSB196768 HBV196609:HBX196768 HLR196609:HLT196768 HVN196609:HVP196768 IFJ196609:IFL196768 IPF196609:IPH196768 IZB196609:IZD196768 JIX196609:JIZ196768 JST196609:JSV196768 KCP196609:KCR196768 KML196609:KMN196768 KWH196609:KWJ196768 LGD196609:LGF196768 LPZ196609:LQB196768 LZV196609:LZX196768 MJR196609:MJT196768 MTN196609:MTP196768 NDJ196609:NDL196768 NNF196609:NNH196768 NXB196609:NXD196768 OGX196609:OGZ196768 OQT196609:OQV196768 PAP196609:PAR196768 PKL196609:PKN196768 PUH196609:PUJ196768 QED196609:QEF196768 QNZ196609:QOB196768 QXV196609:QXX196768 RHR196609:RHT196768 RRN196609:RRP196768 SBJ196609:SBL196768 SLF196609:SLH196768 SVB196609:SVD196768 TEX196609:TEZ196768 TOT196609:TOV196768 TYP196609:TYR196768 UIL196609:UIN196768 USH196609:USJ196768 VCD196609:VCF196768 VLZ196609:VMB196768 VVV196609:VVX196768 WFR196609:WFT196768 WPN196609:WPP196768 WZJ196609:WZL196768 DB262145:DD262304 MX262145:MZ262304 WT262145:WV262304 AGP262145:AGR262304 AQL262145:AQN262304 BAH262145:BAJ262304 BKD262145:BKF262304 BTZ262145:BUB262304 CDV262145:CDX262304 CNR262145:CNT262304 CXN262145:CXP262304 DHJ262145:DHL262304 DRF262145:DRH262304 EBB262145:EBD262304 EKX262145:EKZ262304 EUT262145:EUV262304 FEP262145:FER262304 FOL262145:FON262304 FYH262145:FYJ262304 GID262145:GIF262304 GRZ262145:GSB262304 HBV262145:HBX262304 HLR262145:HLT262304 HVN262145:HVP262304 IFJ262145:IFL262304 IPF262145:IPH262304 IZB262145:IZD262304 JIX262145:JIZ262304 JST262145:JSV262304 KCP262145:KCR262304 KML262145:KMN262304 KWH262145:KWJ262304 LGD262145:LGF262304 LPZ262145:LQB262304 LZV262145:LZX262304 MJR262145:MJT262304 MTN262145:MTP262304 NDJ262145:NDL262304 NNF262145:NNH262304 NXB262145:NXD262304 OGX262145:OGZ262304 OQT262145:OQV262304 PAP262145:PAR262304 PKL262145:PKN262304 PUH262145:PUJ262304 QED262145:QEF262304 QNZ262145:QOB262304 QXV262145:QXX262304 RHR262145:RHT262304 RRN262145:RRP262304 SBJ262145:SBL262304 SLF262145:SLH262304 SVB262145:SVD262304 TEX262145:TEZ262304 TOT262145:TOV262304 TYP262145:TYR262304 UIL262145:UIN262304 USH262145:USJ262304 VCD262145:VCF262304 VLZ262145:VMB262304 VVV262145:VVX262304 WFR262145:WFT262304 WPN262145:WPP262304 WZJ262145:WZL262304 DB327681:DD327840 MX327681:MZ327840 WT327681:WV327840 AGP327681:AGR327840 AQL327681:AQN327840 BAH327681:BAJ327840 BKD327681:BKF327840 BTZ327681:BUB327840 CDV327681:CDX327840 CNR327681:CNT327840 CXN327681:CXP327840 DHJ327681:DHL327840 DRF327681:DRH327840 EBB327681:EBD327840 EKX327681:EKZ327840 EUT327681:EUV327840 FEP327681:FER327840 FOL327681:FON327840 FYH327681:FYJ327840 GID327681:GIF327840 GRZ327681:GSB327840 HBV327681:HBX327840 HLR327681:HLT327840 HVN327681:HVP327840 IFJ327681:IFL327840 IPF327681:IPH327840 IZB327681:IZD327840 JIX327681:JIZ327840 JST327681:JSV327840 KCP327681:KCR327840 KML327681:KMN327840 KWH327681:KWJ327840 LGD327681:LGF327840 LPZ327681:LQB327840 LZV327681:LZX327840 MJR327681:MJT327840 MTN327681:MTP327840 NDJ327681:NDL327840 NNF327681:NNH327840 NXB327681:NXD327840 OGX327681:OGZ327840 OQT327681:OQV327840 PAP327681:PAR327840 PKL327681:PKN327840 PUH327681:PUJ327840 QED327681:QEF327840 QNZ327681:QOB327840 QXV327681:QXX327840 RHR327681:RHT327840 RRN327681:RRP327840 SBJ327681:SBL327840 SLF327681:SLH327840 SVB327681:SVD327840 TEX327681:TEZ327840 TOT327681:TOV327840 TYP327681:TYR327840 UIL327681:UIN327840 USH327681:USJ327840 VCD327681:VCF327840 VLZ327681:VMB327840 VVV327681:VVX327840 WFR327681:WFT327840 WPN327681:WPP327840 WZJ327681:WZL327840 DB393217:DD393376 MX393217:MZ393376 WT393217:WV393376 AGP393217:AGR393376 AQL393217:AQN393376 BAH393217:BAJ393376 BKD393217:BKF393376 BTZ393217:BUB393376 CDV393217:CDX393376 CNR393217:CNT393376 CXN393217:CXP393376 DHJ393217:DHL393376 DRF393217:DRH393376 EBB393217:EBD393376 EKX393217:EKZ393376 EUT393217:EUV393376 FEP393217:FER393376 FOL393217:FON393376 FYH393217:FYJ393376 GID393217:GIF393376 GRZ393217:GSB393376 HBV393217:HBX393376 HLR393217:HLT393376 HVN393217:HVP393376 IFJ393217:IFL393376 IPF393217:IPH393376 IZB393217:IZD393376 JIX393217:JIZ393376 JST393217:JSV393376 KCP393217:KCR393376 KML393217:KMN393376 KWH393217:KWJ393376 LGD393217:LGF393376 LPZ393217:LQB393376 LZV393217:LZX393376 MJR393217:MJT393376 MTN393217:MTP393376 NDJ393217:NDL393376 NNF393217:NNH393376 NXB393217:NXD393376 OGX393217:OGZ393376 OQT393217:OQV393376 PAP393217:PAR393376 PKL393217:PKN393376 PUH393217:PUJ393376 QED393217:QEF393376 QNZ393217:QOB393376 QXV393217:QXX393376 RHR393217:RHT393376 RRN393217:RRP393376 SBJ393217:SBL393376 SLF393217:SLH393376 SVB393217:SVD393376 TEX393217:TEZ393376 TOT393217:TOV393376 TYP393217:TYR393376 UIL393217:UIN393376 USH393217:USJ393376 VCD393217:VCF393376 VLZ393217:VMB393376 VVV393217:VVX393376 WFR393217:WFT393376 WPN393217:WPP393376 WZJ393217:WZL393376 DB458753:DD458912 MX458753:MZ458912 WT458753:WV458912 AGP458753:AGR458912 AQL458753:AQN458912 BAH458753:BAJ458912 BKD458753:BKF458912 BTZ458753:BUB458912 CDV458753:CDX458912 CNR458753:CNT458912 CXN458753:CXP458912 DHJ458753:DHL458912 DRF458753:DRH458912 EBB458753:EBD458912 EKX458753:EKZ458912 EUT458753:EUV458912 FEP458753:FER458912 FOL458753:FON458912 FYH458753:FYJ458912 GID458753:GIF458912 GRZ458753:GSB458912 HBV458753:HBX458912 HLR458753:HLT458912 HVN458753:HVP458912 IFJ458753:IFL458912 IPF458753:IPH458912 IZB458753:IZD458912 JIX458753:JIZ458912 JST458753:JSV458912 KCP458753:KCR458912 KML458753:KMN458912 KWH458753:KWJ458912 LGD458753:LGF458912 LPZ458753:LQB458912 LZV458753:LZX458912 MJR458753:MJT458912 MTN458753:MTP458912 NDJ458753:NDL458912 NNF458753:NNH458912 NXB458753:NXD458912 OGX458753:OGZ458912 OQT458753:OQV458912 PAP458753:PAR458912 PKL458753:PKN458912 PUH458753:PUJ458912 QED458753:QEF458912 QNZ458753:QOB458912 QXV458753:QXX458912 RHR458753:RHT458912 RRN458753:RRP458912 SBJ458753:SBL458912 SLF458753:SLH458912 SVB458753:SVD458912 TEX458753:TEZ458912 TOT458753:TOV458912 TYP458753:TYR458912 UIL458753:UIN458912 USH458753:USJ458912 VCD458753:VCF458912 VLZ458753:VMB458912 VVV458753:VVX458912 WFR458753:WFT458912 WPN458753:WPP458912 WZJ458753:WZL458912 DB524289:DD524448 MX524289:MZ524448 WT524289:WV524448 AGP524289:AGR524448 AQL524289:AQN524448 BAH524289:BAJ524448 BKD524289:BKF524448 BTZ524289:BUB524448 CDV524289:CDX524448 CNR524289:CNT524448 CXN524289:CXP524448 DHJ524289:DHL524448 DRF524289:DRH524448 EBB524289:EBD524448 EKX524289:EKZ524448 EUT524289:EUV524448 FEP524289:FER524448 FOL524289:FON524448 FYH524289:FYJ524448 GID524289:GIF524448 GRZ524289:GSB524448 HBV524289:HBX524448 HLR524289:HLT524448 HVN524289:HVP524448 IFJ524289:IFL524448 IPF524289:IPH524448 IZB524289:IZD524448 JIX524289:JIZ524448 JST524289:JSV524448 KCP524289:KCR524448 KML524289:KMN524448 KWH524289:KWJ524448 LGD524289:LGF524448 LPZ524289:LQB524448 LZV524289:LZX524448 MJR524289:MJT524448 MTN524289:MTP524448 NDJ524289:NDL524448 NNF524289:NNH524448 NXB524289:NXD524448 OGX524289:OGZ524448 OQT524289:OQV524448 PAP524289:PAR524448 PKL524289:PKN524448 PUH524289:PUJ524448 QED524289:QEF524448 QNZ524289:QOB524448 QXV524289:QXX524448 RHR524289:RHT524448 RRN524289:RRP524448 SBJ524289:SBL524448 SLF524289:SLH524448 SVB524289:SVD524448 TEX524289:TEZ524448 TOT524289:TOV524448 TYP524289:TYR524448 UIL524289:UIN524448 USH524289:USJ524448 VCD524289:VCF524448 VLZ524289:VMB524448 VVV524289:VVX524448 WFR524289:WFT524448 WPN524289:WPP524448 WZJ524289:WZL524448 DB589825:DD589984 MX589825:MZ589984 WT589825:WV589984 AGP589825:AGR589984 AQL589825:AQN589984 BAH589825:BAJ589984 BKD589825:BKF589984 BTZ589825:BUB589984 CDV589825:CDX589984 CNR589825:CNT589984 CXN589825:CXP589984 DHJ589825:DHL589984 DRF589825:DRH589984 EBB589825:EBD589984 EKX589825:EKZ589984 EUT589825:EUV589984 FEP589825:FER589984 FOL589825:FON589984 FYH589825:FYJ589984 GID589825:GIF589984 GRZ589825:GSB589984 HBV589825:HBX589984 HLR589825:HLT589984 HVN589825:HVP589984 IFJ589825:IFL589984 IPF589825:IPH589984 IZB589825:IZD589984 JIX589825:JIZ589984 JST589825:JSV589984 KCP589825:KCR589984 KML589825:KMN589984 KWH589825:KWJ589984 LGD589825:LGF589984 LPZ589825:LQB589984 LZV589825:LZX589984 MJR589825:MJT589984 MTN589825:MTP589984 NDJ589825:NDL589984 NNF589825:NNH589984 NXB589825:NXD589984 OGX589825:OGZ589984 OQT589825:OQV589984 PAP589825:PAR589984 PKL589825:PKN589984 PUH589825:PUJ589984 QED589825:QEF589984 QNZ589825:QOB589984 QXV589825:QXX589984 RHR589825:RHT589984 RRN589825:RRP589984 SBJ589825:SBL589984 SLF589825:SLH589984 SVB589825:SVD589984 TEX589825:TEZ589984 TOT589825:TOV589984 TYP589825:TYR589984 UIL589825:UIN589984 USH589825:USJ589984 VCD589825:VCF589984 VLZ589825:VMB589984 VVV589825:VVX589984 WFR589825:WFT589984 WPN589825:WPP589984 WZJ589825:WZL589984 DB655361:DD655520 MX655361:MZ655520 WT655361:WV655520 AGP655361:AGR655520 AQL655361:AQN655520 BAH655361:BAJ655520 BKD655361:BKF655520 BTZ655361:BUB655520 CDV655361:CDX655520 CNR655361:CNT655520 CXN655361:CXP655520 DHJ655361:DHL655520 DRF655361:DRH655520 EBB655361:EBD655520 EKX655361:EKZ655520 EUT655361:EUV655520 FEP655361:FER655520 FOL655361:FON655520 FYH655361:FYJ655520 GID655361:GIF655520 GRZ655361:GSB655520 HBV655361:HBX655520 HLR655361:HLT655520 HVN655361:HVP655520 IFJ655361:IFL655520 IPF655361:IPH655520 IZB655361:IZD655520 JIX655361:JIZ655520 JST655361:JSV655520 KCP655361:KCR655520 KML655361:KMN655520 KWH655361:KWJ655520 LGD655361:LGF655520 LPZ655361:LQB655520 LZV655361:LZX655520 MJR655361:MJT655520 MTN655361:MTP655520 NDJ655361:NDL655520 NNF655361:NNH655520 NXB655361:NXD655520 OGX655361:OGZ655520 OQT655361:OQV655520 PAP655361:PAR655520 PKL655361:PKN655520 PUH655361:PUJ655520 QED655361:QEF655520 QNZ655361:QOB655520 QXV655361:QXX655520 RHR655361:RHT655520 RRN655361:RRP655520 SBJ655361:SBL655520 SLF655361:SLH655520 SVB655361:SVD655520 TEX655361:TEZ655520 TOT655361:TOV655520 TYP655361:TYR655520 UIL655361:UIN655520 USH655361:USJ655520 VCD655361:VCF655520 VLZ655361:VMB655520 VVV655361:VVX655520 WFR655361:WFT655520 WPN655361:WPP655520 WZJ655361:WZL655520 DB720897:DD721056 MX720897:MZ721056 WT720897:WV721056 AGP720897:AGR721056 AQL720897:AQN721056 BAH720897:BAJ721056 BKD720897:BKF721056 BTZ720897:BUB721056 CDV720897:CDX721056 CNR720897:CNT721056 CXN720897:CXP721056 DHJ720897:DHL721056 DRF720897:DRH721056 EBB720897:EBD721056 EKX720897:EKZ721056 EUT720897:EUV721056 FEP720897:FER721056 FOL720897:FON721056 FYH720897:FYJ721056 GID720897:GIF721056 GRZ720897:GSB721056 HBV720897:HBX721056 HLR720897:HLT721056 HVN720897:HVP721056 IFJ720897:IFL721056 IPF720897:IPH721056 IZB720897:IZD721056 JIX720897:JIZ721056 JST720897:JSV721056 KCP720897:KCR721056 KML720897:KMN721056 KWH720897:KWJ721056 LGD720897:LGF721056 LPZ720897:LQB721056 LZV720897:LZX721056 MJR720897:MJT721056 MTN720897:MTP721056 NDJ720897:NDL721056 NNF720897:NNH721056 NXB720897:NXD721056 OGX720897:OGZ721056 OQT720897:OQV721056 PAP720897:PAR721056 PKL720897:PKN721056 PUH720897:PUJ721056 QED720897:QEF721056 QNZ720897:QOB721056 QXV720897:QXX721056 RHR720897:RHT721056 RRN720897:RRP721056 SBJ720897:SBL721056 SLF720897:SLH721056 SVB720897:SVD721056 TEX720897:TEZ721056 TOT720897:TOV721056 TYP720897:TYR721056 UIL720897:UIN721056 USH720897:USJ721056 VCD720897:VCF721056 VLZ720897:VMB721056 VVV720897:VVX721056 WFR720897:WFT721056 WPN720897:WPP721056 WZJ720897:WZL721056 DB786433:DD786592 MX786433:MZ786592 WT786433:WV786592 AGP786433:AGR786592 AQL786433:AQN786592 BAH786433:BAJ786592 BKD786433:BKF786592 BTZ786433:BUB786592 CDV786433:CDX786592 CNR786433:CNT786592 CXN786433:CXP786592 DHJ786433:DHL786592 DRF786433:DRH786592 EBB786433:EBD786592 EKX786433:EKZ786592 EUT786433:EUV786592 FEP786433:FER786592 FOL786433:FON786592 FYH786433:FYJ786592 GID786433:GIF786592 GRZ786433:GSB786592 HBV786433:HBX786592 HLR786433:HLT786592 HVN786433:HVP786592 IFJ786433:IFL786592 IPF786433:IPH786592 IZB786433:IZD786592 JIX786433:JIZ786592 JST786433:JSV786592 KCP786433:KCR786592 KML786433:KMN786592 KWH786433:KWJ786592 LGD786433:LGF786592 LPZ786433:LQB786592 LZV786433:LZX786592 MJR786433:MJT786592 MTN786433:MTP786592 NDJ786433:NDL786592 NNF786433:NNH786592 NXB786433:NXD786592 OGX786433:OGZ786592 OQT786433:OQV786592 PAP786433:PAR786592 PKL786433:PKN786592 PUH786433:PUJ786592 QED786433:QEF786592 QNZ786433:QOB786592 QXV786433:QXX786592 RHR786433:RHT786592 RRN786433:RRP786592 SBJ786433:SBL786592 SLF786433:SLH786592 SVB786433:SVD786592 TEX786433:TEZ786592 TOT786433:TOV786592 TYP786433:TYR786592 UIL786433:UIN786592 USH786433:USJ786592 VCD786433:VCF786592 VLZ786433:VMB786592 VVV786433:VVX786592 WFR786433:WFT786592 WPN786433:WPP786592 WZJ786433:WZL786592 DB851969:DD852128 MX851969:MZ852128 WT851969:WV852128 AGP851969:AGR852128 AQL851969:AQN852128 BAH851969:BAJ852128 BKD851969:BKF852128 BTZ851969:BUB852128 CDV851969:CDX852128 CNR851969:CNT852128 CXN851969:CXP852128 DHJ851969:DHL852128 DRF851969:DRH852128 EBB851969:EBD852128 EKX851969:EKZ852128 EUT851969:EUV852128 FEP851969:FER852128 FOL851969:FON852128 FYH851969:FYJ852128 GID851969:GIF852128 GRZ851969:GSB852128 HBV851969:HBX852128 HLR851969:HLT852128 HVN851969:HVP852128 IFJ851969:IFL852128 IPF851969:IPH852128 IZB851969:IZD852128 JIX851969:JIZ852128 JST851969:JSV852128 KCP851969:KCR852128 KML851969:KMN852128 KWH851969:KWJ852128 LGD851969:LGF852128 LPZ851969:LQB852128 LZV851969:LZX852128 MJR851969:MJT852128 MTN851969:MTP852128 NDJ851969:NDL852128 NNF851969:NNH852128 NXB851969:NXD852128 OGX851969:OGZ852128 OQT851969:OQV852128 PAP851969:PAR852128 PKL851969:PKN852128 PUH851969:PUJ852128 QED851969:QEF852128 QNZ851969:QOB852128 QXV851969:QXX852128 RHR851969:RHT852128 RRN851969:RRP852128 SBJ851969:SBL852128 SLF851969:SLH852128 SVB851969:SVD852128 TEX851969:TEZ852128 TOT851969:TOV852128 TYP851969:TYR852128 UIL851969:UIN852128 USH851969:USJ852128 VCD851969:VCF852128 VLZ851969:VMB852128 VVV851969:VVX852128 WFR851969:WFT852128 WPN851969:WPP852128 WZJ851969:WZL852128 DB917505:DD917664 MX917505:MZ917664 WT917505:WV917664 AGP917505:AGR917664 AQL917505:AQN917664 BAH917505:BAJ917664 BKD917505:BKF917664 BTZ917505:BUB917664 CDV917505:CDX917664 CNR917505:CNT917664 CXN917505:CXP917664 DHJ917505:DHL917664 DRF917505:DRH917664 EBB917505:EBD917664 EKX917505:EKZ917664 EUT917505:EUV917664 FEP917505:FER917664 FOL917505:FON917664 FYH917505:FYJ917664 GID917505:GIF917664 GRZ917505:GSB917664 HBV917505:HBX917664 HLR917505:HLT917664 HVN917505:HVP917664 IFJ917505:IFL917664 IPF917505:IPH917664 IZB917505:IZD917664 JIX917505:JIZ917664 JST917505:JSV917664 KCP917505:KCR917664 KML917505:KMN917664 KWH917505:KWJ917664 LGD917505:LGF917664 LPZ917505:LQB917664 LZV917505:LZX917664 MJR917505:MJT917664 MTN917505:MTP917664 NDJ917505:NDL917664 NNF917505:NNH917664 NXB917505:NXD917664 OGX917505:OGZ917664 OQT917505:OQV917664 PAP917505:PAR917664 PKL917505:PKN917664 PUH917505:PUJ917664 QED917505:QEF917664 QNZ917505:QOB917664 QXV917505:QXX917664 RHR917505:RHT917664 RRN917505:RRP917664 SBJ917505:SBL917664 SLF917505:SLH917664 SVB917505:SVD917664 TEX917505:TEZ917664 TOT917505:TOV917664 TYP917505:TYR917664 UIL917505:UIN917664 USH917505:USJ917664 VCD917505:VCF917664 VLZ917505:VMB917664 VVV917505:VVX917664 WFR917505:WFT917664 WPN917505:WPP917664 WZJ917505:WZL917664 DB983041:DD983200 MX983041:MZ983200 WT983041:WV983200 AGP983041:AGR983200 AQL983041:AQN983200 BAH983041:BAJ983200 BKD983041:BKF983200 BTZ983041:BUB983200 CDV983041:CDX983200 CNR983041:CNT983200 CXN983041:CXP983200 DHJ983041:DHL983200 DRF983041:DRH983200 EBB983041:EBD983200 EKX983041:EKZ983200 EUT983041:EUV983200 FEP983041:FER983200 FOL983041:FON983200 FYH983041:FYJ983200 GID983041:GIF983200 GRZ983041:GSB983200 HBV983041:HBX983200 HLR983041:HLT983200 HVN983041:HVP983200 IFJ983041:IFL983200 IPF983041:IPH983200 IZB983041:IZD983200 JIX983041:JIZ983200 JST983041:JSV983200 KCP983041:KCR983200 KML983041:KMN983200 KWH983041:KWJ983200 LGD983041:LGF983200 LPZ983041:LQB983200 LZV983041:LZX983200 MJR983041:MJT983200 MTN983041:MTP983200 NDJ983041:NDL983200 NNF983041:NNH983200 NXB983041:NXD983200 OGX983041:OGZ983200 OQT983041:OQV983200 PAP983041:PAR983200 PKL983041:PKN983200 PUH983041:PUJ983200 QED983041:QEF983200 QNZ983041:QOB983200 QXV983041:QXX983200 RHR983041:RHT983200 RRN983041:RRP983200 SBJ983041:SBL983200 SLF983041:SLH983200 SVB983041:SVD983200 TEX983041:TEZ983200 TOT983041:TOV983200 TYP983041:TYR983200 UIL983041:UIN983200 USH983041:USJ983200 VCD983041:VCF983200 VLZ983041:VMB983200 VVV983041:VVX983200 WFR983041:WFT983200 WPN983041:WPP983200 WZJ983041:WZL983200 AT1:AU1048576 KP1:KQ1048576 UL1:UM1048576 AEH1:AEI1048576 AOD1:AOE1048576 AXZ1:AYA1048576 BHV1:BHW1048576 BRR1:BRS1048576 CBN1:CBO1048576 CLJ1:CLK1048576 CVF1:CVG1048576 DFB1:DFC1048576 DOX1:DOY1048576 DYT1:DYU1048576 EIP1:EIQ1048576 ESL1:ESM1048576 FCH1:FCI1048576 FMD1:FME1048576 FVZ1:FWA1048576 GFV1:GFW1048576 GPR1:GPS1048576 GZN1:GZO1048576 HJJ1:HJK1048576 HTF1:HTG1048576 IDB1:IDC1048576 IMX1:IMY1048576 IWT1:IWU1048576 JGP1:JGQ1048576 JQL1:JQM1048576 KAH1:KAI1048576 KKD1:KKE1048576 KTZ1:KUA1048576 LDV1:LDW1048576 LNR1:LNS1048576 LXN1:LXO1048576 MHJ1:MHK1048576 MRF1:MRG1048576 NBB1:NBC1048576 NKX1:NKY1048576 NUT1:NUU1048576 OEP1:OEQ1048576 OOL1:OOM1048576 OYH1:OYI1048576 PID1:PIE1048576 PRZ1:PSA1048576 QBV1:QBW1048576 QLR1:QLS1048576 QVN1:QVO1048576 RFJ1:RFK1048576 RPF1:RPG1048576 RZB1:RZC1048576 SIX1:SIY1048576 SST1:SSU1048576 TCP1:TCQ1048576 TML1:TMM1048576 TWH1:TWI1048576 UGD1:UGE1048576 UPZ1:UQA1048576 UZV1:UZW1048576 VJR1:VJS1048576 VTN1:VTO1048576 WDJ1:WDK1048576 WNF1:WNG1048576 WXB1:WXC1048576 AV1:AV160 KR1:KR160 UN1:UN160 AEJ1:AEJ160 AOF1:AOF160 AYB1:AYB160 BHX1:BHX160 BRT1:BRT160 CBP1:CBP160 CLL1:CLL160 CVH1:CVH160 DFD1:DFD160 DOZ1:DOZ160 DYV1:DYV160 EIR1:EIR160 ESN1:ESN160 FCJ1:FCJ160 FMF1:FMF160 FWB1:FWB160 GFX1:GFX160 GPT1:GPT160 GZP1:GZP160 HJL1:HJL160 HTH1:HTH160 IDD1:IDD160 IMZ1:IMZ160 IWV1:IWV160 JGR1:JGR160 JQN1:JQN160 KAJ1:KAJ160 KKF1:KKF160 KUB1:KUB160 LDX1:LDX160 LNT1:LNT160 LXP1:LXP160 MHL1:MHL160 MRH1:MRH160 NBD1:NBD160 NKZ1:NKZ160 NUV1:NUV160 OER1:OER160 OON1:OON160 OYJ1:OYJ160 PIF1:PIF160 PSB1:PSB160 QBX1:QBX160 QLT1:QLT160 QVP1:QVP160 RFL1:RFL160 RPH1:RPH160 RZD1:RZD160 SIZ1:SIZ160 SSV1:SSV160 TCR1:TCR160 TMN1:TMN160 TWJ1:TWJ160 UGF1:UGF160 UQB1:UQB160 UZX1:UZX160 VJT1:VJT160 VTP1:VTP160 WDL1:WDL160 WNH1:WNH160 WXD1:WXD160 AV191:AV65696 KR191:KR65696 UN191:UN65696 AEJ191:AEJ65696 AOF191:AOF65696 AYB191:AYB65696 BHX191:BHX65696 BRT191:BRT65696 CBP191:CBP65696 CLL191:CLL65696 CVH191:CVH65696 DFD191:DFD65696 DOZ191:DOZ65696 DYV191:DYV65696 EIR191:EIR65696 ESN191:ESN65696 FCJ191:FCJ65696 FMF191:FMF65696 FWB191:FWB65696 GFX191:GFX65696 GPT191:GPT65696 GZP191:GZP65696 HJL191:HJL65696 HTH191:HTH65696 IDD191:IDD65696 IMZ191:IMZ65696 IWV191:IWV65696 JGR191:JGR65696 JQN191:JQN65696 KAJ191:KAJ65696 KKF191:KKF65696 KUB191:KUB65696 LDX191:LDX65696 LNT191:LNT65696 LXP191:LXP65696 MHL191:MHL65696 MRH191:MRH65696 NBD191:NBD65696 NKZ191:NKZ65696 NUV191:NUV65696 OER191:OER65696 OON191:OON65696 OYJ191:OYJ65696 PIF191:PIF65696 PSB191:PSB65696 QBX191:QBX65696 QLT191:QLT65696 QVP191:QVP65696 RFL191:RFL65696 RPH191:RPH65696 RZD191:RZD65696 SIZ191:SIZ65696 SSV191:SSV65696 TCR191:TCR65696 TMN191:TMN65696 TWJ191:TWJ65696 UGF191:UGF65696 UQB191:UQB65696 UZX191:UZX65696 VJT191:VJT65696 VTP191:VTP65696 WDL191:WDL65696 WNH191:WNH65696 WXD191:WXD65696 AV65727:AV131232 KR65727:KR131232 UN65727:UN131232 AEJ65727:AEJ131232 AOF65727:AOF131232 AYB65727:AYB131232 BHX65727:BHX131232 BRT65727:BRT131232 CBP65727:CBP131232 CLL65727:CLL131232 CVH65727:CVH131232 DFD65727:DFD131232 DOZ65727:DOZ131232 DYV65727:DYV131232 EIR65727:EIR131232 ESN65727:ESN131232 FCJ65727:FCJ131232 FMF65727:FMF131232 FWB65727:FWB131232 GFX65727:GFX131232 GPT65727:GPT131232 GZP65727:GZP131232 HJL65727:HJL131232 HTH65727:HTH131232 IDD65727:IDD131232 IMZ65727:IMZ131232 IWV65727:IWV131232 JGR65727:JGR131232 JQN65727:JQN131232 KAJ65727:KAJ131232 KKF65727:KKF131232 KUB65727:KUB131232 LDX65727:LDX131232 LNT65727:LNT131232 LXP65727:LXP131232 MHL65727:MHL131232 MRH65727:MRH131232 NBD65727:NBD131232 NKZ65727:NKZ131232 NUV65727:NUV131232 OER65727:OER131232 OON65727:OON131232 OYJ65727:OYJ131232 PIF65727:PIF131232 PSB65727:PSB131232 QBX65727:QBX131232 QLT65727:QLT131232 QVP65727:QVP131232 RFL65727:RFL131232 RPH65727:RPH131232 RZD65727:RZD131232 SIZ65727:SIZ131232 SSV65727:SSV131232 TCR65727:TCR131232 TMN65727:TMN131232 TWJ65727:TWJ131232 UGF65727:UGF131232 UQB65727:UQB131232 UZX65727:UZX131232 VJT65727:VJT131232 VTP65727:VTP131232 WDL65727:WDL131232 WNH65727:WNH131232 WXD65727:WXD131232 AV131263:AV196768 KR131263:KR196768 UN131263:UN196768 AEJ131263:AEJ196768 AOF131263:AOF196768 AYB131263:AYB196768 BHX131263:BHX196768 BRT131263:BRT196768 CBP131263:CBP196768 CLL131263:CLL196768 CVH131263:CVH196768 DFD131263:DFD196768 DOZ131263:DOZ196768 DYV131263:DYV196768 EIR131263:EIR196768 ESN131263:ESN196768 FCJ131263:FCJ196768 FMF131263:FMF196768 FWB131263:FWB196768 GFX131263:GFX196768 GPT131263:GPT196768 GZP131263:GZP196768 HJL131263:HJL196768 HTH131263:HTH196768 IDD131263:IDD196768 IMZ131263:IMZ196768 IWV131263:IWV196768 JGR131263:JGR196768 JQN131263:JQN196768 KAJ131263:KAJ196768 KKF131263:KKF196768 KUB131263:KUB196768 LDX131263:LDX196768 LNT131263:LNT196768 LXP131263:LXP196768 MHL131263:MHL196768 MRH131263:MRH196768 NBD131263:NBD196768 NKZ131263:NKZ196768 NUV131263:NUV196768 OER131263:OER196768 OON131263:OON196768 OYJ131263:OYJ196768 PIF131263:PIF196768 PSB131263:PSB196768 QBX131263:QBX196768 QLT131263:QLT196768 QVP131263:QVP196768 RFL131263:RFL196768 RPH131263:RPH196768 RZD131263:RZD196768 SIZ131263:SIZ196768 SSV131263:SSV196768 TCR131263:TCR196768 TMN131263:TMN196768 TWJ131263:TWJ196768 UGF131263:UGF196768 UQB131263:UQB196768 UZX131263:UZX196768 VJT131263:VJT196768 VTP131263:VTP196768 WDL131263:WDL196768 WNH131263:WNH196768 WXD131263:WXD196768 AV196799:AV262304 KR196799:KR262304 UN196799:UN262304 AEJ196799:AEJ262304 AOF196799:AOF262304 AYB196799:AYB262304 BHX196799:BHX262304 BRT196799:BRT262304 CBP196799:CBP262304 CLL196799:CLL262304 CVH196799:CVH262304 DFD196799:DFD262304 DOZ196799:DOZ262304 DYV196799:DYV262304 EIR196799:EIR262304 ESN196799:ESN262304 FCJ196799:FCJ262304 FMF196799:FMF262304 FWB196799:FWB262304 GFX196799:GFX262304 GPT196799:GPT262304 GZP196799:GZP262304 HJL196799:HJL262304 HTH196799:HTH262304 IDD196799:IDD262304 IMZ196799:IMZ262304 IWV196799:IWV262304 JGR196799:JGR262304 JQN196799:JQN262304 KAJ196799:KAJ262304 KKF196799:KKF262304 KUB196799:KUB262304 LDX196799:LDX262304 LNT196799:LNT262304 LXP196799:LXP262304 MHL196799:MHL262304 MRH196799:MRH262304 NBD196799:NBD262304 NKZ196799:NKZ262304 NUV196799:NUV262304 OER196799:OER262304 OON196799:OON262304 OYJ196799:OYJ262304 PIF196799:PIF262304 PSB196799:PSB262304 QBX196799:QBX262304 QLT196799:QLT262304 QVP196799:QVP262304 RFL196799:RFL262304 RPH196799:RPH262304 RZD196799:RZD262304 SIZ196799:SIZ262304 SSV196799:SSV262304 TCR196799:TCR262304 TMN196799:TMN262304 TWJ196799:TWJ262304 UGF196799:UGF262304 UQB196799:UQB262304 UZX196799:UZX262304 VJT196799:VJT262304 VTP196799:VTP262304 WDL196799:WDL262304 WNH196799:WNH262304 WXD196799:WXD262304 AV262335:AV327840 KR262335:KR327840 UN262335:UN327840 AEJ262335:AEJ327840 AOF262335:AOF327840 AYB262335:AYB327840 BHX262335:BHX327840 BRT262335:BRT327840 CBP262335:CBP327840 CLL262335:CLL327840 CVH262335:CVH327840 DFD262335:DFD327840 DOZ262335:DOZ327840 DYV262335:DYV327840 EIR262335:EIR327840 ESN262335:ESN327840 FCJ262335:FCJ327840 FMF262335:FMF327840 FWB262335:FWB327840 GFX262335:GFX327840 GPT262335:GPT327840 GZP262335:GZP327840 HJL262335:HJL327840 HTH262335:HTH327840 IDD262335:IDD327840 IMZ262335:IMZ327840 IWV262335:IWV327840 JGR262335:JGR327840 JQN262335:JQN327840 KAJ262335:KAJ327840 KKF262335:KKF327840 KUB262335:KUB327840 LDX262335:LDX327840 LNT262335:LNT327840 LXP262335:LXP327840 MHL262335:MHL327840 MRH262335:MRH327840 NBD262335:NBD327840 NKZ262335:NKZ327840 NUV262335:NUV327840 OER262335:OER327840 OON262335:OON327840 OYJ262335:OYJ327840 PIF262335:PIF327840 PSB262335:PSB327840 QBX262335:QBX327840 QLT262335:QLT327840 QVP262335:QVP327840 RFL262335:RFL327840 RPH262335:RPH327840 RZD262335:RZD327840 SIZ262335:SIZ327840 SSV262335:SSV327840 TCR262335:TCR327840 TMN262335:TMN327840 TWJ262335:TWJ327840 UGF262335:UGF327840 UQB262335:UQB327840 UZX262335:UZX327840 VJT262335:VJT327840 VTP262335:VTP327840 WDL262335:WDL327840 WNH262335:WNH327840 WXD262335:WXD327840 AV327871:AV393376 KR327871:KR393376 UN327871:UN393376 AEJ327871:AEJ393376 AOF327871:AOF393376 AYB327871:AYB393376 BHX327871:BHX393376 BRT327871:BRT393376 CBP327871:CBP393376 CLL327871:CLL393376 CVH327871:CVH393376 DFD327871:DFD393376 DOZ327871:DOZ393376 DYV327871:DYV393376 EIR327871:EIR393376 ESN327871:ESN393376 FCJ327871:FCJ393376 FMF327871:FMF393376 FWB327871:FWB393376 GFX327871:GFX393376 GPT327871:GPT393376 GZP327871:GZP393376 HJL327871:HJL393376 HTH327871:HTH393376 IDD327871:IDD393376 IMZ327871:IMZ393376 IWV327871:IWV393376 JGR327871:JGR393376 JQN327871:JQN393376 KAJ327871:KAJ393376 KKF327871:KKF393376 KUB327871:KUB393376 LDX327871:LDX393376 LNT327871:LNT393376 LXP327871:LXP393376 MHL327871:MHL393376 MRH327871:MRH393376 NBD327871:NBD393376 NKZ327871:NKZ393376 NUV327871:NUV393376 OER327871:OER393376 OON327871:OON393376 OYJ327871:OYJ393376 PIF327871:PIF393376 PSB327871:PSB393376 QBX327871:QBX393376 QLT327871:QLT393376 QVP327871:QVP393376 RFL327871:RFL393376 RPH327871:RPH393376 RZD327871:RZD393376 SIZ327871:SIZ393376 SSV327871:SSV393376 TCR327871:TCR393376 TMN327871:TMN393376 TWJ327871:TWJ393376 UGF327871:UGF393376 UQB327871:UQB393376 UZX327871:UZX393376 VJT327871:VJT393376 VTP327871:VTP393376 WDL327871:WDL393376 WNH327871:WNH393376 WXD327871:WXD393376 AV393407:AV458912 KR393407:KR458912 UN393407:UN458912 AEJ393407:AEJ458912 AOF393407:AOF458912 AYB393407:AYB458912 BHX393407:BHX458912 BRT393407:BRT458912 CBP393407:CBP458912 CLL393407:CLL458912 CVH393407:CVH458912 DFD393407:DFD458912 DOZ393407:DOZ458912 DYV393407:DYV458912 EIR393407:EIR458912 ESN393407:ESN458912 FCJ393407:FCJ458912 FMF393407:FMF458912 FWB393407:FWB458912 GFX393407:GFX458912 GPT393407:GPT458912 GZP393407:GZP458912 HJL393407:HJL458912 HTH393407:HTH458912 IDD393407:IDD458912 IMZ393407:IMZ458912 IWV393407:IWV458912 JGR393407:JGR458912 JQN393407:JQN458912 KAJ393407:KAJ458912 KKF393407:KKF458912 KUB393407:KUB458912 LDX393407:LDX458912 LNT393407:LNT458912 LXP393407:LXP458912 MHL393407:MHL458912 MRH393407:MRH458912 NBD393407:NBD458912 NKZ393407:NKZ458912 NUV393407:NUV458912 OER393407:OER458912 OON393407:OON458912 OYJ393407:OYJ458912 PIF393407:PIF458912 PSB393407:PSB458912 QBX393407:QBX458912 QLT393407:QLT458912 QVP393407:QVP458912 RFL393407:RFL458912 RPH393407:RPH458912 RZD393407:RZD458912 SIZ393407:SIZ458912 SSV393407:SSV458912 TCR393407:TCR458912 TMN393407:TMN458912 TWJ393407:TWJ458912 UGF393407:UGF458912 UQB393407:UQB458912 UZX393407:UZX458912 VJT393407:VJT458912 VTP393407:VTP458912 WDL393407:WDL458912 WNH393407:WNH458912 WXD393407:WXD458912 AV458943:AV524448 KR458943:KR524448 UN458943:UN524448 AEJ458943:AEJ524448 AOF458943:AOF524448 AYB458943:AYB524448 BHX458943:BHX524448 BRT458943:BRT524448 CBP458943:CBP524448 CLL458943:CLL524448 CVH458943:CVH524448 DFD458943:DFD524448 DOZ458943:DOZ524448 DYV458943:DYV524448 EIR458943:EIR524448 ESN458943:ESN524448 FCJ458943:FCJ524448 FMF458943:FMF524448 FWB458943:FWB524448 GFX458943:GFX524448 GPT458943:GPT524448 GZP458943:GZP524448 HJL458943:HJL524448 HTH458943:HTH524448 IDD458943:IDD524448 IMZ458943:IMZ524448 IWV458943:IWV524448 JGR458943:JGR524448 JQN458943:JQN524448 KAJ458943:KAJ524448 KKF458943:KKF524448 KUB458943:KUB524448 LDX458943:LDX524448 LNT458943:LNT524448 LXP458943:LXP524448 MHL458943:MHL524448 MRH458943:MRH524448 NBD458943:NBD524448 NKZ458943:NKZ524448 NUV458943:NUV524448 OER458943:OER524448 OON458943:OON524448 OYJ458943:OYJ524448 PIF458943:PIF524448 PSB458943:PSB524448 QBX458943:QBX524448 QLT458943:QLT524448 QVP458943:QVP524448 RFL458943:RFL524448 RPH458943:RPH524448 RZD458943:RZD524448 SIZ458943:SIZ524448 SSV458943:SSV524448 TCR458943:TCR524448 TMN458943:TMN524448 TWJ458943:TWJ524448 UGF458943:UGF524448 UQB458943:UQB524448 UZX458943:UZX524448 VJT458943:VJT524448 VTP458943:VTP524448 WDL458943:WDL524448 WNH458943:WNH524448 WXD458943:WXD524448 AV524479:AV589984 KR524479:KR589984 UN524479:UN589984 AEJ524479:AEJ589984 AOF524479:AOF589984 AYB524479:AYB589984 BHX524479:BHX589984 BRT524479:BRT589984 CBP524479:CBP589984 CLL524479:CLL589984 CVH524479:CVH589984 DFD524479:DFD589984 DOZ524479:DOZ589984 DYV524479:DYV589984 EIR524479:EIR589984 ESN524479:ESN589984 FCJ524479:FCJ589984 FMF524479:FMF589984 FWB524479:FWB589984 GFX524479:GFX589984 GPT524479:GPT589984 GZP524479:GZP589984 HJL524479:HJL589984 HTH524479:HTH589984 IDD524479:IDD589984 IMZ524479:IMZ589984 IWV524479:IWV589984 JGR524479:JGR589984 JQN524479:JQN589984 KAJ524479:KAJ589984 KKF524479:KKF589984 KUB524479:KUB589984 LDX524479:LDX589984 LNT524479:LNT589984 LXP524479:LXP589984 MHL524479:MHL589984 MRH524479:MRH589984 NBD524479:NBD589984 NKZ524479:NKZ589984 NUV524479:NUV589984 OER524479:OER589984 OON524479:OON589984 OYJ524479:OYJ589984 PIF524479:PIF589984 PSB524479:PSB589984 QBX524479:QBX589984 QLT524479:QLT589984 QVP524479:QVP589984 RFL524479:RFL589984 RPH524479:RPH589984 RZD524479:RZD589984 SIZ524479:SIZ589984 SSV524479:SSV589984 TCR524479:TCR589984 TMN524479:TMN589984 TWJ524479:TWJ589984 UGF524479:UGF589984 UQB524479:UQB589984 UZX524479:UZX589984 VJT524479:VJT589984 VTP524479:VTP589984 WDL524479:WDL589984 WNH524479:WNH589984 WXD524479:WXD589984 AV590015:AV655520 KR590015:KR655520 UN590015:UN655520 AEJ590015:AEJ655520 AOF590015:AOF655520 AYB590015:AYB655520 BHX590015:BHX655520 BRT590015:BRT655520 CBP590015:CBP655520 CLL590015:CLL655520 CVH590015:CVH655520 DFD590015:DFD655520 DOZ590015:DOZ655520 DYV590015:DYV655520 EIR590015:EIR655520 ESN590015:ESN655520 FCJ590015:FCJ655520 FMF590015:FMF655520 FWB590015:FWB655520 GFX590015:GFX655520 GPT590015:GPT655520 GZP590015:GZP655520 HJL590015:HJL655520 HTH590015:HTH655520 IDD590015:IDD655520 IMZ590015:IMZ655520 IWV590015:IWV655520 JGR590015:JGR655520 JQN590015:JQN655520 KAJ590015:KAJ655520 KKF590015:KKF655520 KUB590015:KUB655520 LDX590015:LDX655520 LNT590015:LNT655520 LXP590015:LXP655520 MHL590015:MHL655520 MRH590015:MRH655520 NBD590015:NBD655520 NKZ590015:NKZ655520 NUV590015:NUV655520 OER590015:OER655520 OON590015:OON655520 OYJ590015:OYJ655520 PIF590015:PIF655520 PSB590015:PSB655520 QBX590015:QBX655520 QLT590015:QLT655520 QVP590015:QVP655520 RFL590015:RFL655520 RPH590015:RPH655520 RZD590015:RZD655520 SIZ590015:SIZ655520 SSV590015:SSV655520 TCR590015:TCR655520 TMN590015:TMN655520 TWJ590015:TWJ655520 UGF590015:UGF655520 UQB590015:UQB655520 UZX590015:UZX655520 VJT590015:VJT655520 VTP590015:VTP655520 WDL590015:WDL655520 WNH590015:WNH655520 WXD590015:WXD655520 AV655551:AV721056 KR655551:KR721056 UN655551:UN721056 AEJ655551:AEJ721056 AOF655551:AOF721056 AYB655551:AYB721056 BHX655551:BHX721056 BRT655551:BRT721056 CBP655551:CBP721056 CLL655551:CLL721056 CVH655551:CVH721056 DFD655551:DFD721056 DOZ655551:DOZ721056 DYV655551:DYV721056 EIR655551:EIR721056 ESN655551:ESN721056 FCJ655551:FCJ721056 FMF655551:FMF721056 FWB655551:FWB721056 GFX655551:GFX721056 GPT655551:GPT721056 GZP655551:GZP721056 HJL655551:HJL721056 HTH655551:HTH721056 IDD655551:IDD721056 IMZ655551:IMZ721056 IWV655551:IWV721056 JGR655551:JGR721056 JQN655551:JQN721056 KAJ655551:KAJ721056 KKF655551:KKF721056 KUB655551:KUB721056 LDX655551:LDX721056 LNT655551:LNT721056 LXP655551:LXP721056 MHL655551:MHL721056 MRH655551:MRH721056 NBD655551:NBD721056 NKZ655551:NKZ721056 NUV655551:NUV721056 OER655551:OER721056 OON655551:OON721056 OYJ655551:OYJ721056 PIF655551:PIF721056 PSB655551:PSB721056 QBX655551:QBX721056 QLT655551:QLT721056 QVP655551:QVP721056 RFL655551:RFL721056 RPH655551:RPH721056 RZD655551:RZD721056 SIZ655551:SIZ721056 SSV655551:SSV721056 TCR655551:TCR721056 TMN655551:TMN721056 TWJ655551:TWJ721056 UGF655551:UGF721056 UQB655551:UQB721056 UZX655551:UZX721056 VJT655551:VJT721056 VTP655551:VTP721056 WDL655551:WDL721056 WNH655551:WNH721056 WXD655551:WXD721056 AV721087:AV786592 KR721087:KR786592 UN721087:UN786592 AEJ721087:AEJ786592 AOF721087:AOF786592 AYB721087:AYB786592 BHX721087:BHX786592 BRT721087:BRT786592 CBP721087:CBP786592 CLL721087:CLL786592 CVH721087:CVH786592 DFD721087:DFD786592 DOZ721087:DOZ786592 DYV721087:DYV786592 EIR721087:EIR786592 ESN721087:ESN786592 FCJ721087:FCJ786592 FMF721087:FMF786592 FWB721087:FWB786592 GFX721087:GFX786592 GPT721087:GPT786592 GZP721087:GZP786592 HJL721087:HJL786592 HTH721087:HTH786592 IDD721087:IDD786592 IMZ721087:IMZ786592 IWV721087:IWV786592 JGR721087:JGR786592 JQN721087:JQN786592 KAJ721087:KAJ786592 KKF721087:KKF786592 KUB721087:KUB786592 LDX721087:LDX786592 LNT721087:LNT786592 LXP721087:LXP786592 MHL721087:MHL786592 MRH721087:MRH786592 NBD721087:NBD786592 NKZ721087:NKZ786592 NUV721087:NUV786592 OER721087:OER786592 OON721087:OON786592 OYJ721087:OYJ786592 PIF721087:PIF786592 PSB721087:PSB786592 QBX721087:QBX786592 QLT721087:QLT786592 QVP721087:QVP786592 RFL721087:RFL786592 RPH721087:RPH786592 RZD721087:RZD786592 SIZ721087:SIZ786592 SSV721087:SSV786592 TCR721087:TCR786592 TMN721087:TMN786592 TWJ721087:TWJ786592 UGF721087:UGF786592 UQB721087:UQB786592 UZX721087:UZX786592 VJT721087:VJT786592 VTP721087:VTP786592 WDL721087:WDL786592 WNH721087:WNH786592 WXD721087:WXD786592 AV786623:AV852128 KR786623:KR852128 UN786623:UN852128 AEJ786623:AEJ852128 AOF786623:AOF852128 AYB786623:AYB852128 BHX786623:BHX852128 BRT786623:BRT852128 CBP786623:CBP852128 CLL786623:CLL852128 CVH786623:CVH852128 DFD786623:DFD852128 DOZ786623:DOZ852128 DYV786623:DYV852128 EIR786623:EIR852128 ESN786623:ESN852128 FCJ786623:FCJ852128 FMF786623:FMF852128 FWB786623:FWB852128 GFX786623:GFX852128 GPT786623:GPT852128 GZP786623:GZP852128 HJL786623:HJL852128 HTH786623:HTH852128 IDD786623:IDD852128 IMZ786623:IMZ852128 IWV786623:IWV852128 JGR786623:JGR852128 JQN786623:JQN852128 KAJ786623:KAJ852128 KKF786623:KKF852128 KUB786623:KUB852128 LDX786623:LDX852128 LNT786623:LNT852128 LXP786623:LXP852128 MHL786623:MHL852128 MRH786623:MRH852128 NBD786623:NBD852128 NKZ786623:NKZ852128 NUV786623:NUV852128 OER786623:OER852128 OON786623:OON852128 OYJ786623:OYJ852128 PIF786623:PIF852128 PSB786623:PSB852128 QBX786623:QBX852128 QLT786623:QLT852128 QVP786623:QVP852128 RFL786623:RFL852128 RPH786623:RPH852128 RZD786623:RZD852128 SIZ786623:SIZ852128 SSV786623:SSV852128 TCR786623:TCR852128 TMN786623:TMN852128 TWJ786623:TWJ852128 UGF786623:UGF852128 UQB786623:UQB852128 UZX786623:UZX852128 VJT786623:VJT852128 VTP786623:VTP852128 WDL786623:WDL852128 WNH786623:WNH852128 WXD786623:WXD852128 AV852159:AV917664 KR852159:KR917664 UN852159:UN917664 AEJ852159:AEJ917664 AOF852159:AOF917664 AYB852159:AYB917664 BHX852159:BHX917664 BRT852159:BRT917664 CBP852159:CBP917664 CLL852159:CLL917664 CVH852159:CVH917664 DFD852159:DFD917664 DOZ852159:DOZ917664 DYV852159:DYV917664 EIR852159:EIR917664 ESN852159:ESN917664 FCJ852159:FCJ917664 FMF852159:FMF917664 FWB852159:FWB917664 GFX852159:GFX917664 GPT852159:GPT917664 GZP852159:GZP917664 HJL852159:HJL917664 HTH852159:HTH917664 IDD852159:IDD917664 IMZ852159:IMZ917664 IWV852159:IWV917664 JGR852159:JGR917664 JQN852159:JQN917664 KAJ852159:KAJ917664 KKF852159:KKF917664 KUB852159:KUB917664 LDX852159:LDX917664 LNT852159:LNT917664 LXP852159:LXP917664 MHL852159:MHL917664 MRH852159:MRH917664 NBD852159:NBD917664 NKZ852159:NKZ917664 NUV852159:NUV917664 OER852159:OER917664 OON852159:OON917664 OYJ852159:OYJ917664 PIF852159:PIF917664 PSB852159:PSB917664 QBX852159:QBX917664 QLT852159:QLT917664 QVP852159:QVP917664 RFL852159:RFL917664 RPH852159:RPH917664 RZD852159:RZD917664 SIZ852159:SIZ917664 SSV852159:SSV917664 TCR852159:TCR917664 TMN852159:TMN917664 TWJ852159:TWJ917664 UGF852159:UGF917664 UQB852159:UQB917664 UZX852159:UZX917664 VJT852159:VJT917664 VTP852159:VTP917664 WDL852159:WDL917664 WNH852159:WNH917664 WXD852159:WXD917664 AV917695:AV983200 KR917695:KR983200 UN917695:UN983200 AEJ917695:AEJ983200 AOF917695:AOF983200 AYB917695:AYB983200 BHX917695:BHX983200 BRT917695:BRT983200 CBP917695:CBP983200 CLL917695:CLL983200 CVH917695:CVH983200 DFD917695:DFD983200 DOZ917695:DOZ983200 DYV917695:DYV983200 EIR917695:EIR983200 ESN917695:ESN983200 FCJ917695:FCJ983200 FMF917695:FMF983200 FWB917695:FWB983200 GFX917695:GFX983200 GPT917695:GPT983200 GZP917695:GZP983200 HJL917695:HJL983200 HTH917695:HTH983200 IDD917695:IDD983200 IMZ917695:IMZ983200 IWV917695:IWV983200 JGR917695:JGR983200 JQN917695:JQN983200 KAJ917695:KAJ983200 KKF917695:KKF983200 KUB917695:KUB983200 LDX917695:LDX983200 LNT917695:LNT983200 LXP917695:LXP983200 MHL917695:MHL983200 MRH917695:MRH983200 NBD917695:NBD983200 NKZ917695:NKZ983200 NUV917695:NUV983200 OER917695:OER983200 OON917695:OON983200 OYJ917695:OYJ983200 PIF917695:PIF983200 PSB917695:PSB983200 QBX917695:QBX983200 QLT917695:QLT983200 QVP917695:QVP983200 RFL917695:RFL983200 RPH917695:RPH983200 RZD917695:RZD983200 SIZ917695:SIZ983200 SSV917695:SSV983200 TCR917695:TCR983200 TMN917695:TMN983200 TWJ917695:TWJ983200 UGF917695:UGF983200 UQB917695:UQB983200 UZX917695:UZX983200 VJT917695:VJT983200 VTP917695:VTP983200 WDL917695:WDL983200 WNH917695:WNH983200 WXD917695:WXD983200 BE190:BE65696 LA190:LA65696 UW190:UW65696 AES190:AES65696 AOO190:AOO65696 AYK190:AYK65696 BIG190:BIG65696 BSC190:BSC65696 CBY190:CBY65696 CLU190:CLU65696 CVQ190:CVQ65696 DFM190:DFM65696 DPI190:DPI65696 DZE190:DZE65696 EJA190:EJA65696 ESW190:ESW65696 FCS190:FCS65696 FMO190:FMO65696 FWK190:FWK65696 GGG190:GGG65696 GQC190:GQC65696 GZY190:GZY65696 HJU190:HJU65696 HTQ190:HTQ65696 IDM190:IDM65696 INI190:INI65696 IXE190:IXE65696 JHA190:JHA65696 JQW190:JQW65696 KAS190:KAS65696 KKO190:KKO65696 KUK190:KUK65696 LEG190:LEG65696 LOC190:LOC65696 LXY190:LXY65696 MHU190:MHU65696 MRQ190:MRQ65696 NBM190:NBM65696 NLI190:NLI65696 NVE190:NVE65696 OFA190:OFA65696 OOW190:OOW65696 OYS190:OYS65696 PIO190:PIO65696 PSK190:PSK65696 QCG190:QCG65696 QMC190:QMC65696 QVY190:QVY65696 RFU190:RFU65696 RPQ190:RPQ65696 RZM190:RZM65696 SJI190:SJI65696 STE190:STE65696 TDA190:TDA65696 TMW190:TMW65696 TWS190:TWS65696 UGO190:UGO65696 UQK190:UQK65696 VAG190:VAG65696 VKC190:VKC65696 VTY190:VTY65696 WDU190:WDU65696 WNQ190:WNQ65696 WXM190:WXM65696 BE65726:BE131232 LA65726:LA131232 UW65726:UW131232 AES65726:AES131232 AOO65726:AOO131232 AYK65726:AYK131232 BIG65726:BIG131232 BSC65726:BSC131232 CBY65726:CBY131232 CLU65726:CLU131232 CVQ65726:CVQ131232 DFM65726:DFM131232 DPI65726:DPI131232 DZE65726:DZE131232 EJA65726:EJA131232 ESW65726:ESW131232 FCS65726:FCS131232 FMO65726:FMO131232 FWK65726:FWK131232 GGG65726:GGG131232 GQC65726:GQC131232 GZY65726:GZY131232 HJU65726:HJU131232 HTQ65726:HTQ131232 IDM65726:IDM131232 INI65726:INI131232 IXE65726:IXE131232 JHA65726:JHA131232 JQW65726:JQW131232 KAS65726:KAS131232 KKO65726:KKO131232 KUK65726:KUK131232 LEG65726:LEG131232 LOC65726:LOC131232 LXY65726:LXY131232 MHU65726:MHU131232 MRQ65726:MRQ131232 NBM65726:NBM131232 NLI65726:NLI131232 NVE65726:NVE131232 OFA65726:OFA131232 OOW65726:OOW131232 OYS65726:OYS131232 PIO65726:PIO131232 PSK65726:PSK131232 QCG65726:QCG131232 QMC65726:QMC131232 QVY65726:QVY131232 RFU65726:RFU131232 RPQ65726:RPQ131232 RZM65726:RZM131232 SJI65726:SJI131232 STE65726:STE131232 TDA65726:TDA131232 TMW65726:TMW131232 TWS65726:TWS131232 UGO65726:UGO131232 UQK65726:UQK131232 VAG65726:VAG131232 VKC65726:VKC131232 VTY65726:VTY131232 WDU65726:WDU131232 WNQ65726:WNQ131232 WXM65726:WXM131232 BE131262:BE196768 LA131262:LA196768 UW131262:UW196768 AES131262:AES196768 AOO131262:AOO196768 AYK131262:AYK196768 BIG131262:BIG196768 BSC131262:BSC196768 CBY131262:CBY196768 CLU131262:CLU196768 CVQ131262:CVQ196768 DFM131262:DFM196768 DPI131262:DPI196768 DZE131262:DZE196768 EJA131262:EJA196768 ESW131262:ESW196768 FCS131262:FCS196768 FMO131262:FMO196768 FWK131262:FWK196768 GGG131262:GGG196768 GQC131262:GQC196768 GZY131262:GZY196768 HJU131262:HJU196768 HTQ131262:HTQ196768 IDM131262:IDM196768 INI131262:INI196768 IXE131262:IXE196768 JHA131262:JHA196768 JQW131262:JQW196768 KAS131262:KAS196768 KKO131262:KKO196768 KUK131262:KUK196768 LEG131262:LEG196768 LOC131262:LOC196768 LXY131262:LXY196768 MHU131262:MHU196768 MRQ131262:MRQ196768 NBM131262:NBM196768 NLI131262:NLI196768 NVE131262:NVE196768 OFA131262:OFA196768 OOW131262:OOW196768 OYS131262:OYS196768 PIO131262:PIO196768 PSK131262:PSK196768 QCG131262:QCG196768 QMC131262:QMC196768 QVY131262:QVY196768 RFU131262:RFU196768 RPQ131262:RPQ196768 RZM131262:RZM196768 SJI131262:SJI196768 STE131262:STE196768 TDA131262:TDA196768 TMW131262:TMW196768 TWS131262:TWS196768 UGO131262:UGO196768 UQK131262:UQK196768 VAG131262:VAG196768 VKC131262:VKC196768 VTY131262:VTY196768 WDU131262:WDU196768 WNQ131262:WNQ196768 WXM131262:WXM196768 BE196798:BE262304 LA196798:LA262304 UW196798:UW262304 AES196798:AES262304 AOO196798:AOO262304 AYK196798:AYK262304 BIG196798:BIG262304 BSC196798:BSC262304 CBY196798:CBY262304 CLU196798:CLU262304 CVQ196798:CVQ262304 DFM196798:DFM262304 DPI196798:DPI262304 DZE196798:DZE262304 EJA196798:EJA262304 ESW196798:ESW262304 FCS196798:FCS262304 FMO196798:FMO262304 FWK196798:FWK262304 GGG196798:GGG262304 GQC196798:GQC262304 GZY196798:GZY262304 HJU196798:HJU262304 HTQ196798:HTQ262304 IDM196798:IDM262304 INI196798:INI262304 IXE196798:IXE262304 JHA196798:JHA262304 JQW196798:JQW262304 KAS196798:KAS262304 KKO196798:KKO262304 KUK196798:KUK262304 LEG196798:LEG262304 LOC196798:LOC262304 LXY196798:LXY262304 MHU196798:MHU262304 MRQ196798:MRQ262304 NBM196798:NBM262304 NLI196798:NLI262304 NVE196798:NVE262304 OFA196798:OFA262304 OOW196798:OOW262304 OYS196798:OYS262304 PIO196798:PIO262304 PSK196798:PSK262304 QCG196798:QCG262304 QMC196798:QMC262304 QVY196798:QVY262304 RFU196798:RFU262304 RPQ196798:RPQ262304 RZM196798:RZM262304 SJI196798:SJI262304 STE196798:STE262304 TDA196798:TDA262304 TMW196798:TMW262304 TWS196798:TWS262304 UGO196798:UGO262304 UQK196798:UQK262304 VAG196798:VAG262304 VKC196798:VKC262304 VTY196798:VTY262304 WDU196798:WDU262304 WNQ196798:WNQ262304 WXM196798:WXM262304 BE262334:BE327840 LA262334:LA327840 UW262334:UW327840 AES262334:AES327840 AOO262334:AOO327840 AYK262334:AYK327840 BIG262334:BIG327840 BSC262334:BSC327840 CBY262334:CBY327840 CLU262334:CLU327840 CVQ262334:CVQ327840 DFM262334:DFM327840 DPI262334:DPI327840 DZE262334:DZE327840 EJA262334:EJA327840 ESW262334:ESW327840 FCS262334:FCS327840 FMO262334:FMO327840 FWK262334:FWK327840 GGG262334:GGG327840 GQC262334:GQC327840 GZY262334:GZY327840 HJU262334:HJU327840 HTQ262334:HTQ327840 IDM262334:IDM327840 INI262334:INI327840 IXE262334:IXE327840 JHA262334:JHA327840 JQW262334:JQW327840 KAS262334:KAS327840 KKO262334:KKO327840 KUK262334:KUK327840 LEG262334:LEG327840 LOC262334:LOC327840 LXY262334:LXY327840 MHU262334:MHU327840 MRQ262334:MRQ327840 NBM262334:NBM327840 NLI262334:NLI327840 NVE262334:NVE327840 OFA262334:OFA327840 OOW262334:OOW327840 OYS262334:OYS327840 PIO262334:PIO327840 PSK262334:PSK327840 QCG262334:QCG327840 QMC262334:QMC327840 QVY262334:QVY327840 RFU262334:RFU327840 RPQ262334:RPQ327840 RZM262334:RZM327840 SJI262334:SJI327840 STE262334:STE327840 TDA262334:TDA327840 TMW262334:TMW327840 TWS262334:TWS327840 UGO262334:UGO327840 UQK262334:UQK327840 VAG262334:VAG327840 VKC262334:VKC327840 VTY262334:VTY327840 WDU262334:WDU327840 WNQ262334:WNQ327840 WXM262334:WXM327840 BE327870:BE393376 LA327870:LA393376 UW327870:UW393376 AES327870:AES393376 AOO327870:AOO393376 AYK327870:AYK393376 BIG327870:BIG393376 BSC327870:BSC393376 CBY327870:CBY393376 CLU327870:CLU393376 CVQ327870:CVQ393376 DFM327870:DFM393376 DPI327870:DPI393376 DZE327870:DZE393376 EJA327870:EJA393376 ESW327870:ESW393376 FCS327870:FCS393376 FMO327870:FMO393376 FWK327870:FWK393376 GGG327870:GGG393376 GQC327870:GQC393376 GZY327870:GZY393376 HJU327870:HJU393376 HTQ327870:HTQ393376 IDM327870:IDM393376 INI327870:INI393376 IXE327870:IXE393376 JHA327870:JHA393376 JQW327870:JQW393376 KAS327870:KAS393376 KKO327870:KKO393376 KUK327870:KUK393376 LEG327870:LEG393376 LOC327870:LOC393376 LXY327870:LXY393376 MHU327870:MHU393376 MRQ327870:MRQ393376 NBM327870:NBM393376 NLI327870:NLI393376 NVE327870:NVE393376 OFA327870:OFA393376 OOW327870:OOW393376 OYS327870:OYS393376 PIO327870:PIO393376 PSK327870:PSK393376 QCG327870:QCG393376 QMC327870:QMC393376 QVY327870:QVY393376 RFU327870:RFU393376 RPQ327870:RPQ393376 RZM327870:RZM393376 SJI327870:SJI393376 STE327870:STE393376 TDA327870:TDA393376 TMW327870:TMW393376 TWS327870:TWS393376 UGO327870:UGO393376 UQK327870:UQK393376 VAG327870:VAG393376 VKC327870:VKC393376 VTY327870:VTY393376 WDU327870:WDU393376 WNQ327870:WNQ393376 WXM327870:WXM393376 BE393406:BE458912 LA393406:LA458912 UW393406:UW458912 AES393406:AES458912 AOO393406:AOO458912 AYK393406:AYK458912 BIG393406:BIG458912 BSC393406:BSC458912 CBY393406:CBY458912 CLU393406:CLU458912 CVQ393406:CVQ458912 DFM393406:DFM458912 DPI393406:DPI458912 DZE393406:DZE458912 EJA393406:EJA458912 ESW393406:ESW458912 FCS393406:FCS458912 FMO393406:FMO458912 FWK393406:FWK458912 GGG393406:GGG458912 GQC393406:GQC458912 GZY393406:GZY458912 HJU393406:HJU458912 HTQ393406:HTQ458912 IDM393406:IDM458912 INI393406:INI458912 IXE393406:IXE458912 JHA393406:JHA458912 JQW393406:JQW458912 KAS393406:KAS458912 KKO393406:KKO458912 KUK393406:KUK458912 LEG393406:LEG458912 LOC393406:LOC458912 LXY393406:LXY458912 MHU393406:MHU458912 MRQ393406:MRQ458912 NBM393406:NBM458912 NLI393406:NLI458912 NVE393406:NVE458912 OFA393406:OFA458912 OOW393406:OOW458912 OYS393406:OYS458912 PIO393406:PIO458912 PSK393406:PSK458912 QCG393406:QCG458912 QMC393406:QMC458912 QVY393406:QVY458912 RFU393406:RFU458912 RPQ393406:RPQ458912 RZM393406:RZM458912 SJI393406:SJI458912 STE393406:STE458912 TDA393406:TDA458912 TMW393406:TMW458912 TWS393406:TWS458912 UGO393406:UGO458912 UQK393406:UQK458912 VAG393406:VAG458912 VKC393406:VKC458912 VTY393406:VTY458912 WDU393406:WDU458912 WNQ393406:WNQ458912 WXM393406:WXM458912 BE458942:BE524448 LA458942:LA524448 UW458942:UW524448 AES458942:AES524448 AOO458942:AOO524448 AYK458942:AYK524448 BIG458942:BIG524448 BSC458942:BSC524448 CBY458942:CBY524448 CLU458942:CLU524448 CVQ458942:CVQ524448 DFM458942:DFM524448 DPI458942:DPI524448 DZE458942:DZE524448 EJA458942:EJA524448 ESW458942:ESW524448 FCS458942:FCS524448 FMO458942:FMO524448 FWK458942:FWK524448 GGG458942:GGG524448 GQC458942:GQC524448 GZY458942:GZY524448 HJU458942:HJU524448 HTQ458942:HTQ524448 IDM458942:IDM524448 INI458942:INI524448 IXE458942:IXE524448 JHA458942:JHA524448 JQW458942:JQW524448 KAS458942:KAS524448 KKO458942:KKO524448 KUK458942:KUK524448 LEG458942:LEG524448 LOC458942:LOC524448 LXY458942:LXY524448 MHU458942:MHU524448 MRQ458942:MRQ524448 NBM458942:NBM524448 NLI458942:NLI524448 NVE458942:NVE524448 OFA458942:OFA524448 OOW458942:OOW524448 OYS458942:OYS524448 PIO458942:PIO524448 PSK458942:PSK524448 QCG458942:QCG524448 QMC458942:QMC524448 QVY458942:QVY524448 RFU458942:RFU524448 RPQ458942:RPQ524448 RZM458942:RZM524448 SJI458942:SJI524448 STE458942:STE524448 TDA458942:TDA524448 TMW458942:TMW524448 TWS458942:TWS524448 UGO458942:UGO524448 UQK458942:UQK524448 VAG458942:VAG524448 VKC458942:VKC524448 VTY458942:VTY524448 WDU458942:WDU524448 WNQ458942:WNQ524448 WXM458942:WXM524448 BE524478:BE589984 LA524478:LA589984 UW524478:UW589984 AES524478:AES589984 AOO524478:AOO589984 AYK524478:AYK589984 BIG524478:BIG589984 BSC524478:BSC589984 CBY524478:CBY589984 CLU524478:CLU589984 CVQ524478:CVQ589984 DFM524478:DFM589984 DPI524478:DPI589984 DZE524478:DZE589984 EJA524478:EJA589984 ESW524478:ESW589984 FCS524478:FCS589984 FMO524478:FMO589984 FWK524478:FWK589984 GGG524478:GGG589984 GQC524478:GQC589984 GZY524478:GZY589984 HJU524478:HJU589984 HTQ524478:HTQ589984 IDM524478:IDM589984 INI524478:INI589984 IXE524478:IXE589984 JHA524478:JHA589984 JQW524478:JQW589984 KAS524478:KAS589984 KKO524478:KKO589984 KUK524478:KUK589984 LEG524478:LEG589984 LOC524478:LOC589984 LXY524478:LXY589984 MHU524478:MHU589984 MRQ524478:MRQ589984 NBM524478:NBM589984 NLI524478:NLI589984 NVE524478:NVE589984 OFA524478:OFA589984 OOW524478:OOW589984 OYS524478:OYS589984 PIO524478:PIO589984 PSK524478:PSK589984 QCG524478:QCG589984 QMC524478:QMC589984 QVY524478:QVY589984 RFU524478:RFU589984 RPQ524478:RPQ589984 RZM524478:RZM589984 SJI524478:SJI589984 STE524478:STE589984 TDA524478:TDA589984 TMW524478:TMW589984 TWS524478:TWS589984 UGO524478:UGO589984 UQK524478:UQK589984 VAG524478:VAG589984 VKC524478:VKC589984 VTY524478:VTY589984 WDU524478:WDU589984 WNQ524478:WNQ589984 WXM524478:WXM589984 BE590014:BE655520 LA590014:LA655520 UW590014:UW655520 AES590014:AES655520 AOO590014:AOO655520 AYK590014:AYK655520 BIG590014:BIG655520 BSC590014:BSC655520 CBY590014:CBY655520 CLU590014:CLU655520 CVQ590014:CVQ655520 DFM590014:DFM655520 DPI590014:DPI655520 DZE590014:DZE655520 EJA590014:EJA655520 ESW590014:ESW655520 FCS590014:FCS655520 FMO590014:FMO655520 FWK590014:FWK655520 GGG590014:GGG655520 GQC590014:GQC655520 GZY590014:GZY655520 HJU590014:HJU655520 HTQ590014:HTQ655520 IDM590014:IDM655520 INI590014:INI655520 IXE590014:IXE655520 JHA590014:JHA655520 JQW590014:JQW655520 KAS590014:KAS655520 KKO590014:KKO655520 KUK590014:KUK655520 LEG590014:LEG655520 LOC590014:LOC655520 LXY590014:LXY655520 MHU590014:MHU655520 MRQ590014:MRQ655520 NBM590014:NBM655520 NLI590014:NLI655520 NVE590014:NVE655520 OFA590014:OFA655520 OOW590014:OOW655520 OYS590014:OYS655520 PIO590014:PIO655520 PSK590014:PSK655520 QCG590014:QCG655520 QMC590014:QMC655520 QVY590014:QVY655520 RFU590014:RFU655520 RPQ590014:RPQ655520 RZM590014:RZM655520 SJI590014:SJI655520 STE590014:STE655520 TDA590014:TDA655520 TMW590014:TMW655520 TWS590014:TWS655520 UGO590014:UGO655520 UQK590014:UQK655520 VAG590014:VAG655520 VKC590014:VKC655520 VTY590014:VTY655520 WDU590014:WDU655520 WNQ590014:WNQ655520 WXM590014:WXM655520 BE655550:BE721056 LA655550:LA721056 UW655550:UW721056 AES655550:AES721056 AOO655550:AOO721056 AYK655550:AYK721056 BIG655550:BIG721056 BSC655550:BSC721056 CBY655550:CBY721056 CLU655550:CLU721056 CVQ655550:CVQ721056 DFM655550:DFM721056 DPI655550:DPI721056 DZE655550:DZE721056 EJA655550:EJA721056 ESW655550:ESW721056 FCS655550:FCS721056 FMO655550:FMO721056 FWK655550:FWK721056 GGG655550:GGG721056 GQC655550:GQC721056 GZY655550:GZY721056 HJU655550:HJU721056 HTQ655550:HTQ721056 IDM655550:IDM721056 INI655550:INI721056 IXE655550:IXE721056 JHA655550:JHA721056 JQW655550:JQW721056 KAS655550:KAS721056 KKO655550:KKO721056 KUK655550:KUK721056 LEG655550:LEG721056 LOC655550:LOC721056 LXY655550:LXY721056 MHU655550:MHU721056 MRQ655550:MRQ721056 NBM655550:NBM721056 NLI655550:NLI721056 NVE655550:NVE721056 OFA655550:OFA721056 OOW655550:OOW721056 OYS655550:OYS721056 PIO655550:PIO721056 PSK655550:PSK721056 QCG655550:QCG721056 QMC655550:QMC721056 QVY655550:QVY721056 RFU655550:RFU721056 RPQ655550:RPQ721056 RZM655550:RZM721056 SJI655550:SJI721056 STE655550:STE721056 TDA655550:TDA721056 TMW655550:TMW721056 TWS655550:TWS721056 UGO655550:UGO721056 UQK655550:UQK721056 VAG655550:VAG721056 VKC655550:VKC721056 VTY655550:VTY721056 WDU655550:WDU721056 WNQ655550:WNQ721056 WXM655550:WXM721056 BE721086:BE786592 LA721086:LA786592 UW721086:UW786592 AES721086:AES786592 AOO721086:AOO786592 AYK721086:AYK786592 BIG721086:BIG786592 BSC721086:BSC786592 CBY721086:CBY786592 CLU721086:CLU786592 CVQ721086:CVQ786592 DFM721086:DFM786592 DPI721086:DPI786592 DZE721086:DZE786592 EJA721086:EJA786592 ESW721086:ESW786592 FCS721086:FCS786592 FMO721086:FMO786592 FWK721086:FWK786592 GGG721086:GGG786592 GQC721086:GQC786592 GZY721086:GZY786592 HJU721086:HJU786592 HTQ721086:HTQ786592 IDM721086:IDM786592 INI721086:INI786592 IXE721086:IXE786592 JHA721086:JHA786592 JQW721086:JQW786592 KAS721086:KAS786592 KKO721086:KKO786592 KUK721086:KUK786592 LEG721086:LEG786592 LOC721086:LOC786592 LXY721086:LXY786592 MHU721086:MHU786592 MRQ721086:MRQ786592 NBM721086:NBM786592 NLI721086:NLI786592 NVE721086:NVE786592 OFA721086:OFA786592 OOW721086:OOW786592 OYS721086:OYS786592 PIO721086:PIO786592 PSK721086:PSK786592 QCG721086:QCG786592 QMC721086:QMC786592 QVY721086:QVY786592 RFU721086:RFU786592 RPQ721086:RPQ786592 RZM721086:RZM786592 SJI721086:SJI786592 STE721086:STE786592 TDA721086:TDA786592 TMW721086:TMW786592 TWS721086:TWS786592 UGO721086:UGO786592 UQK721086:UQK786592 VAG721086:VAG786592 VKC721086:VKC786592 VTY721086:VTY786592 WDU721086:WDU786592 WNQ721086:WNQ786592 WXM721086:WXM786592 BE786622:BE852128 LA786622:LA852128 UW786622:UW852128 AES786622:AES852128 AOO786622:AOO852128 AYK786622:AYK852128 BIG786622:BIG852128 BSC786622:BSC852128 CBY786622:CBY852128 CLU786622:CLU852128 CVQ786622:CVQ852128 DFM786622:DFM852128 DPI786622:DPI852128 DZE786622:DZE852128 EJA786622:EJA852128 ESW786622:ESW852128 FCS786622:FCS852128 FMO786622:FMO852128 FWK786622:FWK852128 GGG786622:GGG852128 GQC786622:GQC852128 GZY786622:GZY852128 HJU786622:HJU852128 HTQ786622:HTQ852128 IDM786622:IDM852128 INI786622:INI852128 IXE786622:IXE852128 JHA786622:JHA852128 JQW786622:JQW852128 KAS786622:KAS852128 KKO786622:KKO852128 KUK786622:KUK852128 LEG786622:LEG852128 LOC786622:LOC852128 LXY786622:LXY852128 MHU786622:MHU852128 MRQ786622:MRQ852128 NBM786622:NBM852128 NLI786622:NLI852128 NVE786622:NVE852128 OFA786622:OFA852128 OOW786622:OOW852128 OYS786622:OYS852128 PIO786622:PIO852128 PSK786622:PSK852128 QCG786622:QCG852128 QMC786622:QMC852128 QVY786622:QVY852128 RFU786622:RFU852128 RPQ786622:RPQ852128 RZM786622:RZM852128 SJI786622:SJI852128 STE786622:STE852128 TDA786622:TDA852128 TMW786622:TMW852128 TWS786622:TWS852128 UGO786622:UGO852128 UQK786622:UQK852128 VAG786622:VAG852128 VKC786622:VKC852128 VTY786622:VTY852128 WDU786622:WDU852128 WNQ786622:WNQ852128 WXM786622:WXM852128 BE852158:BE917664 LA852158:LA917664 UW852158:UW917664 AES852158:AES917664 AOO852158:AOO917664 AYK852158:AYK917664 BIG852158:BIG917664 BSC852158:BSC917664 CBY852158:CBY917664 CLU852158:CLU917664 CVQ852158:CVQ917664 DFM852158:DFM917664 DPI852158:DPI917664 DZE852158:DZE917664 EJA852158:EJA917664 ESW852158:ESW917664 FCS852158:FCS917664 FMO852158:FMO917664 FWK852158:FWK917664 GGG852158:GGG917664 GQC852158:GQC917664 GZY852158:GZY917664 HJU852158:HJU917664 HTQ852158:HTQ917664 IDM852158:IDM917664 INI852158:INI917664 IXE852158:IXE917664 JHA852158:JHA917664 JQW852158:JQW917664 KAS852158:KAS917664 KKO852158:KKO917664 KUK852158:KUK917664 LEG852158:LEG917664 LOC852158:LOC917664 LXY852158:LXY917664 MHU852158:MHU917664 MRQ852158:MRQ917664 NBM852158:NBM917664 NLI852158:NLI917664 NVE852158:NVE917664 OFA852158:OFA917664 OOW852158:OOW917664 OYS852158:OYS917664 PIO852158:PIO917664 PSK852158:PSK917664 QCG852158:QCG917664 QMC852158:QMC917664 QVY852158:QVY917664 RFU852158:RFU917664 RPQ852158:RPQ917664 RZM852158:RZM917664 SJI852158:SJI917664 STE852158:STE917664 TDA852158:TDA917664 TMW852158:TMW917664 TWS852158:TWS917664 UGO852158:UGO917664 UQK852158:UQK917664 VAG852158:VAG917664 VKC852158:VKC917664 VTY852158:VTY917664 WDU852158:WDU917664 WNQ852158:WNQ917664 WXM852158:WXM917664 BE917694:BE983200 LA917694:LA983200 UW917694:UW983200 AES917694:AES983200 AOO917694:AOO983200 AYK917694:AYK983200 BIG917694:BIG983200 BSC917694:BSC983200 CBY917694:CBY983200 CLU917694:CLU983200 CVQ917694:CVQ983200 DFM917694:DFM983200 DPI917694:DPI983200 DZE917694:DZE983200 EJA917694:EJA983200 ESW917694:ESW983200 FCS917694:FCS983200 FMO917694:FMO983200 FWK917694:FWK983200 GGG917694:GGG983200 GQC917694:GQC983200 GZY917694:GZY983200 HJU917694:HJU983200 HTQ917694:HTQ983200 IDM917694:IDM983200 INI917694:INI983200 IXE917694:IXE983200 JHA917694:JHA983200 JQW917694:JQW983200 KAS917694:KAS983200 KKO917694:KKO983200 KUK917694:KUK983200 LEG917694:LEG983200 LOC917694:LOC983200 LXY917694:LXY983200 MHU917694:MHU983200 MRQ917694:MRQ983200 NBM917694:NBM983200 NLI917694:NLI983200 NVE917694:NVE983200 OFA917694:OFA983200 OOW917694:OOW983200 OYS917694:OYS983200 PIO917694:PIO983200 PSK917694:PSK983200 QCG917694:QCG983200 QMC917694:QMC983200 QVY917694:QVY983200 RFU917694:RFU983200 RPQ917694:RPQ983200 RZM917694:RZM983200 SJI917694:SJI983200 STE917694:STE983200 TDA917694:TDA983200 TMW917694:TMW983200 TWS917694:TWS983200 UGO917694:UGO983200 UQK917694:UQK983200 VAG917694:VAG983200 VKC917694:VKC983200 VTY917694:VTY983200 WDU917694:WDU983200 WNQ917694:WNQ983200 WXM917694:WXM983200 BE983230:BE1048576 LA983230:LA1048576 UW983230:UW1048576 AES983230:AES1048576 AOO983230:AOO1048576 AYK983230:AYK1048576 BIG983230:BIG1048576 BSC983230:BSC1048576 CBY983230:CBY1048576 CLU983230:CLU1048576 CVQ983230:CVQ1048576 DFM983230:DFM1048576 DPI983230:DPI1048576 DZE983230:DZE1048576 EJA983230:EJA1048576 ESW983230:ESW1048576 FCS983230:FCS1048576 FMO983230:FMO1048576 FWK983230:FWK1048576 GGG983230:GGG1048576 GQC983230:GQC1048576 GZY983230:GZY1048576 HJU983230:HJU1048576 HTQ983230:HTQ1048576 IDM983230:IDM1048576 INI983230:INI1048576 IXE983230:IXE1048576 JHA983230:JHA1048576 JQW983230:JQW1048576 KAS983230:KAS1048576 KKO983230:KKO1048576 KUK983230:KUK1048576 LEG983230:LEG1048576 LOC983230:LOC1048576 LXY983230:LXY1048576 MHU983230:MHU1048576 MRQ983230:MRQ1048576 NBM983230:NBM1048576 NLI983230:NLI1048576 NVE983230:NVE1048576 OFA983230:OFA1048576 OOW983230:OOW1048576 OYS983230:OYS1048576 PIO983230:PIO1048576 PSK983230:PSK1048576 QCG983230:QCG1048576 QMC983230:QMC1048576 QVY983230:QVY1048576 RFU983230:RFU1048576 RPQ983230:RPQ1048576 RZM983230:RZM1048576 SJI983230:SJI1048576 STE983230:STE1048576 TDA983230:TDA1048576 TMW983230:TMW1048576 TWS983230:TWS1048576 UGO983230:UGO1048576 UQK983230:UQK1048576 VAG983230:VAG1048576 VKC983230:VKC1048576 VTY983230:VTY1048576 WDU983230:WDU1048576 WNQ983230:WNQ1048576 WXM983230:WXM1048576 AW1:BD1048576 KS1:KZ1048576 UO1:UV1048576 AEK1:AER1048576 AOG1:AON1048576 AYC1:AYJ1048576 BHY1:BIF1048576 BRU1:BSB1048576 CBQ1:CBX1048576 CLM1:CLT1048576 CVI1:CVP1048576 DFE1:DFL1048576 DPA1:DPH1048576 DYW1:DZD1048576 EIS1:EIZ1048576 ESO1:ESV1048576 FCK1:FCR1048576 FMG1:FMN1048576 FWC1:FWJ1048576 GFY1:GGF1048576 GPU1:GQB1048576 GZQ1:GZX1048576 HJM1:HJT1048576 HTI1:HTP1048576 IDE1:IDL1048576 INA1:INH1048576 IWW1:IXD1048576 JGS1:JGZ1048576 JQO1:JQV1048576 KAK1:KAR1048576 KKG1:KKN1048576 KUC1:KUJ1048576 LDY1:LEF1048576 LNU1:LOB1048576 LXQ1:LXX1048576 MHM1:MHT1048576 MRI1:MRP1048576 NBE1:NBL1048576 NLA1:NLH1048576 NUW1:NVD1048576 OES1:OEZ1048576 OOO1:OOV1048576 OYK1:OYR1048576 PIG1:PIN1048576 PSC1:PSJ1048576 QBY1:QCF1048576 QLU1:QMB1048576 QVQ1:QVX1048576 RFM1:RFT1048576 RPI1:RPP1048576 RZE1:RZL1048576 SJA1:SJH1048576 SSW1:STD1048576 TCS1:TCZ1048576 TMO1:TMV1048576 TWK1:TWR1048576 UGG1:UGN1048576 UQC1:UQJ1048576 UZY1:VAF1048576 VJU1:VKB1048576 VTQ1:VTX1048576 WDM1:WDT1048576 WNI1:WNP1048576 WXE1:WXL1048576 AV983231:AV1048576 KR983231:KR1048576 UN983231:UN1048576 AEJ983231:AEJ1048576 AOF983231:AOF1048576 AYB983231:AYB1048576 BHX983231:BHX1048576 BRT983231:BRT1048576 CBP983231:CBP1048576 CLL983231:CLL1048576 CVH983231:CVH1048576 DFD983231:DFD1048576 DOZ983231:DOZ1048576 DYV983231:DYV1048576 EIR983231:EIR1048576 ESN983231:ESN1048576 FCJ983231:FCJ1048576 FMF983231:FMF1048576 FWB983231:FWB1048576 GFX983231:GFX1048576 GPT983231:GPT1048576 GZP983231:GZP1048576 HJL983231:HJL1048576 HTH983231:HTH1048576 IDD983231:IDD1048576 IMZ983231:IMZ1048576 IWV983231:IWV1048576 JGR983231:JGR1048576 JQN983231:JQN1048576 KAJ983231:KAJ1048576 KKF983231:KKF1048576 KUB983231:KUB1048576 LDX983231:LDX1048576 LNT983231:LNT1048576 LXP983231:LXP1048576 MHL983231:MHL1048576 MRH983231:MRH1048576 NBD983231:NBD1048576 NKZ983231:NKZ1048576 NUV983231:NUV1048576 OER983231:OER1048576 OON983231:OON1048576 OYJ983231:OYJ1048576 PIF983231:PIF1048576 PSB983231:PSB1048576 QBX983231:QBX1048576 QLT983231:QLT1048576 QVP983231:QVP1048576 RFL983231:RFL1048576 RPH983231:RPH1048576 RZD983231:RZD1048576 SIZ983231:SIZ1048576 SSV983231:SSV1048576 TCR983231:TCR1048576 TMN983231:TMN1048576 TWJ983231:TWJ1048576 UGF983231:UGF1048576 UQB983231:UQB1048576 UZX983231:UZX1048576 VJT983231:VJT1048576 VTP983231:VTP1048576 WDL983231:WDL1048576 WNH983231:WNH1048576 WXD983231:WXD1048576 BE1:BE160 LA1:LA160 UW1:UW160 AES1:AES160 AOO1:AOO160 AYK1:AYK160 BIG1:BIG160 BSC1:BSC160 CBY1:CBY160 CLU1:CLU160 CVQ1:CVQ160 DFM1:DFM160 DPI1:DPI160 DZE1:DZE160 EJA1:EJA160 ESW1:ESW160 FCS1:FCS160 FMO1:FMO160 FWK1:FWK160 GGG1:GGG160 GQC1:GQC160 GZY1:GZY160 HJU1:HJU160 HTQ1:HTQ160 IDM1:IDM160 INI1:INI160 IXE1:IXE160 JHA1:JHA160 JQW1:JQW160 KAS1:KAS160 KKO1:KKO160 KUK1:KUK160 LEG1:LEG160 LOC1:LOC160 LXY1:LXY160 MHU1:MHU160 MRQ1:MRQ160 NBM1:NBM160 NLI1:NLI160 NVE1:NVE160 OFA1:OFA160 OOW1:OOW160 OYS1:OYS160 PIO1:PIO160 PSK1:PSK160 QCG1:QCG160 QMC1:QMC160 QVY1:QVY160 RFU1:RFU160 RPQ1:RPQ160 RZM1:RZM160 SJI1:SJI160 STE1:STE160 TDA1:TDA160 TMW1:TMW160 TWS1:TWS160 UGO1:UGO160 UQK1:UQK160 VAG1:VAG160 VKC1:VKC160 VTY1:VTY160 WDU1:WDU160 WNQ1:WNQ160 WXM1:WXM160 BF1:BK1048576 LB1:LG1048576 UX1:VC1048576 AET1:AEY1048576 AOP1:AOU1048576 AYL1:AYQ1048576 BIH1:BIM1048576 BSD1:BSI1048576 CBZ1:CCE1048576 CLV1:CMA1048576 CVR1:CVW1048576 DFN1:DFS1048576 DPJ1:DPO1048576 DZF1:DZK1048576 EJB1:EJG1048576 ESX1:ETC1048576 FCT1:FCY1048576 FMP1:FMU1048576 FWL1:FWQ1048576 GGH1:GGM1048576 GQD1:GQI1048576 GZZ1:HAE1048576 HJV1:HKA1048576 HTR1:HTW1048576 IDN1:IDS1048576 INJ1:INO1048576 IXF1:IXK1048576 JHB1:JHG1048576 JQX1:JRC1048576 KAT1:KAY1048576 KKP1:KKU1048576 KUL1:KUQ1048576 LEH1:LEM1048576 LOD1:LOI1048576 LXZ1:LYE1048576 MHV1:MIA1048576 MRR1:MRW1048576 NBN1:NBS1048576 NLJ1:NLO1048576 NVF1:NVK1048576 OFB1:OFG1048576 OOX1:OPC1048576 OYT1:OYY1048576 PIP1:PIU1048576 PSL1:PSQ1048576 QCH1:QCM1048576 QMD1:QMI1048576 QVZ1:QWE1048576 RFV1:RGA1048576 RPR1:RPW1048576 RZN1:RZS1048576 SJJ1:SJO1048576 STF1:STK1048576 TDB1:TDG1048576 TMX1:TNC1048576 TWT1:TWY1048576 UGP1:UGU1048576 UQL1:UQQ1048576 VAH1:VAM1048576 VKD1:VKI1048576 VTZ1:VUE1048576 WDV1:WEA1048576 WNR1:WNW1048576 WXN1:WXS1048576 BL1:BL161 LH1:LH161 VD1:VD161 AEZ1:AEZ161 AOV1:AOV161 AYR1:AYR161 BIN1:BIN161 BSJ1:BSJ161 CCF1:CCF161 CMB1:CMB161 CVX1:CVX161 DFT1:DFT161 DPP1:DPP161 DZL1:DZL161 EJH1:EJH161 ETD1:ETD161 FCZ1:FCZ161 FMV1:FMV161 FWR1:FWR161 GGN1:GGN161 GQJ1:GQJ161 HAF1:HAF161 HKB1:HKB161 HTX1:HTX161 IDT1:IDT161 INP1:INP161 IXL1:IXL161 JHH1:JHH161 JRD1:JRD161 KAZ1:KAZ161 KKV1:KKV161 KUR1:KUR161 LEN1:LEN161 LOJ1:LOJ161 LYF1:LYF161 MIB1:MIB161 MRX1:MRX161 NBT1:NBT161 NLP1:NLP161 NVL1:NVL161 OFH1:OFH161 OPD1:OPD161 OYZ1:OYZ161 PIV1:PIV161 PSR1:PSR161 QCN1:QCN161 QMJ1:QMJ161 QWF1:QWF161 RGB1:RGB161 RPX1:RPX161 RZT1:RZT161 SJP1:SJP161 STL1:STL161 TDH1:TDH161 TND1:TND161 TWZ1:TWZ161 UGV1:UGV161 UQR1:UQR161 VAN1:VAN161 VKJ1:VKJ161 VUF1:VUF161 WEB1:WEB161 WNX1:WNX161 WXT1:WXT161 BM164:DD65536 LI164:MZ65536 VE164:WV65536 AFA164:AGR65536 AOW164:AQN65536 AYS164:BAJ65536 BIO164:BKF65536 BSK164:BUB65536 CCG164:CDX65536 CMC164:CNT65536 CVY164:CXP65536 DFU164:DHL65536 DPQ164:DRH65536 DZM164:EBD65536 EJI164:EKZ65536 ETE164:EUV65536 FDA164:FER65536 FMW164:FON65536 FWS164:FYJ65536 GGO164:GIF65536 GQK164:GSB65536 HAG164:HBX65536 HKC164:HLT65536 HTY164:HVP65536 IDU164:IFL65536 INQ164:IPH65536 IXM164:IZD65536 JHI164:JIZ65536 JRE164:JSV65536 KBA164:KCR65536 KKW164:KMN65536 KUS164:KWJ65536 LEO164:LGF65536 LOK164:LQB65536 LYG164:LZX65536 MIC164:MJT65536 MRY164:MTP65536 NBU164:NDL65536 NLQ164:NNH65536 NVM164:NXD65536 OFI164:OGZ65536 OPE164:OQV65536 OZA164:PAR65536 PIW164:PKN65536 PSS164:PUJ65536 QCO164:QEF65536 QMK164:QOB65536 QWG164:QXX65536 RGC164:RHT65536 RPY164:RRP65536 RZU164:SBL65536 SJQ164:SLH65536 STM164:SVD65536 TDI164:TEZ65536 TNE164:TOV65536 TXA164:TYR65536 UGW164:UIN65536 UQS164:USJ65536 VAO164:VCF65536 VKK164:VMB65536 VUG164:VVX65536 WEC164:WFT65536 WNY164:WPP65536 WXU164:WZL65536 BM65700:DD131072 LI65700:MZ131072 VE65700:WV131072 AFA65700:AGR131072 AOW65700:AQN131072 AYS65700:BAJ131072 BIO65700:BKF131072 BSK65700:BUB131072 CCG65700:CDX131072 CMC65700:CNT131072 CVY65700:CXP131072 DFU65700:DHL131072 DPQ65700:DRH131072 DZM65700:EBD131072 EJI65700:EKZ131072 ETE65700:EUV131072 FDA65700:FER131072 FMW65700:FON131072 FWS65700:FYJ131072 GGO65700:GIF131072 GQK65700:GSB131072 HAG65700:HBX131072 HKC65700:HLT131072 HTY65700:HVP131072 IDU65700:IFL131072 INQ65700:IPH131072 IXM65700:IZD131072 JHI65700:JIZ131072 JRE65700:JSV131072 KBA65700:KCR131072 KKW65700:KMN131072 KUS65700:KWJ131072 LEO65700:LGF131072 LOK65700:LQB131072 LYG65700:LZX131072 MIC65700:MJT131072 MRY65700:MTP131072 NBU65700:NDL131072 NLQ65700:NNH131072 NVM65700:NXD131072 OFI65700:OGZ131072 OPE65700:OQV131072 OZA65700:PAR131072 PIW65700:PKN131072 PSS65700:PUJ131072 QCO65700:QEF131072 QMK65700:QOB131072 QWG65700:QXX131072 RGC65700:RHT131072 RPY65700:RRP131072 RZU65700:SBL131072 SJQ65700:SLH131072 STM65700:SVD131072 TDI65700:TEZ131072 TNE65700:TOV131072 TXA65700:TYR131072 UGW65700:UIN131072 UQS65700:USJ131072 VAO65700:VCF131072 VKK65700:VMB131072 VUG65700:VVX131072 WEC65700:WFT131072 WNY65700:WPP131072 WXU65700:WZL131072 BM131236:DD196608 LI131236:MZ196608 VE131236:WV196608 AFA131236:AGR196608 AOW131236:AQN196608 AYS131236:BAJ196608 BIO131236:BKF196608 BSK131236:BUB196608 CCG131236:CDX196608 CMC131236:CNT196608 CVY131236:CXP196608 DFU131236:DHL196608 DPQ131236:DRH196608 DZM131236:EBD196608 EJI131236:EKZ196608 ETE131236:EUV196608 FDA131236:FER196608 FMW131236:FON196608 FWS131236:FYJ196608 GGO131236:GIF196608 GQK131236:GSB196608 HAG131236:HBX196608 HKC131236:HLT196608 HTY131236:HVP196608 IDU131236:IFL196608 INQ131236:IPH196608 IXM131236:IZD196608 JHI131236:JIZ196608 JRE131236:JSV196608 KBA131236:KCR196608 KKW131236:KMN196608 KUS131236:KWJ196608 LEO131236:LGF196608 LOK131236:LQB196608 LYG131236:LZX196608 MIC131236:MJT196608 MRY131236:MTP196608 NBU131236:NDL196608 NLQ131236:NNH196608 NVM131236:NXD196608 OFI131236:OGZ196608 OPE131236:OQV196608 OZA131236:PAR196608 PIW131236:PKN196608 PSS131236:PUJ196608 QCO131236:QEF196608 QMK131236:QOB196608 QWG131236:QXX196608 RGC131236:RHT196608 RPY131236:RRP196608 RZU131236:SBL196608 SJQ131236:SLH196608 STM131236:SVD196608 TDI131236:TEZ196608 TNE131236:TOV196608 TXA131236:TYR196608 UGW131236:UIN196608 UQS131236:USJ196608 VAO131236:VCF196608 VKK131236:VMB196608 VUG131236:VVX196608 WEC131236:WFT196608 WNY131236:WPP196608 WXU131236:WZL196608 BM196772:DD262144 LI196772:MZ262144 VE196772:WV262144 AFA196772:AGR262144 AOW196772:AQN262144 AYS196772:BAJ262144 BIO196772:BKF262144 BSK196772:BUB262144 CCG196772:CDX262144 CMC196772:CNT262144 CVY196772:CXP262144 DFU196772:DHL262144 DPQ196772:DRH262144 DZM196772:EBD262144 EJI196772:EKZ262144 ETE196772:EUV262144 FDA196772:FER262144 FMW196772:FON262144 FWS196772:FYJ262144 GGO196772:GIF262144 GQK196772:GSB262144 HAG196772:HBX262144 HKC196772:HLT262144 HTY196772:HVP262144 IDU196772:IFL262144 INQ196772:IPH262144 IXM196772:IZD262144 JHI196772:JIZ262144 JRE196772:JSV262144 KBA196772:KCR262144 KKW196772:KMN262144 KUS196772:KWJ262144 LEO196772:LGF262144 LOK196772:LQB262144 LYG196772:LZX262144 MIC196772:MJT262144 MRY196772:MTP262144 NBU196772:NDL262144 NLQ196772:NNH262144 NVM196772:NXD262144 OFI196772:OGZ262144 OPE196772:OQV262144 OZA196772:PAR262144 PIW196772:PKN262144 PSS196772:PUJ262144 QCO196772:QEF262144 QMK196772:QOB262144 QWG196772:QXX262144 RGC196772:RHT262144 RPY196772:RRP262144 RZU196772:SBL262144 SJQ196772:SLH262144 STM196772:SVD262144 TDI196772:TEZ262144 TNE196772:TOV262144 TXA196772:TYR262144 UGW196772:UIN262144 UQS196772:USJ262144 VAO196772:VCF262144 VKK196772:VMB262144 VUG196772:VVX262144 WEC196772:WFT262144 WNY196772:WPP262144 WXU196772:WZL262144 BM262308:DD327680 LI262308:MZ327680 VE262308:WV327680 AFA262308:AGR327680 AOW262308:AQN327680 AYS262308:BAJ327680 BIO262308:BKF327680 BSK262308:BUB327680 CCG262308:CDX327680 CMC262308:CNT327680 CVY262308:CXP327680 DFU262308:DHL327680 DPQ262308:DRH327680 DZM262308:EBD327680 EJI262308:EKZ327680 ETE262308:EUV327680 FDA262308:FER327680 FMW262308:FON327680 FWS262308:FYJ327680 GGO262308:GIF327680 GQK262308:GSB327680 HAG262308:HBX327680 HKC262308:HLT327680 HTY262308:HVP327680 IDU262308:IFL327680 INQ262308:IPH327680 IXM262308:IZD327680 JHI262308:JIZ327680 JRE262308:JSV327680 KBA262308:KCR327680 KKW262308:KMN327680 KUS262308:KWJ327680 LEO262308:LGF327680 LOK262308:LQB327680 LYG262308:LZX327680 MIC262308:MJT327680 MRY262308:MTP327680 NBU262308:NDL327680 NLQ262308:NNH327680 NVM262308:NXD327680 OFI262308:OGZ327680 OPE262308:OQV327680 OZA262308:PAR327680 PIW262308:PKN327680 PSS262308:PUJ327680 QCO262308:QEF327680 QMK262308:QOB327680 QWG262308:QXX327680 RGC262308:RHT327680 RPY262308:RRP327680 RZU262308:SBL327680 SJQ262308:SLH327680 STM262308:SVD327680 TDI262308:TEZ327680 TNE262308:TOV327680 TXA262308:TYR327680 UGW262308:UIN327680 UQS262308:USJ327680 VAO262308:VCF327680 VKK262308:VMB327680 VUG262308:VVX327680 WEC262308:WFT327680 WNY262308:WPP327680 WXU262308:WZL327680 BM327844:DD393216 LI327844:MZ393216 VE327844:WV393216 AFA327844:AGR393216 AOW327844:AQN393216 AYS327844:BAJ393216 BIO327844:BKF393216 BSK327844:BUB393216 CCG327844:CDX393216 CMC327844:CNT393216 CVY327844:CXP393216 DFU327844:DHL393216 DPQ327844:DRH393216 DZM327844:EBD393216 EJI327844:EKZ393216 ETE327844:EUV393216 FDA327844:FER393216 FMW327844:FON393216 FWS327844:FYJ393216 GGO327844:GIF393216 GQK327844:GSB393216 HAG327844:HBX393216 HKC327844:HLT393216 HTY327844:HVP393216 IDU327844:IFL393216 INQ327844:IPH393216 IXM327844:IZD393216 JHI327844:JIZ393216 JRE327844:JSV393216 KBA327844:KCR393216 KKW327844:KMN393216 KUS327844:KWJ393216 LEO327844:LGF393216 LOK327844:LQB393216 LYG327844:LZX393216 MIC327844:MJT393216 MRY327844:MTP393216 NBU327844:NDL393216 NLQ327844:NNH393216 NVM327844:NXD393216 OFI327844:OGZ393216 OPE327844:OQV393216 OZA327844:PAR393216 PIW327844:PKN393216 PSS327844:PUJ393216 QCO327844:QEF393216 QMK327844:QOB393216 QWG327844:QXX393216 RGC327844:RHT393216 RPY327844:RRP393216 RZU327844:SBL393216 SJQ327844:SLH393216 STM327844:SVD393216 TDI327844:TEZ393216 TNE327844:TOV393216 TXA327844:TYR393216 UGW327844:UIN393216 UQS327844:USJ393216 VAO327844:VCF393216 VKK327844:VMB393216 VUG327844:VVX393216 WEC327844:WFT393216 WNY327844:WPP393216 WXU327844:WZL393216 BM393380:DD458752 LI393380:MZ458752 VE393380:WV458752 AFA393380:AGR458752 AOW393380:AQN458752 AYS393380:BAJ458752 BIO393380:BKF458752 BSK393380:BUB458752 CCG393380:CDX458752 CMC393380:CNT458752 CVY393380:CXP458752 DFU393380:DHL458752 DPQ393380:DRH458752 DZM393380:EBD458752 EJI393380:EKZ458752 ETE393380:EUV458752 FDA393380:FER458752 FMW393380:FON458752 FWS393380:FYJ458752 GGO393380:GIF458752 GQK393380:GSB458752 HAG393380:HBX458752 HKC393380:HLT458752 HTY393380:HVP458752 IDU393380:IFL458752 INQ393380:IPH458752 IXM393380:IZD458752 JHI393380:JIZ458752 JRE393380:JSV458752 KBA393380:KCR458752 KKW393380:KMN458752 KUS393380:KWJ458752 LEO393380:LGF458752 LOK393380:LQB458752 LYG393380:LZX458752 MIC393380:MJT458752 MRY393380:MTP458752 NBU393380:NDL458752 NLQ393380:NNH458752 NVM393380:NXD458752 OFI393380:OGZ458752 OPE393380:OQV458752 OZA393380:PAR458752 PIW393380:PKN458752 PSS393380:PUJ458752 QCO393380:QEF458752 QMK393380:QOB458752 QWG393380:QXX458752 RGC393380:RHT458752 RPY393380:RRP458752 RZU393380:SBL458752 SJQ393380:SLH458752 STM393380:SVD458752 TDI393380:TEZ458752 TNE393380:TOV458752 TXA393380:TYR458752 UGW393380:UIN458752 UQS393380:USJ458752 VAO393380:VCF458752 VKK393380:VMB458752 VUG393380:VVX458752 WEC393380:WFT458752 WNY393380:WPP458752 WXU393380:WZL458752 BM458916:DD524288 LI458916:MZ524288 VE458916:WV524288 AFA458916:AGR524288 AOW458916:AQN524288 AYS458916:BAJ524288 BIO458916:BKF524288 BSK458916:BUB524288 CCG458916:CDX524288 CMC458916:CNT524288 CVY458916:CXP524288 DFU458916:DHL524288 DPQ458916:DRH524288 DZM458916:EBD524288 EJI458916:EKZ524288 ETE458916:EUV524288 FDA458916:FER524288 FMW458916:FON524288 FWS458916:FYJ524288 GGO458916:GIF524288 GQK458916:GSB524288 HAG458916:HBX524288 HKC458916:HLT524288 HTY458916:HVP524288 IDU458916:IFL524288 INQ458916:IPH524288 IXM458916:IZD524288 JHI458916:JIZ524288 JRE458916:JSV524288 KBA458916:KCR524288 KKW458916:KMN524288 KUS458916:KWJ524288 LEO458916:LGF524288 LOK458916:LQB524288 LYG458916:LZX524288 MIC458916:MJT524288 MRY458916:MTP524288 NBU458916:NDL524288 NLQ458916:NNH524288 NVM458916:NXD524288 OFI458916:OGZ524288 OPE458916:OQV524288 OZA458916:PAR524288 PIW458916:PKN524288 PSS458916:PUJ524288 QCO458916:QEF524288 QMK458916:QOB524288 QWG458916:QXX524288 RGC458916:RHT524288 RPY458916:RRP524288 RZU458916:SBL524288 SJQ458916:SLH524288 STM458916:SVD524288 TDI458916:TEZ524288 TNE458916:TOV524288 TXA458916:TYR524288 UGW458916:UIN524288 UQS458916:USJ524288 VAO458916:VCF524288 VKK458916:VMB524288 VUG458916:VVX524288 WEC458916:WFT524288 WNY458916:WPP524288 WXU458916:WZL524288 BM524452:DD589824 LI524452:MZ589824 VE524452:WV589824 AFA524452:AGR589824 AOW524452:AQN589824 AYS524452:BAJ589824 BIO524452:BKF589824 BSK524452:BUB589824 CCG524452:CDX589824 CMC524452:CNT589824 CVY524452:CXP589824 DFU524452:DHL589824 DPQ524452:DRH589824 DZM524452:EBD589824 EJI524452:EKZ589824 ETE524452:EUV589824 FDA524452:FER589824 FMW524452:FON589824 FWS524452:FYJ589824 GGO524452:GIF589824 GQK524452:GSB589824 HAG524452:HBX589824 HKC524452:HLT589824 HTY524452:HVP589824 IDU524452:IFL589824 INQ524452:IPH589824 IXM524452:IZD589824 JHI524452:JIZ589824 JRE524452:JSV589824 KBA524452:KCR589824 KKW524452:KMN589824 KUS524452:KWJ589824 LEO524452:LGF589824 LOK524452:LQB589824 LYG524452:LZX589824 MIC524452:MJT589824 MRY524452:MTP589824 NBU524452:NDL589824 NLQ524452:NNH589824 NVM524452:NXD589824 OFI524452:OGZ589824 OPE524452:OQV589824 OZA524452:PAR589824 PIW524452:PKN589824 PSS524452:PUJ589824 QCO524452:QEF589824 QMK524452:QOB589824 QWG524452:QXX589824 RGC524452:RHT589824 RPY524452:RRP589824 RZU524452:SBL589824 SJQ524452:SLH589824 STM524452:SVD589824 TDI524452:TEZ589824 TNE524452:TOV589824 TXA524452:TYR589824 UGW524452:UIN589824 UQS524452:USJ589824 VAO524452:VCF589824 VKK524452:VMB589824 VUG524452:VVX589824 WEC524452:WFT589824 WNY524452:WPP589824 WXU524452:WZL589824 BM589988:DD655360 LI589988:MZ655360 VE589988:WV655360 AFA589988:AGR655360 AOW589988:AQN655360 AYS589988:BAJ655360 BIO589988:BKF655360 BSK589988:BUB655360 CCG589988:CDX655360 CMC589988:CNT655360 CVY589988:CXP655360 DFU589988:DHL655360 DPQ589988:DRH655360 DZM589988:EBD655360 EJI589988:EKZ655360 ETE589988:EUV655360 FDA589988:FER655360 FMW589988:FON655360 FWS589988:FYJ655360 GGO589988:GIF655360 GQK589988:GSB655360 HAG589988:HBX655360 HKC589988:HLT655360 HTY589988:HVP655360 IDU589988:IFL655360 INQ589988:IPH655360 IXM589988:IZD655360 JHI589988:JIZ655360 JRE589988:JSV655360 KBA589988:KCR655360 KKW589988:KMN655360 KUS589988:KWJ655360 LEO589988:LGF655360 LOK589988:LQB655360 LYG589988:LZX655360 MIC589988:MJT655360 MRY589988:MTP655360 NBU589988:NDL655360 NLQ589988:NNH655360 NVM589988:NXD655360 OFI589988:OGZ655360 OPE589988:OQV655360 OZA589988:PAR655360 PIW589988:PKN655360 PSS589988:PUJ655360 QCO589988:QEF655360 QMK589988:QOB655360 QWG589988:QXX655360 RGC589988:RHT655360 RPY589988:RRP655360 RZU589988:SBL655360 SJQ589988:SLH655360 STM589988:SVD655360 TDI589988:TEZ655360 TNE589988:TOV655360 TXA589988:TYR655360 UGW589988:UIN655360 UQS589988:USJ655360 VAO589988:VCF655360 VKK589988:VMB655360 VUG589988:VVX655360 WEC589988:WFT655360 WNY589988:WPP655360 WXU589988:WZL655360 BM655524:DD720896 LI655524:MZ720896 VE655524:WV720896 AFA655524:AGR720896 AOW655524:AQN720896 AYS655524:BAJ720896 BIO655524:BKF720896 BSK655524:BUB720896 CCG655524:CDX720896 CMC655524:CNT720896 CVY655524:CXP720896 DFU655524:DHL720896 DPQ655524:DRH720896 DZM655524:EBD720896 EJI655524:EKZ720896 ETE655524:EUV720896 FDA655524:FER720896 FMW655524:FON720896 FWS655524:FYJ720896 GGO655524:GIF720896 GQK655524:GSB720896 HAG655524:HBX720896 HKC655524:HLT720896 HTY655524:HVP720896 IDU655524:IFL720896 INQ655524:IPH720896 IXM655524:IZD720896 JHI655524:JIZ720896 JRE655524:JSV720896 KBA655524:KCR720896 KKW655524:KMN720896 KUS655524:KWJ720896 LEO655524:LGF720896 LOK655524:LQB720896 LYG655524:LZX720896 MIC655524:MJT720896 MRY655524:MTP720896 NBU655524:NDL720896 NLQ655524:NNH720896 NVM655524:NXD720896 OFI655524:OGZ720896 OPE655524:OQV720896 OZA655524:PAR720896 PIW655524:PKN720896 PSS655524:PUJ720896 QCO655524:QEF720896 QMK655524:QOB720896 QWG655524:QXX720896 RGC655524:RHT720896 RPY655524:RRP720896 RZU655524:SBL720896 SJQ655524:SLH720896 STM655524:SVD720896 TDI655524:TEZ720896 TNE655524:TOV720896 TXA655524:TYR720896 UGW655524:UIN720896 UQS655524:USJ720896 VAO655524:VCF720896 VKK655524:VMB720896 VUG655524:VVX720896 WEC655524:WFT720896 WNY655524:WPP720896 WXU655524:WZL720896 BM721060:DD786432 LI721060:MZ786432 VE721060:WV786432 AFA721060:AGR786432 AOW721060:AQN786432 AYS721060:BAJ786432 BIO721060:BKF786432 BSK721060:BUB786432 CCG721060:CDX786432 CMC721060:CNT786432 CVY721060:CXP786432 DFU721060:DHL786432 DPQ721060:DRH786432 DZM721060:EBD786432 EJI721060:EKZ786432 ETE721060:EUV786432 FDA721060:FER786432 FMW721060:FON786432 FWS721060:FYJ786432 GGO721060:GIF786432 GQK721060:GSB786432 HAG721060:HBX786432 HKC721060:HLT786432 HTY721060:HVP786432 IDU721060:IFL786432 INQ721060:IPH786432 IXM721060:IZD786432 JHI721060:JIZ786432 JRE721060:JSV786432 KBA721060:KCR786432 KKW721060:KMN786432 KUS721060:KWJ786432 LEO721060:LGF786432 LOK721060:LQB786432 LYG721060:LZX786432 MIC721060:MJT786432 MRY721060:MTP786432 NBU721060:NDL786432 NLQ721060:NNH786432 NVM721060:NXD786432 OFI721060:OGZ786432 OPE721060:OQV786432 OZA721060:PAR786432 PIW721060:PKN786432 PSS721060:PUJ786432 QCO721060:QEF786432 QMK721060:QOB786432 QWG721060:QXX786432 RGC721060:RHT786432 RPY721060:RRP786432 RZU721060:SBL786432 SJQ721060:SLH786432 STM721060:SVD786432 TDI721060:TEZ786432 TNE721060:TOV786432 TXA721060:TYR786432 UGW721060:UIN786432 UQS721060:USJ786432 VAO721060:VCF786432 VKK721060:VMB786432 VUG721060:VVX786432 WEC721060:WFT786432 WNY721060:WPP786432 WXU721060:WZL786432 BM786596:DD851968 LI786596:MZ851968 VE786596:WV851968 AFA786596:AGR851968 AOW786596:AQN851968 AYS786596:BAJ851968 BIO786596:BKF851968 BSK786596:BUB851968 CCG786596:CDX851968 CMC786596:CNT851968 CVY786596:CXP851968 DFU786596:DHL851968 DPQ786596:DRH851968 DZM786596:EBD851968 EJI786596:EKZ851968 ETE786596:EUV851968 FDA786596:FER851968 FMW786596:FON851968 FWS786596:FYJ851968 GGO786596:GIF851968 GQK786596:GSB851968 HAG786596:HBX851968 HKC786596:HLT851968 HTY786596:HVP851968 IDU786596:IFL851968 INQ786596:IPH851968 IXM786596:IZD851968 JHI786596:JIZ851968 JRE786596:JSV851968 KBA786596:KCR851968 KKW786596:KMN851968 KUS786596:KWJ851968 LEO786596:LGF851968 LOK786596:LQB851968 LYG786596:LZX851968 MIC786596:MJT851968 MRY786596:MTP851968 NBU786596:NDL851968 NLQ786596:NNH851968 NVM786596:NXD851968 OFI786596:OGZ851968 OPE786596:OQV851968 OZA786596:PAR851968 PIW786596:PKN851968 PSS786596:PUJ851968 QCO786596:QEF851968 QMK786596:QOB851968 QWG786596:QXX851968 RGC786596:RHT851968 RPY786596:RRP851968 RZU786596:SBL851968 SJQ786596:SLH851968 STM786596:SVD851968 TDI786596:TEZ851968 TNE786596:TOV851968 TXA786596:TYR851968 UGW786596:UIN851968 UQS786596:USJ851968 VAO786596:VCF851968 VKK786596:VMB851968 VUG786596:VVX851968 WEC786596:WFT851968 WNY786596:WPP851968 WXU786596:WZL851968 BM852132:DD917504 LI852132:MZ917504 VE852132:WV917504 AFA852132:AGR917504 AOW852132:AQN917504 AYS852132:BAJ917504 BIO852132:BKF917504 BSK852132:BUB917504 CCG852132:CDX917504 CMC852132:CNT917504 CVY852132:CXP917504 DFU852132:DHL917504 DPQ852132:DRH917504 DZM852132:EBD917504 EJI852132:EKZ917504 ETE852132:EUV917504 FDA852132:FER917504 FMW852132:FON917504 FWS852132:FYJ917504 GGO852132:GIF917504 GQK852132:GSB917504 HAG852132:HBX917504 HKC852132:HLT917504 HTY852132:HVP917504 IDU852132:IFL917504 INQ852132:IPH917504 IXM852132:IZD917504 JHI852132:JIZ917504 JRE852132:JSV917504 KBA852132:KCR917504 KKW852132:KMN917504 KUS852132:KWJ917504 LEO852132:LGF917504 LOK852132:LQB917504 LYG852132:LZX917504 MIC852132:MJT917504 MRY852132:MTP917504 NBU852132:NDL917504 NLQ852132:NNH917504 NVM852132:NXD917504 OFI852132:OGZ917504 OPE852132:OQV917504 OZA852132:PAR917504 PIW852132:PKN917504 PSS852132:PUJ917504 QCO852132:QEF917504 QMK852132:QOB917504 QWG852132:QXX917504 RGC852132:RHT917504 RPY852132:RRP917504 RZU852132:SBL917504 SJQ852132:SLH917504 STM852132:SVD917504 TDI852132:TEZ917504 TNE852132:TOV917504 TXA852132:TYR917504 UGW852132:UIN917504 UQS852132:USJ917504 VAO852132:VCF917504 VKK852132:VMB917504 VUG852132:VVX917504 WEC852132:WFT917504 WNY852132:WPP917504 WXU852132:WZL917504 BM917668:DD983040 LI917668:MZ983040 VE917668:WV983040 AFA917668:AGR983040 AOW917668:AQN983040 AYS917668:BAJ983040 BIO917668:BKF983040 BSK917668:BUB983040 CCG917668:CDX983040 CMC917668:CNT983040 CVY917668:CXP983040 DFU917668:DHL983040 DPQ917668:DRH983040 DZM917668:EBD983040 EJI917668:EKZ983040 ETE917668:EUV983040 FDA917668:FER983040 FMW917668:FON983040 FWS917668:FYJ983040 GGO917668:GIF983040 GQK917668:GSB983040 HAG917668:HBX983040 HKC917668:HLT983040 HTY917668:HVP983040 IDU917668:IFL983040 INQ917668:IPH983040 IXM917668:IZD983040 JHI917668:JIZ983040 JRE917668:JSV983040 KBA917668:KCR983040 KKW917668:KMN983040 KUS917668:KWJ983040 LEO917668:LGF983040 LOK917668:LQB983040 LYG917668:LZX983040 MIC917668:MJT983040 MRY917668:MTP983040 NBU917668:NDL983040 NLQ917668:NNH983040 NVM917668:NXD983040 OFI917668:OGZ983040 OPE917668:OQV983040 OZA917668:PAR983040 PIW917668:PKN983040 PSS917668:PUJ983040 QCO917668:QEF983040 QMK917668:QOB983040 QWG917668:QXX983040 RGC917668:RHT983040 RPY917668:RRP983040 RZU917668:SBL983040 SJQ917668:SLH983040 STM917668:SVD983040 TDI917668:TEZ983040 TNE917668:TOV983040 TXA917668:TYR983040 UGW917668:UIN983040 UQS917668:USJ983040 VAO917668:VCF983040 VKK917668:VMB983040 VUG917668:VVX983040 WEC917668:WFT983040 WNY917668:WPP983040 WXU917668:WZL983040 BM983204:DD1048576 LI983204:MZ1048576 VE983204:WV1048576 AFA983204:AGR1048576 AOW983204:AQN1048576 AYS983204:BAJ1048576 BIO983204:BKF1048576 BSK983204:BUB1048576 CCG983204:CDX1048576 CMC983204:CNT1048576 CVY983204:CXP1048576 DFU983204:DHL1048576 DPQ983204:DRH1048576 DZM983204:EBD1048576 EJI983204:EKZ1048576 ETE983204:EUV1048576 FDA983204:FER1048576 FMW983204:FON1048576 FWS983204:FYJ1048576 GGO983204:GIF1048576 GQK983204:GSB1048576 HAG983204:HBX1048576 HKC983204:HLT1048576 HTY983204:HVP1048576 IDU983204:IFL1048576 INQ983204:IPH1048576 IXM983204:IZD1048576 JHI983204:JIZ1048576 JRE983204:JSV1048576 KBA983204:KCR1048576 KKW983204:KMN1048576 KUS983204:KWJ1048576 LEO983204:LGF1048576 LOK983204:LQB1048576 LYG983204:LZX1048576 MIC983204:MJT1048576 MRY983204:MTP1048576 NBU983204:NDL1048576 NLQ983204:NNH1048576 NVM983204:NXD1048576 OFI983204:OGZ1048576 OPE983204:OQV1048576 OZA983204:PAR1048576 PIW983204:PKN1048576 PSS983204:PUJ1048576 QCO983204:QEF1048576 QMK983204:QOB1048576 QWG983204:QXX1048576 RGC983204:RHT1048576 RPY983204:RRP1048576 RZU983204:SBL1048576 SJQ983204:SLH1048576 STM983204:SVD1048576 TDI983204:TEZ1048576 TNE983204:TOV1048576 TXA983204:TYR1048576 UGW983204:UIN1048576 UQS983204:USJ1048576 VAO983204:VCF1048576 VKK983204:VMB1048576 VUG983204:VVX1048576 WEC983204:WFT1048576 WNY983204:WPP1048576 WXU983204:WZL1048576 AH88:AI65621 KD88:KE65621 TZ88:UA65621 ADV88:ADW65621 ANR88:ANS65621 AXN88:AXO65621 BHJ88:BHK65621 BRF88:BRG65621 CBB88:CBC65621 CKX88:CKY65621 CUT88:CUU65621 DEP88:DEQ65621 DOL88:DOM65621 DYH88:DYI65621 EID88:EIE65621 ERZ88:ESA65621 FBV88:FBW65621 FLR88:FLS65621 FVN88:FVO65621 GFJ88:GFK65621 GPF88:GPG65621 GZB88:GZC65621 HIX88:HIY65621 HST88:HSU65621 ICP88:ICQ65621 IML88:IMM65621 IWH88:IWI65621 JGD88:JGE65621 JPZ88:JQA65621 JZV88:JZW65621 KJR88:KJS65621 KTN88:KTO65621 LDJ88:LDK65621 LNF88:LNG65621 LXB88:LXC65621 MGX88:MGY65621 MQT88:MQU65621 NAP88:NAQ65621 NKL88:NKM65621 NUH88:NUI65621 OED88:OEE65621 ONZ88:OOA65621 OXV88:OXW65621 PHR88:PHS65621 PRN88:PRO65621 QBJ88:QBK65621 QLF88:QLG65621 QVB88:QVC65621 REX88:REY65621 ROT88:ROU65621 RYP88:RYQ65621 SIL88:SIM65621 SSH88:SSI65621 TCD88:TCE65621 TLZ88:TMA65621 TVV88:TVW65621 UFR88:UFS65621 UPN88:UPO65621 UZJ88:UZK65621 VJF88:VJG65621 VTB88:VTC65621 WCX88:WCY65621 WMT88:WMU65621 WWP88:WWQ65621 AH65624:AI131157 KD65624:KE131157 TZ65624:UA131157 ADV65624:ADW131157 ANR65624:ANS131157 AXN65624:AXO131157 BHJ65624:BHK131157 BRF65624:BRG131157 CBB65624:CBC131157 CKX65624:CKY131157 CUT65624:CUU131157 DEP65624:DEQ131157 DOL65624:DOM131157 DYH65624:DYI131157 EID65624:EIE131157 ERZ65624:ESA131157 FBV65624:FBW131157 FLR65624:FLS131157 FVN65624:FVO131157 GFJ65624:GFK131157 GPF65624:GPG131157 GZB65624:GZC131157 HIX65624:HIY131157 HST65624:HSU131157 ICP65624:ICQ131157 IML65624:IMM131157 IWH65624:IWI131157 JGD65624:JGE131157 JPZ65624:JQA131157 JZV65624:JZW131157 KJR65624:KJS131157 KTN65624:KTO131157 LDJ65624:LDK131157 LNF65624:LNG131157 LXB65624:LXC131157 MGX65624:MGY131157 MQT65624:MQU131157 NAP65624:NAQ131157 NKL65624:NKM131157 NUH65624:NUI131157 OED65624:OEE131157 ONZ65624:OOA131157 OXV65624:OXW131157 PHR65624:PHS131157 PRN65624:PRO131157 QBJ65624:QBK131157 QLF65624:QLG131157 QVB65624:QVC131157 REX65624:REY131157 ROT65624:ROU131157 RYP65624:RYQ131157 SIL65624:SIM131157 SSH65624:SSI131157 TCD65624:TCE131157 TLZ65624:TMA131157 TVV65624:TVW131157 UFR65624:UFS131157 UPN65624:UPO131157 UZJ65624:UZK131157 VJF65624:VJG131157 VTB65624:VTC131157 WCX65624:WCY131157 WMT65624:WMU131157 WWP65624:WWQ131157 AH131160:AI196693 KD131160:KE196693 TZ131160:UA196693 ADV131160:ADW196693 ANR131160:ANS196693 AXN131160:AXO196693 BHJ131160:BHK196693 BRF131160:BRG196693 CBB131160:CBC196693 CKX131160:CKY196693 CUT131160:CUU196693 DEP131160:DEQ196693 DOL131160:DOM196693 DYH131160:DYI196693 EID131160:EIE196693 ERZ131160:ESA196693 FBV131160:FBW196693 FLR131160:FLS196693 FVN131160:FVO196693 GFJ131160:GFK196693 GPF131160:GPG196693 GZB131160:GZC196693 HIX131160:HIY196693 HST131160:HSU196693 ICP131160:ICQ196693 IML131160:IMM196693 IWH131160:IWI196693 JGD131160:JGE196693 JPZ131160:JQA196693 JZV131160:JZW196693 KJR131160:KJS196693 KTN131160:KTO196693 LDJ131160:LDK196693 LNF131160:LNG196693 LXB131160:LXC196693 MGX131160:MGY196693 MQT131160:MQU196693 NAP131160:NAQ196693 NKL131160:NKM196693 NUH131160:NUI196693 OED131160:OEE196693 ONZ131160:OOA196693 OXV131160:OXW196693 PHR131160:PHS196693 PRN131160:PRO196693 QBJ131160:QBK196693 QLF131160:QLG196693 QVB131160:QVC196693 REX131160:REY196693 ROT131160:ROU196693 RYP131160:RYQ196693 SIL131160:SIM196693 SSH131160:SSI196693 TCD131160:TCE196693 TLZ131160:TMA196693 TVV131160:TVW196693 UFR131160:UFS196693 UPN131160:UPO196693 UZJ131160:UZK196693 VJF131160:VJG196693 VTB131160:VTC196693 WCX131160:WCY196693 WMT131160:WMU196693 WWP131160:WWQ196693 AH196696:AI262229 KD196696:KE262229 TZ196696:UA262229 ADV196696:ADW262229 ANR196696:ANS262229 AXN196696:AXO262229 BHJ196696:BHK262229 BRF196696:BRG262229 CBB196696:CBC262229 CKX196696:CKY262229 CUT196696:CUU262229 DEP196696:DEQ262229 DOL196696:DOM262229 DYH196696:DYI262229 EID196696:EIE262229 ERZ196696:ESA262229 FBV196696:FBW262229 FLR196696:FLS262229 FVN196696:FVO262229 GFJ196696:GFK262229 GPF196696:GPG262229 GZB196696:GZC262229 HIX196696:HIY262229 HST196696:HSU262229 ICP196696:ICQ262229 IML196696:IMM262229 IWH196696:IWI262229 JGD196696:JGE262229 JPZ196696:JQA262229 JZV196696:JZW262229 KJR196696:KJS262229 KTN196696:KTO262229 LDJ196696:LDK262229 LNF196696:LNG262229 LXB196696:LXC262229 MGX196696:MGY262229 MQT196696:MQU262229 NAP196696:NAQ262229 NKL196696:NKM262229 NUH196696:NUI262229 OED196696:OEE262229 ONZ196696:OOA262229 OXV196696:OXW262229 PHR196696:PHS262229 PRN196696:PRO262229 QBJ196696:QBK262229 QLF196696:QLG262229 QVB196696:QVC262229 REX196696:REY262229 ROT196696:ROU262229 RYP196696:RYQ262229 SIL196696:SIM262229 SSH196696:SSI262229 TCD196696:TCE262229 TLZ196696:TMA262229 TVV196696:TVW262229 UFR196696:UFS262229 UPN196696:UPO262229 UZJ196696:UZK262229 VJF196696:VJG262229 VTB196696:VTC262229 WCX196696:WCY262229 WMT196696:WMU262229 WWP196696:WWQ262229 AH262232:AI327765 KD262232:KE327765 TZ262232:UA327765 ADV262232:ADW327765 ANR262232:ANS327765 AXN262232:AXO327765 BHJ262232:BHK327765 BRF262232:BRG327765 CBB262232:CBC327765 CKX262232:CKY327765 CUT262232:CUU327765 DEP262232:DEQ327765 DOL262232:DOM327765 DYH262232:DYI327765 EID262232:EIE327765 ERZ262232:ESA327765 FBV262232:FBW327765 FLR262232:FLS327765 FVN262232:FVO327765 GFJ262232:GFK327765 GPF262232:GPG327765 GZB262232:GZC327765 HIX262232:HIY327765 HST262232:HSU327765 ICP262232:ICQ327765 IML262232:IMM327765 IWH262232:IWI327765 JGD262232:JGE327765 JPZ262232:JQA327765 JZV262232:JZW327765 KJR262232:KJS327765 KTN262232:KTO327765 LDJ262232:LDK327765 LNF262232:LNG327765 LXB262232:LXC327765 MGX262232:MGY327765 MQT262232:MQU327765 NAP262232:NAQ327765 NKL262232:NKM327765 NUH262232:NUI327765 OED262232:OEE327765 ONZ262232:OOA327765 OXV262232:OXW327765 PHR262232:PHS327765 PRN262232:PRO327765 QBJ262232:QBK327765 QLF262232:QLG327765 QVB262232:QVC327765 REX262232:REY327765 ROT262232:ROU327765 RYP262232:RYQ327765 SIL262232:SIM327765 SSH262232:SSI327765 TCD262232:TCE327765 TLZ262232:TMA327765 TVV262232:TVW327765 UFR262232:UFS327765 UPN262232:UPO327765 UZJ262232:UZK327765 VJF262232:VJG327765 VTB262232:VTC327765 WCX262232:WCY327765 WMT262232:WMU327765 WWP262232:WWQ327765 AH327768:AI393301 KD327768:KE393301 TZ327768:UA393301 ADV327768:ADW393301 ANR327768:ANS393301 AXN327768:AXO393301 BHJ327768:BHK393301 BRF327768:BRG393301 CBB327768:CBC393301 CKX327768:CKY393301 CUT327768:CUU393301 DEP327768:DEQ393301 DOL327768:DOM393301 DYH327768:DYI393301 EID327768:EIE393301 ERZ327768:ESA393301 FBV327768:FBW393301 FLR327768:FLS393301 FVN327768:FVO393301 GFJ327768:GFK393301 GPF327768:GPG393301 GZB327768:GZC393301 HIX327768:HIY393301 HST327768:HSU393301 ICP327768:ICQ393301 IML327768:IMM393301 IWH327768:IWI393301 JGD327768:JGE393301 JPZ327768:JQA393301 JZV327768:JZW393301 KJR327768:KJS393301 KTN327768:KTO393301 LDJ327768:LDK393301 LNF327768:LNG393301 LXB327768:LXC393301 MGX327768:MGY393301 MQT327768:MQU393301 NAP327768:NAQ393301 NKL327768:NKM393301 NUH327768:NUI393301 OED327768:OEE393301 ONZ327768:OOA393301 OXV327768:OXW393301 PHR327768:PHS393301 PRN327768:PRO393301 QBJ327768:QBK393301 QLF327768:QLG393301 QVB327768:QVC393301 REX327768:REY393301 ROT327768:ROU393301 RYP327768:RYQ393301 SIL327768:SIM393301 SSH327768:SSI393301 TCD327768:TCE393301 TLZ327768:TMA393301 TVV327768:TVW393301 UFR327768:UFS393301 UPN327768:UPO393301 UZJ327768:UZK393301 VJF327768:VJG393301 VTB327768:VTC393301 WCX327768:WCY393301 WMT327768:WMU393301 WWP327768:WWQ393301 AH393304:AI458837 KD393304:KE458837 TZ393304:UA458837 ADV393304:ADW458837 ANR393304:ANS458837 AXN393304:AXO458837 BHJ393304:BHK458837 BRF393304:BRG458837 CBB393304:CBC458837 CKX393304:CKY458837 CUT393304:CUU458837 DEP393304:DEQ458837 DOL393304:DOM458837 DYH393304:DYI458837 EID393304:EIE458837 ERZ393304:ESA458837 FBV393304:FBW458837 FLR393304:FLS458837 FVN393304:FVO458837 GFJ393304:GFK458837 GPF393304:GPG458837 GZB393304:GZC458837 HIX393304:HIY458837 HST393304:HSU458837 ICP393304:ICQ458837 IML393304:IMM458837 IWH393304:IWI458837 JGD393304:JGE458837 JPZ393304:JQA458837 JZV393304:JZW458837 KJR393304:KJS458837 KTN393304:KTO458837 LDJ393304:LDK458837 LNF393304:LNG458837 LXB393304:LXC458837 MGX393304:MGY458837 MQT393304:MQU458837 NAP393304:NAQ458837 NKL393304:NKM458837 NUH393304:NUI458837 OED393304:OEE458837 ONZ393304:OOA458837 OXV393304:OXW458837 PHR393304:PHS458837 PRN393304:PRO458837 QBJ393304:QBK458837 QLF393304:QLG458837 QVB393304:QVC458837 REX393304:REY458837 ROT393304:ROU458837 RYP393304:RYQ458837 SIL393304:SIM458837 SSH393304:SSI458837 TCD393304:TCE458837 TLZ393304:TMA458837 TVV393304:TVW458837 UFR393304:UFS458837 UPN393304:UPO458837 UZJ393304:UZK458837 VJF393304:VJG458837 VTB393304:VTC458837 WCX393304:WCY458837 WMT393304:WMU458837 WWP393304:WWQ458837 AH458840:AI524373 KD458840:KE524373 TZ458840:UA524373 ADV458840:ADW524373 ANR458840:ANS524373 AXN458840:AXO524373 BHJ458840:BHK524373 BRF458840:BRG524373 CBB458840:CBC524373 CKX458840:CKY524373 CUT458840:CUU524373 DEP458840:DEQ524373 DOL458840:DOM524373 DYH458840:DYI524373 EID458840:EIE524373 ERZ458840:ESA524373 FBV458840:FBW524373 FLR458840:FLS524373 FVN458840:FVO524373 GFJ458840:GFK524373 GPF458840:GPG524373 GZB458840:GZC524373 HIX458840:HIY524373 HST458840:HSU524373 ICP458840:ICQ524373 IML458840:IMM524373 IWH458840:IWI524373 JGD458840:JGE524373 JPZ458840:JQA524373 JZV458840:JZW524373 KJR458840:KJS524373 KTN458840:KTO524373 LDJ458840:LDK524373 LNF458840:LNG524373 LXB458840:LXC524373 MGX458840:MGY524373 MQT458840:MQU524373 NAP458840:NAQ524373 NKL458840:NKM524373 NUH458840:NUI524373 OED458840:OEE524373 ONZ458840:OOA524373 OXV458840:OXW524373 PHR458840:PHS524373 PRN458840:PRO524373 QBJ458840:QBK524373 QLF458840:QLG524373 QVB458840:QVC524373 REX458840:REY524373 ROT458840:ROU524373 RYP458840:RYQ524373 SIL458840:SIM524373 SSH458840:SSI524373 TCD458840:TCE524373 TLZ458840:TMA524373 TVV458840:TVW524373 UFR458840:UFS524373 UPN458840:UPO524373 UZJ458840:UZK524373 VJF458840:VJG524373 VTB458840:VTC524373 WCX458840:WCY524373 WMT458840:WMU524373 WWP458840:WWQ524373 AH524376:AI589909 KD524376:KE589909 TZ524376:UA589909 ADV524376:ADW589909 ANR524376:ANS589909 AXN524376:AXO589909 BHJ524376:BHK589909 BRF524376:BRG589909 CBB524376:CBC589909 CKX524376:CKY589909 CUT524376:CUU589909 DEP524376:DEQ589909 DOL524376:DOM589909 DYH524376:DYI589909 EID524376:EIE589909 ERZ524376:ESA589909 FBV524376:FBW589909 FLR524376:FLS589909 FVN524376:FVO589909 GFJ524376:GFK589909 GPF524376:GPG589909 GZB524376:GZC589909 HIX524376:HIY589909 HST524376:HSU589909 ICP524376:ICQ589909 IML524376:IMM589909 IWH524376:IWI589909 JGD524376:JGE589909 JPZ524376:JQA589909 JZV524376:JZW589909 KJR524376:KJS589909 KTN524376:KTO589909 LDJ524376:LDK589909 LNF524376:LNG589909 LXB524376:LXC589909 MGX524376:MGY589909 MQT524376:MQU589909 NAP524376:NAQ589909 NKL524376:NKM589909 NUH524376:NUI589909 OED524376:OEE589909 ONZ524376:OOA589909 OXV524376:OXW589909 PHR524376:PHS589909 PRN524376:PRO589909 QBJ524376:QBK589909 QLF524376:QLG589909 QVB524376:QVC589909 REX524376:REY589909 ROT524376:ROU589909 RYP524376:RYQ589909 SIL524376:SIM589909 SSH524376:SSI589909 TCD524376:TCE589909 TLZ524376:TMA589909 TVV524376:TVW589909 UFR524376:UFS589909 UPN524376:UPO589909 UZJ524376:UZK589909 VJF524376:VJG589909 VTB524376:VTC589909 WCX524376:WCY589909 WMT524376:WMU589909 WWP524376:WWQ589909 AH589912:AI655445 KD589912:KE655445 TZ589912:UA655445 ADV589912:ADW655445 ANR589912:ANS655445 AXN589912:AXO655445 BHJ589912:BHK655445 BRF589912:BRG655445 CBB589912:CBC655445 CKX589912:CKY655445 CUT589912:CUU655445 DEP589912:DEQ655445 DOL589912:DOM655445 DYH589912:DYI655445 EID589912:EIE655445 ERZ589912:ESA655445 FBV589912:FBW655445 FLR589912:FLS655445 FVN589912:FVO655445 GFJ589912:GFK655445 GPF589912:GPG655445 GZB589912:GZC655445 HIX589912:HIY655445 HST589912:HSU655445 ICP589912:ICQ655445 IML589912:IMM655445 IWH589912:IWI655445 JGD589912:JGE655445 JPZ589912:JQA655445 JZV589912:JZW655445 KJR589912:KJS655445 KTN589912:KTO655445 LDJ589912:LDK655445 LNF589912:LNG655445 LXB589912:LXC655445 MGX589912:MGY655445 MQT589912:MQU655445 NAP589912:NAQ655445 NKL589912:NKM655445 NUH589912:NUI655445 OED589912:OEE655445 ONZ589912:OOA655445 OXV589912:OXW655445 PHR589912:PHS655445 PRN589912:PRO655445 QBJ589912:QBK655445 QLF589912:QLG655445 QVB589912:QVC655445 REX589912:REY655445 ROT589912:ROU655445 RYP589912:RYQ655445 SIL589912:SIM655445 SSH589912:SSI655445 TCD589912:TCE655445 TLZ589912:TMA655445 TVV589912:TVW655445 UFR589912:UFS655445 UPN589912:UPO655445 UZJ589912:UZK655445 VJF589912:VJG655445 VTB589912:VTC655445 WCX589912:WCY655445 WMT589912:WMU655445 WWP589912:WWQ655445 AH655448:AI720981 KD655448:KE720981 TZ655448:UA720981 ADV655448:ADW720981 ANR655448:ANS720981 AXN655448:AXO720981 BHJ655448:BHK720981 BRF655448:BRG720981 CBB655448:CBC720981 CKX655448:CKY720981 CUT655448:CUU720981 DEP655448:DEQ720981 DOL655448:DOM720981 DYH655448:DYI720981 EID655448:EIE720981 ERZ655448:ESA720981 FBV655448:FBW720981 FLR655448:FLS720981 FVN655448:FVO720981 GFJ655448:GFK720981 GPF655448:GPG720981 GZB655448:GZC720981 HIX655448:HIY720981 HST655448:HSU720981 ICP655448:ICQ720981 IML655448:IMM720981 IWH655448:IWI720981 JGD655448:JGE720981 JPZ655448:JQA720981 JZV655448:JZW720981 KJR655448:KJS720981 KTN655448:KTO720981 LDJ655448:LDK720981 LNF655448:LNG720981 LXB655448:LXC720981 MGX655448:MGY720981 MQT655448:MQU720981 NAP655448:NAQ720981 NKL655448:NKM720981 NUH655448:NUI720981 OED655448:OEE720981 ONZ655448:OOA720981 OXV655448:OXW720981 PHR655448:PHS720981 PRN655448:PRO720981 QBJ655448:QBK720981 QLF655448:QLG720981 QVB655448:QVC720981 REX655448:REY720981 ROT655448:ROU720981 RYP655448:RYQ720981 SIL655448:SIM720981 SSH655448:SSI720981 TCD655448:TCE720981 TLZ655448:TMA720981 TVV655448:TVW720981 UFR655448:UFS720981 UPN655448:UPO720981 UZJ655448:UZK720981 VJF655448:VJG720981 VTB655448:VTC720981 WCX655448:WCY720981 WMT655448:WMU720981 WWP655448:WWQ720981 AH720984:AI786517 KD720984:KE786517 TZ720984:UA786517 ADV720984:ADW786517 ANR720984:ANS786517 AXN720984:AXO786517 BHJ720984:BHK786517 BRF720984:BRG786517 CBB720984:CBC786517 CKX720984:CKY786517 CUT720984:CUU786517 DEP720984:DEQ786517 DOL720984:DOM786517 DYH720984:DYI786517 EID720984:EIE786517 ERZ720984:ESA786517 FBV720984:FBW786517 FLR720984:FLS786517 FVN720984:FVO786517 GFJ720984:GFK786517 GPF720984:GPG786517 GZB720984:GZC786517 HIX720984:HIY786517 HST720984:HSU786517 ICP720984:ICQ786517 IML720984:IMM786517 IWH720984:IWI786517 JGD720984:JGE786517 JPZ720984:JQA786517 JZV720984:JZW786517 KJR720984:KJS786517 KTN720984:KTO786517 LDJ720984:LDK786517 LNF720984:LNG786517 LXB720984:LXC786517 MGX720984:MGY786517 MQT720984:MQU786517 NAP720984:NAQ786517 NKL720984:NKM786517 NUH720984:NUI786517 OED720984:OEE786517 ONZ720984:OOA786517 OXV720984:OXW786517 PHR720984:PHS786517 PRN720984:PRO786517 QBJ720984:QBK786517 QLF720984:QLG786517 QVB720984:QVC786517 REX720984:REY786517 ROT720984:ROU786517 RYP720984:RYQ786517 SIL720984:SIM786517 SSH720984:SSI786517 TCD720984:TCE786517 TLZ720984:TMA786517 TVV720984:TVW786517 UFR720984:UFS786517 UPN720984:UPO786517 UZJ720984:UZK786517 VJF720984:VJG786517 VTB720984:VTC786517 WCX720984:WCY786517 WMT720984:WMU786517 WWP720984:WWQ786517 AH786520:AI852053 KD786520:KE852053 TZ786520:UA852053 ADV786520:ADW852053 ANR786520:ANS852053 AXN786520:AXO852053 BHJ786520:BHK852053 BRF786520:BRG852053 CBB786520:CBC852053 CKX786520:CKY852053 CUT786520:CUU852053 DEP786520:DEQ852053 DOL786520:DOM852053 DYH786520:DYI852053 EID786520:EIE852053 ERZ786520:ESA852053 FBV786520:FBW852053 FLR786520:FLS852053 FVN786520:FVO852053 GFJ786520:GFK852053 GPF786520:GPG852053 GZB786520:GZC852053 HIX786520:HIY852053 HST786520:HSU852053 ICP786520:ICQ852053 IML786520:IMM852053 IWH786520:IWI852053 JGD786520:JGE852053 JPZ786520:JQA852053 JZV786520:JZW852053 KJR786520:KJS852053 KTN786520:KTO852053 LDJ786520:LDK852053 LNF786520:LNG852053 LXB786520:LXC852053 MGX786520:MGY852053 MQT786520:MQU852053 NAP786520:NAQ852053 NKL786520:NKM852053 NUH786520:NUI852053 OED786520:OEE852053 ONZ786520:OOA852053 OXV786520:OXW852053 PHR786520:PHS852053 PRN786520:PRO852053 QBJ786520:QBK852053 QLF786520:QLG852053 QVB786520:QVC852053 REX786520:REY852053 ROT786520:ROU852053 RYP786520:RYQ852053 SIL786520:SIM852053 SSH786520:SSI852053 TCD786520:TCE852053 TLZ786520:TMA852053 TVV786520:TVW852053 UFR786520:UFS852053 UPN786520:UPO852053 UZJ786520:UZK852053 VJF786520:VJG852053 VTB786520:VTC852053 WCX786520:WCY852053 WMT786520:WMU852053 WWP786520:WWQ852053 AH852056:AI917589 KD852056:KE917589 TZ852056:UA917589 ADV852056:ADW917589 ANR852056:ANS917589 AXN852056:AXO917589 BHJ852056:BHK917589 BRF852056:BRG917589 CBB852056:CBC917589 CKX852056:CKY917589 CUT852056:CUU917589 DEP852056:DEQ917589 DOL852056:DOM917589 DYH852056:DYI917589 EID852056:EIE917589 ERZ852056:ESA917589 FBV852056:FBW917589 FLR852056:FLS917589 FVN852056:FVO917589 GFJ852056:GFK917589 GPF852056:GPG917589 GZB852056:GZC917589 HIX852056:HIY917589 HST852056:HSU917589 ICP852056:ICQ917589 IML852056:IMM917589 IWH852056:IWI917589 JGD852056:JGE917589 JPZ852056:JQA917589 JZV852056:JZW917589 KJR852056:KJS917589 KTN852056:KTO917589 LDJ852056:LDK917589 LNF852056:LNG917589 LXB852056:LXC917589 MGX852056:MGY917589 MQT852056:MQU917589 NAP852056:NAQ917589 NKL852056:NKM917589 NUH852056:NUI917589 OED852056:OEE917589 ONZ852056:OOA917589 OXV852056:OXW917589 PHR852056:PHS917589 PRN852056:PRO917589 QBJ852056:QBK917589 QLF852056:QLG917589 QVB852056:QVC917589 REX852056:REY917589 ROT852056:ROU917589 RYP852056:RYQ917589 SIL852056:SIM917589 SSH852056:SSI917589 TCD852056:TCE917589 TLZ852056:TMA917589 TVV852056:TVW917589 UFR852056:UFS917589 UPN852056:UPO917589 UZJ852056:UZK917589 VJF852056:VJG917589 VTB852056:VTC917589 WCX852056:WCY917589 WMT852056:WMU917589 WWP852056:WWQ917589 AH917592:AI983125 KD917592:KE983125 TZ917592:UA983125 ADV917592:ADW983125 ANR917592:ANS983125 AXN917592:AXO983125 BHJ917592:BHK983125 BRF917592:BRG983125 CBB917592:CBC983125 CKX917592:CKY983125 CUT917592:CUU983125 DEP917592:DEQ983125 DOL917592:DOM983125 DYH917592:DYI983125 EID917592:EIE983125 ERZ917592:ESA983125 FBV917592:FBW983125 FLR917592:FLS983125 FVN917592:FVO983125 GFJ917592:GFK983125 GPF917592:GPG983125 GZB917592:GZC983125 HIX917592:HIY983125 HST917592:HSU983125 ICP917592:ICQ983125 IML917592:IMM983125 IWH917592:IWI983125 JGD917592:JGE983125 JPZ917592:JQA983125 JZV917592:JZW983125 KJR917592:KJS983125 KTN917592:KTO983125 LDJ917592:LDK983125 LNF917592:LNG983125 LXB917592:LXC983125 MGX917592:MGY983125 MQT917592:MQU983125 NAP917592:NAQ983125 NKL917592:NKM983125 NUH917592:NUI983125 OED917592:OEE983125 ONZ917592:OOA983125 OXV917592:OXW983125 PHR917592:PHS983125 PRN917592:PRO983125 QBJ917592:QBK983125 QLF917592:QLG983125 QVB917592:QVC983125 REX917592:REY983125 ROT917592:ROU983125 RYP917592:RYQ983125 SIL917592:SIM983125 SSH917592:SSI983125 TCD917592:TCE983125 TLZ917592:TMA983125 TVV917592:TVW983125 UFR917592:UFS983125 UPN917592:UPO983125 UZJ917592:UZK983125 VJF917592:VJG983125 VTB917592:VTC983125 WCX917592:WCY983125 WMT917592:WMU983125 WWP917592:WWQ983125 AH983128:AI1048576 KD983128:KE1048576 TZ983128:UA1048576 ADV983128:ADW1048576 ANR983128:ANS1048576 AXN983128:AXO1048576 BHJ983128:BHK1048576 BRF983128:BRG1048576 CBB983128:CBC1048576 CKX983128:CKY1048576 CUT983128:CUU1048576 DEP983128:DEQ1048576 DOL983128:DOM1048576 DYH983128:DYI1048576 EID983128:EIE1048576 ERZ983128:ESA1048576 FBV983128:FBW1048576 FLR983128:FLS1048576 FVN983128:FVO1048576 GFJ983128:GFK1048576 GPF983128:GPG1048576 GZB983128:GZC1048576 HIX983128:HIY1048576 HST983128:HSU1048576 ICP983128:ICQ1048576 IML983128:IMM1048576 IWH983128:IWI1048576 JGD983128:JGE1048576 JPZ983128:JQA1048576 JZV983128:JZW1048576 KJR983128:KJS1048576 KTN983128:KTO1048576 LDJ983128:LDK1048576 LNF983128:LNG1048576 LXB983128:LXC1048576 MGX983128:MGY1048576 MQT983128:MQU1048576 NAP983128:NAQ1048576 NKL983128:NKM1048576 NUH983128:NUI1048576 OED983128:OEE1048576 ONZ983128:OOA1048576 OXV983128:OXW1048576 PHR983128:PHS1048576 PRN983128:PRO1048576 QBJ983128:QBK1048576 QLF983128:QLG1048576 QVB983128:QVC1048576 REX983128:REY1048576 ROT983128:ROU1048576 RYP983128:RYQ1048576 SIL983128:SIM1048576 SSH983128:SSI1048576 TCD983128:TCE1048576 TLZ983128:TMA1048576 TVV983128:TVW1048576 UFR983128:UFS1048576 UPN983128:UPO1048576 UZJ983128:UZK1048576 VJF983128:VJG1048576 VTB983128:VTC1048576 WCX983128:WCY1048576 WMT983128:WMU1048576 WWP983128:WWQ1048576 AJ1:AR1048576 KF1:KN1048576 UB1:UJ1048576 ADX1:AEF1048576 ANT1:AOB1048576 AXP1:AXX1048576 BHL1:BHT1048576 BRH1:BRP1048576 CBD1:CBL1048576 CKZ1:CLH1048576 CUV1:CVD1048576 DER1:DEZ1048576 DON1:DOV1048576 DYJ1:DYR1048576 EIF1:EIN1048576 ESB1:ESJ1048576 FBX1:FCF1048576 FLT1:FMB1048576 FVP1:FVX1048576 GFL1:GFT1048576 GPH1:GPP1048576 GZD1:GZL1048576 HIZ1:HJH1048576 HSV1:HTD1048576 ICR1:ICZ1048576 IMN1:IMV1048576 IWJ1:IWR1048576 JGF1:JGN1048576 JQB1:JQJ1048576 JZX1:KAF1048576 KJT1:KKB1048576 KTP1:KTX1048576 LDL1:LDT1048576 LNH1:LNP1048576 LXD1:LXL1048576 MGZ1:MHH1048576 MQV1:MRD1048576 NAR1:NAZ1048576 NKN1:NKV1048576 NUJ1:NUR1048576 OEF1:OEN1048576 OOB1:OOJ1048576 OXX1:OYF1048576 PHT1:PIB1048576 PRP1:PRX1048576 QBL1:QBT1048576 QLH1:QLP1048576 QVD1:QVL1048576 REZ1:RFH1048576 ROV1:RPD1048576 RYR1:RYZ1048576 SIN1:SIV1048576 SSJ1:SSR1048576 TCF1:TCN1048576 TMB1:TMJ1048576 TVX1:TWF1048576 UFT1:UGB1048576 UPP1:UPX1048576 UZL1:UZT1048576 VJH1:VJP1048576 VTD1:VTL1048576 WCZ1:WDH1048576 WMV1:WND1048576 WWR1:WWZ1048576 AH1:AI85 KD1:KE85 TZ1:UA85 ADV1:ADW85 ANR1:ANS85 AXN1:AXO85 BHJ1:BHK85 BRF1:BRG85 CBB1:CBC85 CKX1:CKY85 CUT1:CUU85 DEP1:DEQ85 DOL1:DOM85 DYH1:DYI85 EID1:EIE85 ERZ1:ESA85 FBV1:FBW85 FLR1:FLS85 FVN1:FVO85 GFJ1:GFK85 GPF1:GPG85 GZB1:GZC85 HIX1:HIY85 HST1:HSU85 ICP1:ICQ85 IML1:IMM85 IWH1:IWI85 JGD1:JGE85 JPZ1:JQA85 JZV1:JZW85 KJR1:KJS85 KTN1:KTO85 LDJ1:LDK85 LNF1:LNG85 LXB1:LXC85 MGX1:MGY85 MQT1:MQU85 NAP1:NAQ85 NKL1:NKM85 NUH1:NUI85 OED1:OEE85 ONZ1:OOA85 OXV1:OXW85 PHR1:PHS85 PRN1:PRO85 QBJ1:QBK85 QLF1:QLG85 QVB1:QVC85 REX1:REY85 ROT1:ROU85 RYP1:RYQ85 SIL1:SIM85 SSH1:SSI85 TCD1:TCE85 TLZ1:TMA85 TVV1:TVW85 UFR1:UFS85 UPN1:UPO85 UZJ1:UZK85 VJF1:VJG85 VTB1:VTC85 WCX1:WCY85 WMT1:WMU85 WWP1:WWQ85 P101:P65536 JL101:JL65536 TH101:TH65536 ADD101:ADD65536 AMZ101:AMZ65536 AWV101:AWV65536 BGR101:BGR65536 BQN101:BQN65536 CAJ101:CAJ65536 CKF101:CKF65536 CUB101:CUB65536 DDX101:DDX65536 DNT101:DNT65536 DXP101:DXP65536 EHL101:EHL65536 ERH101:ERH65536 FBD101:FBD65536 FKZ101:FKZ65536 FUV101:FUV65536 GER101:GER65536 GON101:GON65536 GYJ101:GYJ65536 HIF101:HIF65536 HSB101:HSB65536 IBX101:IBX65536 ILT101:ILT65536 IVP101:IVP65536 JFL101:JFL65536 JPH101:JPH65536 JZD101:JZD65536 KIZ101:KIZ65536 KSV101:KSV65536 LCR101:LCR65536 LMN101:LMN65536 LWJ101:LWJ65536 MGF101:MGF65536 MQB101:MQB65536 MZX101:MZX65536 NJT101:NJT65536 NTP101:NTP65536 ODL101:ODL65536 ONH101:ONH65536 OXD101:OXD65536 PGZ101:PGZ65536 PQV101:PQV65536 QAR101:QAR65536 QKN101:QKN65536 QUJ101:QUJ65536 REF101:REF65536 ROB101:ROB65536 RXX101:RXX65536 SHT101:SHT65536 SRP101:SRP65536 TBL101:TBL65536 TLH101:TLH65536 TVD101:TVD65536 UEZ101:UEZ65536 UOV101:UOV65536 UYR101:UYR65536 VIN101:VIN65536 VSJ101:VSJ65536 WCF101:WCF65536 WMB101:WMB65536 WVX101:WVX65536 P65637:P131072 JL65637:JL131072 TH65637:TH131072 ADD65637:ADD131072 AMZ65637:AMZ131072 AWV65637:AWV131072 BGR65637:BGR131072 BQN65637:BQN131072 CAJ65637:CAJ131072 CKF65637:CKF131072 CUB65637:CUB131072 DDX65637:DDX131072 DNT65637:DNT131072 DXP65637:DXP131072 EHL65637:EHL131072 ERH65637:ERH131072 FBD65637:FBD131072 FKZ65637:FKZ131072 FUV65637:FUV131072 GER65637:GER131072 GON65637:GON131072 GYJ65637:GYJ131072 HIF65637:HIF131072 HSB65637:HSB131072 IBX65637:IBX131072 ILT65637:ILT131072 IVP65637:IVP131072 JFL65637:JFL131072 JPH65637:JPH131072 JZD65637:JZD131072 KIZ65637:KIZ131072 KSV65637:KSV131072 LCR65637:LCR131072 LMN65637:LMN131072 LWJ65637:LWJ131072 MGF65637:MGF131072 MQB65637:MQB131072 MZX65637:MZX131072 NJT65637:NJT131072 NTP65637:NTP131072 ODL65637:ODL131072 ONH65637:ONH131072 OXD65637:OXD131072 PGZ65637:PGZ131072 PQV65637:PQV131072 QAR65637:QAR131072 QKN65637:QKN131072 QUJ65637:QUJ131072 REF65637:REF131072 ROB65637:ROB131072 RXX65637:RXX131072 SHT65637:SHT131072 SRP65637:SRP131072 TBL65637:TBL131072 TLH65637:TLH131072 TVD65637:TVD131072 UEZ65637:UEZ131072 UOV65637:UOV131072 UYR65637:UYR131072 VIN65637:VIN131072 VSJ65637:VSJ131072 WCF65637:WCF131072 WMB65637:WMB131072 WVX65637:WVX131072 P131173:P196608 JL131173:JL196608 TH131173:TH196608 ADD131173:ADD196608 AMZ131173:AMZ196608 AWV131173:AWV196608 BGR131173:BGR196608 BQN131173:BQN196608 CAJ131173:CAJ196608 CKF131173:CKF196608 CUB131173:CUB196608 DDX131173:DDX196608 DNT131173:DNT196608 DXP131173:DXP196608 EHL131173:EHL196608 ERH131173:ERH196608 FBD131173:FBD196608 FKZ131173:FKZ196608 FUV131173:FUV196608 GER131173:GER196608 GON131173:GON196608 GYJ131173:GYJ196608 HIF131173:HIF196608 HSB131173:HSB196608 IBX131173:IBX196608 ILT131173:ILT196608 IVP131173:IVP196608 JFL131173:JFL196608 JPH131173:JPH196608 JZD131173:JZD196608 KIZ131173:KIZ196608 KSV131173:KSV196608 LCR131173:LCR196608 LMN131173:LMN196608 LWJ131173:LWJ196608 MGF131173:MGF196608 MQB131173:MQB196608 MZX131173:MZX196608 NJT131173:NJT196608 NTP131173:NTP196608 ODL131173:ODL196608 ONH131173:ONH196608 OXD131173:OXD196608 PGZ131173:PGZ196608 PQV131173:PQV196608 QAR131173:QAR196608 QKN131173:QKN196608 QUJ131173:QUJ196608 REF131173:REF196608 ROB131173:ROB196608 RXX131173:RXX196608 SHT131173:SHT196608 SRP131173:SRP196608 TBL131173:TBL196608 TLH131173:TLH196608 TVD131173:TVD196608 UEZ131173:UEZ196608 UOV131173:UOV196608 UYR131173:UYR196608 VIN131173:VIN196608 VSJ131173:VSJ196608 WCF131173:WCF196608 WMB131173:WMB196608 WVX131173:WVX196608 P196709:P262144 JL196709:JL262144 TH196709:TH262144 ADD196709:ADD262144 AMZ196709:AMZ262144 AWV196709:AWV262144 BGR196709:BGR262144 BQN196709:BQN262144 CAJ196709:CAJ262144 CKF196709:CKF262144 CUB196709:CUB262144 DDX196709:DDX262144 DNT196709:DNT262144 DXP196709:DXP262144 EHL196709:EHL262144 ERH196709:ERH262144 FBD196709:FBD262144 FKZ196709:FKZ262144 FUV196709:FUV262144 GER196709:GER262144 GON196709:GON262144 GYJ196709:GYJ262144 HIF196709:HIF262144 HSB196709:HSB262144 IBX196709:IBX262144 ILT196709:ILT262144 IVP196709:IVP262144 JFL196709:JFL262144 JPH196709:JPH262144 JZD196709:JZD262144 KIZ196709:KIZ262144 KSV196709:KSV262144 LCR196709:LCR262144 LMN196709:LMN262144 LWJ196709:LWJ262144 MGF196709:MGF262144 MQB196709:MQB262144 MZX196709:MZX262144 NJT196709:NJT262144 NTP196709:NTP262144 ODL196709:ODL262144 ONH196709:ONH262144 OXD196709:OXD262144 PGZ196709:PGZ262144 PQV196709:PQV262144 QAR196709:QAR262144 QKN196709:QKN262144 QUJ196709:QUJ262144 REF196709:REF262144 ROB196709:ROB262144 RXX196709:RXX262144 SHT196709:SHT262144 SRP196709:SRP262144 TBL196709:TBL262144 TLH196709:TLH262144 TVD196709:TVD262144 UEZ196709:UEZ262144 UOV196709:UOV262144 UYR196709:UYR262144 VIN196709:VIN262144 VSJ196709:VSJ262144 WCF196709:WCF262144 WMB196709:WMB262144 WVX196709:WVX262144 P262245:P327680 JL262245:JL327680 TH262245:TH327680 ADD262245:ADD327680 AMZ262245:AMZ327680 AWV262245:AWV327680 BGR262245:BGR327680 BQN262245:BQN327680 CAJ262245:CAJ327680 CKF262245:CKF327680 CUB262245:CUB327680 DDX262245:DDX327680 DNT262245:DNT327680 DXP262245:DXP327680 EHL262245:EHL327680 ERH262245:ERH327680 FBD262245:FBD327680 FKZ262245:FKZ327680 FUV262245:FUV327680 GER262245:GER327680 GON262245:GON327680 GYJ262245:GYJ327680 HIF262245:HIF327680 HSB262245:HSB327680 IBX262245:IBX327680 ILT262245:ILT327680 IVP262245:IVP327680 JFL262245:JFL327680 JPH262245:JPH327680 JZD262245:JZD327680 KIZ262245:KIZ327680 KSV262245:KSV327680 LCR262245:LCR327680 LMN262245:LMN327680 LWJ262245:LWJ327680 MGF262245:MGF327680 MQB262245:MQB327680 MZX262245:MZX327680 NJT262245:NJT327680 NTP262245:NTP327680 ODL262245:ODL327680 ONH262245:ONH327680 OXD262245:OXD327680 PGZ262245:PGZ327680 PQV262245:PQV327680 QAR262245:QAR327680 QKN262245:QKN327680 QUJ262245:QUJ327680 REF262245:REF327680 ROB262245:ROB327680 RXX262245:RXX327680 SHT262245:SHT327680 SRP262245:SRP327680 TBL262245:TBL327680 TLH262245:TLH327680 TVD262245:TVD327680 UEZ262245:UEZ327680 UOV262245:UOV327680 UYR262245:UYR327680 VIN262245:VIN327680 VSJ262245:VSJ327680 WCF262245:WCF327680 WMB262245:WMB327680 WVX262245:WVX327680 P327781:P393216 JL327781:JL393216 TH327781:TH393216 ADD327781:ADD393216 AMZ327781:AMZ393216 AWV327781:AWV393216 BGR327781:BGR393216 BQN327781:BQN393216 CAJ327781:CAJ393216 CKF327781:CKF393216 CUB327781:CUB393216 DDX327781:DDX393216 DNT327781:DNT393216 DXP327781:DXP393216 EHL327781:EHL393216 ERH327781:ERH393216 FBD327781:FBD393216 FKZ327781:FKZ393216 FUV327781:FUV393216 GER327781:GER393216 GON327781:GON393216 GYJ327781:GYJ393216 HIF327781:HIF393216 HSB327781:HSB393216 IBX327781:IBX393216 ILT327781:ILT393216 IVP327781:IVP393216 JFL327781:JFL393216 JPH327781:JPH393216 JZD327781:JZD393216 KIZ327781:KIZ393216 KSV327781:KSV393216 LCR327781:LCR393216 LMN327781:LMN393216 LWJ327781:LWJ393216 MGF327781:MGF393216 MQB327781:MQB393216 MZX327781:MZX393216 NJT327781:NJT393216 NTP327781:NTP393216 ODL327781:ODL393216 ONH327781:ONH393216 OXD327781:OXD393216 PGZ327781:PGZ393216 PQV327781:PQV393216 QAR327781:QAR393216 QKN327781:QKN393216 QUJ327781:QUJ393216 REF327781:REF393216 ROB327781:ROB393216 RXX327781:RXX393216 SHT327781:SHT393216 SRP327781:SRP393216 TBL327781:TBL393216 TLH327781:TLH393216 TVD327781:TVD393216 UEZ327781:UEZ393216 UOV327781:UOV393216 UYR327781:UYR393216 VIN327781:VIN393216 VSJ327781:VSJ393216 WCF327781:WCF393216 WMB327781:WMB393216 WVX327781:WVX393216 P393317:P458752 JL393317:JL458752 TH393317:TH458752 ADD393317:ADD458752 AMZ393317:AMZ458752 AWV393317:AWV458752 BGR393317:BGR458752 BQN393317:BQN458752 CAJ393317:CAJ458752 CKF393317:CKF458752 CUB393317:CUB458752 DDX393317:DDX458752 DNT393317:DNT458752 DXP393317:DXP458752 EHL393317:EHL458752 ERH393317:ERH458752 FBD393317:FBD458752 FKZ393317:FKZ458752 FUV393317:FUV458752 GER393317:GER458752 GON393317:GON458752 GYJ393317:GYJ458752 HIF393317:HIF458752 HSB393317:HSB458752 IBX393317:IBX458752 ILT393317:ILT458752 IVP393317:IVP458752 JFL393317:JFL458752 JPH393317:JPH458752 JZD393317:JZD458752 KIZ393317:KIZ458752 KSV393317:KSV458752 LCR393317:LCR458752 LMN393317:LMN458752 LWJ393317:LWJ458752 MGF393317:MGF458752 MQB393317:MQB458752 MZX393317:MZX458752 NJT393317:NJT458752 NTP393317:NTP458752 ODL393317:ODL458752 ONH393317:ONH458752 OXD393317:OXD458752 PGZ393317:PGZ458752 PQV393317:PQV458752 QAR393317:QAR458752 QKN393317:QKN458752 QUJ393317:QUJ458752 REF393317:REF458752 ROB393317:ROB458752 RXX393317:RXX458752 SHT393317:SHT458752 SRP393317:SRP458752 TBL393317:TBL458752 TLH393317:TLH458752 TVD393317:TVD458752 UEZ393317:UEZ458752 UOV393317:UOV458752 UYR393317:UYR458752 VIN393317:VIN458752 VSJ393317:VSJ458752 WCF393317:WCF458752 WMB393317:WMB458752 WVX393317:WVX458752 P458853:P524288 JL458853:JL524288 TH458853:TH524288 ADD458853:ADD524288 AMZ458853:AMZ524288 AWV458853:AWV524288 BGR458853:BGR524288 BQN458853:BQN524288 CAJ458853:CAJ524288 CKF458853:CKF524288 CUB458853:CUB524288 DDX458853:DDX524288 DNT458853:DNT524288 DXP458853:DXP524288 EHL458853:EHL524288 ERH458853:ERH524288 FBD458853:FBD524288 FKZ458853:FKZ524288 FUV458853:FUV524288 GER458853:GER524288 GON458853:GON524288 GYJ458853:GYJ524288 HIF458853:HIF524288 HSB458853:HSB524288 IBX458853:IBX524288 ILT458853:ILT524288 IVP458853:IVP524288 JFL458853:JFL524288 JPH458853:JPH524288 JZD458853:JZD524288 KIZ458853:KIZ524288 KSV458853:KSV524288 LCR458853:LCR524288 LMN458853:LMN524288 LWJ458853:LWJ524288 MGF458853:MGF524288 MQB458853:MQB524288 MZX458853:MZX524288 NJT458853:NJT524288 NTP458853:NTP524288 ODL458853:ODL524288 ONH458853:ONH524288 OXD458853:OXD524288 PGZ458853:PGZ524288 PQV458853:PQV524288 QAR458853:QAR524288 QKN458853:QKN524288 QUJ458853:QUJ524288 REF458853:REF524288 ROB458853:ROB524288 RXX458853:RXX524288 SHT458853:SHT524288 SRP458853:SRP524288 TBL458853:TBL524288 TLH458853:TLH524288 TVD458853:TVD524288 UEZ458853:UEZ524288 UOV458853:UOV524288 UYR458853:UYR524288 VIN458853:VIN524288 VSJ458853:VSJ524288 WCF458853:WCF524288 WMB458853:WMB524288 WVX458853:WVX524288 P524389:P589824 JL524389:JL589824 TH524389:TH589824 ADD524389:ADD589824 AMZ524389:AMZ589824 AWV524389:AWV589824 BGR524389:BGR589824 BQN524389:BQN589824 CAJ524389:CAJ589824 CKF524389:CKF589824 CUB524389:CUB589824 DDX524389:DDX589824 DNT524389:DNT589824 DXP524389:DXP589824 EHL524389:EHL589824 ERH524389:ERH589824 FBD524389:FBD589824 FKZ524389:FKZ589824 FUV524389:FUV589824 GER524389:GER589824 GON524389:GON589824 GYJ524389:GYJ589824 HIF524389:HIF589824 HSB524389:HSB589824 IBX524389:IBX589824 ILT524389:ILT589824 IVP524389:IVP589824 JFL524389:JFL589824 JPH524389:JPH589824 JZD524389:JZD589824 KIZ524389:KIZ589824 KSV524389:KSV589824 LCR524389:LCR589824 LMN524389:LMN589824 LWJ524389:LWJ589824 MGF524389:MGF589824 MQB524389:MQB589824 MZX524389:MZX589824 NJT524389:NJT589824 NTP524389:NTP589824 ODL524389:ODL589824 ONH524389:ONH589824 OXD524389:OXD589824 PGZ524389:PGZ589824 PQV524389:PQV589824 QAR524389:QAR589824 QKN524389:QKN589824 QUJ524389:QUJ589824 REF524389:REF589824 ROB524389:ROB589824 RXX524389:RXX589824 SHT524389:SHT589824 SRP524389:SRP589824 TBL524389:TBL589824 TLH524389:TLH589824 TVD524389:TVD589824 UEZ524389:UEZ589824 UOV524389:UOV589824 UYR524389:UYR589824 VIN524389:VIN589824 VSJ524389:VSJ589824 WCF524389:WCF589824 WMB524389:WMB589824 WVX524389:WVX589824 P589925:P655360 JL589925:JL655360 TH589925:TH655360 ADD589925:ADD655360 AMZ589925:AMZ655360 AWV589925:AWV655360 BGR589925:BGR655360 BQN589925:BQN655360 CAJ589925:CAJ655360 CKF589925:CKF655360 CUB589925:CUB655360 DDX589925:DDX655360 DNT589925:DNT655360 DXP589925:DXP655360 EHL589925:EHL655360 ERH589925:ERH655360 FBD589925:FBD655360 FKZ589925:FKZ655360 FUV589925:FUV655360 GER589925:GER655360 GON589925:GON655360 GYJ589925:GYJ655360 HIF589925:HIF655360 HSB589925:HSB655360 IBX589925:IBX655360 ILT589925:ILT655360 IVP589925:IVP655360 JFL589925:JFL655360 JPH589925:JPH655360 JZD589925:JZD655360 KIZ589925:KIZ655360 KSV589925:KSV655360 LCR589925:LCR655360 LMN589925:LMN655360 LWJ589925:LWJ655360 MGF589925:MGF655360 MQB589925:MQB655360 MZX589925:MZX655360 NJT589925:NJT655360 NTP589925:NTP655360 ODL589925:ODL655360 ONH589925:ONH655360 OXD589925:OXD655360 PGZ589925:PGZ655360 PQV589925:PQV655360 QAR589925:QAR655360 QKN589925:QKN655360 QUJ589925:QUJ655360 REF589925:REF655360 ROB589925:ROB655360 RXX589925:RXX655360 SHT589925:SHT655360 SRP589925:SRP655360 TBL589925:TBL655360 TLH589925:TLH655360 TVD589925:TVD655360 UEZ589925:UEZ655360 UOV589925:UOV655360 UYR589925:UYR655360 VIN589925:VIN655360 VSJ589925:VSJ655360 WCF589925:WCF655360 WMB589925:WMB655360 WVX589925:WVX655360 P655461:P720896 JL655461:JL720896 TH655461:TH720896 ADD655461:ADD720896 AMZ655461:AMZ720896 AWV655461:AWV720896 BGR655461:BGR720896 BQN655461:BQN720896 CAJ655461:CAJ720896 CKF655461:CKF720896 CUB655461:CUB720896 DDX655461:DDX720896 DNT655461:DNT720896 DXP655461:DXP720896 EHL655461:EHL720896 ERH655461:ERH720896 FBD655461:FBD720896 FKZ655461:FKZ720896 FUV655461:FUV720896 GER655461:GER720896 GON655461:GON720896 GYJ655461:GYJ720896 HIF655461:HIF720896 HSB655461:HSB720896 IBX655461:IBX720896 ILT655461:ILT720896 IVP655461:IVP720896 JFL655461:JFL720896 JPH655461:JPH720896 JZD655461:JZD720896 KIZ655461:KIZ720896 KSV655461:KSV720896 LCR655461:LCR720896 LMN655461:LMN720896 LWJ655461:LWJ720896 MGF655461:MGF720896 MQB655461:MQB720896 MZX655461:MZX720896 NJT655461:NJT720896 NTP655461:NTP720896 ODL655461:ODL720896 ONH655461:ONH720896 OXD655461:OXD720896 PGZ655461:PGZ720896 PQV655461:PQV720896 QAR655461:QAR720896 QKN655461:QKN720896 QUJ655461:QUJ720896 REF655461:REF720896 ROB655461:ROB720896 RXX655461:RXX720896 SHT655461:SHT720896 SRP655461:SRP720896 TBL655461:TBL720896 TLH655461:TLH720896 TVD655461:TVD720896 UEZ655461:UEZ720896 UOV655461:UOV720896 UYR655461:UYR720896 VIN655461:VIN720896 VSJ655461:VSJ720896 WCF655461:WCF720896 WMB655461:WMB720896 WVX655461:WVX720896 P720997:P786432 JL720997:JL786432 TH720997:TH786432 ADD720997:ADD786432 AMZ720997:AMZ786432 AWV720997:AWV786432 BGR720997:BGR786432 BQN720997:BQN786432 CAJ720997:CAJ786432 CKF720997:CKF786432 CUB720997:CUB786432 DDX720997:DDX786432 DNT720997:DNT786432 DXP720997:DXP786432 EHL720997:EHL786432 ERH720997:ERH786432 FBD720997:FBD786432 FKZ720997:FKZ786432 FUV720997:FUV786432 GER720997:GER786432 GON720997:GON786432 GYJ720997:GYJ786432 HIF720997:HIF786432 HSB720997:HSB786432 IBX720997:IBX786432 ILT720997:ILT786432 IVP720997:IVP786432 JFL720997:JFL786432 JPH720997:JPH786432 JZD720997:JZD786432 KIZ720997:KIZ786432 KSV720997:KSV786432 LCR720997:LCR786432 LMN720997:LMN786432 LWJ720997:LWJ786432 MGF720997:MGF786432 MQB720997:MQB786432 MZX720997:MZX786432 NJT720997:NJT786432 NTP720997:NTP786432 ODL720997:ODL786432 ONH720997:ONH786432 OXD720997:OXD786432 PGZ720997:PGZ786432 PQV720997:PQV786432 QAR720997:QAR786432 QKN720997:QKN786432 QUJ720997:QUJ786432 REF720997:REF786432 ROB720997:ROB786432 RXX720997:RXX786432 SHT720997:SHT786432 SRP720997:SRP786432 TBL720997:TBL786432 TLH720997:TLH786432 TVD720997:TVD786432 UEZ720997:UEZ786432 UOV720997:UOV786432 UYR720997:UYR786432 VIN720997:VIN786432 VSJ720997:VSJ786432 WCF720997:WCF786432 WMB720997:WMB786432 WVX720997:WVX786432 P786533:P851968 JL786533:JL851968 TH786533:TH851968 ADD786533:ADD851968 AMZ786533:AMZ851968 AWV786533:AWV851968 BGR786533:BGR851968 BQN786533:BQN851968 CAJ786533:CAJ851968 CKF786533:CKF851968 CUB786533:CUB851968 DDX786533:DDX851968 DNT786533:DNT851968 DXP786533:DXP851968 EHL786533:EHL851968 ERH786533:ERH851968 FBD786533:FBD851968 FKZ786533:FKZ851968 FUV786533:FUV851968 GER786533:GER851968 GON786533:GON851968 GYJ786533:GYJ851968 HIF786533:HIF851968 HSB786533:HSB851968 IBX786533:IBX851968 ILT786533:ILT851968 IVP786533:IVP851968 JFL786533:JFL851968 JPH786533:JPH851968 JZD786533:JZD851968 KIZ786533:KIZ851968 KSV786533:KSV851968 LCR786533:LCR851968 LMN786533:LMN851968 LWJ786533:LWJ851968 MGF786533:MGF851968 MQB786533:MQB851968 MZX786533:MZX851968 NJT786533:NJT851968 NTP786533:NTP851968 ODL786533:ODL851968 ONH786533:ONH851968 OXD786533:OXD851968 PGZ786533:PGZ851968 PQV786533:PQV851968 QAR786533:QAR851968 QKN786533:QKN851968 QUJ786533:QUJ851968 REF786533:REF851968 ROB786533:ROB851968 RXX786533:RXX851968 SHT786533:SHT851968 SRP786533:SRP851968 TBL786533:TBL851968 TLH786533:TLH851968 TVD786533:TVD851968 UEZ786533:UEZ851968 UOV786533:UOV851968 UYR786533:UYR851968 VIN786533:VIN851968 VSJ786533:VSJ851968 WCF786533:WCF851968 WMB786533:WMB851968 WVX786533:WVX851968 P852069:P917504 JL852069:JL917504 TH852069:TH917504 ADD852069:ADD917504 AMZ852069:AMZ917504 AWV852069:AWV917504 BGR852069:BGR917504 BQN852069:BQN917504 CAJ852069:CAJ917504 CKF852069:CKF917504 CUB852069:CUB917504 DDX852069:DDX917504 DNT852069:DNT917504 DXP852069:DXP917504 EHL852069:EHL917504 ERH852069:ERH917504 FBD852069:FBD917504 FKZ852069:FKZ917504 FUV852069:FUV917504 GER852069:GER917504 GON852069:GON917504 GYJ852069:GYJ917504 HIF852069:HIF917504 HSB852069:HSB917504 IBX852069:IBX917504 ILT852069:ILT917504 IVP852069:IVP917504 JFL852069:JFL917504 JPH852069:JPH917504 JZD852069:JZD917504 KIZ852069:KIZ917504 KSV852069:KSV917504 LCR852069:LCR917504 LMN852069:LMN917504 LWJ852069:LWJ917504 MGF852069:MGF917504 MQB852069:MQB917504 MZX852069:MZX917504 NJT852069:NJT917504 NTP852069:NTP917504 ODL852069:ODL917504 ONH852069:ONH917504 OXD852069:OXD917504 PGZ852069:PGZ917504 PQV852069:PQV917504 QAR852069:QAR917504 QKN852069:QKN917504 QUJ852069:QUJ917504 REF852069:REF917504 ROB852069:ROB917504 RXX852069:RXX917504 SHT852069:SHT917504 SRP852069:SRP917504 TBL852069:TBL917504 TLH852069:TLH917504 TVD852069:TVD917504 UEZ852069:UEZ917504 UOV852069:UOV917504 UYR852069:UYR917504 VIN852069:VIN917504 VSJ852069:VSJ917504 WCF852069:WCF917504 WMB852069:WMB917504 WVX852069:WVX917504 P917605:P983040 JL917605:JL983040 TH917605:TH983040 ADD917605:ADD983040 AMZ917605:AMZ983040 AWV917605:AWV983040 BGR917605:BGR983040 BQN917605:BQN983040 CAJ917605:CAJ983040 CKF917605:CKF983040 CUB917605:CUB983040 DDX917605:DDX983040 DNT917605:DNT983040 DXP917605:DXP983040 EHL917605:EHL983040 ERH917605:ERH983040 FBD917605:FBD983040 FKZ917605:FKZ983040 FUV917605:FUV983040 GER917605:GER983040 GON917605:GON983040 GYJ917605:GYJ983040 HIF917605:HIF983040 HSB917605:HSB983040 IBX917605:IBX983040 ILT917605:ILT983040 IVP917605:IVP983040 JFL917605:JFL983040 JPH917605:JPH983040 JZD917605:JZD983040 KIZ917605:KIZ983040 KSV917605:KSV983040 LCR917605:LCR983040 LMN917605:LMN983040 LWJ917605:LWJ983040 MGF917605:MGF983040 MQB917605:MQB983040 MZX917605:MZX983040 NJT917605:NJT983040 NTP917605:NTP983040 ODL917605:ODL983040 ONH917605:ONH983040 OXD917605:OXD983040 PGZ917605:PGZ983040 PQV917605:PQV983040 QAR917605:QAR983040 QKN917605:QKN983040 QUJ917605:QUJ983040 REF917605:REF983040 ROB917605:ROB983040 RXX917605:RXX983040 SHT917605:SHT983040 SRP917605:SRP983040 TBL917605:TBL983040 TLH917605:TLH983040 TVD917605:TVD983040 UEZ917605:UEZ983040 UOV917605:UOV983040 UYR917605:UYR983040 VIN917605:VIN983040 VSJ917605:VSJ983040 WCF917605:WCF983040 WMB917605:WMB983040 WVX917605:WVX983040 P983141:P1048576 JL983141:JL1048576 TH983141:TH1048576 ADD983141:ADD1048576 AMZ983141:AMZ1048576 AWV983141:AWV1048576 BGR983141:BGR1048576 BQN983141:BQN1048576 CAJ983141:CAJ1048576 CKF983141:CKF1048576 CUB983141:CUB1048576 DDX983141:DDX1048576 DNT983141:DNT1048576 DXP983141:DXP1048576 EHL983141:EHL1048576 ERH983141:ERH1048576 FBD983141:FBD1048576 FKZ983141:FKZ1048576 FUV983141:FUV1048576 GER983141:GER1048576 GON983141:GON1048576 GYJ983141:GYJ1048576 HIF983141:HIF1048576 HSB983141:HSB1048576 IBX983141:IBX1048576 ILT983141:ILT1048576 IVP983141:IVP1048576 JFL983141:JFL1048576 JPH983141:JPH1048576 JZD983141:JZD1048576 KIZ983141:KIZ1048576 KSV983141:KSV1048576 LCR983141:LCR1048576 LMN983141:LMN1048576 LWJ983141:LWJ1048576 MGF983141:MGF1048576 MQB983141:MQB1048576 MZX983141:MZX1048576 NJT983141:NJT1048576 NTP983141:NTP1048576 ODL983141:ODL1048576 ONH983141:ONH1048576 OXD983141:OXD1048576 PGZ983141:PGZ1048576 PQV983141:PQV1048576 QAR983141:QAR1048576 QKN983141:QKN1048576 QUJ983141:QUJ1048576 REF983141:REF1048576 ROB983141:ROB1048576 RXX983141:RXX1048576 SHT983141:SHT1048576 SRP983141:SRP1048576 TBL983141:TBL1048576 TLH983141:TLH1048576 TVD983141:TVD1048576 UEZ983141:UEZ1048576 UOV983141:UOV1048576 UYR983141:UYR1048576 VIN983141:VIN1048576 VSJ983141:VSJ1048576 WCF983141:WCF1048576 WMB983141:WMB1048576 WVX983141:WVX1048576 R1:AG1048576 JN1:KC1048576 TJ1:TY1048576 ADF1:ADU1048576 ANB1:ANQ1048576 AWX1:AXM1048576 BGT1:BHI1048576 BQP1:BRE1048576 CAL1:CBA1048576 CKH1:CKW1048576 CUD1:CUS1048576 DDZ1:DEO1048576 DNV1:DOK1048576 DXR1:DYG1048576 EHN1:EIC1048576 ERJ1:ERY1048576 FBF1:FBU1048576 FLB1:FLQ1048576 FUX1:FVM1048576 GET1:GFI1048576 GOP1:GPE1048576 GYL1:GZA1048576 HIH1:HIW1048576 HSD1:HSS1048576 IBZ1:ICO1048576 ILV1:IMK1048576 IVR1:IWG1048576 JFN1:JGC1048576 JPJ1:JPY1048576 JZF1:JZU1048576 KJB1:KJQ1048576 KSX1:KTM1048576 LCT1:LDI1048576 LMP1:LNE1048576 LWL1:LXA1048576 MGH1:MGW1048576 MQD1:MQS1048576 MZZ1:NAO1048576 NJV1:NKK1048576 NTR1:NUG1048576 ODN1:OEC1048576 ONJ1:ONY1048576 OXF1:OXU1048576 PHB1:PHQ1048576 PQX1:PRM1048576 QAT1:QBI1048576 QKP1:QLE1048576 QUL1:QVA1048576 REH1:REW1048576 ROD1:ROS1048576 RXZ1:RYO1048576 SHV1:SIK1048576 SRR1:SSG1048576 TBN1:TCC1048576 TLJ1:TLY1048576 TVF1:TVU1048576 UFB1:UFQ1048576 UOX1:UPM1048576 UYT1:UZI1048576 VIP1:VJE1048576 VSL1:VTA1048576 WCH1:WCW1048576 WMD1:WMS1048576 WVZ1:WWO1048576 P1:Q93 JL1:JM93 TH1:TI93 ADD1:ADE93 AMZ1:ANA93 AWV1:AWW93 BGR1:BGS93 BQN1:BQO93 CAJ1:CAK93 CKF1:CKG93 CUB1:CUC93 DDX1:DDY93 DNT1:DNU93 DXP1:DXQ93 EHL1:EHM93 ERH1:ERI93 FBD1:FBE93 FKZ1:FLA93 FUV1:FUW93 GER1:GES93 GON1:GOO93 GYJ1:GYK93 HIF1:HIG93 HSB1:HSC93 IBX1:IBY93 ILT1:ILU93 IVP1:IVQ93 JFL1:JFM93 JPH1:JPI93 JZD1:JZE93 KIZ1:KJA93 KSV1:KSW93 LCR1:LCS93 LMN1:LMO93 LWJ1:LWK93 MGF1:MGG93 MQB1:MQC93 MZX1:MZY93 NJT1:NJU93 NTP1:NTQ93 ODL1:ODM93 ONH1:ONI93 OXD1:OXE93 PGZ1:PHA93 PQV1:PQW93 QAR1:QAS93 QKN1:QKO93 QUJ1:QUK93 REF1:REG93 ROB1:ROC93 RXX1:RXY93 SHT1:SHU93 SRP1:SRQ93 TBL1:TBM93 TLH1:TLI93 TVD1:TVE93 UEZ1:UFA93 UOV1:UOW93 UYR1:UYS93 VIN1:VIO93 VSJ1:VSK93 WCF1:WCG93 WMB1:WMC93 WVX1:WVY93 P65537:Q65629 JL65537:JM65629 TH65537:TI65629 ADD65537:ADE65629 AMZ65537:ANA65629 AWV65537:AWW65629 BGR65537:BGS65629 BQN65537:BQO65629 CAJ65537:CAK65629 CKF65537:CKG65629 CUB65537:CUC65629 DDX65537:DDY65629 DNT65537:DNU65629 DXP65537:DXQ65629 EHL65537:EHM65629 ERH65537:ERI65629 FBD65537:FBE65629 FKZ65537:FLA65629 FUV65537:FUW65629 GER65537:GES65629 GON65537:GOO65629 GYJ65537:GYK65629 HIF65537:HIG65629 HSB65537:HSC65629 IBX65537:IBY65629 ILT65537:ILU65629 IVP65537:IVQ65629 JFL65537:JFM65629 JPH65537:JPI65629 JZD65537:JZE65629 KIZ65537:KJA65629 KSV65537:KSW65629 LCR65537:LCS65629 LMN65537:LMO65629 LWJ65537:LWK65629 MGF65537:MGG65629 MQB65537:MQC65629 MZX65537:MZY65629 NJT65537:NJU65629 NTP65537:NTQ65629 ODL65537:ODM65629 ONH65537:ONI65629 OXD65537:OXE65629 PGZ65537:PHA65629 PQV65537:PQW65629 QAR65537:QAS65629 QKN65537:QKO65629 QUJ65537:QUK65629 REF65537:REG65629 ROB65537:ROC65629 RXX65537:RXY65629 SHT65537:SHU65629 SRP65537:SRQ65629 TBL65537:TBM65629 TLH65537:TLI65629 TVD65537:TVE65629 UEZ65537:UFA65629 UOV65537:UOW65629 UYR65537:UYS65629 VIN65537:VIO65629 VSJ65537:VSK65629 WCF65537:WCG65629 WMB65537:WMC65629 WVX65537:WVY65629 P131073:Q131165 JL131073:JM131165 TH131073:TI131165 ADD131073:ADE131165 AMZ131073:ANA131165 AWV131073:AWW131165 BGR131073:BGS131165 BQN131073:BQO131165 CAJ131073:CAK131165 CKF131073:CKG131165 CUB131073:CUC131165 DDX131073:DDY131165 DNT131073:DNU131165 DXP131073:DXQ131165 EHL131073:EHM131165 ERH131073:ERI131165 FBD131073:FBE131165 FKZ131073:FLA131165 FUV131073:FUW131165 GER131073:GES131165 GON131073:GOO131165 GYJ131073:GYK131165 HIF131073:HIG131165 HSB131073:HSC131165 IBX131073:IBY131165 ILT131073:ILU131165 IVP131073:IVQ131165 JFL131073:JFM131165 JPH131073:JPI131165 JZD131073:JZE131165 KIZ131073:KJA131165 KSV131073:KSW131165 LCR131073:LCS131165 LMN131073:LMO131165 LWJ131073:LWK131165 MGF131073:MGG131165 MQB131073:MQC131165 MZX131073:MZY131165 NJT131073:NJU131165 NTP131073:NTQ131165 ODL131073:ODM131165 ONH131073:ONI131165 OXD131073:OXE131165 PGZ131073:PHA131165 PQV131073:PQW131165 QAR131073:QAS131165 QKN131073:QKO131165 QUJ131073:QUK131165 REF131073:REG131165 ROB131073:ROC131165 RXX131073:RXY131165 SHT131073:SHU131165 SRP131073:SRQ131165 TBL131073:TBM131165 TLH131073:TLI131165 TVD131073:TVE131165 UEZ131073:UFA131165 UOV131073:UOW131165 UYR131073:UYS131165 VIN131073:VIO131165 VSJ131073:VSK131165 WCF131073:WCG131165 WMB131073:WMC131165 WVX131073:WVY131165 P196609:Q196701 JL196609:JM196701 TH196609:TI196701 ADD196609:ADE196701 AMZ196609:ANA196701 AWV196609:AWW196701 BGR196609:BGS196701 BQN196609:BQO196701 CAJ196609:CAK196701 CKF196609:CKG196701 CUB196609:CUC196701 DDX196609:DDY196701 DNT196609:DNU196701 DXP196609:DXQ196701 EHL196609:EHM196701 ERH196609:ERI196701 FBD196609:FBE196701 FKZ196609:FLA196701 FUV196609:FUW196701 GER196609:GES196701 GON196609:GOO196701 GYJ196609:GYK196701 HIF196609:HIG196701 HSB196609:HSC196701 IBX196609:IBY196701 ILT196609:ILU196701 IVP196609:IVQ196701 JFL196609:JFM196701 JPH196609:JPI196701 JZD196609:JZE196701 KIZ196609:KJA196701 KSV196609:KSW196701 LCR196609:LCS196701 LMN196609:LMO196701 LWJ196609:LWK196701 MGF196609:MGG196701 MQB196609:MQC196701 MZX196609:MZY196701 NJT196609:NJU196701 NTP196609:NTQ196701 ODL196609:ODM196701 ONH196609:ONI196701 OXD196609:OXE196701 PGZ196609:PHA196701 PQV196609:PQW196701 QAR196609:QAS196701 QKN196609:QKO196701 QUJ196609:QUK196701 REF196609:REG196701 ROB196609:ROC196701 RXX196609:RXY196701 SHT196609:SHU196701 SRP196609:SRQ196701 TBL196609:TBM196701 TLH196609:TLI196701 TVD196609:TVE196701 UEZ196609:UFA196701 UOV196609:UOW196701 UYR196609:UYS196701 VIN196609:VIO196701 VSJ196609:VSK196701 WCF196609:WCG196701 WMB196609:WMC196701 WVX196609:WVY196701 P262145:Q262237 JL262145:JM262237 TH262145:TI262237 ADD262145:ADE262237 AMZ262145:ANA262237 AWV262145:AWW262237 BGR262145:BGS262237 BQN262145:BQO262237 CAJ262145:CAK262237 CKF262145:CKG262237 CUB262145:CUC262237 DDX262145:DDY262237 DNT262145:DNU262237 DXP262145:DXQ262237 EHL262145:EHM262237 ERH262145:ERI262237 FBD262145:FBE262237 FKZ262145:FLA262237 FUV262145:FUW262237 GER262145:GES262237 GON262145:GOO262237 GYJ262145:GYK262237 HIF262145:HIG262237 HSB262145:HSC262237 IBX262145:IBY262237 ILT262145:ILU262237 IVP262145:IVQ262237 JFL262145:JFM262237 JPH262145:JPI262237 JZD262145:JZE262237 KIZ262145:KJA262237 KSV262145:KSW262237 LCR262145:LCS262237 LMN262145:LMO262237 LWJ262145:LWK262237 MGF262145:MGG262237 MQB262145:MQC262237 MZX262145:MZY262237 NJT262145:NJU262237 NTP262145:NTQ262237 ODL262145:ODM262237 ONH262145:ONI262237 OXD262145:OXE262237 PGZ262145:PHA262237 PQV262145:PQW262237 QAR262145:QAS262237 QKN262145:QKO262237 QUJ262145:QUK262237 REF262145:REG262237 ROB262145:ROC262237 RXX262145:RXY262237 SHT262145:SHU262237 SRP262145:SRQ262237 TBL262145:TBM262237 TLH262145:TLI262237 TVD262145:TVE262237 UEZ262145:UFA262237 UOV262145:UOW262237 UYR262145:UYS262237 VIN262145:VIO262237 VSJ262145:VSK262237 WCF262145:WCG262237 WMB262145:WMC262237 WVX262145:WVY262237 P327681:Q327773 JL327681:JM327773 TH327681:TI327773 ADD327681:ADE327773 AMZ327681:ANA327773 AWV327681:AWW327773 BGR327681:BGS327773 BQN327681:BQO327773 CAJ327681:CAK327773 CKF327681:CKG327773 CUB327681:CUC327773 DDX327681:DDY327773 DNT327681:DNU327773 DXP327681:DXQ327773 EHL327681:EHM327773 ERH327681:ERI327773 FBD327681:FBE327773 FKZ327681:FLA327773 FUV327681:FUW327773 GER327681:GES327773 GON327681:GOO327773 GYJ327681:GYK327773 HIF327681:HIG327773 HSB327681:HSC327773 IBX327681:IBY327773 ILT327681:ILU327773 IVP327681:IVQ327773 JFL327681:JFM327773 JPH327681:JPI327773 JZD327681:JZE327773 KIZ327681:KJA327773 KSV327681:KSW327773 LCR327681:LCS327773 LMN327681:LMO327773 LWJ327681:LWK327773 MGF327681:MGG327773 MQB327681:MQC327773 MZX327681:MZY327773 NJT327681:NJU327773 NTP327681:NTQ327773 ODL327681:ODM327773 ONH327681:ONI327773 OXD327681:OXE327773 PGZ327681:PHA327773 PQV327681:PQW327773 QAR327681:QAS327773 QKN327681:QKO327773 QUJ327681:QUK327773 REF327681:REG327773 ROB327681:ROC327773 RXX327681:RXY327773 SHT327681:SHU327773 SRP327681:SRQ327773 TBL327681:TBM327773 TLH327681:TLI327773 TVD327681:TVE327773 UEZ327681:UFA327773 UOV327681:UOW327773 UYR327681:UYS327773 VIN327681:VIO327773 VSJ327681:VSK327773 WCF327681:WCG327773 WMB327681:WMC327773 WVX327681:WVY327773 P393217:Q393309 JL393217:JM393309 TH393217:TI393309 ADD393217:ADE393309 AMZ393217:ANA393309 AWV393217:AWW393309 BGR393217:BGS393309 BQN393217:BQO393309 CAJ393217:CAK393309 CKF393217:CKG393309 CUB393217:CUC393309 DDX393217:DDY393309 DNT393217:DNU393309 DXP393217:DXQ393309 EHL393217:EHM393309 ERH393217:ERI393309 FBD393217:FBE393309 FKZ393217:FLA393309 FUV393217:FUW393309 GER393217:GES393309 GON393217:GOO393309 GYJ393217:GYK393309 HIF393217:HIG393309 HSB393217:HSC393309 IBX393217:IBY393309 ILT393217:ILU393309 IVP393217:IVQ393309 JFL393217:JFM393309 JPH393217:JPI393309 JZD393217:JZE393309 KIZ393217:KJA393309 KSV393217:KSW393309 LCR393217:LCS393309 LMN393217:LMO393309 LWJ393217:LWK393309 MGF393217:MGG393309 MQB393217:MQC393309 MZX393217:MZY393309 NJT393217:NJU393309 NTP393217:NTQ393309 ODL393217:ODM393309 ONH393217:ONI393309 OXD393217:OXE393309 PGZ393217:PHA393309 PQV393217:PQW393309 QAR393217:QAS393309 QKN393217:QKO393309 QUJ393217:QUK393309 REF393217:REG393309 ROB393217:ROC393309 RXX393217:RXY393309 SHT393217:SHU393309 SRP393217:SRQ393309 TBL393217:TBM393309 TLH393217:TLI393309 TVD393217:TVE393309 UEZ393217:UFA393309 UOV393217:UOW393309 UYR393217:UYS393309 VIN393217:VIO393309 VSJ393217:VSK393309 WCF393217:WCG393309 WMB393217:WMC393309 WVX393217:WVY393309 P458753:Q458845 JL458753:JM458845 TH458753:TI458845 ADD458753:ADE458845 AMZ458753:ANA458845 AWV458753:AWW458845 BGR458753:BGS458845 BQN458753:BQO458845 CAJ458753:CAK458845 CKF458753:CKG458845 CUB458753:CUC458845 DDX458753:DDY458845 DNT458753:DNU458845 DXP458753:DXQ458845 EHL458753:EHM458845 ERH458753:ERI458845 FBD458753:FBE458845 FKZ458753:FLA458845 FUV458753:FUW458845 GER458753:GES458845 GON458753:GOO458845 GYJ458753:GYK458845 HIF458753:HIG458845 HSB458753:HSC458845 IBX458753:IBY458845 ILT458753:ILU458845 IVP458753:IVQ458845 JFL458753:JFM458845 JPH458753:JPI458845 JZD458753:JZE458845 KIZ458753:KJA458845 KSV458753:KSW458845 LCR458753:LCS458845 LMN458753:LMO458845 LWJ458753:LWK458845 MGF458753:MGG458845 MQB458753:MQC458845 MZX458753:MZY458845 NJT458753:NJU458845 NTP458753:NTQ458845 ODL458753:ODM458845 ONH458753:ONI458845 OXD458753:OXE458845 PGZ458753:PHA458845 PQV458753:PQW458845 QAR458753:QAS458845 QKN458753:QKO458845 QUJ458753:QUK458845 REF458753:REG458845 ROB458753:ROC458845 RXX458753:RXY458845 SHT458753:SHU458845 SRP458753:SRQ458845 TBL458753:TBM458845 TLH458753:TLI458845 TVD458753:TVE458845 UEZ458753:UFA458845 UOV458753:UOW458845 UYR458753:UYS458845 VIN458753:VIO458845 VSJ458753:VSK458845 WCF458753:WCG458845 WMB458753:WMC458845 WVX458753:WVY458845 P524289:Q524381 JL524289:JM524381 TH524289:TI524381 ADD524289:ADE524381 AMZ524289:ANA524381 AWV524289:AWW524381 BGR524289:BGS524381 BQN524289:BQO524381 CAJ524289:CAK524381 CKF524289:CKG524381 CUB524289:CUC524381 DDX524289:DDY524381 DNT524289:DNU524381 DXP524289:DXQ524381 EHL524289:EHM524381 ERH524289:ERI524381 FBD524289:FBE524381 FKZ524289:FLA524381 FUV524289:FUW524381 GER524289:GES524381 GON524289:GOO524381 GYJ524289:GYK524381 HIF524289:HIG524381 HSB524289:HSC524381 IBX524289:IBY524381 ILT524289:ILU524381 IVP524289:IVQ524381 JFL524289:JFM524381 JPH524289:JPI524381 JZD524289:JZE524381 KIZ524289:KJA524381 KSV524289:KSW524381 LCR524289:LCS524381 LMN524289:LMO524381 LWJ524289:LWK524381 MGF524289:MGG524381 MQB524289:MQC524381 MZX524289:MZY524381 NJT524289:NJU524381 NTP524289:NTQ524381 ODL524289:ODM524381 ONH524289:ONI524381 OXD524289:OXE524381 PGZ524289:PHA524381 PQV524289:PQW524381 QAR524289:QAS524381 QKN524289:QKO524381 QUJ524289:QUK524381 REF524289:REG524381 ROB524289:ROC524381 RXX524289:RXY524381 SHT524289:SHU524381 SRP524289:SRQ524381 TBL524289:TBM524381 TLH524289:TLI524381 TVD524289:TVE524381 UEZ524289:UFA524381 UOV524289:UOW524381 UYR524289:UYS524381 VIN524289:VIO524381 VSJ524289:VSK524381 WCF524289:WCG524381 WMB524289:WMC524381 WVX524289:WVY524381 P589825:Q589917 JL589825:JM589917 TH589825:TI589917 ADD589825:ADE589917 AMZ589825:ANA589917 AWV589825:AWW589917 BGR589825:BGS589917 BQN589825:BQO589917 CAJ589825:CAK589917 CKF589825:CKG589917 CUB589825:CUC589917 DDX589825:DDY589917 DNT589825:DNU589917 DXP589825:DXQ589917 EHL589825:EHM589917 ERH589825:ERI589917 FBD589825:FBE589917 FKZ589825:FLA589917 FUV589825:FUW589917 GER589825:GES589917 GON589825:GOO589917 GYJ589825:GYK589917 HIF589825:HIG589917 HSB589825:HSC589917 IBX589825:IBY589917 ILT589825:ILU589917 IVP589825:IVQ589917 JFL589825:JFM589917 JPH589825:JPI589917 JZD589825:JZE589917 KIZ589825:KJA589917 KSV589825:KSW589917 LCR589825:LCS589917 LMN589825:LMO589917 LWJ589825:LWK589917 MGF589825:MGG589917 MQB589825:MQC589917 MZX589825:MZY589917 NJT589825:NJU589917 NTP589825:NTQ589917 ODL589825:ODM589917 ONH589825:ONI589917 OXD589825:OXE589917 PGZ589825:PHA589917 PQV589825:PQW589917 QAR589825:QAS589917 QKN589825:QKO589917 QUJ589825:QUK589917 REF589825:REG589917 ROB589825:ROC589917 RXX589825:RXY589917 SHT589825:SHU589917 SRP589825:SRQ589917 TBL589825:TBM589917 TLH589825:TLI589917 TVD589825:TVE589917 UEZ589825:UFA589917 UOV589825:UOW589917 UYR589825:UYS589917 VIN589825:VIO589917 VSJ589825:VSK589917 WCF589825:WCG589917 WMB589825:WMC589917 WVX589825:WVY589917 P655361:Q655453 JL655361:JM655453 TH655361:TI655453 ADD655361:ADE655453 AMZ655361:ANA655453 AWV655361:AWW655453 BGR655361:BGS655453 BQN655361:BQO655453 CAJ655361:CAK655453 CKF655361:CKG655453 CUB655361:CUC655453 DDX655361:DDY655453 DNT655361:DNU655453 DXP655361:DXQ655453 EHL655361:EHM655453 ERH655361:ERI655453 FBD655361:FBE655453 FKZ655361:FLA655453 FUV655361:FUW655453 GER655361:GES655453 GON655361:GOO655453 GYJ655361:GYK655453 HIF655361:HIG655453 HSB655361:HSC655453 IBX655361:IBY655453 ILT655361:ILU655453 IVP655361:IVQ655453 JFL655361:JFM655453 JPH655361:JPI655453 JZD655361:JZE655453 KIZ655361:KJA655453 KSV655361:KSW655453 LCR655361:LCS655453 LMN655361:LMO655453 LWJ655361:LWK655453 MGF655361:MGG655453 MQB655361:MQC655453 MZX655361:MZY655453 NJT655361:NJU655453 NTP655361:NTQ655453 ODL655361:ODM655453 ONH655361:ONI655453 OXD655361:OXE655453 PGZ655361:PHA655453 PQV655361:PQW655453 QAR655361:QAS655453 QKN655361:QKO655453 QUJ655361:QUK655453 REF655361:REG655453 ROB655361:ROC655453 RXX655361:RXY655453 SHT655361:SHU655453 SRP655361:SRQ655453 TBL655361:TBM655453 TLH655361:TLI655453 TVD655361:TVE655453 UEZ655361:UFA655453 UOV655361:UOW655453 UYR655361:UYS655453 VIN655361:VIO655453 VSJ655361:VSK655453 WCF655361:WCG655453 WMB655361:WMC655453 WVX655361:WVY655453 P720897:Q720989 JL720897:JM720989 TH720897:TI720989 ADD720897:ADE720989 AMZ720897:ANA720989 AWV720897:AWW720989 BGR720897:BGS720989 BQN720897:BQO720989 CAJ720897:CAK720989 CKF720897:CKG720989 CUB720897:CUC720989 DDX720897:DDY720989 DNT720897:DNU720989 DXP720897:DXQ720989 EHL720897:EHM720989 ERH720897:ERI720989 FBD720897:FBE720989 FKZ720897:FLA720989 FUV720897:FUW720989 GER720897:GES720989 GON720897:GOO720989 GYJ720897:GYK720989 HIF720897:HIG720989 HSB720897:HSC720989 IBX720897:IBY720989 ILT720897:ILU720989 IVP720897:IVQ720989 JFL720897:JFM720989 JPH720897:JPI720989 JZD720897:JZE720989 KIZ720897:KJA720989 KSV720897:KSW720989 LCR720897:LCS720989 LMN720897:LMO720989 LWJ720897:LWK720989 MGF720897:MGG720989 MQB720897:MQC720989 MZX720897:MZY720989 NJT720897:NJU720989 NTP720897:NTQ720989 ODL720897:ODM720989 ONH720897:ONI720989 OXD720897:OXE720989 PGZ720897:PHA720989 PQV720897:PQW720989 QAR720897:QAS720989 QKN720897:QKO720989 QUJ720897:QUK720989 REF720897:REG720989 ROB720897:ROC720989 RXX720897:RXY720989 SHT720897:SHU720989 SRP720897:SRQ720989 TBL720897:TBM720989 TLH720897:TLI720989 TVD720897:TVE720989 UEZ720897:UFA720989 UOV720897:UOW720989 UYR720897:UYS720989 VIN720897:VIO720989 VSJ720897:VSK720989 WCF720897:WCG720989 WMB720897:WMC720989 WVX720897:WVY720989 P786433:Q786525 JL786433:JM786525 TH786433:TI786525 ADD786433:ADE786525 AMZ786433:ANA786525 AWV786433:AWW786525 BGR786433:BGS786525 BQN786433:BQO786525 CAJ786433:CAK786525 CKF786433:CKG786525 CUB786433:CUC786525 DDX786433:DDY786525 DNT786433:DNU786525 DXP786433:DXQ786525 EHL786433:EHM786525 ERH786433:ERI786525 FBD786433:FBE786525 FKZ786433:FLA786525 FUV786433:FUW786525 GER786433:GES786525 GON786433:GOO786525 GYJ786433:GYK786525 HIF786433:HIG786525 HSB786433:HSC786525 IBX786433:IBY786525 ILT786433:ILU786525 IVP786433:IVQ786525 JFL786433:JFM786525 JPH786433:JPI786525 JZD786433:JZE786525 KIZ786433:KJA786525 KSV786433:KSW786525 LCR786433:LCS786525 LMN786433:LMO786525 LWJ786433:LWK786525 MGF786433:MGG786525 MQB786433:MQC786525 MZX786433:MZY786525 NJT786433:NJU786525 NTP786433:NTQ786525 ODL786433:ODM786525 ONH786433:ONI786525 OXD786433:OXE786525 PGZ786433:PHA786525 PQV786433:PQW786525 QAR786433:QAS786525 QKN786433:QKO786525 QUJ786433:QUK786525 REF786433:REG786525 ROB786433:ROC786525 RXX786433:RXY786525 SHT786433:SHU786525 SRP786433:SRQ786525 TBL786433:TBM786525 TLH786433:TLI786525 TVD786433:TVE786525 UEZ786433:UFA786525 UOV786433:UOW786525 UYR786433:UYS786525 VIN786433:VIO786525 VSJ786433:VSK786525 WCF786433:WCG786525 WMB786433:WMC786525 WVX786433:WVY786525 P851969:Q852061 JL851969:JM852061 TH851969:TI852061 ADD851969:ADE852061 AMZ851969:ANA852061 AWV851969:AWW852061 BGR851969:BGS852061 BQN851969:BQO852061 CAJ851969:CAK852061 CKF851969:CKG852061 CUB851969:CUC852061 DDX851969:DDY852061 DNT851969:DNU852061 DXP851969:DXQ852061 EHL851969:EHM852061 ERH851969:ERI852061 FBD851969:FBE852061 FKZ851969:FLA852061 FUV851969:FUW852061 GER851969:GES852061 GON851969:GOO852061 GYJ851969:GYK852061 HIF851969:HIG852061 HSB851969:HSC852061 IBX851969:IBY852061 ILT851969:ILU852061 IVP851969:IVQ852061 JFL851969:JFM852061 JPH851969:JPI852061 JZD851969:JZE852061 KIZ851969:KJA852061 KSV851969:KSW852061 LCR851969:LCS852061 LMN851969:LMO852061 LWJ851969:LWK852061 MGF851969:MGG852061 MQB851969:MQC852061 MZX851969:MZY852061 NJT851969:NJU852061 NTP851969:NTQ852061 ODL851969:ODM852061 ONH851969:ONI852061 OXD851969:OXE852061 PGZ851969:PHA852061 PQV851969:PQW852061 QAR851969:QAS852061 QKN851969:QKO852061 QUJ851969:QUK852061 REF851969:REG852061 ROB851969:ROC852061 RXX851969:RXY852061 SHT851969:SHU852061 SRP851969:SRQ852061 TBL851969:TBM852061 TLH851969:TLI852061 TVD851969:TVE852061 UEZ851969:UFA852061 UOV851969:UOW852061 UYR851969:UYS852061 VIN851969:VIO852061 VSJ851969:VSK852061 WCF851969:WCG852061 WMB851969:WMC852061 WVX851969:WVY852061 P917505:Q917597 JL917505:JM917597 TH917505:TI917597 ADD917505:ADE917597 AMZ917505:ANA917597 AWV917505:AWW917597 BGR917505:BGS917597 BQN917505:BQO917597 CAJ917505:CAK917597 CKF917505:CKG917597 CUB917505:CUC917597 DDX917505:DDY917597 DNT917505:DNU917597 DXP917505:DXQ917597 EHL917505:EHM917597 ERH917505:ERI917597 FBD917505:FBE917597 FKZ917505:FLA917597 FUV917505:FUW917597 GER917505:GES917597 GON917505:GOO917597 GYJ917505:GYK917597 HIF917505:HIG917597 HSB917505:HSC917597 IBX917505:IBY917597 ILT917505:ILU917597 IVP917505:IVQ917597 JFL917505:JFM917597 JPH917505:JPI917597 JZD917505:JZE917597 KIZ917505:KJA917597 KSV917505:KSW917597 LCR917505:LCS917597 LMN917505:LMO917597 LWJ917505:LWK917597 MGF917505:MGG917597 MQB917505:MQC917597 MZX917505:MZY917597 NJT917505:NJU917597 NTP917505:NTQ917597 ODL917505:ODM917597 ONH917505:ONI917597 OXD917505:OXE917597 PGZ917505:PHA917597 PQV917505:PQW917597 QAR917505:QAS917597 QKN917505:QKO917597 QUJ917505:QUK917597 REF917505:REG917597 ROB917505:ROC917597 RXX917505:RXY917597 SHT917505:SHU917597 SRP917505:SRQ917597 TBL917505:TBM917597 TLH917505:TLI917597 TVD917505:TVE917597 UEZ917505:UFA917597 UOV917505:UOW917597 UYR917505:UYS917597 VIN917505:VIO917597 VSJ917505:VSK917597 WCF917505:WCG917597 WMB917505:WMC917597 WVX917505:WVY917597 P983041:Q983133 JL983041:JM983133 TH983041:TI983133 ADD983041:ADE983133 AMZ983041:ANA983133 AWV983041:AWW983133 BGR983041:BGS983133 BQN983041:BQO983133 CAJ983041:CAK983133 CKF983041:CKG983133 CUB983041:CUC983133 DDX983041:DDY983133 DNT983041:DNU983133 DXP983041:DXQ983133 EHL983041:EHM983133 ERH983041:ERI983133 FBD983041:FBE983133 FKZ983041:FLA983133 FUV983041:FUW983133 GER983041:GES983133 GON983041:GOO983133 GYJ983041:GYK983133 HIF983041:HIG983133 HSB983041:HSC983133 IBX983041:IBY983133 ILT983041:ILU983133 IVP983041:IVQ983133 JFL983041:JFM983133 JPH983041:JPI983133 JZD983041:JZE983133 KIZ983041:KJA983133 KSV983041:KSW983133 LCR983041:LCS983133 LMN983041:LMO983133 LWJ983041:LWK983133 MGF983041:MGG983133 MQB983041:MQC983133 MZX983041:MZY983133 NJT983041:NJU983133 NTP983041:NTQ983133 ODL983041:ODM983133 ONH983041:ONI983133 OXD983041:OXE983133 PGZ983041:PHA983133 PQV983041:PQW983133 QAR983041:QAS983133 QKN983041:QKO983133 QUJ983041:QUK983133 REF983041:REG983133 ROB983041:ROC983133 RXX983041:RXY983133 SHT983041:SHU983133 SRP983041:SRQ983133 TBL983041:TBM983133 TLH983041:TLI983133 TVD983041:TVE983133 UEZ983041:UFA983133 UOV983041:UOW983133 UYR983041:UYS983133 VIN983041:VIO983133 VSJ983041:VSK983133 WCF983041:WCG983133 WMB983041:WMC983133 WVX983041:WVY983133 Q95:Q65536 JM95:JM65536 TI95:TI65536 ADE95:ADE65536 ANA95:ANA65536 AWW95:AWW65536 BGS95:BGS65536 BQO95:BQO65536 CAK95:CAK65536 CKG95:CKG65536 CUC95:CUC65536 DDY95:DDY65536 DNU95:DNU65536 DXQ95:DXQ65536 EHM95:EHM65536 ERI95:ERI65536 FBE95:FBE65536 FLA95:FLA65536 FUW95:FUW65536 GES95:GES65536 GOO95:GOO65536 GYK95:GYK65536 HIG95:HIG65536 HSC95:HSC65536 IBY95:IBY65536 ILU95:ILU65536 IVQ95:IVQ65536 JFM95:JFM65536 JPI95:JPI65536 JZE95:JZE65536 KJA95:KJA65536 KSW95:KSW65536 LCS95:LCS65536 LMO95:LMO65536 LWK95:LWK65536 MGG95:MGG65536 MQC95:MQC65536 MZY95:MZY65536 NJU95:NJU65536 NTQ95:NTQ65536 ODM95:ODM65536 ONI95:ONI65536 OXE95:OXE65536 PHA95:PHA65536 PQW95:PQW65536 QAS95:QAS65536 QKO95:QKO65536 QUK95:QUK65536 REG95:REG65536 ROC95:ROC65536 RXY95:RXY65536 SHU95:SHU65536 SRQ95:SRQ65536 TBM95:TBM65536 TLI95:TLI65536 TVE95:TVE65536 UFA95:UFA65536 UOW95:UOW65536 UYS95:UYS65536 VIO95:VIO65536 VSK95:VSK65536 WCG95:WCG65536 WMC95:WMC65536 WVY95:WVY65536 Q65631:Q131072 JM65631:JM131072 TI65631:TI131072 ADE65631:ADE131072 ANA65631:ANA131072 AWW65631:AWW131072 BGS65631:BGS131072 BQO65631:BQO131072 CAK65631:CAK131072 CKG65631:CKG131072 CUC65631:CUC131072 DDY65631:DDY131072 DNU65631:DNU131072 DXQ65631:DXQ131072 EHM65631:EHM131072 ERI65631:ERI131072 FBE65631:FBE131072 FLA65631:FLA131072 FUW65631:FUW131072 GES65631:GES131072 GOO65631:GOO131072 GYK65631:GYK131072 HIG65631:HIG131072 HSC65631:HSC131072 IBY65631:IBY131072 ILU65631:ILU131072 IVQ65631:IVQ131072 JFM65631:JFM131072 JPI65631:JPI131072 JZE65631:JZE131072 KJA65631:KJA131072 KSW65631:KSW131072 LCS65631:LCS131072 LMO65631:LMO131072 LWK65631:LWK131072 MGG65631:MGG131072 MQC65631:MQC131072 MZY65631:MZY131072 NJU65631:NJU131072 NTQ65631:NTQ131072 ODM65631:ODM131072 ONI65631:ONI131072 OXE65631:OXE131072 PHA65631:PHA131072 PQW65631:PQW131072 QAS65631:QAS131072 QKO65631:QKO131072 QUK65631:QUK131072 REG65631:REG131072 ROC65631:ROC131072 RXY65631:RXY131072 SHU65631:SHU131072 SRQ65631:SRQ131072 TBM65631:TBM131072 TLI65631:TLI131072 TVE65631:TVE131072 UFA65631:UFA131072 UOW65631:UOW131072 UYS65631:UYS131072 VIO65631:VIO131072 VSK65631:VSK131072 WCG65631:WCG131072 WMC65631:WMC131072 WVY65631:WVY131072 Q131167:Q196608 JM131167:JM196608 TI131167:TI196608 ADE131167:ADE196608 ANA131167:ANA196608 AWW131167:AWW196608 BGS131167:BGS196608 BQO131167:BQO196608 CAK131167:CAK196608 CKG131167:CKG196608 CUC131167:CUC196608 DDY131167:DDY196608 DNU131167:DNU196608 DXQ131167:DXQ196608 EHM131167:EHM196608 ERI131167:ERI196608 FBE131167:FBE196608 FLA131167:FLA196608 FUW131167:FUW196608 GES131167:GES196608 GOO131167:GOO196608 GYK131167:GYK196608 HIG131167:HIG196608 HSC131167:HSC196608 IBY131167:IBY196608 ILU131167:ILU196608 IVQ131167:IVQ196608 JFM131167:JFM196608 JPI131167:JPI196608 JZE131167:JZE196608 KJA131167:KJA196608 KSW131167:KSW196608 LCS131167:LCS196608 LMO131167:LMO196608 LWK131167:LWK196608 MGG131167:MGG196608 MQC131167:MQC196608 MZY131167:MZY196608 NJU131167:NJU196608 NTQ131167:NTQ196608 ODM131167:ODM196608 ONI131167:ONI196608 OXE131167:OXE196608 PHA131167:PHA196608 PQW131167:PQW196608 QAS131167:QAS196608 QKO131167:QKO196608 QUK131167:QUK196608 REG131167:REG196608 ROC131167:ROC196608 RXY131167:RXY196608 SHU131167:SHU196608 SRQ131167:SRQ196608 TBM131167:TBM196608 TLI131167:TLI196608 TVE131167:TVE196608 UFA131167:UFA196608 UOW131167:UOW196608 UYS131167:UYS196608 VIO131167:VIO196608 VSK131167:VSK196608 WCG131167:WCG196608 WMC131167:WMC196608 WVY131167:WVY196608 Q196703:Q262144 JM196703:JM262144 TI196703:TI262144 ADE196703:ADE262144 ANA196703:ANA262144 AWW196703:AWW262144 BGS196703:BGS262144 BQO196703:BQO262144 CAK196703:CAK262144 CKG196703:CKG262144 CUC196703:CUC262144 DDY196703:DDY262144 DNU196703:DNU262144 DXQ196703:DXQ262144 EHM196703:EHM262144 ERI196703:ERI262144 FBE196703:FBE262144 FLA196703:FLA262144 FUW196703:FUW262144 GES196703:GES262144 GOO196703:GOO262144 GYK196703:GYK262144 HIG196703:HIG262144 HSC196703:HSC262144 IBY196703:IBY262144 ILU196703:ILU262144 IVQ196703:IVQ262144 JFM196703:JFM262144 JPI196703:JPI262144 JZE196703:JZE262144 KJA196703:KJA262144 KSW196703:KSW262144 LCS196703:LCS262144 LMO196703:LMO262144 LWK196703:LWK262144 MGG196703:MGG262144 MQC196703:MQC262144 MZY196703:MZY262144 NJU196703:NJU262144 NTQ196703:NTQ262144 ODM196703:ODM262144 ONI196703:ONI262144 OXE196703:OXE262144 PHA196703:PHA262144 PQW196703:PQW262144 QAS196703:QAS262144 QKO196703:QKO262144 QUK196703:QUK262144 REG196703:REG262144 ROC196703:ROC262144 RXY196703:RXY262144 SHU196703:SHU262144 SRQ196703:SRQ262144 TBM196703:TBM262144 TLI196703:TLI262144 TVE196703:TVE262144 UFA196703:UFA262144 UOW196703:UOW262144 UYS196703:UYS262144 VIO196703:VIO262144 VSK196703:VSK262144 WCG196703:WCG262144 WMC196703:WMC262144 WVY196703:WVY262144 Q262239:Q327680 JM262239:JM327680 TI262239:TI327680 ADE262239:ADE327680 ANA262239:ANA327680 AWW262239:AWW327680 BGS262239:BGS327680 BQO262239:BQO327680 CAK262239:CAK327680 CKG262239:CKG327680 CUC262239:CUC327680 DDY262239:DDY327680 DNU262239:DNU327680 DXQ262239:DXQ327680 EHM262239:EHM327680 ERI262239:ERI327680 FBE262239:FBE327680 FLA262239:FLA327680 FUW262239:FUW327680 GES262239:GES327680 GOO262239:GOO327680 GYK262239:GYK327680 HIG262239:HIG327680 HSC262239:HSC327680 IBY262239:IBY327680 ILU262239:ILU327680 IVQ262239:IVQ327680 JFM262239:JFM327680 JPI262239:JPI327680 JZE262239:JZE327680 KJA262239:KJA327680 KSW262239:KSW327680 LCS262239:LCS327680 LMO262239:LMO327680 LWK262239:LWK327680 MGG262239:MGG327680 MQC262239:MQC327680 MZY262239:MZY327680 NJU262239:NJU327680 NTQ262239:NTQ327680 ODM262239:ODM327680 ONI262239:ONI327680 OXE262239:OXE327680 PHA262239:PHA327680 PQW262239:PQW327680 QAS262239:QAS327680 QKO262239:QKO327680 QUK262239:QUK327680 REG262239:REG327680 ROC262239:ROC327680 RXY262239:RXY327680 SHU262239:SHU327680 SRQ262239:SRQ327680 TBM262239:TBM327680 TLI262239:TLI327680 TVE262239:TVE327680 UFA262239:UFA327680 UOW262239:UOW327680 UYS262239:UYS327680 VIO262239:VIO327680 VSK262239:VSK327680 WCG262239:WCG327680 WMC262239:WMC327680 WVY262239:WVY327680 Q327775:Q393216 JM327775:JM393216 TI327775:TI393216 ADE327775:ADE393216 ANA327775:ANA393216 AWW327775:AWW393216 BGS327775:BGS393216 BQO327775:BQO393216 CAK327775:CAK393216 CKG327775:CKG393216 CUC327775:CUC393216 DDY327775:DDY393216 DNU327775:DNU393216 DXQ327775:DXQ393216 EHM327775:EHM393216 ERI327775:ERI393216 FBE327775:FBE393216 FLA327775:FLA393216 FUW327775:FUW393216 GES327775:GES393216 GOO327775:GOO393216 GYK327775:GYK393216 HIG327775:HIG393216 HSC327775:HSC393216 IBY327775:IBY393216 ILU327775:ILU393216 IVQ327775:IVQ393216 JFM327775:JFM393216 JPI327775:JPI393216 JZE327775:JZE393216 KJA327775:KJA393216 KSW327775:KSW393216 LCS327775:LCS393216 LMO327775:LMO393216 LWK327775:LWK393216 MGG327775:MGG393216 MQC327775:MQC393216 MZY327775:MZY393216 NJU327775:NJU393216 NTQ327775:NTQ393216 ODM327775:ODM393216 ONI327775:ONI393216 OXE327775:OXE393216 PHA327775:PHA393216 PQW327775:PQW393216 QAS327775:QAS393216 QKO327775:QKO393216 QUK327775:QUK393216 REG327775:REG393216 ROC327775:ROC393216 RXY327775:RXY393216 SHU327775:SHU393216 SRQ327775:SRQ393216 TBM327775:TBM393216 TLI327775:TLI393216 TVE327775:TVE393216 UFA327775:UFA393216 UOW327775:UOW393216 UYS327775:UYS393216 VIO327775:VIO393216 VSK327775:VSK393216 WCG327775:WCG393216 WMC327775:WMC393216 WVY327775:WVY393216 Q393311:Q458752 JM393311:JM458752 TI393311:TI458752 ADE393311:ADE458752 ANA393311:ANA458752 AWW393311:AWW458752 BGS393311:BGS458752 BQO393311:BQO458752 CAK393311:CAK458752 CKG393311:CKG458752 CUC393311:CUC458752 DDY393311:DDY458752 DNU393311:DNU458752 DXQ393311:DXQ458752 EHM393311:EHM458752 ERI393311:ERI458752 FBE393311:FBE458752 FLA393311:FLA458752 FUW393311:FUW458752 GES393311:GES458752 GOO393311:GOO458752 GYK393311:GYK458752 HIG393311:HIG458752 HSC393311:HSC458752 IBY393311:IBY458752 ILU393311:ILU458752 IVQ393311:IVQ458752 JFM393311:JFM458752 JPI393311:JPI458752 JZE393311:JZE458752 KJA393311:KJA458752 KSW393311:KSW458752 LCS393311:LCS458752 LMO393311:LMO458752 LWK393311:LWK458752 MGG393311:MGG458752 MQC393311:MQC458752 MZY393311:MZY458752 NJU393311:NJU458752 NTQ393311:NTQ458752 ODM393311:ODM458752 ONI393311:ONI458752 OXE393311:OXE458752 PHA393311:PHA458752 PQW393311:PQW458752 QAS393311:QAS458752 QKO393311:QKO458752 QUK393311:QUK458752 REG393311:REG458752 ROC393311:ROC458752 RXY393311:RXY458752 SHU393311:SHU458752 SRQ393311:SRQ458752 TBM393311:TBM458752 TLI393311:TLI458752 TVE393311:TVE458752 UFA393311:UFA458752 UOW393311:UOW458752 UYS393311:UYS458752 VIO393311:VIO458752 VSK393311:VSK458752 WCG393311:WCG458752 WMC393311:WMC458752 WVY393311:WVY458752 Q458847:Q524288 JM458847:JM524288 TI458847:TI524288 ADE458847:ADE524288 ANA458847:ANA524288 AWW458847:AWW524288 BGS458847:BGS524288 BQO458847:BQO524288 CAK458847:CAK524288 CKG458847:CKG524288 CUC458847:CUC524288 DDY458847:DDY524288 DNU458847:DNU524288 DXQ458847:DXQ524288 EHM458847:EHM524288 ERI458847:ERI524288 FBE458847:FBE524288 FLA458847:FLA524288 FUW458847:FUW524288 GES458847:GES524288 GOO458847:GOO524288 GYK458847:GYK524288 HIG458847:HIG524288 HSC458847:HSC524288 IBY458847:IBY524288 ILU458847:ILU524288 IVQ458847:IVQ524288 JFM458847:JFM524288 JPI458847:JPI524288 JZE458847:JZE524288 KJA458847:KJA524288 KSW458847:KSW524288 LCS458847:LCS524288 LMO458847:LMO524288 LWK458847:LWK524288 MGG458847:MGG524288 MQC458847:MQC524288 MZY458847:MZY524288 NJU458847:NJU524288 NTQ458847:NTQ524288 ODM458847:ODM524288 ONI458847:ONI524288 OXE458847:OXE524288 PHA458847:PHA524288 PQW458847:PQW524288 QAS458847:QAS524288 QKO458847:QKO524288 QUK458847:QUK524288 REG458847:REG524288 ROC458847:ROC524288 RXY458847:RXY524288 SHU458847:SHU524288 SRQ458847:SRQ524288 TBM458847:TBM524288 TLI458847:TLI524288 TVE458847:TVE524288 UFA458847:UFA524288 UOW458847:UOW524288 UYS458847:UYS524288 VIO458847:VIO524288 VSK458847:VSK524288 WCG458847:WCG524288 WMC458847:WMC524288 WVY458847:WVY524288 Q524383:Q589824 JM524383:JM589824 TI524383:TI589824 ADE524383:ADE589824 ANA524383:ANA589824 AWW524383:AWW589824 BGS524383:BGS589824 BQO524383:BQO589824 CAK524383:CAK589824 CKG524383:CKG589824 CUC524383:CUC589824 DDY524383:DDY589824 DNU524383:DNU589824 DXQ524383:DXQ589824 EHM524383:EHM589824 ERI524383:ERI589824 FBE524383:FBE589824 FLA524383:FLA589824 FUW524383:FUW589824 GES524383:GES589824 GOO524383:GOO589824 GYK524383:GYK589824 HIG524383:HIG589824 HSC524383:HSC589824 IBY524383:IBY589824 ILU524383:ILU589824 IVQ524383:IVQ589824 JFM524383:JFM589824 JPI524383:JPI589824 JZE524383:JZE589824 KJA524383:KJA589824 KSW524383:KSW589824 LCS524383:LCS589824 LMO524383:LMO589824 LWK524383:LWK589824 MGG524383:MGG589824 MQC524383:MQC589824 MZY524383:MZY589824 NJU524383:NJU589824 NTQ524383:NTQ589824 ODM524383:ODM589824 ONI524383:ONI589824 OXE524383:OXE589824 PHA524383:PHA589824 PQW524383:PQW589824 QAS524383:QAS589824 QKO524383:QKO589824 QUK524383:QUK589824 REG524383:REG589824 ROC524383:ROC589824 RXY524383:RXY589824 SHU524383:SHU589824 SRQ524383:SRQ589824 TBM524383:TBM589824 TLI524383:TLI589824 TVE524383:TVE589824 UFA524383:UFA589824 UOW524383:UOW589824 UYS524383:UYS589824 VIO524383:VIO589824 VSK524383:VSK589824 WCG524383:WCG589824 WMC524383:WMC589824 WVY524383:WVY589824 Q589919:Q655360 JM589919:JM655360 TI589919:TI655360 ADE589919:ADE655360 ANA589919:ANA655360 AWW589919:AWW655360 BGS589919:BGS655360 BQO589919:BQO655360 CAK589919:CAK655360 CKG589919:CKG655360 CUC589919:CUC655360 DDY589919:DDY655360 DNU589919:DNU655360 DXQ589919:DXQ655360 EHM589919:EHM655360 ERI589919:ERI655360 FBE589919:FBE655360 FLA589919:FLA655360 FUW589919:FUW655360 GES589919:GES655360 GOO589919:GOO655360 GYK589919:GYK655360 HIG589919:HIG655360 HSC589919:HSC655360 IBY589919:IBY655360 ILU589919:ILU655360 IVQ589919:IVQ655360 JFM589919:JFM655360 JPI589919:JPI655360 JZE589919:JZE655360 KJA589919:KJA655360 KSW589919:KSW655360 LCS589919:LCS655360 LMO589919:LMO655360 LWK589919:LWK655360 MGG589919:MGG655360 MQC589919:MQC655360 MZY589919:MZY655360 NJU589919:NJU655360 NTQ589919:NTQ655360 ODM589919:ODM655360 ONI589919:ONI655360 OXE589919:OXE655360 PHA589919:PHA655360 PQW589919:PQW655360 QAS589919:QAS655360 QKO589919:QKO655360 QUK589919:QUK655360 REG589919:REG655360 ROC589919:ROC655360 RXY589919:RXY655360 SHU589919:SHU655360 SRQ589919:SRQ655360 TBM589919:TBM655360 TLI589919:TLI655360 TVE589919:TVE655360 UFA589919:UFA655360 UOW589919:UOW655360 UYS589919:UYS655360 VIO589919:VIO655360 VSK589919:VSK655360 WCG589919:WCG655360 WMC589919:WMC655360 WVY589919:WVY655360 Q655455:Q720896 JM655455:JM720896 TI655455:TI720896 ADE655455:ADE720896 ANA655455:ANA720896 AWW655455:AWW720896 BGS655455:BGS720896 BQO655455:BQO720896 CAK655455:CAK720896 CKG655455:CKG720896 CUC655455:CUC720896 DDY655455:DDY720896 DNU655455:DNU720896 DXQ655455:DXQ720896 EHM655455:EHM720896 ERI655455:ERI720896 FBE655455:FBE720896 FLA655455:FLA720896 FUW655455:FUW720896 GES655455:GES720896 GOO655455:GOO720896 GYK655455:GYK720896 HIG655455:HIG720896 HSC655455:HSC720896 IBY655455:IBY720896 ILU655455:ILU720896 IVQ655455:IVQ720896 JFM655455:JFM720896 JPI655455:JPI720896 JZE655455:JZE720896 KJA655455:KJA720896 KSW655455:KSW720896 LCS655455:LCS720896 LMO655455:LMO720896 LWK655455:LWK720896 MGG655455:MGG720896 MQC655455:MQC720896 MZY655455:MZY720896 NJU655455:NJU720896 NTQ655455:NTQ720896 ODM655455:ODM720896 ONI655455:ONI720896 OXE655455:OXE720896 PHA655455:PHA720896 PQW655455:PQW720896 QAS655455:QAS720896 QKO655455:QKO720896 QUK655455:QUK720896 REG655455:REG720896 ROC655455:ROC720896 RXY655455:RXY720896 SHU655455:SHU720896 SRQ655455:SRQ720896 TBM655455:TBM720896 TLI655455:TLI720896 TVE655455:TVE720896 UFA655455:UFA720896 UOW655455:UOW720896 UYS655455:UYS720896 VIO655455:VIO720896 VSK655455:VSK720896 WCG655455:WCG720896 WMC655455:WMC720896 WVY655455:WVY720896 Q720991:Q786432 JM720991:JM786432 TI720991:TI786432 ADE720991:ADE786432 ANA720991:ANA786432 AWW720991:AWW786432 BGS720991:BGS786432 BQO720991:BQO786432 CAK720991:CAK786432 CKG720991:CKG786432 CUC720991:CUC786432 DDY720991:DDY786432 DNU720991:DNU786432 DXQ720991:DXQ786432 EHM720991:EHM786432 ERI720991:ERI786432 FBE720991:FBE786432 FLA720991:FLA786432 FUW720991:FUW786432 GES720991:GES786432 GOO720991:GOO786432 GYK720991:GYK786432 HIG720991:HIG786432 HSC720991:HSC786432 IBY720991:IBY786432 ILU720991:ILU786432 IVQ720991:IVQ786432 JFM720991:JFM786432 JPI720991:JPI786432 JZE720991:JZE786432 KJA720991:KJA786432 KSW720991:KSW786432 LCS720991:LCS786432 LMO720991:LMO786432 LWK720991:LWK786432 MGG720991:MGG786432 MQC720991:MQC786432 MZY720991:MZY786432 NJU720991:NJU786432 NTQ720991:NTQ786432 ODM720991:ODM786432 ONI720991:ONI786432 OXE720991:OXE786432 PHA720991:PHA786432 PQW720991:PQW786432 QAS720991:QAS786432 QKO720991:QKO786432 QUK720991:QUK786432 REG720991:REG786432 ROC720991:ROC786432 RXY720991:RXY786432 SHU720991:SHU786432 SRQ720991:SRQ786432 TBM720991:TBM786432 TLI720991:TLI786432 TVE720991:TVE786432 UFA720991:UFA786432 UOW720991:UOW786432 UYS720991:UYS786432 VIO720991:VIO786432 VSK720991:VSK786432 WCG720991:WCG786432 WMC720991:WMC786432 WVY720991:WVY786432 Q786527:Q851968 JM786527:JM851968 TI786527:TI851968 ADE786527:ADE851968 ANA786527:ANA851968 AWW786527:AWW851968 BGS786527:BGS851968 BQO786527:BQO851968 CAK786527:CAK851968 CKG786527:CKG851968 CUC786527:CUC851968 DDY786527:DDY851968 DNU786527:DNU851968 DXQ786527:DXQ851968 EHM786527:EHM851968 ERI786527:ERI851968 FBE786527:FBE851968 FLA786527:FLA851968 FUW786527:FUW851968 GES786527:GES851968 GOO786527:GOO851968 GYK786527:GYK851968 HIG786527:HIG851968 HSC786527:HSC851968 IBY786527:IBY851968 ILU786527:ILU851968 IVQ786527:IVQ851968 JFM786527:JFM851968 JPI786527:JPI851968 JZE786527:JZE851968 KJA786527:KJA851968 KSW786527:KSW851968 LCS786527:LCS851968 LMO786527:LMO851968 LWK786527:LWK851968 MGG786527:MGG851968 MQC786527:MQC851968 MZY786527:MZY851968 NJU786527:NJU851968 NTQ786527:NTQ851968 ODM786527:ODM851968 ONI786527:ONI851968 OXE786527:OXE851968 PHA786527:PHA851968 PQW786527:PQW851968 QAS786527:QAS851968 QKO786527:QKO851968 QUK786527:QUK851968 REG786527:REG851968 ROC786527:ROC851968 RXY786527:RXY851968 SHU786527:SHU851968 SRQ786527:SRQ851968 TBM786527:TBM851968 TLI786527:TLI851968 TVE786527:TVE851968 UFA786527:UFA851968 UOW786527:UOW851968 UYS786527:UYS851968 VIO786527:VIO851968 VSK786527:VSK851968 WCG786527:WCG851968 WMC786527:WMC851968 WVY786527:WVY851968 Q852063:Q917504 JM852063:JM917504 TI852063:TI917504 ADE852063:ADE917504 ANA852063:ANA917504 AWW852063:AWW917504 BGS852063:BGS917504 BQO852063:BQO917504 CAK852063:CAK917504 CKG852063:CKG917504 CUC852063:CUC917504 DDY852063:DDY917504 DNU852063:DNU917504 DXQ852063:DXQ917504 EHM852063:EHM917504 ERI852063:ERI917504 FBE852063:FBE917504 FLA852063:FLA917504 FUW852063:FUW917504 GES852063:GES917504 GOO852063:GOO917504 GYK852063:GYK917504 HIG852063:HIG917504 HSC852063:HSC917504 IBY852063:IBY917504 ILU852063:ILU917504 IVQ852063:IVQ917504 JFM852063:JFM917504 JPI852063:JPI917504 JZE852063:JZE917504 KJA852063:KJA917504 KSW852063:KSW917504 LCS852063:LCS917504 LMO852063:LMO917504 LWK852063:LWK917504 MGG852063:MGG917504 MQC852063:MQC917504 MZY852063:MZY917504 NJU852063:NJU917504 NTQ852063:NTQ917504 ODM852063:ODM917504 ONI852063:ONI917504 OXE852063:OXE917504 PHA852063:PHA917504 PQW852063:PQW917504 QAS852063:QAS917504 QKO852063:QKO917504 QUK852063:QUK917504 REG852063:REG917504 ROC852063:ROC917504 RXY852063:RXY917504 SHU852063:SHU917504 SRQ852063:SRQ917504 TBM852063:TBM917504 TLI852063:TLI917504 TVE852063:TVE917504 UFA852063:UFA917504 UOW852063:UOW917504 UYS852063:UYS917504 VIO852063:VIO917504 VSK852063:VSK917504 WCG852063:WCG917504 WMC852063:WMC917504 WVY852063:WVY917504 Q917599:Q983040 JM917599:JM983040 TI917599:TI983040 ADE917599:ADE983040 ANA917599:ANA983040 AWW917599:AWW983040 BGS917599:BGS983040 BQO917599:BQO983040 CAK917599:CAK983040 CKG917599:CKG983040 CUC917599:CUC983040 DDY917599:DDY983040 DNU917599:DNU983040 DXQ917599:DXQ983040 EHM917599:EHM983040 ERI917599:ERI983040 FBE917599:FBE983040 FLA917599:FLA983040 FUW917599:FUW983040 GES917599:GES983040 GOO917599:GOO983040 GYK917599:GYK983040 HIG917599:HIG983040 HSC917599:HSC983040 IBY917599:IBY983040 ILU917599:ILU983040 IVQ917599:IVQ983040 JFM917599:JFM983040 JPI917599:JPI983040 JZE917599:JZE983040 KJA917599:KJA983040 KSW917599:KSW983040 LCS917599:LCS983040 LMO917599:LMO983040 LWK917599:LWK983040 MGG917599:MGG983040 MQC917599:MQC983040 MZY917599:MZY983040 NJU917599:NJU983040 NTQ917599:NTQ983040 ODM917599:ODM983040 ONI917599:ONI983040 OXE917599:OXE983040 PHA917599:PHA983040 PQW917599:PQW983040 QAS917599:QAS983040 QKO917599:QKO983040 QUK917599:QUK983040 REG917599:REG983040 ROC917599:ROC983040 RXY917599:RXY983040 SHU917599:SHU983040 SRQ917599:SRQ983040 TBM917599:TBM983040 TLI917599:TLI983040 TVE917599:TVE983040 UFA917599:UFA983040 UOW917599:UOW983040 UYS917599:UYS983040 VIO917599:VIO983040 VSK917599:VSK983040 WCG917599:WCG983040 WMC917599:WMC983040 WVY917599:WVY983040 Q983135:Q1048576 JM983135:JM1048576 TI983135:TI1048576 ADE983135:ADE1048576 ANA983135:ANA1048576 AWW983135:AWW1048576 BGS983135:BGS1048576 BQO983135:BQO1048576 CAK983135:CAK1048576 CKG983135:CKG1048576 CUC983135:CUC1048576 DDY983135:DDY1048576 DNU983135:DNU1048576 DXQ983135:DXQ1048576 EHM983135:EHM1048576 ERI983135:ERI1048576 FBE983135:FBE1048576 FLA983135:FLA1048576 FUW983135:FUW1048576 GES983135:GES1048576 GOO983135:GOO1048576 GYK983135:GYK1048576 HIG983135:HIG1048576 HSC983135:HSC1048576 IBY983135:IBY1048576 ILU983135:ILU1048576 IVQ983135:IVQ1048576 JFM983135:JFM1048576 JPI983135:JPI1048576 JZE983135:JZE1048576 KJA983135:KJA1048576 KSW983135:KSW1048576 LCS983135:LCS1048576 LMO983135:LMO1048576 LWK983135:LWK1048576 MGG983135:MGG1048576 MQC983135:MQC1048576 MZY983135:MZY1048576 NJU983135:NJU1048576 NTQ983135:NTQ1048576 ODM983135:ODM1048576 ONI983135:ONI1048576 OXE983135:OXE1048576 PHA983135:PHA1048576 PQW983135:PQW1048576 QAS983135:QAS1048576 QKO983135:QKO1048576 QUK983135:QUK1048576 REG983135:REG1048576 ROC983135:ROC1048576 RXY983135:RXY1048576 SHU983135:SHU1048576 SRQ983135:SRQ1048576 TBM983135:TBM1048576 TLI983135:TLI1048576 TVE983135:TVE1048576 UFA983135:UFA1048576 UOW983135:UOW1048576 UYS983135:UYS1048576 VIO983135:VIO1048576 VSK983135:VSK1048576 WCG983135:WCG1048576 WMC983135:WMC1048576 WVY983135:WVY1048576 P95:P99 JL95:JL99 TH95:TH99 ADD95:ADD99 AMZ95:AMZ99 AWV95:AWV99 BGR95:BGR99 BQN95:BQN99 CAJ95:CAJ99 CKF95:CKF99 CUB95:CUB99 DDX95:DDX99 DNT95:DNT99 DXP95:DXP99 EHL95:EHL99 ERH95:ERH99 FBD95:FBD99 FKZ95:FKZ99 FUV95:FUV99 GER95:GER99 GON95:GON99 GYJ95:GYJ99 HIF95:HIF99 HSB95:HSB99 IBX95:IBX99 ILT95:ILT99 IVP95:IVP99 JFL95:JFL99 JPH95:JPH99 JZD95:JZD99 KIZ95:KIZ99 KSV95:KSV99 LCR95:LCR99 LMN95:LMN99 LWJ95:LWJ99 MGF95:MGF99 MQB95:MQB99 MZX95:MZX99 NJT95:NJT99 NTP95:NTP99 ODL95:ODL99 ONH95:ONH99 OXD95:OXD99 PGZ95:PGZ99 PQV95:PQV99 QAR95:QAR99 QKN95:QKN99 QUJ95:QUJ99 REF95:REF99 ROB95:ROB99 RXX95:RXX99 SHT95:SHT99 SRP95:SRP99 TBL95:TBL99 TLH95:TLH99 TVD95:TVD99 UEZ95:UEZ99 UOV95:UOV99 UYR95:UYR99 VIN95:VIN99 VSJ95:VSJ99 WCF95:WCF99 WMB95:WMB99 WVX95:WVX99 P65631:P65635 JL65631:JL65635 TH65631:TH65635 ADD65631:ADD65635 AMZ65631:AMZ65635 AWV65631:AWV65635 BGR65631:BGR65635 BQN65631:BQN65635 CAJ65631:CAJ65635 CKF65631:CKF65635 CUB65631:CUB65635 DDX65631:DDX65635 DNT65631:DNT65635 DXP65631:DXP65635 EHL65631:EHL65635 ERH65631:ERH65635 FBD65631:FBD65635 FKZ65631:FKZ65635 FUV65631:FUV65635 GER65631:GER65635 GON65631:GON65635 GYJ65631:GYJ65635 HIF65631:HIF65635 HSB65631:HSB65635 IBX65631:IBX65635 ILT65631:ILT65635 IVP65631:IVP65635 JFL65631:JFL65635 JPH65631:JPH65635 JZD65631:JZD65635 KIZ65631:KIZ65635 KSV65631:KSV65635 LCR65631:LCR65635 LMN65631:LMN65635 LWJ65631:LWJ65635 MGF65631:MGF65635 MQB65631:MQB65635 MZX65631:MZX65635 NJT65631:NJT65635 NTP65631:NTP65635 ODL65631:ODL65635 ONH65631:ONH65635 OXD65631:OXD65635 PGZ65631:PGZ65635 PQV65631:PQV65635 QAR65631:QAR65635 QKN65631:QKN65635 QUJ65631:QUJ65635 REF65631:REF65635 ROB65631:ROB65635 RXX65631:RXX65635 SHT65631:SHT65635 SRP65631:SRP65635 TBL65631:TBL65635 TLH65631:TLH65635 TVD65631:TVD65635 UEZ65631:UEZ65635 UOV65631:UOV65635 UYR65631:UYR65635 VIN65631:VIN65635 VSJ65631:VSJ65635 WCF65631:WCF65635 WMB65631:WMB65635 WVX65631:WVX65635 P131167:P131171 JL131167:JL131171 TH131167:TH131171 ADD131167:ADD131171 AMZ131167:AMZ131171 AWV131167:AWV131171 BGR131167:BGR131171 BQN131167:BQN131171 CAJ131167:CAJ131171 CKF131167:CKF131171 CUB131167:CUB131171 DDX131167:DDX131171 DNT131167:DNT131171 DXP131167:DXP131171 EHL131167:EHL131171 ERH131167:ERH131171 FBD131167:FBD131171 FKZ131167:FKZ131171 FUV131167:FUV131171 GER131167:GER131171 GON131167:GON131171 GYJ131167:GYJ131171 HIF131167:HIF131171 HSB131167:HSB131171 IBX131167:IBX131171 ILT131167:ILT131171 IVP131167:IVP131171 JFL131167:JFL131171 JPH131167:JPH131171 JZD131167:JZD131171 KIZ131167:KIZ131171 KSV131167:KSV131171 LCR131167:LCR131171 LMN131167:LMN131171 LWJ131167:LWJ131171 MGF131167:MGF131171 MQB131167:MQB131171 MZX131167:MZX131171 NJT131167:NJT131171 NTP131167:NTP131171 ODL131167:ODL131171 ONH131167:ONH131171 OXD131167:OXD131171 PGZ131167:PGZ131171 PQV131167:PQV131171 QAR131167:QAR131171 QKN131167:QKN131171 QUJ131167:QUJ131171 REF131167:REF131171 ROB131167:ROB131171 RXX131167:RXX131171 SHT131167:SHT131171 SRP131167:SRP131171 TBL131167:TBL131171 TLH131167:TLH131171 TVD131167:TVD131171 UEZ131167:UEZ131171 UOV131167:UOV131171 UYR131167:UYR131171 VIN131167:VIN131171 VSJ131167:VSJ131171 WCF131167:WCF131171 WMB131167:WMB131171 WVX131167:WVX131171 P196703:P196707 JL196703:JL196707 TH196703:TH196707 ADD196703:ADD196707 AMZ196703:AMZ196707 AWV196703:AWV196707 BGR196703:BGR196707 BQN196703:BQN196707 CAJ196703:CAJ196707 CKF196703:CKF196707 CUB196703:CUB196707 DDX196703:DDX196707 DNT196703:DNT196707 DXP196703:DXP196707 EHL196703:EHL196707 ERH196703:ERH196707 FBD196703:FBD196707 FKZ196703:FKZ196707 FUV196703:FUV196707 GER196703:GER196707 GON196703:GON196707 GYJ196703:GYJ196707 HIF196703:HIF196707 HSB196703:HSB196707 IBX196703:IBX196707 ILT196703:ILT196707 IVP196703:IVP196707 JFL196703:JFL196707 JPH196703:JPH196707 JZD196703:JZD196707 KIZ196703:KIZ196707 KSV196703:KSV196707 LCR196703:LCR196707 LMN196703:LMN196707 LWJ196703:LWJ196707 MGF196703:MGF196707 MQB196703:MQB196707 MZX196703:MZX196707 NJT196703:NJT196707 NTP196703:NTP196707 ODL196703:ODL196707 ONH196703:ONH196707 OXD196703:OXD196707 PGZ196703:PGZ196707 PQV196703:PQV196707 QAR196703:QAR196707 QKN196703:QKN196707 QUJ196703:QUJ196707 REF196703:REF196707 ROB196703:ROB196707 RXX196703:RXX196707 SHT196703:SHT196707 SRP196703:SRP196707 TBL196703:TBL196707 TLH196703:TLH196707 TVD196703:TVD196707 UEZ196703:UEZ196707 UOV196703:UOV196707 UYR196703:UYR196707 VIN196703:VIN196707 VSJ196703:VSJ196707 WCF196703:WCF196707 WMB196703:WMB196707 WVX196703:WVX196707 P262239:P262243 JL262239:JL262243 TH262239:TH262243 ADD262239:ADD262243 AMZ262239:AMZ262243 AWV262239:AWV262243 BGR262239:BGR262243 BQN262239:BQN262243 CAJ262239:CAJ262243 CKF262239:CKF262243 CUB262239:CUB262243 DDX262239:DDX262243 DNT262239:DNT262243 DXP262239:DXP262243 EHL262239:EHL262243 ERH262239:ERH262243 FBD262239:FBD262243 FKZ262239:FKZ262243 FUV262239:FUV262243 GER262239:GER262243 GON262239:GON262243 GYJ262239:GYJ262243 HIF262239:HIF262243 HSB262239:HSB262243 IBX262239:IBX262243 ILT262239:ILT262243 IVP262239:IVP262243 JFL262239:JFL262243 JPH262239:JPH262243 JZD262239:JZD262243 KIZ262239:KIZ262243 KSV262239:KSV262243 LCR262239:LCR262243 LMN262239:LMN262243 LWJ262239:LWJ262243 MGF262239:MGF262243 MQB262239:MQB262243 MZX262239:MZX262243 NJT262239:NJT262243 NTP262239:NTP262243 ODL262239:ODL262243 ONH262239:ONH262243 OXD262239:OXD262243 PGZ262239:PGZ262243 PQV262239:PQV262243 QAR262239:QAR262243 QKN262239:QKN262243 QUJ262239:QUJ262243 REF262239:REF262243 ROB262239:ROB262243 RXX262239:RXX262243 SHT262239:SHT262243 SRP262239:SRP262243 TBL262239:TBL262243 TLH262239:TLH262243 TVD262239:TVD262243 UEZ262239:UEZ262243 UOV262239:UOV262243 UYR262239:UYR262243 VIN262239:VIN262243 VSJ262239:VSJ262243 WCF262239:WCF262243 WMB262239:WMB262243 WVX262239:WVX262243 P327775:P327779 JL327775:JL327779 TH327775:TH327779 ADD327775:ADD327779 AMZ327775:AMZ327779 AWV327775:AWV327779 BGR327775:BGR327779 BQN327775:BQN327779 CAJ327775:CAJ327779 CKF327775:CKF327779 CUB327775:CUB327779 DDX327775:DDX327779 DNT327775:DNT327779 DXP327775:DXP327779 EHL327775:EHL327779 ERH327775:ERH327779 FBD327775:FBD327779 FKZ327775:FKZ327779 FUV327775:FUV327779 GER327775:GER327779 GON327775:GON327779 GYJ327775:GYJ327779 HIF327775:HIF327779 HSB327775:HSB327779 IBX327775:IBX327779 ILT327775:ILT327779 IVP327775:IVP327779 JFL327775:JFL327779 JPH327775:JPH327779 JZD327775:JZD327779 KIZ327775:KIZ327779 KSV327775:KSV327779 LCR327775:LCR327779 LMN327775:LMN327779 LWJ327775:LWJ327779 MGF327775:MGF327779 MQB327775:MQB327779 MZX327775:MZX327779 NJT327775:NJT327779 NTP327775:NTP327779 ODL327775:ODL327779 ONH327775:ONH327779 OXD327775:OXD327779 PGZ327775:PGZ327779 PQV327775:PQV327779 QAR327775:QAR327779 QKN327775:QKN327779 QUJ327775:QUJ327779 REF327775:REF327779 ROB327775:ROB327779 RXX327775:RXX327779 SHT327775:SHT327779 SRP327775:SRP327779 TBL327775:TBL327779 TLH327775:TLH327779 TVD327775:TVD327779 UEZ327775:UEZ327779 UOV327775:UOV327779 UYR327775:UYR327779 VIN327775:VIN327779 VSJ327775:VSJ327779 WCF327775:WCF327779 WMB327775:WMB327779 WVX327775:WVX327779 P393311:P393315 JL393311:JL393315 TH393311:TH393315 ADD393311:ADD393315 AMZ393311:AMZ393315 AWV393311:AWV393315 BGR393311:BGR393315 BQN393311:BQN393315 CAJ393311:CAJ393315 CKF393311:CKF393315 CUB393311:CUB393315 DDX393311:DDX393315 DNT393311:DNT393315 DXP393311:DXP393315 EHL393311:EHL393315 ERH393311:ERH393315 FBD393311:FBD393315 FKZ393311:FKZ393315 FUV393311:FUV393315 GER393311:GER393315 GON393311:GON393315 GYJ393311:GYJ393315 HIF393311:HIF393315 HSB393311:HSB393315 IBX393311:IBX393315 ILT393311:ILT393315 IVP393311:IVP393315 JFL393311:JFL393315 JPH393311:JPH393315 JZD393311:JZD393315 KIZ393311:KIZ393315 KSV393311:KSV393315 LCR393311:LCR393315 LMN393311:LMN393315 LWJ393311:LWJ393315 MGF393311:MGF393315 MQB393311:MQB393315 MZX393311:MZX393315 NJT393311:NJT393315 NTP393311:NTP393315 ODL393311:ODL393315 ONH393311:ONH393315 OXD393311:OXD393315 PGZ393311:PGZ393315 PQV393311:PQV393315 QAR393311:QAR393315 QKN393311:QKN393315 QUJ393311:QUJ393315 REF393311:REF393315 ROB393311:ROB393315 RXX393311:RXX393315 SHT393311:SHT393315 SRP393311:SRP393315 TBL393311:TBL393315 TLH393311:TLH393315 TVD393311:TVD393315 UEZ393311:UEZ393315 UOV393311:UOV393315 UYR393311:UYR393315 VIN393311:VIN393315 VSJ393311:VSJ393315 WCF393311:WCF393315 WMB393311:WMB393315 WVX393311:WVX393315 P458847:P458851 JL458847:JL458851 TH458847:TH458851 ADD458847:ADD458851 AMZ458847:AMZ458851 AWV458847:AWV458851 BGR458847:BGR458851 BQN458847:BQN458851 CAJ458847:CAJ458851 CKF458847:CKF458851 CUB458847:CUB458851 DDX458847:DDX458851 DNT458847:DNT458851 DXP458847:DXP458851 EHL458847:EHL458851 ERH458847:ERH458851 FBD458847:FBD458851 FKZ458847:FKZ458851 FUV458847:FUV458851 GER458847:GER458851 GON458847:GON458851 GYJ458847:GYJ458851 HIF458847:HIF458851 HSB458847:HSB458851 IBX458847:IBX458851 ILT458847:ILT458851 IVP458847:IVP458851 JFL458847:JFL458851 JPH458847:JPH458851 JZD458847:JZD458851 KIZ458847:KIZ458851 KSV458847:KSV458851 LCR458847:LCR458851 LMN458847:LMN458851 LWJ458847:LWJ458851 MGF458847:MGF458851 MQB458847:MQB458851 MZX458847:MZX458851 NJT458847:NJT458851 NTP458847:NTP458851 ODL458847:ODL458851 ONH458847:ONH458851 OXD458847:OXD458851 PGZ458847:PGZ458851 PQV458847:PQV458851 QAR458847:QAR458851 QKN458847:QKN458851 QUJ458847:QUJ458851 REF458847:REF458851 ROB458847:ROB458851 RXX458847:RXX458851 SHT458847:SHT458851 SRP458847:SRP458851 TBL458847:TBL458851 TLH458847:TLH458851 TVD458847:TVD458851 UEZ458847:UEZ458851 UOV458847:UOV458851 UYR458847:UYR458851 VIN458847:VIN458851 VSJ458847:VSJ458851 WCF458847:WCF458851 WMB458847:WMB458851 WVX458847:WVX458851 P524383:P524387 JL524383:JL524387 TH524383:TH524387 ADD524383:ADD524387 AMZ524383:AMZ524387 AWV524383:AWV524387 BGR524383:BGR524387 BQN524383:BQN524387 CAJ524383:CAJ524387 CKF524383:CKF524387 CUB524383:CUB524387 DDX524383:DDX524387 DNT524383:DNT524387 DXP524383:DXP524387 EHL524383:EHL524387 ERH524383:ERH524387 FBD524383:FBD524387 FKZ524383:FKZ524387 FUV524383:FUV524387 GER524383:GER524387 GON524383:GON524387 GYJ524383:GYJ524387 HIF524383:HIF524387 HSB524383:HSB524387 IBX524383:IBX524387 ILT524383:ILT524387 IVP524383:IVP524387 JFL524383:JFL524387 JPH524383:JPH524387 JZD524383:JZD524387 KIZ524383:KIZ524387 KSV524383:KSV524387 LCR524383:LCR524387 LMN524383:LMN524387 LWJ524383:LWJ524387 MGF524383:MGF524387 MQB524383:MQB524387 MZX524383:MZX524387 NJT524383:NJT524387 NTP524383:NTP524387 ODL524383:ODL524387 ONH524383:ONH524387 OXD524383:OXD524387 PGZ524383:PGZ524387 PQV524383:PQV524387 QAR524383:QAR524387 QKN524383:QKN524387 QUJ524383:QUJ524387 REF524383:REF524387 ROB524383:ROB524387 RXX524383:RXX524387 SHT524383:SHT524387 SRP524383:SRP524387 TBL524383:TBL524387 TLH524383:TLH524387 TVD524383:TVD524387 UEZ524383:UEZ524387 UOV524383:UOV524387 UYR524383:UYR524387 VIN524383:VIN524387 VSJ524383:VSJ524387 WCF524383:WCF524387 WMB524383:WMB524387 WVX524383:WVX524387 P589919:P589923 JL589919:JL589923 TH589919:TH589923 ADD589919:ADD589923 AMZ589919:AMZ589923 AWV589919:AWV589923 BGR589919:BGR589923 BQN589919:BQN589923 CAJ589919:CAJ589923 CKF589919:CKF589923 CUB589919:CUB589923 DDX589919:DDX589923 DNT589919:DNT589923 DXP589919:DXP589923 EHL589919:EHL589923 ERH589919:ERH589923 FBD589919:FBD589923 FKZ589919:FKZ589923 FUV589919:FUV589923 GER589919:GER589923 GON589919:GON589923 GYJ589919:GYJ589923 HIF589919:HIF589923 HSB589919:HSB589923 IBX589919:IBX589923 ILT589919:ILT589923 IVP589919:IVP589923 JFL589919:JFL589923 JPH589919:JPH589923 JZD589919:JZD589923 KIZ589919:KIZ589923 KSV589919:KSV589923 LCR589919:LCR589923 LMN589919:LMN589923 LWJ589919:LWJ589923 MGF589919:MGF589923 MQB589919:MQB589923 MZX589919:MZX589923 NJT589919:NJT589923 NTP589919:NTP589923 ODL589919:ODL589923 ONH589919:ONH589923 OXD589919:OXD589923 PGZ589919:PGZ589923 PQV589919:PQV589923 QAR589919:QAR589923 QKN589919:QKN589923 QUJ589919:QUJ589923 REF589919:REF589923 ROB589919:ROB589923 RXX589919:RXX589923 SHT589919:SHT589923 SRP589919:SRP589923 TBL589919:TBL589923 TLH589919:TLH589923 TVD589919:TVD589923 UEZ589919:UEZ589923 UOV589919:UOV589923 UYR589919:UYR589923 VIN589919:VIN589923 VSJ589919:VSJ589923 WCF589919:WCF589923 WMB589919:WMB589923 WVX589919:WVX589923 P655455:P655459 JL655455:JL655459 TH655455:TH655459 ADD655455:ADD655459 AMZ655455:AMZ655459 AWV655455:AWV655459 BGR655455:BGR655459 BQN655455:BQN655459 CAJ655455:CAJ655459 CKF655455:CKF655459 CUB655455:CUB655459 DDX655455:DDX655459 DNT655455:DNT655459 DXP655455:DXP655459 EHL655455:EHL655459 ERH655455:ERH655459 FBD655455:FBD655459 FKZ655455:FKZ655459 FUV655455:FUV655459 GER655455:GER655459 GON655455:GON655459 GYJ655455:GYJ655459 HIF655455:HIF655459 HSB655455:HSB655459 IBX655455:IBX655459 ILT655455:ILT655459 IVP655455:IVP655459 JFL655455:JFL655459 JPH655455:JPH655459 JZD655455:JZD655459 KIZ655455:KIZ655459 KSV655455:KSV655459 LCR655455:LCR655459 LMN655455:LMN655459 LWJ655455:LWJ655459 MGF655455:MGF655459 MQB655455:MQB655459 MZX655455:MZX655459 NJT655455:NJT655459 NTP655455:NTP655459 ODL655455:ODL655459 ONH655455:ONH655459 OXD655455:OXD655459 PGZ655455:PGZ655459 PQV655455:PQV655459 QAR655455:QAR655459 QKN655455:QKN655459 QUJ655455:QUJ655459 REF655455:REF655459 ROB655455:ROB655459 RXX655455:RXX655459 SHT655455:SHT655459 SRP655455:SRP655459 TBL655455:TBL655459 TLH655455:TLH655459 TVD655455:TVD655459 UEZ655455:UEZ655459 UOV655455:UOV655459 UYR655455:UYR655459 VIN655455:VIN655459 VSJ655455:VSJ655459 WCF655455:WCF655459 WMB655455:WMB655459 WVX655455:WVX655459 P720991:P720995 JL720991:JL720995 TH720991:TH720995 ADD720991:ADD720995 AMZ720991:AMZ720995 AWV720991:AWV720995 BGR720991:BGR720995 BQN720991:BQN720995 CAJ720991:CAJ720995 CKF720991:CKF720995 CUB720991:CUB720995 DDX720991:DDX720995 DNT720991:DNT720995 DXP720991:DXP720995 EHL720991:EHL720995 ERH720991:ERH720995 FBD720991:FBD720995 FKZ720991:FKZ720995 FUV720991:FUV720995 GER720991:GER720995 GON720991:GON720995 GYJ720991:GYJ720995 HIF720991:HIF720995 HSB720991:HSB720995 IBX720991:IBX720995 ILT720991:ILT720995 IVP720991:IVP720995 JFL720991:JFL720995 JPH720991:JPH720995 JZD720991:JZD720995 KIZ720991:KIZ720995 KSV720991:KSV720995 LCR720991:LCR720995 LMN720991:LMN720995 LWJ720991:LWJ720995 MGF720991:MGF720995 MQB720991:MQB720995 MZX720991:MZX720995 NJT720991:NJT720995 NTP720991:NTP720995 ODL720991:ODL720995 ONH720991:ONH720995 OXD720991:OXD720995 PGZ720991:PGZ720995 PQV720991:PQV720995 QAR720991:QAR720995 QKN720991:QKN720995 QUJ720991:QUJ720995 REF720991:REF720995 ROB720991:ROB720995 RXX720991:RXX720995 SHT720991:SHT720995 SRP720991:SRP720995 TBL720991:TBL720995 TLH720991:TLH720995 TVD720991:TVD720995 UEZ720991:UEZ720995 UOV720991:UOV720995 UYR720991:UYR720995 VIN720991:VIN720995 VSJ720991:VSJ720995 WCF720991:WCF720995 WMB720991:WMB720995 WVX720991:WVX720995 P786527:P786531 JL786527:JL786531 TH786527:TH786531 ADD786527:ADD786531 AMZ786527:AMZ786531 AWV786527:AWV786531 BGR786527:BGR786531 BQN786527:BQN786531 CAJ786527:CAJ786531 CKF786527:CKF786531 CUB786527:CUB786531 DDX786527:DDX786531 DNT786527:DNT786531 DXP786527:DXP786531 EHL786527:EHL786531 ERH786527:ERH786531 FBD786527:FBD786531 FKZ786527:FKZ786531 FUV786527:FUV786531 GER786527:GER786531 GON786527:GON786531 GYJ786527:GYJ786531 HIF786527:HIF786531 HSB786527:HSB786531 IBX786527:IBX786531 ILT786527:ILT786531 IVP786527:IVP786531 JFL786527:JFL786531 JPH786527:JPH786531 JZD786527:JZD786531 KIZ786527:KIZ786531 KSV786527:KSV786531 LCR786527:LCR786531 LMN786527:LMN786531 LWJ786527:LWJ786531 MGF786527:MGF786531 MQB786527:MQB786531 MZX786527:MZX786531 NJT786527:NJT786531 NTP786527:NTP786531 ODL786527:ODL786531 ONH786527:ONH786531 OXD786527:OXD786531 PGZ786527:PGZ786531 PQV786527:PQV786531 QAR786527:QAR786531 QKN786527:QKN786531 QUJ786527:QUJ786531 REF786527:REF786531 ROB786527:ROB786531 RXX786527:RXX786531 SHT786527:SHT786531 SRP786527:SRP786531 TBL786527:TBL786531 TLH786527:TLH786531 TVD786527:TVD786531 UEZ786527:UEZ786531 UOV786527:UOV786531 UYR786527:UYR786531 VIN786527:VIN786531 VSJ786527:VSJ786531 WCF786527:WCF786531 WMB786527:WMB786531 WVX786527:WVX786531 P852063:P852067 JL852063:JL852067 TH852063:TH852067 ADD852063:ADD852067 AMZ852063:AMZ852067 AWV852063:AWV852067 BGR852063:BGR852067 BQN852063:BQN852067 CAJ852063:CAJ852067 CKF852063:CKF852067 CUB852063:CUB852067 DDX852063:DDX852067 DNT852063:DNT852067 DXP852063:DXP852067 EHL852063:EHL852067 ERH852063:ERH852067 FBD852063:FBD852067 FKZ852063:FKZ852067 FUV852063:FUV852067 GER852063:GER852067 GON852063:GON852067 GYJ852063:GYJ852067 HIF852063:HIF852067 HSB852063:HSB852067 IBX852063:IBX852067 ILT852063:ILT852067 IVP852063:IVP852067 JFL852063:JFL852067 JPH852063:JPH852067 JZD852063:JZD852067 KIZ852063:KIZ852067 KSV852063:KSV852067 LCR852063:LCR852067 LMN852063:LMN852067 LWJ852063:LWJ852067 MGF852063:MGF852067 MQB852063:MQB852067 MZX852063:MZX852067 NJT852063:NJT852067 NTP852063:NTP852067 ODL852063:ODL852067 ONH852063:ONH852067 OXD852063:OXD852067 PGZ852063:PGZ852067 PQV852063:PQV852067 QAR852063:QAR852067 QKN852063:QKN852067 QUJ852063:QUJ852067 REF852063:REF852067 ROB852063:ROB852067 RXX852063:RXX852067 SHT852063:SHT852067 SRP852063:SRP852067 TBL852063:TBL852067 TLH852063:TLH852067 TVD852063:TVD852067 UEZ852063:UEZ852067 UOV852063:UOV852067 UYR852063:UYR852067 VIN852063:VIN852067 VSJ852063:VSJ852067 WCF852063:WCF852067 WMB852063:WMB852067 WVX852063:WVX852067 P917599:P917603 JL917599:JL917603 TH917599:TH917603 ADD917599:ADD917603 AMZ917599:AMZ917603 AWV917599:AWV917603 BGR917599:BGR917603 BQN917599:BQN917603 CAJ917599:CAJ917603 CKF917599:CKF917603 CUB917599:CUB917603 DDX917599:DDX917603 DNT917599:DNT917603 DXP917599:DXP917603 EHL917599:EHL917603 ERH917599:ERH917603 FBD917599:FBD917603 FKZ917599:FKZ917603 FUV917599:FUV917603 GER917599:GER917603 GON917599:GON917603 GYJ917599:GYJ917603 HIF917599:HIF917603 HSB917599:HSB917603 IBX917599:IBX917603 ILT917599:ILT917603 IVP917599:IVP917603 JFL917599:JFL917603 JPH917599:JPH917603 JZD917599:JZD917603 KIZ917599:KIZ917603 KSV917599:KSV917603 LCR917599:LCR917603 LMN917599:LMN917603 LWJ917599:LWJ917603 MGF917599:MGF917603 MQB917599:MQB917603 MZX917599:MZX917603 NJT917599:NJT917603 NTP917599:NTP917603 ODL917599:ODL917603 ONH917599:ONH917603 OXD917599:OXD917603 PGZ917599:PGZ917603 PQV917599:PQV917603 QAR917599:QAR917603 QKN917599:QKN917603 QUJ917599:QUJ917603 REF917599:REF917603 ROB917599:ROB917603 RXX917599:RXX917603 SHT917599:SHT917603 SRP917599:SRP917603 TBL917599:TBL917603 TLH917599:TLH917603 TVD917599:TVD917603 UEZ917599:UEZ917603 UOV917599:UOV917603 UYR917599:UYR917603 VIN917599:VIN917603 VSJ917599:VSJ917603 WCF917599:WCF917603 WMB917599:WMB917603 WVX917599:WVX917603 P983135:P983139 JL983135:JL983139 TH983135:TH983139 ADD983135:ADD983139 AMZ983135:AMZ983139 AWV983135:AWV983139 BGR983135:BGR983139 BQN983135:BQN983139 CAJ983135:CAJ983139 CKF983135:CKF983139 CUB983135:CUB983139 DDX983135:DDX983139 DNT983135:DNT983139 DXP983135:DXP983139 EHL983135:EHL983139 ERH983135:ERH983139 FBD983135:FBD983139 FKZ983135:FKZ983139 FUV983135:FUV983139 GER983135:GER983139 GON983135:GON983139 GYJ983135:GYJ983139 HIF983135:HIF983139 HSB983135:HSB983139 IBX983135:IBX983139 ILT983135:ILT983139 IVP983135:IVP983139 JFL983135:JFL983139 JPH983135:JPH983139 JZD983135:JZD983139 KIZ983135:KIZ983139 KSV983135:KSV983139 LCR983135:LCR983139 LMN983135:LMN983139 LWJ983135:LWJ983139 MGF983135:MGF983139 MQB983135:MQB983139 MZX983135:MZX983139 NJT983135:NJT983139 NTP983135:NTP983139 ODL983135:ODL983139 ONH983135:ONH983139 OXD983135:OXD983139 PGZ983135:PGZ983139 PQV983135:PQV983139 QAR983135:QAR983139 QKN983135:QKN983139 QUJ983135:QUJ983139 REF983135:REF983139 ROB983135:ROB983139 RXX983135:RXX983139 SHT983135:SHT983139 SRP983135:SRP983139 TBL983135:TBL983139 TLH983135:TLH983139 TVD983135:TVD983139 UEZ983135:UEZ983139 UOV983135:UOV983139 UYR983135:UYR983139 VIN983135:VIN983139 VSJ983135:VSJ983139 WCF983135:WCF983139 WMB983135:WMB983139 WVX983135:WVX983139 D1:O1048576 IZ1:JK1048576 SV1:TG1048576 ACR1:ADC1048576 AMN1:AMY1048576 AWJ1:AWU1048576 BGF1:BGQ1048576 BQB1:BQM1048576 BZX1:CAI1048576 CJT1:CKE1048576 CTP1:CUA1048576 DDL1:DDW1048576 DNH1:DNS1048576 DXD1:DXO1048576 EGZ1:EHK1048576 EQV1:ERG1048576 FAR1:FBC1048576 FKN1:FKY1048576 FUJ1:FUU1048576 GEF1:GEQ1048576 GOB1:GOM1048576 GXX1:GYI1048576 HHT1:HIE1048576 HRP1:HSA1048576 IBL1:IBW1048576 ILH1:ILS1048576 IVD1:IVO1048576 JEZ1:JFK1048576 JOV1:JPG1048576 JYR1:JZC1048576 KIN1:KIY1048576 KSJ1:KSU1048576 LCF1:LCQ1048576 LMB1:LMM1048576 LVX1:LWI1048576 MFT1:MGE1048576 MPP1:MQA1048576 MZL1:MZW1048576 NJH1:NJS1048576 NTD1:NTO1048576 OCZ1:ODK1048576 OMV1:ONG1048576 OWR1:OXC1048576 PGN1:PGY1048576 PQJ1:PQU1048576 QAF1:QAQ1048576 QKB1:QKM1048576 QTX1:QUI1048576 RDT1:REE1048576 RNP1:ROA1048576 RXL1:RXW1048576 SHH1:SHS1048576 SRD1:SRO1048576 TAZ1:TBK1048576 TKV1:TLG1048576 TUR1:TVC1048576 UEN1:UEY1048576 UOJ1:UOU1048576 UYF1:UYQ1048576 VIB1:VIM1048576 VRX1:VSI1048576 WBT1:WCE1048576 WLP1:WMA1048576 WVL1:WVW1048576</xm:sqref>
        </x14:dataValidation>
        <x14:dataValidation allowBlank="1" showInputMessage="1" showErrorMessage="1" errorTitle="Error" error="Por favor ingrese números enteros">
          <xm:sqref>A133:C133 IW133:IY133 SS133:SU133 ACO133:ACQ133 AMK133:AMM133 AWG133:AWI133 BGC133:BGE133 BPY133:BQA133 BZU133:BZW133 CJQ133:CJS133 CTM133:CTO133 DDI133:DDK133 DNE133:DNG133 DXA133:DXC133 EGW133:EGY133 EQS133:EQU133 FAO133:FAQ133 FKK133:FKM133 FUG133:FUI133 GEC133:GEE133 GNY133:GOA133 GXU133:GXW133 HHQ133:HHS133 HRM133:HRO133 IBI133:IBK133 ILE133:ILG133 IVA133:IVC133 JEW133:JEY133 JOS133:JOU133 JYO133:JYQ133 KIK133:KIM133 KSG133:KSI133 LCC133:LCE133 LLY133:LMA133 LVU133:LVW133 MFQ133:MFS133 MPM133:MPO133 MZI133:MZK133 NJE133:NJG133 NTA133:NTC133 OCW133:OCY133 OMS133:OMU133 OWO133:OWQ133 PGK133:PGM133 PQG133:PQI133 QAC133:QAE133 QJY133:QKA133 QTU133:QTW133 RDQ133:RDS133 RNM133:RNO133 RXI133:RXK133 SHE133:SHG133 SRA133:SRC133 TAW133:TAY133 TKS133:TKU133 TUO133:TUQ133 UEK133:UEM133 UOG133:UOI133 UYC133:UYE133 VHY133:VIA133 VRU133:VRW133 WBQ133:WBS133 WLM133:WLO133 WVI133:WVK133 A65669:C65669 IW65669:IY65669 SS65669:SU65669 ACO65669:ACQ65669 AMK65669:AMM65669 AWG65669:AWI65669 BGC65669:BGE65669 BPY65669:BQA65669 BZU65669:BZW65669 CJQ65669:CJS65669 CTM65669:CTO65669 DDI65669:DDK65669 DNE65669:DNG65669 DXA65669:DXC65669 EGW65669:EGY65669 EQS65669:EQU65669 FAO65669:FAQ65669 FKK65669:FKM65669 FUG65669:FUI65669 GEC65669:GEE65669 GNY65669:GOA65669 GXU65669:GXW65669 HHQ65669:HHS65669 HRM65669:HRO65669 IBI65669:IBK65669 ILE65669:ILG65669 IVA65669:IVC65669 JEW65669:JEY65669 JOS65669:JOU65669 JYO65669:JYQ65669 KIK65669:KIM65669 KSG65669:KSI65669 LCC65669:LCE65669 LLY65669:LMA65669 LVU65669:LVW65669 MFQ65669:MFS65669 MPM65669:MPO65669 MZI65669:MZK65669 NJE65669:NJG65669 NTA65669:NTC65669 OCW65669:OCY65669 OMS65669:OMU65669 OWO65669:OWQ65669 PGK65669:PGM65669 PQG65669:PQI65669 QAC65669:QAE65669 QJY65669:QKA65669 QTU65669:QTW65669 RDQ65669:RDS65669 RNM65669:RNO65669 RXI65669:RXK65669 SHE65669:SHG65669 SRA65669:SRC65669 TAW65669:TAY65669 TKS65669:TKU65669 TUO65669:TUQ65669 UEK65669:UEM65669 UOG65669:UOI65669 UYC65669:UYE65669 VHY65669:VIA65669 VRU65669:VRW65669 WBQ65669:WBS65669 WLM65669:WLO65669 WVI65669:WVK65669 A131205:C131205 IW131205:IY131205 SS131205:SU131205 ACO131205:ACQ131205 AMK131205:AMM131205 AWG131205:AWI131205 BGC131205:BGE131205 BPY131205:BQA131205 BZU131205:BZW131205 CJQ131205:CJS131205 CTM131205:CTO131205 DDI131205:DDK131205 DNE131205:DNG131205 DXA131205:DXC131205 EGW131205:EGY131205 EQS131205:EQU131205 FAO131205:FAQ131205 FKK131205:FKM131205 FUG131205:FUI131205 GEC131205:GEE131205 GNY131205:GOA131205 GXU131205:GXW131205 HHQ131205:HHS131205 HRM131205:HRO131205 IBI131205:IBK131205 ILE131205:ILG131205 IVA131205:IVC131205 JEW131205:JEY131205 JOS131205:JOU131205 JYO131205:JYQ131205 KIK131205:KIM131205 KSG131205:KSI131205 LCC131205:LCE131205 LLY131205:LMA131205 LVU131205:LVW131205 MFQ131205:MFS131205 MPM131205:MPO131205 MZI131205:MZK131205 NJE131205:NJG131205 NTA131205:NTC131205 OCW131205:OCY131205 OMS131205:OMU131205 OWO131205:OWQ131205 PGK131205:PGM131205 PQG131205:PQI131205 QAC131205:QAE131205 QJY131205:QKA131205 QTU131205:QTW131205 RDQ131205:RDS131205 RNM131205:RNO131205 RXI131205:RXK131205 SHE131205:SHG131205 SRA131205:SRC131205 TAW131205:TAY131205 TKS131205:TKU131205 TUO131205:TUQ131205 UEK131205:UEM131205 UOG131205:UOI131205 UYC131205:UYE131205 VHY131205:VIA131205 VRU131205:VRW131205 WBQ131205:WBS131205 WLM131205:WLO131205 WVI131205:WVK131205 A196741:C196741 IW196741:IY196741 SS196741:SU196741 ACO196741:ACQ196741 AMK196741:AMM196741 AWG196741:AWI196741 BGC196741:BGE196741 BPY196741:BQA196741 BZU196741:BZW196741 CJQ196741:CJS196741 CTM196741:CTO196741 DDI196741:DDK196741 DNE196741:DNG196741 DXA196741:DXC196741 EGW196741:EGY196741 EQS196741:EQU196741 FAO196741:FAQ196741 FKK196741:FKM196741 FUG196741:FUI196741 GEC196741:GEE196741 GNY196741:GOA196741 GXU196741:GXW196741 HHQ196741:HHS196741 HRM196741:HRO196741 IBI196741:IBK196741 ILE196741:ILG196741 IVA196741:IVC196741 JEW196741:JEY196741 JOS196741:JOU196741 JYO196741:JYQ196741 KIK196741:KIM196741 KSG196741:KSI196741 LCC196741:LCE196741 LLY196741:LMA196741 LVU196741:LVW196741 MFQ196741:MFS196741 MPM196741:MPO196741 MZI196741:MZK196741 NJE196741:NJG196741 NTA196741:NTC196741 OCW196741:OCY196741 OMS196741:OMU196741 OWO196741:OWQ196741 PGK196741:PGM196741 PQG196741:PQI196741 QAC196741:QAE196741 QJY196741:QKA196741 QTU196741:QTW196741 RDQ196741:RDS196741 RNM196741:RNO196741 RXI196741:RXK196741 SHE196741:SHG196741 SRA196741:SRC196741 TAW196741:TAY196741 TKS196741:TKU196741 TUO196741:TUQ196741 UEK196741:UEM196741 UOG196741:UOI196741 UYC196741:UYE196741 VHY196741:VIA196741 VRU196741:VRW196741 WBQ196741:WBS196741 WLM196741:WLO196741 WVI196741:WVK196741 A262277:C262277 IW262277:IY262277 SS262277:SU262277 ACO262277:ACQ262277 AMK262277:AMM262277 AWG262277:AWI262277 BGC262277:BGE262277 BPY262277:BQA262277 BZU262277:BZW262277 CJQ262277:CJS262277 CTM262277:CTO262277 DDI262277:DDK262277 DNE262277:DNG262277 DXA262277:DXC262277 EGW262277:EGY262277 EQS262277:EQU262277 FAO262277:FAQ262277 FKK262277:FKM262277 FUG262277:FUI262277 GEC262277:GEE262277 GNY262277:GOA262277 GXU262277:GXW262277 HHQ262277:HHS262277 HRM262277:HRO262277 IBI262277:IBK262277 ILE262277:ILG262277 IVA262277:IVC262277 JEW262277:JEY262277 JOS262277:JOU262277 JYO262277:JYQ262277 KIK262277:KIM262277 KSG262277:KSI262277 LCC262277:LCE262277 LLY262277:LMA262277 LVU262277:LVW262277 MFQ262277:MFS262277 MPM262277:MPO262277 MZI262277:MZK262277 NJE262277:NJG262277 NTA262277:NTC262277 OCW262277:OCY262277 OMS262277:OMU262277 OWO262277:OWQ262277 PGK262277:PGM262277 PQG262277:PQI262277 QAC262277:QAE262277 QJY262277:QKA262277 QTU262277:QTW262277 RDQ262277:RDS262277 RNM262277:RNO262277 RXI262277:RXK262277 SHE262277:SHG262277 SRA262277:SRC262277 TAW262277:TAY262277 TKS262277:TKU262277 TUO262277:TUQ262277 UEK262277:UEM262277 UOG262277:UOI262277 UYC262277:UYE262277 VHY262277:VIA262277 VRU262277:VRW262277 WBQ262277:WBS262277 WLM262277:WLO262277 WVI262277:WVK262277 A327813:C327813 IW327813:IY327813 SS327813:SU327813 ACO327813:ACQ327813 AMK327813:AMM327813 AWG327813:AWI327813 BGC327813:BGE327813 BPY327813:BQA327813 BZU327813:BZW327813 CJQ327813:CJS327813 CTM327813:CTO327813 DDI327813:DDK327813 DNE327813:DNG327813 DXA327813:DXC327813 EGW327813:EGY327813 EQS327813:EQU327813 FAO327813:FAQ327813 FKK327813:FKM327813 FUG327813:FUI327813 GEC327813:GEE327813 GNY327813:GOA327813 GXU327813:GXW327813 HHQ327813:HHS327813 HRM327813:HRO327813 IBI327813:IBK327813 ILE327813:ILG327813 IVA327813:IVC327813 JEW327813:JEY327813 JOS327813:JOU327813 JYO327813:JYQ327813 KIK327813:KIM327813 KSG327813:KSI327813 LCC327813:LCE327813 LLY327813:LMA327813 LVU327813:LVW327813 MFQ327813:MFS327813 MPM327813:MPO327813 MZI327813:MZK327813 NJE327813:NJG327813 NTA327813:NTC327813 OCW327813:OCY327813 OMS327813:OMU327813 OWO327813:OWQ327813 PGK327813:PGM327813 PQG327813:PQI327813 QAC327813:QAE327813 QJY327813:QKA327813 QTU327813:QTW327813 RDQ327813:RDS327813 RNM327813:RNO327813 RXI327813:RXK327813 SHE327813:SHG327813 SRA327813:SRC327813 TAW327813:TAY327813 TKS327813:TKU327813 TUO327813:TUQ327813 UEK327813:UEM327813 UOG327813:UOI327813 UYC327813:UYE327813 VHY327813:VIA327813 VRU327813:VRW327813 WBQ327813:WBS327813 WLM327813:WLO327813 WVI327813:WVK327813 A393349:C393349 IW393349:IY393349 SS393349:SU393349 ACO393349:ACQ393349 AMK393349:AMM393349 AWG393349:AWI393349 BGC393349:BGE393349 BPY393349:BQA393349 BZU393349:BZW393349 CJQ393349:CJS393349 CTM393349:CTO393349 DDI393349:DDK393349 DNE393349:DNG393349 DXA393349:DXC393349 EGW393349:EGY393349 EQS393349:EQU393349 FAO393349:FAQ393349 FKK393349:FKM393349 FUG393349:FUI393349 GEC393349:GEE393349 GNY393349:GOA393349 GXU393349:GXW393349 HHQ393349:HHS393349 HRM393349:HRO393349 IBI393349:IBK393349 ILE393349:ILG393349 IVA393349:IVC393349 JEW393349:JEY393349 JOS393349:JOU393349 JYO393349:JYQ393349 KIK393349:KIM393349 KSG393349:KSI393349 LCC393349:LCE393349 LLY393349:LMA393349 LVU393349:LVW393349 MFQ393349:MFS393349 MPM393349:MPO393349 MZI393349:MZK393349 NJE393349:NJG393349 NTA393349:NTC393349 OCW393349:OCY393349 OMS393349:OMU393349 OWO393349:OWQ393349 PGK393349:PGM393349 PQG393349:PQI393349 QAC393349:QAE393349 QJY393349:QKA393349 QTU393349:QTW393349 RDQ393349:RDS393349 RNM393349:RNO393349 RXI393349:RXK393349 SHE393349:SHG393349 SRA393349:SRC393349 TAW393349:TAY393349 TKS393349:TKU393349 TUO393349:TUQ393349 UEK393349:UEM393349 UOG393349:UOI393349 UYC393349:UYE393349 VHY393349:VIA393349 VRU393349:VRW393349 WBQ393349:WBS393349 WLM393349:WLO393349 WVI393349:WVK393349 A458885:C458885 IW458885:IY458885 SS458885:SU458885 ACO458885:ACQ458885 AMK458885:AMM458885 AWG458885:AWI458885 BGC458885:BGE458885 BPY458885:BQA458885 BZU458885:BZW458885 CJQ458885:CJS458885 CTM458885:CTO458885 DDI458885:DDK458885 DNE458885:DNG458885 DXA458885:DXC458885 EGW458885:EGY458885 EQS458885:EQU458885 FAO458885:FAQ458885 FKK458885:FKM458885 FUG458885:FUI458885 GEC458885:GEE458885 GNY458885:GOA458885 GXU458885:GXW458885 HHQ458885:HHS458885 HRM458885:HRO458885 IBI458885:IBK458885 ILE458885:ILG458885 IVA458885:IVC458885 JEW458885:JEY458885 JOS458885:JOU458885 JYO458885:JYQ458885 KIK458885:KIM458885 KSG458885:KSI458885 LCC458885:LCE458885 LLY458885:LMA458885 LVU458885:LVW458885 MFQ458885:MFS458885 MPM458885:MPO458885 MZI458885:MZK458885 NJE458885:NJG458885 NTA458885:NTC458885 OCW458885:OCY458885 OMS458885:OMU458885 OWO458885:OWQ458885 PGK458885:PGM458885 PQG458885:PQI458885 QAC458885:QAE458885 QJY458885:QKA458885 QTU458885:QTW458885 RDQ458885:RDS458885 RNM458885:RNO458885 RXI458885:RXK458885 SHE458885:SHG458885 SRA458885:SRC458885 TAW458885:TAY458885 TKS458885:TKU458885 TUO458885:TUQ458885 UEK458885:UEM458885 UOG458885:UOI458885 UYC458885:UYE458885 VHY458885:VIA458885 VRU458885:VRW458885 WBQ458885:WBS458885 WLM458885:WLO458885 WVI458885:WVK458885 A524421:C524421 IW524421:IY524421 SS524421:SU524421 ACO524421:ACQ524421 AMK524421:AMM524421 AWG524421:AWI524421 BGC524421:BGE524421 BPY524421:BQA524421 BZU524421:BZW524421 CJQ524421:CJS524421 CTM524421:CTO524421 DDI524421:DDK524421 DNE524421:DNG524421 DXA524421:DXC524421 EGW524421:EGY524421 EQS524421:EQU524421 FAO524421:FAQ524421 FKK524421:FKM524421 FUG524421:FUI524421 GEC524421:GEE524421 GNY524421:GOA524421 GXU524421:GXW524421 HHQ524421:HHS524421 HRM524421:HRO524421 IBI524421:IBK524421 ILE524421:ILG524421 IVA524421:IVC524421 JEW524421:JEY524421 JOS524421:JOU524421 JYO524421:JYQ524421 KIK524421:KIM524421 KSG524421:KSI524421 LCC524421:LCE524421 LLY524421:LMA524421 LVU524421:LVW524421 MFQ524421:MFS524421 MPM524421:MPO524421 MZI524421:MZK524421 NJE524421:NJG524421 NTA524421:NTC524421 OCW524421:OCY524421 OMS524421:OMU524421 OWO524421:OWQ524421 PGK524421:PGM524421 PQG524421:PQI524421 QAC524421:QAE524421 QJY524421:QKA524421 QTU524421:QTW524421 RDQ524421:RDS524421 RNM524421:RNO524421 RXI524421:RXK524421 SHE524421:SHG524421 SRA524421:SRC524421 TAW524421:TAY524421 TKS524421:TKU524421 TUO524421:TUQ524421 UEK524421:UEM524421 UOG524421:UOI524421 UYC524421:UYE524421 VHY524421:VIA524421 VRU524421:VRW524421 WBQ524421:WBS524421 WLM524421:WLO524421 WVI524421:WVK524421 A589957:C589957 IW589957:IY589957 SS589957:SU589957 ACO589957:ACQ589957 AMK589957:AMM589957 AWG589957:AWI589957 BGC589957:BGE589957 BPY589957:BQA589957 BZU589957:BZW589957 CJQ589957:CJS589957 CTM589957:CTO589957 DDI589957:DDK589957 DNE589957:DNG589957 DXA589957:DXC589957 EGW589957:EGY589957 EQS589957:EQU589957 FAO589957:FAQ589957 FKK589957:FKM589957 FUG589957:FUI589957 GEC589957:GEE589957 GNY589957:GOA589957 GXU589957:GXW589957 HHQ589957:HHS589957 HRM589957:HRO589957 IBI589957:IBK589957 ILE589957:ILG589957 IVA589957:IVC589957 JEW589957:JEY589957 JOS589957:JOU589957 JYO589957:JYQ589957 KIK589957:KIM589957 KSG589957:KSI589957 LCC589957:LCE589957 LLY589957:LMA589957 LVU589957:LVW589957 MFQ589957:MFS589957 MPM589957:MPO589957 MZI589957:MZK589957 NJE589957:NJG589957 NTA589957:NTC589957 OCW589957:OCY589957 OMS589957:OMU589957 OWO589957:OWQ589957 PGK589957:PGM589957 PQG589957:PQI589957 QAC589957:QAE589957 QJY589957:QKA589957 QTU589957:QTW589957 RDQ589957:RDS589957 RNM589957:RNO589957 RXI589957:RXK589957 SHE589957:SHG589957 SRA589957:SRC589957 TAW589957:TAY589957 TKS589957:TKU589957 TUO589957:TUQ589957 UEK589957:UEM589957 UOG589957:UOI589957 UYC589957:UYE589957 VHY589957:VIA589957 VRU589957:VRW589957 WBQ589957:WBS589957 WLM589957:WLO589957 WVI589957:WVK589957 A655493:C655493 IW655493:IY655493 SS655493:SU655493 ACO655493:ACQ655493 AMK655493:AMM655493 AWG655493:AWI655493 BGC655493:BGE655493 BPY655493:BQA655493 BZU655493:BZW655493 CJQ655493:CJS655493 CTM655493:CTO655493 DDI655493:DDK655493 DNE655493:DNG655493 DXA655493:DXC655493 EGW655493:EGY655493 EQS655493:EQU655493 FAO655493:FAQ655493 FKK655493:FKM655493 FUG655493:FUI655493 GEC655493:GEE655493 GNY655493:GOA655493 GXU655493:GXW655493 HHQ655493:HHS655493 HRM655493:HRO655493 IBI655493:IBK655493 ILE655493:ILG655493 IVA655493:IVC655493 JEW655493:JEY655493 JOS655493:JOU655493 JYO655493:JYQ655493 KIK655493:KIM655493 KSG655493:KSI655493 LCC655493:LCE655493 LLY655493:LMA655493 LVU655493:LVW655493 MFQ655493:MFS655493 MPM655493:MPO655493 MZI655493:MZK655493 NJE655493:NJG655493 NTA655493:NTC655493 OCW655493:OCY655493 OMS655493:OMU655493 OWO655493:OWQ655493 PGK655493:PGM655493 PQG655493:PQI655493 QAC655493:QAE655493 QJY655493:QKA655493 QTU655493:QTW655493 RDQ655493:RDS655493 RNM655493:RNO655493 RXI655493:RXK655493 SHE655493:SHG655493 SRA655493:SRC655493 TAW655493:TAY655493 TKS655493:TKU655493 TUO655493:TUQ655493 UEK655493:UEM655493 UOG655493:UOI655493 UYC655493:UYE655493 VHY655493:VIA655493 VRU655493:VRW655493 WBQ655493:WBS655493 WLM655493:WLO655493 WVI655493:WVK655493 A721029:C721029 IW721029:IY721029 SS721029:SU721029 ACO721029:ACQ721029 AMK721029:AMM721029 AWG721029:AWI721029 BGC721029:BGE721029 BPY721029:BQA721029 BZU721029:BZW721029 CJQ721029:CJS721029 CTM721029:CTO721029 DDI721029:DDK721029 DNE721029:DNG721029 DXA721029:DXC721029 EGW721029:EGY721029 EQS721029:EQU721029 FAO721029:FAQ721029 FKK721029:FKM721029 FUG721029:FUI721029 GEC721029:GEE721029 GNY721029:GOA721029 GXU721029:GXW721029 HHQ721029:HHS721029 HRM721029:HRO721029 IBI721029:IBK721029 ILE721029:ILG721029 IVA721029:IVC721029 JEW721029:JEY721029 JOS721029:JOU721029 JYO721029:JYQ721029 KIK721029:KIM721029 KSG721029:KSI721029 LCC721029:LCE721029 LLY721029:LMA721029 LVU721029:LVW721029 MFQ721029:MFS721029 MPM721029:MPO721029 MZI721029:MZK721029 NJE721029:NJG721029 NTA721029:NTC721029 OCW721029:OCY721029 OMS721029:OMU721029 OWO721029:OWQ721029 PGK721029:PGM721029 PQG721029:PQI721029 QAC721029:QAE721029 QJY721029:QKA721029 QTU721029:QTW721029 RDQ721029:RDS721029 RNM721029:RNO721029 RXI721029:RXK721029 SHE721029:SHG721029 SRA721029:SRC721029 TAW721029:TAY721029 TKS721029:TKU721029 TUO721029:TUQ721029 UEK721029:UEM721029 UOG721029:UOI721029 UYC721029:UYE721029 VHY721029:VIA721029 VRU721029:VRW721029 WBQ721029:WBS721029 WLM721029:WLO721029 WVI721029:WVK721029 A786565:C786565 IW786565:IY786565 SS786565:SU786565 ACO786565:ACQ786565 AMK786565:AMM786565 AWG786565:AWI786565 BGC786565:BGE786565 BPY786565:BQA786565 BZU786565:BZW786565 CJQ786565:CJS786565 CTM786565:CTO786565 DDI786565:DDK786565 DNE786565:DNG786565 DXA786565:DXC786565 EGW786565:EGY786565 EQS786565:EQU786565 FAO786565:FAQ786565 FKK786565:FKM786565 FUG786565:FUI786565 GEC786565:GEE786565 GNY786565:GOA786565 GXU786565:GXW786565 HHQ786565:HHS786565 HRM786565:HRO786565 IBI786565:IBK786565 ILE786565:ILG786565 IVA786565:IVC786565 JEW786565:JEY786565 JOS786565:JOU786565 JYO786565:JYQ786565 KIK786565:KIM786565 KSG786565:KSI786565 LCC786565:LCE786565 LLY786565:LMA786565 LVU786565:LVW786565 MFQ786565:MFS786565 MPM786565:MPO786565 MZI786565:MZK786565 NJE786565:NJG786565 NTA786565:NTC786565 OCW786565:OCY786565 OMS786565:OMU786565 OWO786565:OWQ786565 PGK786565:PGM786565 PQG786565:PQI786565 QAC786565:QAE786565 QJY786565:QKA786565 QTU786565:QTW786565 RDQ786565:RDS786565 RNM786565:RNO786565 RXI786565:RXK786565 SHE786565:SHG786565 SRA786565:SRC786565 TAW786565:TAY786565 TKS786565:TKU786565 TUO786565:TUQ786565 UEK786565:UEM786565 UOG786565:UOI786565 UYC786565:UYE786565 VHY786565:VIA786565 VRU786565:VRW786565 WBQ786565:WBS786565 WLM786565:WLO786565 WVI786565:WVK786565 A852101:C852101 IW852101:IY852101 SS852101:SU852101 ACO852101:ACQ852101 AMK852101:AMM852101 AWG852101:AWI852101 BGC852101:BGE852101 BPY852101:BQA852101 BZU852101:BZW852101 CJQ852101:CJS852101 CTM852101:CTO852101 DDI852101:DDK852101 DNE852101:DNG852101 DXA852101:DXC852101 EGW852101:EGY852101 EQS852101:EQU852101 FAO852101:FAQ852101 FKK852101:FKM852101 FUG852101:FUI852101 GEC852101:GEE852101 GNY852101:GOA852101 GXU852101:GXW852101 HHQ852101:HHS852101 HRM852101:HRO852101 IBI852101:IBK852101 ILE852101:ILG852101 IVA852101:IVC852101 JEW852101:JEY852101 JOS852101:JOU852101 JYO852101:JYQ852101 KIK852101:KIM852101 KSG852101:KSI852101 LCC852101:LCE852101 LLY852101:LMA852101 LVU852101:LVW852101 MFQ852101:MFS852101 MPM852101:MPO852101 MZI852101:MZK852101 NJE852101:NJG852101 NTA852101:NTC852101 OCW852101:OCY852101 OMS852101:OMU852101 OWO852101:OWQ852101 PGK852101:PGM852101 PQG852101:PQI852101 QAC852101:QAE852101 QJY852101:QKA852101 QTU852101:QTW852101 RDQ852101:RDS852101 RNM852101:RNO852101 RXI852101:RXK852101 SHE852101:SHG852101 SRA852101:SRC852101 TAW852101:TAY852101 TKS852101:TKU852101 TUO852101:TUQ852101 UEK852101:UEM852101 UOG852101:UOI852101 UYC852101:UYE852101 VHY852101:VIA852101 VRU852101:VRW852101 WBQ852101:WBS852101 WLM852101:WLO852101 WVI852101:WVK852101 A917637:C917637 IW917637:IY917637 SS917637:SU917637 ACO917637:ACQ917637 AMK917637:AMM917637 AWG917637:AWI917637 BGC917637:BGE917637 BPY917637:BQA917637 BZU917637:BZW917637 CJQ917637:CJS917637 CTM917637:CTO917637 DDI917637:DDK917637 DNE917637:DNG917637 DXA917637:DXC917637 EGW917637:EGY917637 EQS917637:EQU917637 FAO917637:FAQ917637 FKK917637:FKM917637 FUG917637:FUI917637 GEC917637:GEE917637 GNY917637:GOA917637 GXU917637:GXW917637 HHQ917637:HHS917637 HRM917637:HRO917637 IBI917637:IBK917637 ILE917637:ILG917637 IVA917637:IVC917637 JEW917637:JEY917637 JOS917637:JOU917637 JYO917637:JYQ917637 KIK917637:KIM917637 KSG917637:KSI917637 LCC917637:LCE917637 LLY917637:LMA917637 LVU917637:LVW917637 MFQ917637:MFS917637 MPM917637:MPO917637 MZI917637:MZK917637 NJE917637:NJG917637 NTA917637:NTC917637 OCW917637:OCY917637 OMS917637:OMU917637 OWO917637:OWQ917637 PGK917637:PGM917637 PQG917637:PQI917637 QAC917637:QAE917637 QJY917637:QKA917637 QTU917637:QTW917637 RDQ917637:RDS917637 RNM917637:RNO917637 RXI917637:RXK917637 SHE917637:SHG917637 SRA917637:SRC917637 TAW917637:TAY917637 TKS917637:TKU917637 TUO917637:TUQ917637 UEK917637:UEM917637 UOG917637:UOI917637 UYC917637:UYE917637 VHY917637:VIA917637 VRU917637:VRW917637 WBQ917637:WBS917637 WLM917637:WLO917637 WVI917637:WVK917637 A983173:C983173 IW983173:IY983173 SS983173:SU983173 ACO983173:ACQ983173 AMK983173:AMM983173 AWG983173:AWI983173 BGC983173:BGE983173 BPY983173:BQA983173 BZU983173:BZW983173 CJQ983173:CJS983173 CTM983173:CTO983173 DDI983173:DDK983173 DNE983173:DNG983173 DXA983173:DXC983173 EGW983173:EGY983173 EQS983173:EQU983173 FAO983173:FAQ983173 FKK983173:FKM983173 FUG983173:FUI983173 GEC983173:GEE983173 GNY983173:GOA983173 GXU983173:GXW983173 HHQ983173:HHS983173 HRM983173:HRO983173 IBI983173:IBK983173 ILE983173:ILG983173 IVA983173:IVC983173 JEW983173:JEY983173 JOS983173:JOU983173 JYO983173:JYQ983173 KIK983173:KIM983173 KSG983173:KSI983173 LCC983173:LCE983173 LLY983173:LMA983173 LVU983173:LVW983173 MFQ983173:MFS983173 MPM983173:MPO983173 MZI983173:MZK983173 NJE983173:NJG983173 NTA983173:NTC983173 OCW983173:OCY983173 OMS983173:OMU983173 OWO983173:OWQ983173 PGK983173:PGM983173 PQG983173:PQI983173 QAC983173:QAE983173 QJY983173:QKA983173 QTU983173:QTW983173 RDQ983173:RDS983173 RNM983173:RNO983173 RXI983173:RXK983173 SHE983173:SHG983173 SRA983173:SRC983173 TAW983173:TAY983173 TKS983173:TKU983173 TUO983173:TUQ983173 UEK983173:UEM983173 UOG983173:UOI983173 UYC983173:UYE983173 VHY983173:VIA983173 VRU983173:VRW983173 WBQ983173:WBS983173 WLM983173:WLO983173 WVI983173:WVK983173 A166:C166 IW166:IY166 SS166:SU166 ACO166:ACQ166 AMK166:AMM166 AWG166:AWI166 BGC166:BGE166 BPY166:BQA166 BZU166:BZW166 CJQ166:CJS166 CTM166:CTO166 DDI166:DDK166 DNE166:DNG166 DXA166:DXC166 EGW166:EGY166 EQS166:EQU166 FAO166:FAQ166 FKK166:FKM166 FUG166:FUI166 GEC166:GEE166 GNY166:GOA166 GXU166:GXW166 HHQ166:HHS166 HRM166:HRO166 IBI166:IBK166 ILE166:ILG166 IVA166:IVC166 JEW166:JEY166 JOS166:JOU166 JYO166:JYQ166 KIK166:KIM166 KSG166:KSI166 LCC166:LCE166 LLY166:LMA166 LVU166:LVW166 MFQ166:MFS166 MPM166:MPO166 MZI166:MZK166 NJE166:NJG166 NTA166:NTC166 OCW166:OCY166 OMS166:OMU166 OWO166:OWQ166 PGK166:PGM166 PQG166:PQI166 QAC166:QAE166 QJY166:QKA166 QTU166:QTW166 RDQ166:RDS166 RNM166:RNO166 RXI166:RXK166 SHE166:SHG166 SRA166:SRC166 TAW166:TAY166 TKS166:TKU166 TUO166:TUQ166 UEK166:UEM166 UOG166:UOI166 UYC166:UYE166 VHY166:VIA166 VRU166:VRW166 WBQ166:WBS166 WLM166:WLO166 WVI166:WVK166 A65702:C65702 IW65702:IY65702 SS65702:SU65702 ACO65702:ACQ65702 AMK65702:AMM65702 AWG65702:AWI65702 BGC65702:BGE65702 BPY65702:BQA65702 BZU65702:BZW65702 CJQ65702:CJS65702 CTM65702:CTO65702 DDI65702:DDK65702 DNE65702:DNG65702 DXA65702:DXC65702 EGW65702:EGY65702 EQS65702:EQU65702 FAO65702:FAQ65702 FKK65702:FKM65702 FUG65702:FUI65702 GEC65702:GEE65702 GNY65702:GOA65702 GXU65702:GXW65702 HHQ65702:HHS65702 HRM65702:HRO65702 IBI65702:IBK65702 ILE65702:ILG65702 IVA65702:IVC65702 JEW65702:JEY65702 JOS65702:JOU65702 JYO65702:JYQ65702 KIK65702:KIM65702 KSG65702:KSI65702 LCC65702:LCE65702 LLY65702:LMA65702 LVU65702:LVW65702 MFQ65702:MFS65702 MPM65702:MPO65702 MZI65702:MZK65702 NJE65702:NJG65702 NTA65702:NTC65702 OCW65702:OCY65702 OMS65702:OMU65702 OWO65702:OWQ65702 PGK65702:PGM65702 PQG65702:PQI65702 QAC65702:QAE65702 QJY65702:QKA65702 QTU65702:QTW65702 RDQ65702:RDS65702 RNM65702:RNO65702 RXI65702:RXK65702 SHE65702:SHG65702 SRA65702:SRC65702 TAW65702:TAY65702 TKS65702:TKU65702 TUO65702:TUQ65702 UEK65702:UEM65702 UOG65702:UOI65702 UYC65702:UYE65702 VHY65702:VIA65702 VRU65702:VRW65702 WBQ65702:WBS65702 WLM65702:WLO65702 WVI65702:WVK65702 A131238:C131238 IW131238:IY131238 SS131238:SU131238 ACO131238:ACQ131238 AMK131238:AMM131238 AWG131238:AWI131238 BGC131238:BGE131238 BPY131238:BQA131238 BZU131238:BZW131238 CJQ131238:CJS131238 CTM131238:CTO131238 DDI131238:DDK131238 DNE131238:DNG131238 DXA131238:DXC131238 EGW131238:EGY131238 EQS131238:EQU131238 FAO131238:FAQ131238 FKK131238:FKM131238 FUG131238:FUI131238 GEC131238:GEE131238 GNY131238:GOA131238 GXU131238:GXW131238 HHQ131238:HHS131238 HRM131238:HRO131238 IBI131238:IBK131238 ILE131238:ILG131238 IVA131238:IVC131238 JEW131238:JEY131238 JOS131238:JOU131238 JYO131238:JYQ131238 KIK131238:KIM131238 KSG131238:KSI131238 LCC131238:LCE131238 LLY131238:LMA131238 LVU131238:LVW131238 MFQ131238:MFS131238 MPM131238:MPO131238 MZI131238:MZK131238 NJE131238:NJG131238 NTA131238:NTC131238 OCW131238:OCY131238 OMS131238:OMU131238 OWO131238:OWQ131238 PGK131238:PGM131238 PQG131238:PQI131238 QAC131238:QAE131238 QJY131238:QKA131238 QTU131238:QTW131238 RDQ131238:RDS131238 RNM131238:RNO131238 RXI131238:RXK131238 SHE131238:SHG131238 SRA131238:SRC131238 TAW131238:TAY131238 TKS131238:TKU131238 TUO131238:TUQ131238 UEK131238:UEM131238 UOG131238:UOI131238 UYC131238:UYE131238 VHY131238:VIA131238 VRU131238:VRW131238 WBQ131238:WBS131238 WLM131238:WLO131238 WVI131238:WVK131238 A196774:C196774 IW196774:IY196774 SS196774:SU196774 ACO196774:ACQ196774 AMK196774:AMM196774 AWG196774:AWI196774 BGC196774:BGE196774 BPY196774:BQA196774 BZU196774:BZW196774 CJQ196774:CJS196774 CTM196774:CTO196774 DDI196774:DDK196774 DNE196774:DNG196774 DXA196774:DXC196774 EGW196774:EGY196774 EQS196774:EQU196774 FAO196774:FAQ196774 FKK196774:FKM196774 FUG196774:FUI196774 GEC196774:GEE196774 GNY196774:GOA196774 GXU196774:GXW196774 HHQ196774:HHS196774 HRM196774:HRO196774 IBI196774:IBK196774 ILE196774:ILG196774 IVA196774:IVC196774 JEW196774:JEY196774 JOS196774:JOU196774 JYO196774:JYQ196774 KIK196774:KIM196774 KSG196774:KSI196774 LCC196774:LCE196774 LLY196774:LMA196774 LVU196774:LVW196774 MFQ196774:MFS196774 MPM196774:MPO196774 MZI196774:MZK196774 NJE196774:NJG196774 NTA196774:NTC196774 OCW196774:OCY196774 OMS196774:OMU196774 OWO196774:OWQ196774 PGK196774:PGM196774 PQG196774:PQI196774 QAC196774:QAE196774 QJY196774:QKA196774 QTU196774:QTW196774 RDQ196774:RDS196774 RNM196774:RNO196774 RXI196774:RXK196774 SHE196774:SHG196774 SRA196774:SRC196774 TAW196774:TAY196774 TKS196774:TKU196774 TUO196774:TUQ196774 UEK196774:UEM196774 UOG196774:UOI196774 UYC196774:UYE196774 VHY196774:VIA196774 VRU196774:VRW196774 WBQ196774:WBS196774 WLM196774:WLO196774 WVI196774:WVK196774 A262310:C262310 IW262310:IY262310 SS262310:SU262310 ACO262310:ACQ262310 AMK262310:AMM262310 AWG262310:AWI262310 BGC262310:BGE262310 BPY262310:BQA262310 BZU262310:BZW262310 CJQ262310:CJS262310 CTM262310:CTO262310 DDI262310:DDK262310 DNE262310:DNG262310 DXA262310:DXC262310 EGW262310:EGY262310 EQS262310:EQU262310 FAO262310:FAQ262310 FKK262310:FKM262310 FUG262310:FUI262310 GEC262310:GEE262310 GNY262310:GOA262310 GXU262310:GXW262310 HHQ262310:HHS262310 HRM262310:HRO262310 IBI262310:IBK262310 ILE262310:ILG262310 IVA262310:IVC262310 JEW262310:JEY262310 JOS262310:JOU262310 JYO262310:JYQ262310 KIK262310:KIM262310 KSG262310:KSI262310 LCC262310:LCE262310 LLY262310:LMA262310 LVU262310:LVW262310 MFQ262310:MFS262310 MPM262310:MPO262310 MZI262310:MZK262310 NJE262310:NJG262310 NTA262310:NTC262310 OCW262310:OCY262310 OMS262310:OMU262310 OWO262310:OWQ262310 PGK262310:PGM262310 PQG262310:PQI262310 QAC262310:QAE262310 QJY262310:QKA262310 QTU262310:QTW262310 RDQ262310:RDS262310 RNM262310:RNO262310 RXI262310:RXK262310 SHE262310:SHG262310 SRA262310:SRC262310 TAW262310:TAY262310 TKS262310:TKU262310 TUO262310:TUQ262310 UEK262310:UEM262310 UOG262310:UOI262310 UYC262310:UYE262310 VHY262310:VIA262310 VRU262310:VRW262310 WBQ262310:WBS262310 WLM262310:WLO262310 WVI262310:WVK262310 A327846:C327846 IW327846:IY327846 SS327846:SU327846 ACO327846:ACQ327846 AMK327846:AMM327846 AWG327846:AWI327846 BGC327846:BGE327846 BPY327846:BQA327846 BZU327846:BZW327846 CJQ327846:CJS327846 CTM327846:CTO327846 DDI327846:DDK327846 DNE327846:DNG327846 DXA327846:DXC327846 EGW327846:EGY327846 EQS327846:EQU327846 FAO327846:FAQ327846 FKK327846:FKM327846 FUG327846:FUI327846 GEC327846:GEE327846 GNY327846:GOA327846 GXU327846:GXW327846 HHQ327846:HHS327846 HRM327846:HRO327846 IBI327846:IBK327846 ILE327846:ILG327846 IVA327846:IVC327846 JEW327846:JEY327846 JOS327846:JOU327846 JYO327846:JYQ327846 KIK327846:KIM327846 KSG327846:KSI327846 LCC327846:LCE327846 LLY327846:LMA327846 LVU327846:LVW327846 MFQ327846:MFS327846 MPM327846:MPO327846 MZI327846:MZK327846 NJE327846:NJG327846 NTA327846:NTC327846 OCW327846:OCY327846 OMS327846:OMU327846 OWO327846:OWQ327846 PGK327846:PGM327846 PQG327846:PQI327846 QAC327846:QAE327846 QJY327846:QKA327846 QTU327846:QTW327846 RDQ327846:RDS327846 RNM327846:RNO327846 RXI327846:RXK327846 SHE327846:SHG327846 SRA327846:SRC327846 TAW327846:TAY327846 TKS327846:TKU327846 TUO327846:TUQ327846 UEK327846:UEM327846 UOG327846:UOI327846 UYC327846:UYE327846 VHY327846:VIA327846 VRU327846:VRW327846 WBQ327846:WBS327846 WLM327846:WLO327846 WVI327846:WVK327846 A393382:C393382 IW393382:IY393382 SS393382:SU393382 ACO393382:ACQ393382 AMK393382:AMM393382 AWG393382:AWI393382 BGC393382:BGE393382 BPY393382:BQA393382 BZU393382:BZW393382 CJQ393382:CJS393382 CTM393382:CTO393382 DDI393382:DDK393382 DNE393382:DNG393382 DXA393382:DXC393382 EGW393382:EGY393382 EQS393382:EQU393382 FAO393382:FAQ393382 FKK393382:FKM393382 FUG393382:FUI393382 GEC393382:GEE393382 GNY393382:GOA393382 GXU393382:GXW393382 HHQ393382:HHS393382 HRM393382:HRO393382 IBI393382:IBK393382 ILE393382:ILG393382 IVA393382:IVC393382 JEW393382:JEY393382 JOS393382:JOU393382 JYO393382:JYQ393382 KIK393382:KIM393382 KSG393382:KSI393382 LCC393382:LCE393382 LLY393382:LMA393382 LVU393382:LVW393382 MFQ393382:MFS393382 MPM393382:MPO393382 MZI393382:MZK393382 NJE393382:NJG393382 NTA393382:NTC393382 OCW393382:OCY393382 OMS393382:OMU393382 OWO393382:OWQ393382 PGK393382:PGM393382 PQG393382:PQI393382 QAC393382:QAE393382 QJY393382:QKA393382 QTU393382:QTW393382 RDQ393382:RDS393382 RNM393382:RNO393382 RXI393382:RXK393382 SHE393382:SHG393382 SRA393382:SRC393382 TAW393382:TAY393382 TKS393382:TKU393382 TUO393382:TUQ393382 UEK393382:UEM393382 UOG393382:UOI393382 UYC393382:UYE393382 VHY393382:VIA393382 VRU393382:VRW393382 WBQ393382:WBS393382 WLM393382:WLO393382 WVI393382:WVK393382 A458918:C458918 IW458918:IY458918 SS458918:SU458918 ACO458918:ACQ458918 AMK458918:AMM458918 AWG458918:AWI458918 BGC458918:BGE458918 BPY458918:BQA458918 BZU458918:BZW458918 CJQ458918:CJS458918 CTM458918:CTO458918 DDI458918:DDK458918 DNE458918:DNG458918 DXA458918:DXC458918 EGW458918:EGY458918 EQS458918:EQU458918 FAO458918:FAQ458918 FKK458918:FKM458918 FUG458918:FUI458918 GEC458918:GEE458918 GNY458918:GOA458918 GXU458918:GXW458918 HHQ458918:HHS458918 HRM458918:HRO458918 IBI458918:IBK458918 ILE458918:ILG458918 IVA458918:IVC458918 JEW458918:JEY458918 JOS458918:JOU458918 JYO458918:JYQ458918 KIK458918:KIM458918 KSG458918:KSI458918 LCC458918:LCE458918 LLY458918:LMA458918 LVU458918:LVW458918 MFQ458918:MFS458918 MPM458918:MPO458918 MZI458918:MZK458918 NJE458918:NJG458918 NTA458918:NTC458918 OCW458918:OCY458918 OMS458918:OMU458918 OWO458918:OWQ458918 PGK458918:PGM458918 PQG458918:PQI458918 QAC458918:QAE458918 QJY458918:QKA458918 QTU458918:QTW458918 RDQ458918:RDS458918 RNM458918:RNO458918 RXI458918:RXK458918 SHE458918:SHG458918 SRA458918:SRC458918 TAW458918:TAY458918 TKS458918:TKU458918 TUO458918:TUQ458918 UEK458918:UEM458918 UOG458918:UOI458918 UYC458918:UYE458918 VHY458918:VIA458918 VRU458918:VRW458918 WBQ458918:WBS458918 WLM458918:WLO458918 WVI458918:WVK458918 A524454:C524454 IW524454:IY524454 SS524454:SU524454 ACO524454:ACQ524454 AMK524454:AMM524454 AWG524454:AWI524454 BGC524454:BGE524454 BPY524454:BQA524454 BZU524454:BZW524454 CJQ524454:CJS524454 CTM524454:CTO524454 DDI524454:DDK524454 DNE524454:DNG524454 DXA524454:DXC524454 EGW524454:EGY524454 EQS524454:EQU524454 FAO524454:FAQ524454 FKK524454:FKM524454 FUG524454:FUI524454 GEC524454:GEE524454 GNY524454:GOA524454 GXU524454:GXW524454 HHQ524454:HHS524454 HRM524454:HRO524454 IBI524454:IBK524454 ILE524454:ILG524454 IVA524454:IVC524454 JEW524454:JEY524454 JOS524454:JOU524454 JYO524454:JYQ524454 KIK524454:KIM524454 KSG524454:KSI524454 LCC524454:LCE524454 LLY524454:LMA524454 LVU524454:LVW524454 MFQ524454:MFS524454 MPM524454:MPO524454 MZI524454:MZK524454 NJE524454:NJG524454 NTA524454:NTC524454 OCW524454:OCY524454 OMS524454:OMU524454 OWO524454:OWQ524454 PGK524454:PGM524454 PQG524454:PQI524454 QAC524454:QAE524454 QJY524454:QKA524454 QTU524454:QTW524454 RDQ524454:RDS524454 RNM524454:RNO524454 RXI524454:RXK524454 SHE524454:SHG524454 SRA524454:SRC524454 TAW524454:TAY524454 TKS524454:TKU524454 TUO524454:TUQ524454 UEK524454:UEM524454 UOG524454:UOI524454 UYC524454:UYE524454 VHY524454:VIA524454 VRU524454:VRW524454 WBQ524454:WBS524454 WLM524454:WLO524454 WVI524454:WVK524454 A589990:C589990 IW589990:IY589990 SS589990:SU589990 ACO589990:ACQ589990 AMK589990:AMM589990 AWG589990:AWI589990 BGC589990:BGE589990 BPY589990:BQA589990 BZU589990:BZW589990 CJQ589990:CJS589990 CTM589990:CTO589990 DDI589990:DDK589990 DNE589990:DNG589990 DXA589990:DXC589990 EGW589990:EGY589990 EQS589990:EQU589990 FAO589990:FAQ589990 FKK589990:FKM589990 FUG589990:FUI589990 GEC589990:GEE589990 GNY589990:GOA589990 GXU589990:GXW589990 HHQ589990:HHS589990 HRM589990:HRO589990 IBI589990:IBK589990 ILE589990:ILG589990 IVA589990:IVC589990 JEW589990:JEY589990 JOS589990:JOU589990 JYO589990:JYQ589990 KIK589990:KIM589990 KSG589990:KSI589990 LCC589990:LCE589990 LLY589990:LMA589990 LVU589990:LVW589990 MFQ589990:MFS589990 MPM589990:MPO589990 MZI589990:MZK589990 NJE589990:NJG589990 NTA589990:NTC589990 OCW589990:OCY589990 OMS589990:OMU589990 OWO589990:OWQ589990 PGK589990:PGM589990 PQG589990:PQI589990 QAC589990:QAE589990 QJY589990:QKA589990 QTU589990:QTW589990 RDQ589990:RDS589990 RNM589990:RNO589990 RXI589990:RXK589990 SHE589990:SHG589990 SRA589990:SRC589990 TAW589990:TAY589990 TKS589990:TKU589990 TUO589990:TUQ589990 UEK589990:UEM589990 UOG589990:UOI589990 UYC589990:UYE589990 VHY589990:VIA589990 VRU589990:VRW589990 WBQ589990:WBS589990 WLM589990:WLO589990 WVI589990:WVK589990 A655526:C655526 IW655526:IY655526 SS655526:SU655526 ACO655526:ACQ655526 AMK655526:AMM655526 AWG655526:AWI655526 BGC655526:BGE655526 BPY655526:BQA655526 BZU655526:BZW655526 CJQ655526:CJS655526 CTM655526:CTO655526 DDI655526:DDK655526 DNE655526:DNG655526 DXA655526:DXC655526 EGW655526:EGY655526 EQS655526:EQU655526 FAO655526:FAQ655526 FKK655526:FKM655526 FUG655526:FUI655526 GEC655526:GEE655526 GNY655526:GOA655526 GXU655526:GXW655526 HHQ655526:HHS655526 HRM655526:HRO655526 IBI655526:IBK655526 ILE655526:ILG655526 IVA655526:IVC655526 JEW655526:JEY655526 JOS655526:JOU655526 JYO655526:JYQ655526 KIK655526:KIM655526 KSG655526:KSI655526 LCC655526:LCE655526 LLY655526:LMA655526 LVU655526:LVW655526 MFQ655526:MFS655526 MPM655526:MPO655526 MZI655526:MZK655526 NJE655526:NJG655526 NTA655526:NTC655526 OCW655526:OCY655526 OMS655526:OMU655526 OWO655526:OWQ655526 PGK655526:PGM655526 PQG655526:PQI655526 QAC655526:QAE655526 QJY655526:QKA655526 QTU655526:QTW655526 RDQ655526:RDS655526 RNM655526:RNO655526 RXI655526:RXK655526 SHE655526:SHG655526 SRA655526:SRC655526 TAW655526:TAY655526 TKS655526:TKU655526 TUO655526:TUQ655526 UEK655526:UEM655526 UOG655526:UOI655526 UYC655526:UYE655526 VHY655526:VIA655526 VRU655526:VRW655526 WBQ655526:WBS655526 WLM655526:WLO655526 WVI655526:WVK655526 A721062:C721062 IW721062:IY721062 SS721062:SU721062 ACO721062:ACQ721062 AMK721062:AMM721062 AWG721062:AWI721062 BGC721062:BGE721062 BPY721062:BQA721062 BZU721062:BZW721062 CJQ721062:CJS721062 CTM721062:CTO721062 DDI721062:DDK721062 DNE721062:DNG721062 DXA721062:DXC721062 EGW721062:EGY721062 EQS721062:EQU721062 FAO721062:FAQ721062 FKK721062:FKM721062 FUG721062:FUI721062 GEC721062:GEE721062 GNY721062:GOA721062 GXU721062:GXW721062 HHQ721062:HHS721062 HRM721062:HRO721062 IBI721062:IBK721062 ILE721062:ILG721062 IVA721062:IVC721062 JEW721062:JEY721062 JOS721062:JOU721062 JYO721062:JYQ721062 KIK721062:KIM721062 KSG721062:KSI721062 LCC721062:LCE721062 LLY721062:LMA721062 LVU721062:LVW721062 MFQ721062:MFS721062 MPM721062:MPO721062 MZI721062:MZK721062 NJE721062:NJG721062 NTA721062:NTC721062 OCW721062:OCY721062 OMS721062:OMU721062 OWO721062:OWQ721062 PGK721062:PGM721062 PQG721062:PQI721062 QAC721062:QAE721062 QJY721062:QKA721062 QTU721062:QTW721062 RDQ721062:RDS721062 RNM721062:RNO721062 RXI721062:RXK721062 SHE721062:SHG721062 SRA721062:SRC721062 TAW721062:TAY721062 TKS721062:TKU721062 TUO721062:TUQ721062 UEK721062:UEM721062 UOG721062:UOI721062 UYC721062:UYE721062 VHY721062:VIA721062 VRU721062:VRW721062 WBQ721062:WBS721062 WLM721062:WLO721062 WVI721062:WVK721062 A786598:C786598 IW786598:IY786598 SS786598:SU786598 ACO786598:ACQ786598 AMK786598:AMM786598 AWG786598:AWI786598 BGC786598:BGE786598 BPY786598:BQA786598 BZU786598:BZW786598 CJQ786598:CJS786598 CTM786598:CTO786598 DDI786598:DDK786598 DNE786598:DNG786598 DXA786598:DXC786598 EGW786598:EGY786598 EQS786598:EQU786598 FAO786598:FAQ786598 FKK786598:FKM786598 FUG786598:FUI786598 GEC786598:GEE786598 GNY786598:GOA786598 GXU786598:GXW786598 HHQ786598:HHS786598 HRM786598:HRO786598 IBI786598:IBK786598 ILE786598:ILG786598 IVA786598:IVC786598 JEW786598:JEY786598 JOS786598:JOU786598 JYO786598:JYQ786598 KIK786598:KIM786598 KSG786598:KSI786598 LCC786598:LCE786598 LLY786598:LMA786598 LVU786598:LVW786598 MFQ786598:MFS786598 MPM786598:MPO786598 MZI786598:MZK786598 NJE786598:NJG786598 NTA786598:NTC786598 OCW786598:OCY786598 OMS786598:OMU786598 OWO786598:OWQ786598 PGK786598:PGM786598 PQG786598:PQI786598 QAC786598:QAE786598 QJY786598:QKA786598 QTU786598:QTW786598 RDQ786598:RDS786598 RNM786598:RNO786598 RXI786598:RXK786598 SHE786598:SHG786598 SRA786598:SRC786598 TAW786598:TAY786598 TKS786598:TKU786598 TUO786598:TUQ786598 UEK786598:UEM786598 UOG786598:UOI786598 UYC786598:UYE786598 VHY786598:VIA786598 VRU786598:VRW786598 WBQ786598:WBS786598 WLM786598:WLO786598 WVI786598:WVK786598 A852134:C852134 IW852134:IY852134 SS852134:SU852134 ACO852134:ACQ852134 AMK852134:AMM852134 AWG852134:AWI852134 BGC852134:BGE852134 BPY852134:BQA852134 BZU852134:BZW852134 CJQ852134:CJS852134 CTM852134:CTO852134 DDI852134:DDK852134 DNE852134:DNG852134 DXA852134:DXC852134 EGW852134:EGY852134 EQS852134:EQU852134 FAO852134:FAQ852134 FKK852134:FKM852134 FUG852134:FUI852134 GEC852134:GEE852134 GNY852134:GOA852134 GXU852134:GXW852134 HHQ852134:HHS852134 HRM852134:HRO852134 IBI852134:IBK852134 ILE852134:ILG852134 IVA852134:IVC852134 JEW852134:JEY852134 JOS852134:JOU852134 JYO852134:JYQ852134 KIK852134:KIM852134 KSG852134:KSI852134 LCC852134:LCE852134 LLY852134:LMA852134 LVU852134:LVW852134 MFQ852134:MFS852134 MPM852134:MPO852134 MZI852134:MZK852134 NJE852134:NJG852134 NTA852134:NTC852134 OCW852134:OCY852134 OMS852134:OMU852134 OWO852134:OWQ852134 PGK852134:PGM852134 PQG852134:PQI852134 QAC852134:QAE852134 QJY852134:QKA852134 QTU852134:QTW852134 RDQ852134:RDS852134 RNM852134:RNO852134 RXI852134:RXK852134 SHE852134:SHG852134 SRA852134:SRC852134 TAW852134:TAY852134 TKS852134:TKU852134 TUO852134:TUQ852134 UEK852134:UEM852134 UOG852134:UOI852134 UYC852134:UYE852134 VHY852134:VIA852134 VRU852134:VRW852134 WBQ852134:WBS852134 WLM852134:WLO852134 WVI852134:WVK852134 A917670:C917670 IW917670:IY917670 SS917670:SU917670 ACO917670:ACQ917670 AMK917670:AMM917670 AWG917670:AWI917670 BGC917670:BGE917670 BPY917670:BQA917670 BZU917670:BZW917670 CJQ917670:CJS917670 CTM917670:CTO917670 DDI917670:DDK917670 DNE917670:DNG917670 DXA917670:DXC917670 EGW917670:EGY917670 EQS917670:EQU917670 FAO917670:FAQ917670 FKK917670:FKM917670 FUG917670:FUI917670 GEC917670:GEE917670 GNY917670:GOA917670 GXU917670:GXW917670 HHQ917670:HHS917670 HRM917670:HRO917670 IBI917670:IBK917670 ILE917670:ILG917670 IVA917670:IVC917670 JEW917670:JEY917670 JOS917670:JOU917670 JYO917670:JYQ917670 KIK917670:KIM917670 KSG917670:KSI917670 LCC917670:LCE917670 LLY917670:LMA917670 LVU917670:LVW917670 MFQ917670:MFS917670 MPM917670:MPO917670 MZI917670:MZK917670 NJE917670:NJG917670 NTA917670:NTC917670 OCW917670:OCY917670 OMS917670:OMU917670 OWO917670:OWQ917670 PGK917670:PGM917670 PQG917670:PQI917670 QAC917670:QAE917670 QJY917670:QKA917670 QTU917670:QTW917670 RDQ917670:RDS917670 RNM917670:RNO917670 RXI917670:RXK917670 SHE917670:SHG917670 SRA917670:SRC917670 TAW917670:TAY917670 TKS917670:TKU917670 TUO917670:TUQ917670 UEK917670:UEM917670 UOG917670:UOI917670 UYC917670:UYE917670 VHY917670:VIA917670 VRU917670:VRW917670 WBQ917670:WBS917670 WLM917670:WLO917670 WVI917670:WVK917670 A983206:C983206 IW983206:IY983206 SS983206:SU983206 ACO983206:ACQ983206 AMK983206:AMM983206 AWG983206:AWI983206 BGC983206:BGE983206 BPY983206:BQA983206 BZU983206:BZW983206 CJQ983206:CJS983206 CTM983206:CTO983206 DDI983206:DDK983206 DNE983206:DNG983206 DXA983206:DXC983206 EGW983206:EGY983206 EQS983206:EQU983206 FAO983206:FAQ983206 FKK983206:FKM983206 FUG983206:FUI983206 GEC983206:GEE983206 GNY983206:GOA983206 GXU983206:GXW983206 HHQ983206:HHS983206 HRM983206:HRO983206 IBI983206:IBK983206 ILE983206:ILG983206 IVA983206:IVC983206 JEW983206:JEY983206 JOS983206:JOU983206 JYO983206:JYQ983206 KIK983206:KIM983206 KSG983206:KSI983206 LCC983206:LCE983206 LLY983206:LMA983206 LVU983206:LVW983206 MFQ983206:MFS983206 MPM983206:MPO983206 MZI983206:MZK983206 NJE983206:NJG983206 NTA983206:NTC983206 OCW983206:OCY983206 OMS983206:OMU983206 OWO983206:OWQ983206 PGK983206:PGM983206 PQG983206:PQI983206 QAC983206:QAE983206 QJY983206:QKA983206 QTU983206:QTW983206 RDQ983206:RDS983206 RNM983206:RNO983206 RXI983206:RXK983206 SHE983206:SHG983206 SRA983206:SRC983206 TAW983206:TAY983206 TKS983206:TKU983206 TUO983206:TUQ983206 UEK983206:UEM983206 UOG983206:UOI983206 UYC983206:UYE983206 VHY983206:VIA983206 VRU983206:VRW983206 WBQ983206:WBS983206 WLM983206:WLO983206 WVI983206:WVK983206 BM129:DA131 LI129:MW131 VE129:WS131 AFA129:AGO131 AOW129:AQK131 AYS129:BAG131 BIO129:BKC131 BSK129:BTY131 CCG129:CDU131 CMC129:CNQ131 CVY129:CXM131 DFU129:DHI131 DPQ129:DRE131 DZM129:EBA131 EJI129:EKW131 ETE129:EUS131 FDA129:FEO131 FMW129:FOK131 FWS129:FYG131 GGO129:GIC131 GQK129:GRY131 HAG129:HBU131 HKC129:HLQ131 HTY129:HVM131 IDU129:IFI131 INQ129:IPE131 IXM129:IZA131 JHI129:JIW131 JRE129:JSS131 KBA129:KCO131 KKW129:KMK131 KUS129:KWG131 LEO129:LGC131 LOK129:LPY131 LYG129:LZU131 MIC129:MJQ131 MRY129:MTM131 NBU129:NDI131 NLQ129:NNE131 NVM129:NXA131 OFI129:OGW131 OPE129:OQS131 OZA129:PAO131 PIW129:PKK131 PSS129:PUG131 QCO129:QEC131 QMK129:QNY131 QWG129:QXU131 RGC129:RHQ131 RPY129:RRM131 RZU129:SBI131 SJQ129:SLE131 STM129:SVA131 TDI129:TEW131 TNE129:TOS131 TXA129:TYO131 UGW129:UIK131 UQS129:USG131 VAO129:VCC131 VKK129:VLY131 VUG129:VVU131 WEC129:WFQ131 WNY129:WPM131 WXU129:WZI131 BM65665:DA65667 LI65665:MW65667 VE65665:WS65667 AFA65665:AGO65667 AOW65665:AQK65667 AYS65665:BAG65667 BIO65665:BKC65667 BSK65665:BTY65667 CCG65665:CDU65667 CMC65665:CNQ65667 CVY65665:CXM65667 DFU65665:DHI65667 DPQ65665:DRE65667 DZM65665:EBA65667 EJI65665:EKW65667 ETE65665:EUS65667 FDA65665:FEO65667 FMW65665:FOK65667 FWS65665:FYG65667 GGO65665:GIC65667 GQK65665:GRY65667 HAG65665:HBU65667 HKC65665:HLQ65667 HTY65665:HVM65667 IDU65665:IFI65667 INQ65665:IPE65667 IXM65665:IZA65667 JHI65665:JIW65667 JRE65665:JSS65667 KBA65665:KCO65667 KKW65665:KMK65667 KUS65665:KWG65667 LEO65665:LGC65667 LOK65665:LPY65667 LYG65665:LZU65667 MIC65665:MJQ65667 MRY65665:MTM65667 NBU65665:NDI65667 NLQ65665:NNE65667 NVM65665:NXA65667 OFI65665:OGW65667 OPE65665:OQS65667 OZA65665:PAO65667 PIW65665:PKK65667 PSS65665:PUG65667 QCO65665:QEC65667 QMK65665:QNY65667 QWG65665:QXU65667 RGC65665:RHQ65667 RPY65665:RRM65667 RZU65665:SBI65667 SJQ65665:SLE65667 STM65665:SVA65667 TDI65665:TEW65667 TNE65665:TOS65667 TXA65665:TYO65667 UGW65665:UIK65667 UQS65665:USG65667 VAO65665:VCC65667 VKK65665:VLY65667 VUG65665:VVU65667 WEC65665:WFQ65667 WNY65665:WPM65667 WXU65665:WZI65667 BM131201:DA131203 LI131201:MW131203 VE131201:WS131203 AFA131201:AGO131203 AOW131201:AQK131203 AYS131201:BAG131203 BIO131201:BKC131203 BSK131201:BTY131203 CCG131201:CDU131203 CMC131201:CNQ131203 CVY131201:CXM131203 DFU131201:DHI131203 DPQ131201:DRE131203 DZM131201:EBA131203 EJI131201:EKW131203 ETE131201:EUS131203 FDA131201:FEO131203 FMW131201:FOK131203 FWS131201:FYG131203 GGO131201:GIC131203 GQK131201:GRY131203 HAG131201:HBU131203 HKC131201:HLQ131203 HTY131201:HVM131203 IDU131201:IFI131203 INQ131201:IPE131203 IXM131201:IZA131203 JHI131201:JIW131203 JRE131201:JSS131203 KBA131201:KCO131203 KKW131201:KMK131203 KUS131201:KWG131203 LEO131201:LGC131203 LOK131201:LPY131203 LYG131201:LZU131203 MIC131201:MJQ131203 MRY131201:MTM131203 NBU131201:NDI131203 NLQ131201:NNE131203 NVM131201:NXA131203 OFI131201:OGW131203 OPE131201:OQS131203 OZA131201:PAO131203 PIW131201:PKK131203 PSS131201:PUG131203 QCO131201:QEC131203 QMK131201:QNY131203 QWG131201:QXU131203 RGC131201:RHQ131203 RPY131201:RRM131203 RZU131201:SBI131203 SJQ131201:SLE131203 STM131201:SVA131203 TDI131201:TEW131203 TNE131201:TOS131203 TXA131201:TYO131203 UGW131201:UIK131203 UQS131201:USG131203 VAO131201:VCC131203 VKK131201:VLY131203 VUG131201:VVU131203 WEC131201:WFQ131203 WNY131201:WPM131203 WXU131201:WZI131203 BM196737:DA196739 LI196737:MW196739 VE196737:WS196739 AFA196737:AGO196739 AOW196737:AQK196739 AYS196737:BAG196739 BIO196737:BKC196739 BSK196737:BTY196739 CCG196737:CDU196739 CMC196737:CNQ196739 CVY196737:CXM196739 DFU196737:DHI196739 DPQ196737:DRE196739 DZM196737:EBA196739 EJI196737:EKW196739 ETE196737:EUS196739 FDA196737:FEO196739 FMW196737:FOK196739 FWS196737:FYG196739 GGO196737:GIC196739 GQK196737:GRY196739 HAG196737:HBU196739 HKC196737:HLQ196739 HTY196737:HVM196739 IDU196737:IFI196739 INQ196737:IPE196739 IXM196737:IZA196739 JHI196737:JIW196739 JRE196737:JSS196739 KBA196737:KCO196739 KKW196737:KMK196739 KUS196737:KWG196739 LEO196737:LGC196739 LOK196737:LPY196739 LYG196737:LZU196739 MIC196737:MJQ196739 MRY196737:MTM196739 NBU196737:NDI196739 NLQ196737:NNE196739 NVM196737:NXA196739 OFI196737:OGW196739 OPE196737:OQS196739 OZA196737:PAO196739 PIW196737:PKK196739 PSS196737:PUG196739 QCO196737:QEC196739 QMK196737:QNY196739 QWG196737:QXU196739 RGC196737:RHQ196739 RPY196737:RRM196739 RZU196737:SBI196739 SJQ196737:SLE196739 STM196737:SVA196739 TDI196737:TEW196739 TNE196737:TOS196739 TXA196737:TYO196739 UGW196737:UIK196739 UQS196737:USG196739 VAO196737:VCC196739 VKK196737:VLY196739 VUG196737:VVU196739 WEC196737:WFQ196739 WNY196737:WPM196739 WXU196737:WZI196739 BM262273:DA262275 LI262273:MW262275 VE262273:WS262275 AFA262273:AGO262275 AOW262273:AQK262275 AYS262273:BAG262275 BIO262273:BKC262275 BSK262273:BTY262275 CCG262273:CDU262275 CMC262273:CNQ262275 CVY262273:CXM262275 DFU262273:DHI262275 DPQ262273:DRE262275 DZM262273:EBA262275 EJI262273:EKW262275 ETE262273:EUS262275 FDA262273:FEO262275 FMW262273:FOK262275 FWS262273:FYG262275 GGO262273:GIC262275 GQK262273:GRY262275 HAG262273:HBU262275 HKC262273:HLQ262275 HTY262273:HVM262275 IDU262273:IFI262275 INQ262273:IPE262275 IXM262273:IZA262275 JHI262273:JIW262275 JRE262273:JSS262275 KBA262273:KCO262275 KKW262273:KMK262275 KUS262273:KWG262275 LEO262273:LGC262275 LOK262273:LPY262275 LYG262273:LZU262275 MIC262273:MJQ262275 MRY262273:MTM262275 NBU262273:NDI262275 NLQ262273:NNE262275 NVM262273:NXA262275 OFI262273:OGW262275 OPE262273:OQS262275 OZA262273:PAO262275 PIW262273:PKK262275 PSS262273:PUG262275 QCO262273:QEC262275 QMK262273:QNY262275 QWG262273:QXU262275 RGC262273:RHQ262275 RPY262273:RRM262275 RZU262273:SBI262275 SJQ262273:SLE262275 STM262273:SVA262275 TDI262273:TEW262275 TNE262273:TOS262275 TXA262273:TYO262275 UGW262273:UIK262275 UQS262273:USG262275 VAO262273:VCC262275 VKK262273:VLY262275 VUG262273:VVU262275 WEC262273:WFQ262275 WNY262273:WPM262275 WXU262273:WZI262275 BM327809:DA327811 LI327809:MW327811 VE327809:WS327811 AFA327809:AGO327811 AOW327809:AQK327811 AYS327809:BAG327811 BIO327809:BKC327811 BSK327809:BTY327811 CCG327809:CDU327811 CMC327809:CNQ327811 CVY327809:CXM327811 DFU327809:DHI327811 DPQ327809:DRE327811 DZM327809:EBA327811 EJI327809:EKW327811 ETE327809:EUS327811 FDA327809:FEO327811 FMW327809:FOK327811 FWS327809:FYG327811 GGO327809:GIC327811 GQK327809:GRY327811 HAG327809:HBU327811 HKC327809:HLQ327811 HTY327809:HVM327811 IDU327809:IFI327811 INQ327809:IPE327811 IXM327809:IZA327811 JHI327809:JIW327811 JRE327809:JSS327811 KBA327809:KCO327811 KKW327809:KMK327811 KUS327809:KWG327811 LEO327809:LGC327811 LOK327809:LPY327811 LYG327809:LZU327811 MIC327809:MJQ327811 MRY327809:MTM327811 NBU327809:NDI327811 NLQ327809:NNE327811 NVM327809:NXA327811 OFI327809:OGW327811 OPE327809:OQS327811 OZA327809:PAO327811 PIW327809:PKK327811 PSS327809:PUG327811 QCO327809:QEC327811 QMK327809:QNY327811 QWG327809:QXU327811 RGC327809:RHQ327811 RPY327809:RRM327811 RZU327809:SBI327811 SJQ327809:SLE327811 STM327809:SVA327811 TDI327809:TEW327811 TNE327809:TOS327811 TXA327809:TYO327811 UGW327809:UIK327811 UQS327809:USG327811 VAO327809:VCC327811 VKK327809:VLY327811 VUG327809:VVU327811 WEC327809:WFQ327811 WNY327809:WPM327811 WXU327809:WZI327811 BM393345:DA393347 LI393345:MW393347 VE393345:WS393347 AFA393345:AGO393347 AOW393345:AQK393347 AYS393345:BAG393347 BIO393345:BKC393347 BSK393345:BTY393347 CCG393345:CDU393347 CMC393345:CNQ393347 CVY393345:CXM393347 DFU393345:DHI393347 DPQ393345:DRE393347 DZM393345:EBA393347 EJI393345:EKW393347 ETE393345:EUS393347 FDA393345:FEO393347 FMW393345:FOK393347 FWS393345:FYG393347 GGO393345:GIC393347 GQK393345:GRY393347 HAG393345:HBU393347 HKC393345:HLQ393347 HTY393345:HVM393347 IDU393345:IFI393347 INQ393345:IPE393347 IXM393345:IZA393347 JHI393345:JIW393347 JRE393345:JSS393347 KBA393345:KCO393347 KKW393345:KMK393347 KUS393345:KWG393347 LEO393345:LGC393347 LOK393345:LPY393347 LYG393345:LZU393347 MIC393345:MJQ393347 MRY393345:MTM393347 NBU393345:NDI393347 NLQ393345:NNE393347 NVM393345:NXA393347 OFI393345:OGW393347 OPE393345:OQS393347 OZA393345:PAO393347 PIW393345:PKK393347 PSS393345:PUG393347 QCO393345:QEC393347 QMK393345:QNY393347 QWG393345:QXU393347 RGC393345:RHQ393347 RPY393345:RRM393347 RZU393345:SBI393347 SJQ393345:SLE393347 STM393345:SVA393347 TDI393345:TEW393347 TNE393345:TOS393347 TXA393345:TYO393347 UGW393345:UIK393347 UQS393345:USG393347 VAO393345:VCC393347 VKK393345:VLY393347 VUG393345:VVU393347 WEC393345:WFQ393347 WNY393345:WPM393347 WXU393345:WZI393347 BM458881:DA458883 LI458881:MW458883 VE458881:WS458883 AFA458881:AGO458883 AOW458881:AQK458883 AYS458881:BAG458883 BIO458881:BKC458883 BSK458881:BTY458883 CCG458881:CDU458883 CMC458881:CNQ458883 CVY458881:CXM458883 DFU458881:DHI458883 DPQ458881:DRE458883 DZM458881:EBA458883 EJI458881:EKW458883 ETE458881:EUS458883 FDA458881:FEO458883 FMW458881:FOK458883 FWS458881:FYG458883 GGO458881:GIC458883 GQK458881:GRY458883 HAG458881:HBU458883 HKC458881:HLQ458883 HTY458881:HVM458883 IDU458881:IFI458883 INQ458881:IPE458883 IXM458881:IZA458883 JHI458881:JIW458883 JRE458881:JSS458883 KBA458881:KCO458883 KKW458881:KMK458883 KUS458881:KWG458883 LEO458881:LGC458883 LOK458881:LPY458883 LYG458881:LZU458883 MIC458881:MJQ458883 MRY458881:MTM458883 NBU458881:NDI458883 NLQ458881:NNE458883 NVM458881:NXA458883 OFI458881:OGW458883 OPE458881:OQS458883 OZA458881:PAO458883 PIW458881:PKK458883 PSS458881:PUG458883 QCO458881:QEC458883 QMK458881:QNY458883 QWG458881:QXU458883 RGC458881:RHQ458883 RPY458881:RRM458883 RZU458881:SBI458883 SJQ458881:SLE458883 STM458881:SVA458883 TDI458881:TEW458883 TNE458881:TOS458883 TXA458881:TYO458883 UGW458881:UIK458883 UQS458881:USG458883 VAO458881:VCC458883 VKK458881:VLY458883 VUG458881:VVU458883 WEC458881:WFQ458883 WNY458881:WPM458883 WXU458881:WZI458883 BM524417:DA524419 LI524417:MW524419 VE524417:WS524419 AFA524417:AGO524419 AOW524417:AQK524419 AYS524417:BAG524419 BIO524417:BKC524419 BSK524417:BTY524419 CCG524417:CDU524419 CMC524417:CNQ524419 CVY524417:CXM524419 DFU524417:DHI524419 DPQ524417:DRE524419 DZM524417:EBA524419 EJI524417:EKW524419 ETE524417:EUS524419 FDA524417:FEO524419 FMW524417:FOK524419 FWS524417:FYG524419 GGO524417:GIC524419 GQK524417:GRY524419 HAG524417:HBU524419 HKC524417:HLQ524419 HTY524417:HVM524419 IDU524417:IFI524419 INQ524417:IPE524419 IXM524417:IZA524419 JHI524417:JIW524419 JRE524417:JSS524419 KBA524417:KCO524419 KKW524417:KMK524419 KUS524417:KWG524419 LEO524417:LGC524419 LOK524417:LPY524419 LYG524417:LZU524419 MIC524417:MJQ524419 MRY524417:MTM524419 NBU524417:NDI524419 NLQ524417:NNE524419 NVM524417:NXA524419 OFI524417:OGW524419 OPE524417:OQS524419 OZA524417:PAO524419 PIW524417:PKK524419 PSS524417:PUG524419 QCO524417:QEC524419 QMK524417:QNY524419 QWG524417:QXU524419 RGC524417:RHQ524419 RPY524417:RRM524419 RZU524417:SBI524419 SJQ524417:SLE524419 STM524417:SVA524419 TDI524417:TEW524419 TNE524417:TOS524419 TXA524417:TYO524419 UGW524417:UIK524419 UQS524417:USG524419 VAO524417:VCC524419 VKK524417:VLY524419 VUG524417:VVU524419 WEC524417:WFQ524419 WNY524417:WPM524419 WXU524417:WZI524419 BM589953:DA589955 LI589953:MW589955 VE589953:WS589955 AFA589953:AGO589955 AOW589953:AQK589955 AYS589953:BAG589955 BIO589953:BKC589955 BSK589953:BTY589955 CCG589953:CDU589955 CMC589953:CNQ589955 CVY589953:CXM589955 DFU589953:DHI589955 DPQ589953:DRE589955 DZM589953:EBA589955 EJI589953:EKW589955 ETE589953:EUS589955 FDA589953:FEO589955 FMW589953:FOK589955 FWS589953:FYG589955 GGO589953:GIC589955 GQK589953:GRY589955 HAG589953:HBU589955 HKC589953:HLQ589955 HTY589953:HVM589955 IDU589953:IFI589955 INQ589953:IPE589955 IXM589953:IZA589955 JHI589953:JIW589955 JRE589953:JSS589955 KBA589953:KCO589955 KKW589953:KMK589955 KUS589953:KWG589955 LEO589953:LGC589955 LOK589953:LPY589955 LYG589953:LZU589955 MIC589953:MJQ589955 MRY589953:MTM589955 NBU589953:NDI589955 NLQ589953:NNE589955 NVM589953:NXA589955 OFI589953:OGW589955 OPE589953:OQS589955 OZA589953:PAO589955 PIW589953:PKK589955 PSS589953:PUG589955 QCO589953:QEC589955 QMK589953:QNY589955 QWG589953:QXU589955 RGC589953:RHQ589955 RPY589953:RRM589955 RZU589953:SBI589955 SJQ589953:SLE589955 STM589953:SVA589955 TDI589953:TEW589955 TNE589953:TOS589955 TXA589953:TYO589955 UGW589953:UIK589955 UQS589953:USG589955 VAO589953:VCC589955 VKK589953:VLY589955 VUG589953:VVU589955 WEC589953:WFQ589955 WNY589953:WPM589955 WXU589953:WZI589955 BM655489:DA655491 LI655489:MW655491 VE655489:WS655491 AFA655489:AGO655491 AOW655489:AQK655491 AYS655489:BAG655491 BIO655489:BKC655491 BSK655489:BTY655491 CCG655489:CDU655491 CMC655489:CNQ655491 CVY655489:CXM655491 DFU655489:DHI655491 DPQ655489:DRE655491 DZM655489:EBA655491 EJI655489:EKW655491 ETE655489:EUS655491 FDA655489:FEO655491 FMW655489:FOK655491 FWS655489:FYG655491 GGO655489:GIC655491 GQK655489:GRY655491 HAG655489:HBU655491 HKC655489:HLQ655491 HTY655489:HVM655491 IDU655489:IFI655491 INQ655489:IPE655491 IXM655489:IZA655491 JHI655489:JIW655491 JRE655489:JSS655491 KBA655489:KCO655491 KKW655489:KMK655491 KUS655489:KWG655491 LEO655489:LGC655491 LOK655489:LPY655491 LYG655489:LZU655491 MIC655489:MJQ655491 MRY655489:MTM655491 NBU655489:NDI655491 NLQ655489:NNE655491 NVM655489:NXA655491 OFI655489:OGW655491 OPE655489:OQS655491 OZA655489:PAO655491 PIW655489:PKK655491 PSS655489:PUG655491 QCO655489:QEC655491 QMK655489:QNY655491 QWG655489:QXU655491 RGC655489:RHQ655491 RPY655489:RRM655491 RZU655489:SBI655491 SJQ655489:SLE655491 STM655489:SVA655491 TDI655489:TEW655491 TNE655489:TOS655491 TXA655489:TYO655491 UGW655489:UIK655491 UQS655489:USG655491 VAO655489:VCC655491 VKK655489:VLY655491 VUG655489:VVU655491 WEC655489:WFQ655491 WNY655489:WPM655491 WXU655489:WZI655491 BM721025:DA721027 LI721025:MW721027 VE721025:WS721027 AFA721025:AGO721027 AOW721025:AQK721027 AYS721025:BAG721027 BIO721025:BKC721027 BSK721025:BTY721027 CCG721025:CDU721027 CMC721025:CNQ721027 CVY721025:CXM721027 DFU721025:DHI721027 DPQ721025:DRE721027 DZM721025:EBA721027 EJI721025:EKW721027 ETE721025:EUS721027 FDA721025:FEO721027 FMW721025:FOK721027 FWS721025:FYG721027 GGO721025:GIC721027 GQK721025:GRY721027 HAG721025:HBU721027 HKC721025:HLQ721027 HTY721025:HVM721027 IDU721025:IFI721027 INQ721025:IPE721027 IXM721025:IZA721027 JHI721025:JIW721027 JRE721025:JSS721027 KBA721025:KCO721027 KKW721025:KMK721027 KUS721025:KWG721027 LEO721025:LGC721027 LOK721025:LPY721027 LYG721025:LZU721027 MIC721025:MJQ721027 MRY721025:MTM721027 NBU721025:NDI721027 NLQ721025:NNE721027 NVM721025:NXA721027 OFI721025:OGW721027 OPE721025:OQS721027 OZA721025:PAO721027 PIW721025:PKK721027 PSS721025:PUG721027 QCO721025:QEC721027 QMK721025:QNY721027 QWG721025:QXU721027 RGC721025:RHQ721027 RPY721025:RRM721027 RZU721025:SBI721027 SJQ721025:SLE721027 STM721025:SVA721027 TDI721025:TEW721027 TNE721025:TOS721027 TXA721025:TYO721027 UGW721025:UIK721027 UQS721025:USG721027 VAO721025:VCC721027 VKK721025:VLY721027 VUG721025:VVU721027 WEC721025:WFQ721027 WNY721025:WPM721027 WXU721025:WZI721027 BM786561:DA786563 LI786561:MW786563 VE786561:WS786563 AFA786561:AGO786563 AOW786561:AQK786563 AYS786561:BAG786563 BIO786561:BKC786563 BSK786561:BTY786563 CCG786561:CDU786563 CMC786561:CNQ786563 CVY786561:CXM786563 DFU786561:DHI786563 DPQ786561:DRE786563 DZM786561:EBA786563 EJI786561:EKW786563 ETE786561:EUS786563 FDA786561:FEO786563 FMW786561:FOK786563 FWS786561:FYG786563 GGO786561:GIC786563 GQK786561:GRY786563 HAG786561:HBU786563 HKC786561:HLQ786563 HTY786561:HVM786563 IDU786561:IFI786563 INQ786561:IPE786563 IXM786561:IZA786563 JHI786561:JIW786563 JRE786561:JSS786563 KBA786561:KCO786563 KKW786561:KMK786563 KUS786561:KWG786563 LEO786561:LGC786563 LOK786561:LPY786563 LYG786561:LZU786563 MIC786561:MJQ786563 MRY786561:MTM786563 NBU786561:NDI786563 NLQ786561:NNE786563 NVM786561:NXA786563 OFI786561:OGW786563 OPE786561:OQS786563 OZA786561:PAO786563 PIW786561:PKK786563 PSS786561:PUG786563 QCO786561:QEC786563 QMK786561:QNY786563 QWG786561:QXU786563 RGC786561:RHQ786563 RPY786561:RRM786563 RZU786561:SBI786563 SJQ786561:SLE786563 STM786561:SVA786563 TDI786561:TEW786563 TNE786561:TOS786563 TXA786561:TYO786563 UGW786561:UIK786563 UQS786561:USG786563 VAO786561:VCC786563 VKK786561:VLY786563 VUG786561:VVU786563 WEC786561:WFQ786563 WNY786561:WPM786563 WXU786561:WZI786563 BM852097:DA852099 LI852097:MW852099 VE852097:WS852099 AFA852097:AGO852099 AOW852097:AQK852099 AYS852097:BAG852099 BIO852097:BKC852099 BSK852097:BTY852099 CCG852097:CDU852099 CMC852097:CNQ852099 CVY852097:CXM852099 DFU852097:DHI852099 DPQ852097:DRE852099 DZM852097:EBA852099 EJI852097:EKW852099 ETE852097:EUS852099 FDA852097:FEO852099 FMW852097:FOK852099 FWS852097:FYG852099 GGO852097:GIC852099 GQK852097:GRY852099 HAG852097:HBU852099 HKC852097:HLQ852099 HTY852097:HVM852099 IDU852097:IFI852099 INQ852097:IPE852099 IXM852097:IZA852099 JHI852097:JIW852099 JRE852097:JSS852099 KBA852097:KCO852099 KKW852097:KMK852099 KUS852097:KWG852099 LEO852097:LGC852099 LOK852097:LPY852099 LYG852097:LZU852099 MIC852097:MJQ852099 MRY852097:MTM852099 NBU852097:NDI852099 NLQ852097:NNE852099 NVM852097:NXA852099 OFI852097:OGW852099 OPE852097:OQS852099 OZA852097:PAO852099 PIW852097:PKK852099 PSS852097:PUG852099 QCO852097:QEC852099 QMK852097:QNY852099 QWG852097:QXU852099 RGC852097:RHQ852099 RPY852097:RRM852099 RZU852097:SBI852099 SJQ852097:SLE852099 STM852097:SVA852099 TDI852097:TEW852099 TNE852097:TOS852099 TXA852097:TYO852099 UGW852097:UIK852099 UQS852097:USG852099 VAO852097:VCC852099 VKK852097:VLY852099 VUG852097:VVU852099 WEC852097:WFQ852099 WNY852097:WPM852099 WXU852097:WZI852099 BM917633:DA917635 LI917633:MW917635 VE917633:WS917635 AFA917633:AGO917635 AOW917633:AQK917635 AYS917633:BAG917635 BIO917633:BKC917635 BSK917633:BTY917635 CCG917633:CDU917635 CMC917633:CNQ917635 CVY917633:CXM917635 DFU917633:DHI917635 DPQ917633:DRE917635 DZM917633:EBA917635 EJI917633:EKW917635 ETE917633:EUS917635 FDA917633:FEO917635 FMW917633:FOK917635 FWS917633:FYG917635 GGO917633:GIC917635 GQK917633:GRY917635 HAG917633:HBU917635 HKC917633:HLQ917635 HTY917633:HVM917635 IDU917633:IFI917635 INQ917633:IPE917635 IXM917633:IZA917635 JHI917633:JIW917635 JRE917633:JSS917635 KBA917633:KCO917635 KKW917633:KMK917635 KUS917633:KWG917635 LEO917633:LGC917635 LOK917633:LPY917635 LYG917633:LZU917635 MIC917633:MJQ917635 MRY917633:MTM917635 NBU917633:NDI917635 NLQ917633:NNE917635 NVM917633:NXA917635 OFI917633:OGW917635 OPE917633:OQS917635 OZA917633:PAO917635 PIW917633:PKK917635 PSS917633:PUG917635 QCO917633:QEC917635 QMK917633:QNY917635 QWG917633:QXU917635 RGC917633:RHQ917635 RPY917633:RRM917635 RZU917633:SBI917635 SJQ917633:SLE917635 STM917633:SVA917635 TDI917633:TEW917635 TNE917633:TOS917635 TXA917633:TYO917635 UGW917633:UIK917635 UQS917633:USG917635 VAO917633:VCC917635 VKK917633:VLY917635 VUG917633:VVU917635 WEC917633:WFQ917635 WNY917633:WPM917635 WXU917633:WZI917635 BM983169:DA983171 LI983169:MW983171 VE983169:WS983171 AFA983169:AGO983171 AOW983169:AQK983171 AYS983169:BAG983171 BIO983169:BKC983171 BSK983169:BTY983171 CCG983169:CDU983171 CMC983169:CNQ983171 CVY983169:CXM983171 DFU983169:DHI983171 DPQ983169:DRE983171 DZM983169:EBA983171 EJI983169:EKW983171 ETE983169:EUS983171 FDA983169:FEO983171 FMW983169:FOK983171 FWS983169:FYG983171 GGO983169:GIC983171 GQK983169:GRY983171 HAG983169:HBU983171 HKC983169:HLQ983171 HTY983169:HVM983171 IDU983169:IFI983171 INQ983169:IPE983171 IXM983169:IZA983171 JHI983169:JIW983171 JRE983169:JSS983171 KBA983169:KCO983171 KKW983169:KMK983171 KUS983169:KWG983171 LEO983169:LGC983171 LOK983169:LPY983171 LYG983169:LZU983171 MIC983169:MJQ983171 MRY983169:MTM983171 NBU983169:NDI983171 NLQ983169:NNE983171 NVM983169:NXA983171 OFI983169:OGW983171 OPE983169:OQS983171 OZA983169:PAO983171 PIW983169:PKK983171 PSS983169:PUG983171 QCO983169:QEC983171 QMK983169:QNY983171 QWG983169:QXU983171 RGC983169:RHQ983171 RPY983169:RRM983171 RZU983169:SBI983171 SJQ983169:SLE983171 STM983169:SVA983171 TDI983169:TEW983171 TNE983169:TOS983171 TXA983169:TYO983171 UGW983169:UIK983171 UQS983169:USG983171 VAO983169:VCC983171 VKK983169:VLY983171 VUG983169:VVU983171 WEC983169:WFQ983171 WNY983169:WPM983171 WXU983169:WZI983171 AS126:AS157 KO126:KO157 UK126:UK157 AEG126:AEG157 AOC126:AOC157 AXY126:AXY157 BHU126:BHU157 BRQ126:BRQ157 CBM126:CBM157 CLI126:CLI157 CVE126:CVE157 DFA126:DFA157 DOW126:DOW157 DYS126:DYS157 EIO126:EIO157 ESK126:ESK157 FCG126:FCG157 FMC126:FMC157 FVY126:FVY157 GFU126:GFU157 GPQ126:GPQ157 GZM126:GZM157 HJI126:HJI157 HTE126:HTE157 IDA126:IDA157 IMW126:IMW157 IWS126:IWS157 JGO126:JGO157 JQK126:JQK157 KAG126:KAG157 KKC126:KKC157 KTY126:KTY157 LDU126:LDU157 LNQ126:LNQ157 LXM126:LXM157 MHI126:MHI157 MRE126:MRE157 NBA126:NBA157 NKW126:NKW157 NUS126:NUS157 OEO126:OEO157 OOK126:OOK157 OYG126:OYG157 PIC126:PIC157 PRY126:PRY157 QBU126:QBU157 QLQ126:QLQ157 QVM126:QVM157 RFI126:RFI157 RPE126:RPE157 RZA126:RZA157 SIW126:SIW157 SSS126:SSS157 TCO126:TCO157 TMK126:TMK157 TWG126:TWG157 UGC126:UGC157 UPY126:UPY157 UZU126:UZU157 VJQ126:VJQ157 VTM126:VTM157 WDI126:WDI157 WNE126:WNE157 WXA126:WXA157 AS65662:AS65693 KO65662:KO65693 UK65662:UK65693 AEG65662:AEG65693 AOC65662:AOC65693 AXY65662:AXY65693 BHU65662:BHU65693 BRQ65662:BRQ65693 CBM65662:CBM65693 CLI65662:CLI65693 CVE65662:CVE65693 DFA65662:DFA65693 DOW65662:DOW65693 DYS65662:DYS65693 EIO65662:EIO65693 ESK65662:ESK65693 FCG65662:FCG65693 FMC65662:FMC65693 FVY65662:FVY65693 GFU65662:GFU65693 GPQ65662:GPQ65693 GZM65662:GZM65693 HJI65662:HJI65693 HTE65662:HTE65693 IDA65662:IDA65693 IMW65662:IMW65693 IWS65662:IWS65693 JGO65662:JGO65693 JQK65662:JQK65693 KAG65662:KAG65693 KKC65662:KKC65693 KTY65662:KTY65693 LDU65662:LDU65693 LNQ65662:LNQ65693 LXM65662:LXM65693 MHI65662:MHI65693 MRE65662:MRE65693 NBA65662:NBA65693 NKW65662:NKW65693 NUS65662:NUS65693 OEO65662:OEO65693 OOK65662:OOK65693 OYG65662:OYG65693 PIC65662:PIC65693 PRY65662:PRY65693 QBU65662:QBU65693 QLQ65662:QLQ65693 QVM65662:QVM65693 RFI65662:RFI65693 RPE65662:RPE65693 RZA65662:RZA65693 SIW65662:SIW65693 SSS65662:SSS65693 TCO65662:TCO65693 TMK65662:TMK65693 TWG65662:TWG65693 UGC65662:UGC65693 UPY65662:UPY65693 UZU65662:UZU65693 VJQ65662:VJQ65693 VTM65662:VTM65693 WDI65662:WDI65693 WNE65662:WNE65693 WXA65662:WXA65693 AS131198:AS131229 KO131198:KO131229 UK131198:UK131229 AEG131198:AEG131229 AOC131198:AOC131229 AXY131198:AXY131229 BHU131198:BHU131229 BRQ131198:BRQ131229 CBM131198:CBM131229 CLI131198:CLI131229 CVE131198:CVE131229 DFA131198:DFA131229 DOW131198:DOW131229 DYS131198:DYS131229 EIO131198:EIO131229 ESK131198:ESK131229 FCG131198:FCG131229 FMC131198:FMC131229 FVY131198:FVY131229 GFU131198:GFU131229 GPQ131198:GPQ131229 GZM131198:GZM131229 HJI131198:HJI131229 HTE131198:HTE131229 IDA131198:IDA131229 IMW131198:IMW131229 IWS131198:IWS131229 JGO131198:JGO131229 JQK131198:JQK131229 KAG131198:KAG131229 KKC131198:KKC131229 KTY131198:KTY131229 LDU131198:LDU131229 LNQ131198:LNQ131229 LXM131198:LXM131229 MHI131198:MHI131229 MRE131198:MRE131229 NBA131198:NBA131229 NKW131198:NKW131229 NUS131198:NUS131229 OEO131198:OEO131229 OOK131198:OOK131229 OYG131198:OYG131229 PIC131198:PIC131229 PRY131198:PRY131229 QBU131198:QBU131229 QLQ131198:QLQ131229 QVM131198:QVM131229 RFI131198:RFI131229 RPE131198:RPE131229 RZA131198:RZA131229 SIW131198:SIW131229 SSS131198:SSS131229 TCO131198:TCO131229 TMK131198:TMK131229 TWG131198:TWG131229 UGC131198:UGC131229 UPY131198:UPY131229 UZU131198:UZU131229 VJQ131198:VJQ131229 VTM131198:VTM131229 WDI131198:WDI131229 WNE131198:WNE131229 WXA131198:WXA131229 AS196734:AS196765 KO196734:KO196765 UK196734:UK196765 AEG196734:AEG196765 AOC196734:AOC196765 AXY196734:AXY196765 BHU196734:BHU196765 BRQ196734:BRQ196765 CBM196734:CBM196765 CLI196734:CLI196765 CVE196734:CVE196765 DFA196734:DFA196765 DOW196734:DOW196765 DYS196734:DYS196765 EIO196734:EIO196765 ESK196734:ESK196765 FCG196734:FCG196765 FMC196734:FMC196765 FVY196734:FVY196765 GFU196734:GFU196765 GPQ196734:GPQ196765 GZM196734:GZM196765 HJI196734:HJI196765 HTE196734:HTE196765 IDA196734:IDA196765 IMW196734:IMW196765 IWS196734:IWS196765 JGO196734:JGO196765 JQK196734:JQK196765 KAG196734:KAG196765 KKC196734:KKC196765 KTY196734:KTY196765 LDU196734:LDU196765 LNQ196734:LNQ196765 LXM196734:LXM196765 MHI196734:MHI196765 MRE196734:MRE196765 NBA196734:NBA196765 NKW196734:NKW196765 NUS196734:NUS196765 OEO196734:OEO196765 OOK196734:OOK196765 OYG196734:OYG196765 PIC196734:PIC196765 PRY196734:PRY196765 QBU196734:QBU196765 QLQ196734:QLQ196765 QVM196734:QVM196765 RFI196734:RFI196765 RPE196734:RPE196765 RZA196734:RZA196765 SIW196734:SIW196765 SSS196734:SSS196765 TCO196734:TCO196765 TMK196734:TMK196765 TWG196734:TWG196765 UGC196734:UGC196765 UPY196734:UPY196765 UZU196734:UZU196765 VJQ196734:VJQ196765 VTM196734:VTM196765 WDI196734:WDI196765 WNE196734:WNE196765 WXA196734:WXA196765 AS262270:AS262301 KO262270:KO262301 UK262270:UK262301 AEG262270:AEG262301 AOC262270:AOC262301 AXY262270:AXY262301 BHU262270:BHU262301 BRQ262270:BRQ262301 CBM262270:CBM262301 CLI262270:CLI262301 CVE262270:CVE262301 DFA262270:DFA262301 DOW262270:DOW262301 DYS262270:DYS262301 EIO262270:EIO262301 ESK262270:ESK262301 FCG262270:FCG262301 FMC262270:FMC262301 FVY262270:FVY262301 GFU262270:GFU262301 GPQ262270:GPQ262301 GZM262270:GZM262301 HJI262270:HJI262301 HTE262270:HTE262301 IDA262270:IDA262301 IMW262270:IMW262301 IWS262270:IWS262301 JGO262270:JGO262301 JQK262270:JQK262301 KAG262270:KAG262301 KKC262270:KKC262301 KTY262270:KTY262301 LDU262270:LDU262301 LNQ262270:LNQ262301 LXM262270:LXM262301 MHI262270:MHI262301 MRE262270:MRE262301 NBA262270:NBA262301 NKW262270:NKW262301 NUS262270:NUS262301 OEO262270:OEO262301 OOK262270:OOK262301 OYG262270:OYG262301 PIC262270:PIC262301 PRY262270:PRY262301 QBU262270:QBU262301 QLQ262270:QLQ262301 QVM262270:QVM262301 RFI262270:RFI262301 RPE262270:RPE262301 RZA262270:RZA262301 SIW262270:SIW262301 SSS262270:SSS262301 TCO262270:TCO262301 TMK262270:TMK262301 TWG262270:TWG262301 UGC262270:UGC262301 UPY262270:UPY262301 UZU262270:UZU262301 VJQ262270:VJQ262301 VTM262270:VTM262301 WDI262270:WDI262301 WNE262270:WNE262301 WXA262270:WXA262301 AS327806:AS327837 KO327806:KO327837 UK327806:UK327837 AEG327806:AEG327837 AOC327806:AOC327837 AXY327806:AXY327837 BHU327806:BHU327837 BRQ327806:BRQ327837 CBM327806:CBM327837 CLI327806:CLI327837 CVE327806:CVE327837 DFA327806:DFA327837 DOW327806:DOW327837 DYS327806:DYS327837 EIO327806:EIO327837 ESK327806:ESK327837 FCG327806:FCG327837 FMC327806:FMC327837 FVY327806:FVY327837 GFU327806:GFU327837 GPQ327806:GPQ327837 GZM327806:GZM327837 HJI327806:HJI327837 HTE327806:HTE327837 IDA327806:IDA327837 IMW327806:IMW327837 IWS327806:IWS327837 JGO327806:JGO327837 JQK327806:JQK327837 KAG327806:KAG327837 KKC327806:KKC327837 KTY327806:KTY327837 LDU327806:LDU327837 LNQ327806:LNQ327837 LXM327806:LXM327837 MHI327806:MHI327837 MRE327806:MRE327837 NBA327806:NBA327837 NKW327806:NKW327837 NUS327806:NUS327837 OEO327806:OEO327837 OOK327806:OOK327837 OYG327806:OYG327837 PIC327806:PIC327837 PRY327806:PRY327837 QBU327806:QBU327837 QLQ327806:QLQ327837 QVM327806:QVM327837 RFI327806:RFI327837 RPE327806:RPE327837 RZA327806:RZA327837 SIW327806:SIW327837 SSS327806:SSS327837 TCO327806:TCO327837 TMK327806:TMK327837 TWG327806:TWG327837 UGC327806:UGC327837 UPY327806:UPY327837 UZU327806:UZU327837 VJQ327806:VJQ327837 VTM327806:VTM327837 WDI327806:WDI327837 WNE327806:WNE327837 WXA327806:WXA327837 AS393342:AS393373 KO393342:KO393373 UK393342:UK393373 AEG393342:AEG393373 AOC393342:AOC393373 AXY393342:AXY393373 BHU393342:BHU393373 BRQ393342:BRQ393373 CBM393342:CBM393373 CLI393342:CLI393373 CVE393342:CVE393373 DFA393342:DFA393373 DOW393342:DOW393373 DYS393342:DYS393373 EIO393342:EIO393373 ESK393342:ESK393373 FCG393342:FCG393373 FMC393342:FMC393373 FVY393342:FVY393373 GFU393342:GFU393373 GPQ393342:GPQ393373 GZM393342:GZM393373 HJI393342:HJI393373 HTE393342:HTE393373 IDA393342:IDA393373 IMW393342:IMW393373 IWS393342:IWS393373 JGO393342:JGO393373 JQK393342:JQK393373 KAG393342:KAG393373 KKC393342:KKC393373 KTY393342:KTY393373 LDU393342:LDU393373 LNQ393342:LNQ393373 LXM393342:LXM393373 MHI393342:MHI393373 MRE393342:MRE393373 NBA393342:NBA393373 NKW393342:NKW393373 NUS393342:NUS393373 OEO393342:OEO393373 OOK393342:OOK393373 OYG393342:OYG393373 PIC393342:PIC393373 PRY393342:PRY393373 QBU393342:QBU393373 QLQ393342:QLQ393373 QVM393342:QVM393373 RFI393342:RFI393373 RPE393342:RPE393373 RZA393342:RZA393373 SIW393342:SIW393373 SSS393342:SSS393373 TCO393342:TCO393373 TMK393342:TMK393373 TWG393342:TWG393373 UGC393342:UGC393373 UPY393342:UPY393373 UZU393342:UZU393373 VJQ393342:VJQ393373 VTM393342:VTM393373 WDI393342:WDI393373 WNE393342:WNE393373 WXA393342:WXA393373 AS458878:AS458909 KO458878:KO458909 UK458878:UK458909 AEG458878:AEG458909 AOC458878:AOC458909 AXY458878:AXY458909 BHU458878:BHU458909 BRQ458878:BRQ458909 CBM458878:CBM458909 CLI458878:CLI458909 CVE458878:CVE458909 DFA458878:DFA458909 DOW458878:DOW458909 DYS458878:DYS458909 EIO458878:EIO458909 ESK458878:ESK458909 FCG458878:FCG458909 FMC458878:FMC458909 FVY458878:FVY458909 GFU458878:GFU458909 GPQ458878:GPQ458909 GZM458878:GZM458909 HJI458878:HJI458909 HTE458878:HTE458909 IDA458878:IDA458909 IMW458878:IMW458909 IWS458878:IWS458909 JGO458878:JGO458909 JQK458878:JQK458909 KAG458878:KAG458909 KKC458878:KKC458909 KTY458878:KTY458909 LDU458878:LDU458909 LNQ458878:LNQ458909 LXM458878:LXM458909 MHI458878:MHI458909 MRE458878:MRE458909 NBA458878:NBA458909 NKW458878:NKW458909 NUS458878:NUS458909 OEO458878:OEO458909 OOK458878:OOK458909 OYG458878:OYG458909 PIC458878:PIC458909 PRY458878:PRY458909 QBU458878:QBU458909 QLQ458878:QLQ458909 QVM458878:QVM458909 RFI458878:RFI458909 RPE458878:RPE458909 RZA458878:RZA458909 SIW458878:SIW458909 SSS458878:SSS458909 TCO458878:TCO458909 TMK458878:TMK458909 TWG458878:TWG458909 UGC458878:UGC458909 UPY458878:UPY458909 UZU458878:UZU458909 VJQ458878:VJQ458909 VTM458878:VTM458909 WDI458878:WDI458909 WNE458878:WNE458909 WXA458878:WXA458909 AS524414:AS524445 KO524414:KO524445 UK524414:UK524445 AEG524414:AEG524445 AOC524414:AOC524445 AXY524414:AXY524445 BHU524414:BHU524445 BRQ524414:BRQ524445 CBM524414:CBM524445 CLI524414:CLI524445 CVE524414:CVE524445 DFA524414:DFA524445 DOW524414:DOW524445 DYS524414:DYS524445 EIO524414:EIO524445 ESK524414:ESK524445 FCG524414:FCG524445 FMC524414:FMC524445 FVY524414:FVY524445 GFU524414:GFU524445 GPQ524414:GPQ524445 GZM524414:GZM524445 HJI524414:HJI524445 HTE524414:HTE524445 IDA524414:IDA524445 IMW524414:IMW524445 IWS524414:IWS524445 JGO524414:JGO524445 JQK524414:JQK524445 KAG524414:KAG524445 KKC524414:KKC524445 KTY524414:KTY524445 LDU524414:LDU524445 LNQ524414:LNQ524445 LXM524414:LXM524445 MHI524414:MHI524445 MRE524414:MRE524445 NBA524414:NBA524445 NKW524414:NKW524445 NUS524414:NUS524445 OEO524414:OEO524445 OOK524414:OOK524445 OYG524414:OYG524445 PIC524414:PIC524445 PRY524414:PRY524445 QBU524414:QBU524445 QLQ524414:QLQ524445 QVM524414:QVM524445 RFI524414:RFI524445 RPE524414:RPE524445 RZA524414:RZA524445 SIW524414:SIW524445 SSS524414:SSS524445 TCO524414:TCO524445 TMK524414:TMK524445 TWG524414:TWG524445 UGC524414:UGC524445 UPY524414:UPY524445 UZU524414:UZU524445 VJQ524414:VJQ524445 VTM524414:VTM524445 WDI524414:WDI524445 WNE524414:WNE524445 WXA524414:WXA524445 AS589950:AS589981 KO589950:KO589981 UK589950:UK589981 AEG589950:AEG589981 AOC589950:AOC589981 AXY589950:AXY589981 BHU589950:BHU589981 BRQ589950:BRQ589981 CBM589950:CBM589981 CLI589950:CLI589981 CVE589950:CVE589981 DFA589950:DFA589981 DOW589950:DOW589981 DYS589950:DYS589981 EIO589950:EIO589981 ESK589950:ESK589981 FCG589950:FCG589981 FMC589950:FMC589981 FVY589950:FVY589981 GFU589950:GFU589981 GPQ589950:GPQ589981 GZM589950:GZM589981 HJI589950:HJI589981 HTE589950:HTE589981 IDA589950:IDA589981 IMW589950:IMW589981 IWS589950:IWS589981 JGO589950:JGO589981 JQK589950:JQK589981 KAG589950:KAG589981 KKC589950:KKC589981 KTY589950:KTY589981 LDU589950:LDU589981 LNQ589950:LNQ589981 LXM589950:LXM589981 MHI589950:MHI589981 MRE589950:MRE589981 NBA589950:NBA589981 NKW589950:NKW589981 NUS589950:NUS589981 OEO589950:OEO589981 OOK589950:OOK589981 OYG589950:OYG589981 PIC589950:PIC589981 PRY589950:PRY589981 QBU589950:QBU589981 QLQ589950:QLQ589981 QVM589950:QVM589981 RFI589950:RFI589981 RPE589950:RPE589981 RZA589950:RZA589981 SIW589950:SIW589981 SSS589950:SSS589981 TCO589950:TCO589981 TMK589950:TMK589981 TWG589950:TWG589981 UGC589950:UGC589981 UPY589950:UPY589981 UZU589950:UZU589981 VJQ589950:VJQ589981 VTM589950:VTM589981 WDI589950:WDI589981 WNE589950:WNE589981 WXA589950:WXA589981 AS655486:AS655517 KO655486:KO655517 UK655486:UK655517 AEG655486:AEG655517 AOC655486:AOC655517 AXY655486:AXY655517 BHU655486:BHU655517 BRQ655486:BRQ655517 CBM655486:CBM655517 CLI655486:CLI655517 CVE655486:CVE655517 DFA655486:DFA655517 DOW655486:DOW655517 DYS655486:DYS655517 EIO655486:EIO655517 ESK655486:ESK655517 FCG655486:FCG655517 FMC655486:FMC655517 FVY655486:FVY655517 GFU655486:GFU655517 GPQ655486:GPQ655517 GZM655486:GZM655517 HJI655486:HJI655517 HTE655486:HTE655517 IDA655486:IDA655517 IMW655486:IMW655517 IWS655486:IWS655517 JGO655486:JGO655517 JQK655486:JQK655517 KAG655486:KAG655517 KKC655486:KKC655517 KTY655486:KTY655517 LDU655486:LDU655517 LNQ655486:LNQ655517 LXM655486:LXM655517 MHI655486:MHI655517 MRE655486:MRE655517 NBA655486:NBA655517 NKW655486:NKW655517 NUS655486:NUS655517 OEO655486:OEO655517 OOK655486:OOK655517 OYG655486:OYG655517 PIC655486:PIC655517 PRY655486:PRY655517 QBU655486:QBU655517 QLQ655486:QLQ655517 QVM655486:QVM655517 RFI655486:RFI655517 RPE655486:RPE655517 RZA655486:RZA655517 SIW655486:SIW655517 SSS655486:SSS655517 TCO655486:TCO655517 TMK655486:TMK655517 TWG655486:TWG655517 UGC655486:UGC655517 UPY655486:UPY655517 UZU655486:UZU655517 VJQ655486:VJQ655517 VTM655486:VTM655517 WDI655486:WDI655517 WNE655486:WNE655517 WXA655486:WXA655517 AS721022:AS721053 KO721022:KO721053 UK721022:UK721053 AEG721022:AEG721053 AOC721022:AOC721053 AXY721022:AXY721053 BHU721022:BHU721053 BRQ721022:BRQ721053 CBM721022:CBM721053 CLI721022:CLI721053 CVE721022:CVE721053 DFA721022:DFA721053 DOW721022:DOW721053 DYS721022:DYS721053 EIO721022:EIO721053 ESK721022:ESK721053 FCG721022:FCG721053 FMC721022:FMC721053 FVY721022:FVY721053 GFU721022:GFU721053 GPQ721022:GPQ721053 GZM721022:GZM721053 HJI721022:HJI721053 HTE721022:HTE721053 IDA721022:IDA721053 IMW721022:IMW721053 IWS721022:IWS721053 JGO721022:JGO721053 JQK721022:JQK721053 KAG721022:KAG721053 KKC721022:KKC721053 KTY721022:KTY721053 LDU721022:LDU721053 LNQ721022:LNQ721053 LXM721022:LXM721053 MHI721022:MHI721053 MRE721022:MRE721053 NBA721022:NBA721053 NKW721022:NKW721053 NUS721022:NUS721053 OEO721022:OEO721053 OOK721022:OOK721053 OYG721022:OYG721053 PIC721022:PIC721053 PRY721022:PRY721053 QBU721022:QBU721053 QLQ721022:QLQ721053 QVM721022:QVM721053 RFI721022:RFI721053 RPE721022:RPE721053 RZA721022:RZA721053 SIW721022:SIW721053 SSS721022:SSS721053 TCO721022:TCO721053 TMK721022:TMK721053 TWG721022:TWG721053 UGC721022:UGC721053 UPY721022:UPY721053 UZU721022:UZU721053 VJQ721022:VJQ721053 VTM721022:VTM721053 WDI721022:WDI721053 WNE721022:WNE721053 WXA721022:WXA721053 AS786558:AS786589 KO786558:KO786589 UK786558:UK786589 AEG786558:AEG786589 AOC786558:AOC786589 AXY786558:AXY786589 BHU786558:BHU786589 BRQ786558:BRQ786589 CBM786558:CBM786589 CLI786558:CLI786589 CVE786558:CVE786589 DFA786558:DFA786589 DOW786558:DOW786589 DYS786558:DYS786589 EIO786558:EIO786589 ESK786558:ESK786589 FCG786558:FCG786589 FMC786558:FMC786589 FVY786558:FVY786589 GFU786558:GFU786589 GPQ786558:GPQ786589 GZM786558:GZM786589 HJI786558:HJI786589 HTE786558:HTE786589 IDA786558:IDA786589 IMW786558:IMW786589 IWS786558:IWS786589 JGO786558:JGO786589 JQK786558:JQK786589 KAG786558:KAG786589 KKC786558:KKC786589 KTY786558:KTY786589 LDU786558:LDU786589 LNQ786558:LNQ786589 LXM786558:LXM786589 MHI786558:MHI786589 MRE786558:MRE786589 NBA786558:NBA786589 NKW786558:NKW786589 NUS786558:NUS786589 OEO786558:OEO786589 OOK786558:OOK786589 OYG786558:OYG786589 PIC786558:PIC786589 PRY786558:PRY786589 QBU786558:QBU786589 QLQ786558:QLQ786589 QVM786558:QVM786589 RFI786558:RFI786589 RPE786558:RPE786589 RZA786558:RZA786589 SIW786558:SIW786589 SSS786558:SSS786589 TCO786558:TCO786589 TMK786558:TMK786589 TWG786558:TWG786589 UGC786558:UGC786589 UPY786558:UPY786589 UZU786558:UZU786589 VJQ786558:VJQ786589 VTM786558:VTM786589 WDI786558:WDI786589 WNE786558:WNE786589 WXA786558:WXA786589 AS852094:AS852125 KO852094:KO852125 UK852094:UK852125 AEG852094:AEG852125 AOC852094:AOC852125 AXY852094:AXY852125 BHU852094:BHU852125 BRQ852094:BRQ852125 CBM852094:CBM852125 CLI852094:CLI852125 CVE852094:CVE852125 DFA852094:DFA852125 DOW852094:DOW852125 DYS852094:DYS852125 EIO852094:EIO852125 ESK852094:ESK852125 FCG852094:FCG852125 FMC852094:FMC852125 FVY852094:FVY852125 GFU852094:GFU852125 GPQ852094:GPQ852125 GZM852094:GZM852125 HJI852094:HJI852125 HTE852094:HTE852125 IDA852094:IDA852125 IMW852094:IMW852125 IWS852094:IWS852125 JGO852094:JGO852125 JQK852094:JQK852125 KAG852094:KAG852125 KKC852094:KKC852125 KTY852094:KTY852125 LDU852094:LDU852125 LNQ852094:LNQ852125 LXM852094:LXM852125 MHI852094:MHI852125 MRE852094:MRE852125 NBA852094:NBA852125 NKW852094:NKW852125 NUS852094:NUS852125 OEO852094:OEO852125 OOK852094:OOK852125 OYG852094:OYG852125 PIC852094:PIC852125 PRY852094:PRY852125 QBU852094:QBU852125 QLQ852094:QLQ852125 QVM852094:QVM852125 RFI852094:RFI852125 RPE852094:RPE852125 RZA852094:RZA852125 SIW852094:SIW852125 SSS852094:SSS852125 TCO852094:TCO852125 TMK852094:TMK852125 TWG852094:TWG852125 UGC852094:UGC852125 UPY852094:UPY852125 UZU852094:UZU852125 VJQ852094:VJQ852125 VTM852094:VTM852125 WDI852094:WDI852125 WNE852094:WNE852125 WXA852094:WXA852125 AS917630:AS917661 KO917630:KO917661 UK917630:UK917661 AEG917630:AEG917661 AOC917630:AOC917661 AXY917630:AXY917661 BHU917630:BHU917661 BRQ917630:BRQ917661 CBM917630:CBM917661 CLI917630:CLI917661 CVE917630:CVE917661 DFA917630:DFA917661 DOW917630:DOW917661 DYS917630:DYS917661 EIO917630:EIO917661 ESK917630:ESK917661 FCG917630:FCG917661 FMC917630:FMC917661 FVY917630:FVY917661 GFU917630:GFU917661 GPQ917630:GPQ917661 GZM917630:GZM917661 HJI917630:HJI917661 HTE917630:HTE917661 IDA917630:IDA917661 IMW917630:IMW917661 IWS917630:IWS917661 JGO917630:JGO917661 JQK917630:JQK917661 KAG917630:KAG917661 KKC917630:KKC917661 KTY917630:KTY917661 LDU917630:LDU917661 LNQ917630:LNQ917661 LXM917630:LXM917661 MHI917630:MHI917661 MRE917630:MRE917661 NBA917630:NBA917661 NKW917630:NKW917661 NUS917630:NUS917661 OEO917630:OEO917661 OOK917630:OOK917661 OYG917630:OYG917661 PIC917630:PIC917661 PRY917630:PRY917661 QBU917630:QBU917661 QLQ917630:QLQ917661 QVM917630:QVM917661 RFI917630:RFI917661 RPE917630:RPE917661 RZA917630:RZA917661 SIW917630:SIW917661 SSS917630:SSS917661 TCO917630:TCO917661 TMK917630:TMK917661 TWG917630:TWG917661 UGC917630:UGC917661 UPY917630:UPY917661 UZU917630:UZU917661 VJQ917630:VJQ917661 VTM917630:VTM917661 WDI917630:WDI917661 WNE917630:WNE917661 WXA917630:WXA917661 AS983166:AS983197 KO983166:KO983197 UK983166:UK983197 AEG983166:AEG983197 AOC983166:AOC983197 AXY983166:AXY983197 BHU983166:BHU983197 BRQ983166:BRQ983197 CBM983166:CBM983197 CLI983166:CLI983197 CVE983166:CVE983197 DFA983166:DFA983197 DOW983166:DOW983197 DYS983166:DYS983197 EIO983166:EIO983197 ESK983166:ESK983197 FCG983166:FCG983197 FMC983166:FMC983197 FVY983166:FVY983197 GFU983166:GFU983197 GPQ983166:GPQ983197 GZM983166:GZM983197 HJI983166:HJI983197 HTE983166:HTE983197 IDA983166:IDA983197 IMW983166:IMW983197 IWS983166:IWS983197 JGO983166:JGO983197 JQK983166:JQK983197 KAG983166:KAG983197 KKC983166:KKC983197 KTY983166:KTY983197 LDU983166:LDU983197 LNQ983166:LNQ983197 LXM983166:LXM983197 MHI983166:MHI983197 MRE983166:MRE983197 NBA983166:NBA983197 NKW983166:NKW983197 NUS983166:NUS983197 OEO983166:OEO983197 OOK983166:OOK983197 OYG983166:OYG983197 PIC983166:PIC983197 PRY983166:PRY983197 QBU983166:QBU983197 QLQ983166:QLQ983197 QVM983166:QVM983197 RFI983166:RFI983197 RPE983166:RPE983197 RZA983166:RZA983197 SIW983166:SIW983197 SSS983166:SSS983197 TCO983166:TCO983197 TMK983166:TMK983197 TWG983166:TWG983197 UGC983166:UGC983197 UPY983166:UPY983197 UZU983166:UZU983197 VJQ983166:VJQ983197 VTM983166:VTM983197 WDI983166:WDI983197 WNE983166:WNE983197 WXA983166:WXA983197 DA161:DD163 MW161:MZ163 WS161:WV163 AGO161:AGR163 AQK161:AQN163 BAG161:BAJ163 BKC161:BKF163 BTY161:BUB163 CDU161:CDX163 CNQ161:CNT163 CXM161:CXP163 DHI161:DHL163 DRE161:DRH163 EBA161:EBD163 EKW161:EKZ163 EUS161:EUV163 FEO161:FER163 FOK161:FON163 FYG161:FYJ163 GIC161:GIF163 GRY161:GSB163 HBU161:HBX163 HLQ161:HLT163 HVM161:HVP163 IFI161:IFL163 IPE161:IPH163 IZA161:IZD163 JIW161:JIZ163 JSS161:JSV163 KCO161:KCR163 KMK161:KMN163 KWG161:KWJ163 LGC161:LGF163 LPY161:LQB163 LZU161:LZX163 MJQ161:MJT163 MTM161:MTP163 NDI161:NDL163 NNE161:NNH163 NXA161:NXD163 OGW161:OGZ163 OQS161:OQV163 PAO161:PAR163 PKK161:PKN163 PUG161:PUJ163 QEC161:QEF163 QNY161:QOB163 QXU161:QXX163 RHQ161:RHT163 RRM161:RRP163 SBI161:SBL163 SLE161:SLH163 SVA161:SVD163 TEW161:TEZ163 TOS161:TOV163 TYO161:TYR163 UIK161:UIN163 USG161:USJ163 VCC161:VCF163 VLY161:VMB163 VVU161:VVX163 WFQ161:WFT163 WPM161:WPP163 WZI161:WZL163 DA65697:DD65699 MW65697:MZ65699 WS65697:WV65699 AGO65697:AGR65699 AQK65697:AQN65699 BAG65697:BAJ65699 BKC65697:BKF65699 BTY65697:BUB65699 CDU65697:CDX65699 CNQ65697:CNT65699 CXM65697:CXP65699 DHI65697:DHL65699 DRE65697:DRH65699 EBA65697:EBD65699 EKW65697:EKZ65699 EUS65697:EUV65699 FEO65697:FER65699 FOK65697:FON65699 FYG65697:FYJ65699 GIC65697:GIF65699 GRY65697:GSB65699 HBU65697:HBX65699 HLQ65697:HLT65699 HVM65697:HVP65699 IFI65697:IFL65699 IPE65697:IPH65699 IZA65697:IZD65699 JIW65697:JIZ65699 JSS65697:JSV65699 KCO65697:KCR65699 KMK65697:KMN65699 KWG65697:KWJ65699 LGC65697:LGF65699 LPY65697:LQB65699 LZU65697:LZX65699 MJQ65697:MJT65699 MTM65697:MTP65699 NDI65697:NDL65699 NNE65697:NNH65699 NXA65697:NXD65699 OGW65697:OGZ65699 OQS65697:OQV65699 PAO65697:PAR65699 PKK65697:PKN65699 PUG65697:PUJ65699 QEC65697:QEF65699 QNY65697:QOB65699 QXU65697:QXX65699 RHQ65697:RHT65699 RRM65697:RRP65699 SBI65697:SBL65699 SLE65697:SLH65699 SVA65697:SVD65699 TEW65697:TEZ65699 TOS65697:TOV65699 TYO65697:TYR65699 UIK65697:UIN65699 USG65697:USJ65699 VCC65697:VCF65699 VLY65697:VMB65699 VVU65697:VVX65699 WFQ65697:WFT65699 WPM65697:WPP65699 WZI65697:WZL65699 DA131233:DD131235 MW131233:MZ131235 WS131233:WV131235 AGO131233:AGR131235 AQK131233:AQN131235 BAG131233:BAJ131235 BKC131233:BKF131235 BTY131233:BUB131235 CDU131233:CDX131235 CNQ131233:CNT131235 CXM131233:CXP131235 DHI131233:DHL131235 DRE131233:DRH131235 EBA131233:EBD131235 EKW131233:EKZ131235 EUS131233:EUV131235 FEO131233:FER131235 FOK131233:FON131235 FYG131233:FYJ131235 GIC131233:GIF131235 GRY131233:GSB131235 HBU131233:HBX131235 HLQ131233:HLT131235 HVM131233:HVP131235 IFI131233:IFL131235 IPE131233:IPH131235 IZA131233:IZD131235 JIW131233:JIZ131235 JSS131233:JSV131235 KCO131233:KCR131235 KMK131233:KMN131235 KWG131233:KWJ131235 LGC131233:LGF131235 LPY131233:LQB131235 LZU131233:LZX131235 MJQ131233:MJT131235 MTM131233:MTP131235 NDI131233:NDL131235 NNE131233:NNH131235 NXA131233:NXD131235 OGW131233:OGZ131235 OQS131233:OQV131235 PAO131233:PAR131235 PKK131233:PKN131235 PUG131233:PUJ131235 QEC131233:QEF131235 QNY131233:QOB131235 QXU131233:QXX131235 RHQ131233:RHT131235 RRM131233:RRP131235 SBI131233:SBL131235 SLE131233:SLH131235 SVA131233:SVD131235 TEW131233:TEZ131235 TOS131233:TOV131235 TYO131233:TYR131235 UIK131233:UIN131235 USG131233:USJ131235 VCC131233:VCF131235 VLY131233:VMB131235 VVU131233:VVX131235 WFQ131233:WFT131235 WPM131233:WPP131235 WZI131233:WZL131235 DA196769:DD196771 MW196769:MZ196771 WS196769:WV196771 AGO196769:AGR196771 AQK196769:AQN196771 BAG196769:BAJ196771 BKC196769:BKF196771 BTY196769:BUB196771 CDU196769:CDX196771 CNQ196769:CNT196771 CXM196769:CXP196771 DHI196769:DHL196771 DRE196769:DRH196771 EBA196769:EBD196771 EKW196769:EKZ196771 EUS196769:EUV196771 FEO196769:FER196771 FOK196769:FON196771 FYG196769:FYJ196771 GIC196769:GIF196771 GRY196769:GSB196771 HBU196769:HBX196771 HLQ196769:HLT196771 HVM196769:HVP196771 IFI196769:IFL196771 IPE196769:IPH196771 IZA196769:IZD196771 JIW196769:JIZ196771 JSS196769:JSV196771 KCO196769:KCR196771 KMK196769:KMN196771 KWG196769:KWJ196771 LGC196769:LGF196771 LPY196769:LQB196771 LZU196769:LZX196771 MJQ196769:MJT196771 MTM196769:MTP196771 NDI196769:NDL196771 NNE196769:NNH196771 NXA196769:NXD196771 OGW196769:OGZ196771 OQS196769:OQV196771 PAO196769:PAR196771 PKK196769:PKN196771 PUG196769:PUJ196771 QEC196769:QEF196771 QNY196769:QOB196771 QXU196769:QXX196771 RHQ196769:RHT196771 RRM196769:RRP196771 SBI196769:SBL196771 SLE196769:SLH196771 SVA196769:SVD196771 TEW196769:TEZ196771 TOS196769:TOV196771 TYO196769:TYR196771 UIK196769:UIN196771 USG196769:USJ196771 VCC196769:VCF196771 VLY196769:VMB196771 VVU196769:VVX196771 WFQ196769:WFT196771 WPM196769:WPP196771 WZI196769:WZL196771 DA262305:DD262307 MW262305:MZ262307 WS262305:WV262307 AGO262305:AGR262307 AQK262305:AQN262307 BAG262305:BAJ262307 BKC262305:BKF262307 BTY262305:BUB262307 CDU262305:CDX262307 CNQ262305:CNT262307 CXM262305:CXP262307 DHI262305:DHL262307 DRE262305:DRH262307 EBA262305:EBD262307 EKW262305:EKZ262307 EUS262305:EUV262307 FEO262305:FER262307 FOK262305:FON262307 FYG262305:FYJ262307 GIC262305:GIF262307 GRY262305:GSB262307 HBU262305:HBX262307 HLQ262305:HLT262307 HVM262305:HVP262307 IFI262305:IFL262307 IPE262305:IPH262307 IZA262305:IZD262307 JIW262305:JIZ262307 JSS262305:JSV262307 KCO262305:KCR262307 KMK262305:KMN262307 KWG262305:KWJ262307 LGC262305:LGF262307 LPY262305:LQB262307 LZU262305:LZX262307 MJQ262305:MJT262307 MTM262305:MTP262307 NDI262305:NDL262307 NNE262305:NNH262307 NXA262305:NXD262307 OGW262305:OGZ262307 OQS262305:OQV262307 PAO262305:PAR262307 PKK262305:PKN262307 PUG262305:PUJ262307 QEC262305:QEF262307 QNY262305:QOB262307 QXU262305:QXX262307 RHQ262305:RHT262307 RRM262305:RRP262307 SBI262305:SBL262307 SLE262305:SLH262307 SVA262305:SVD262307 TEW262305:TEZ262307 TOS262305:TOV262307 TYO262305:TYR262307 UIK262305:UIN262307 USG262305:USJ262307 VCC262305:VCF262307 VLY262305:VMB262307 VVU262305:VVX262307 WFQ262305:WFT262307 WPM262305:WPP262307 WZI262305:WZL262307 DA327841:DD327843 MW327841:MZ327843 WS327841:WV327843 AGO327841:AGR327843 AQK327841:AQN327843 BAG327841:BAJ327843 BKC327841:BKF327843 BTY327841:BUB327843 CDU327841:CDX327843 CNQ327841:CNT327843 CXM327841:CXP327843 DHI327841:DHL327843 DRE327841:DRH327843 EBA327841:EBD327843 EKW327841:EKZ327843 EUS327841:EUV327843 FEO327841:FER327843 FOK327841:FON327843 FYG327841:FYJ327843 GIC327841:GIF327843 GRY327841:GSB327843 HBU327841:HBX327843 HLQ327841:HLT327843 HVM327841:HVP327843 IFI327841:IFL327843 IPE327841:IPH327843 IZA327841:IZD327843 JIW327841:JIZ327843 JSS327841:JSV327843 KCO327841:KCR327843 KMK327841:KMN327843 KWG327841:KWJ327843 LGC327841:LGF327843 LPY327841:LQB327843 LZU327841:LZX327843 MJQ327841:MJT327843 MTM327841:MTP327843 NDI327841:NDL327843 NNE327841:NNH327843 NXA327841:NXD327843 OGW327841:OGZ327843 OQS327841:OQV327843 PAO327841:PAR327843 PKK327841:PKN327843 PUG327841:PUJ327843 QEC327841:QEF327843 QNY327841:QOB327843 QXU327841:QXX327843 RHQ327841:RHT327843 RRM327841:RRP327843 SBI327841:SBL327843 SLE327841:SLH327843 SVA327841:SVD327843 TEW327841:TEZ327843 TOS327841:TOV327843 TYO327841:TYR327843 UIK327841:UIN327843 USG327841:USJ327843 VCC327841:VCF327843 VLY327841:VMB327843 VVU327841:VVX327843 WFQ327841:WFT327843 WPM327841:WPP327843 WZI327841:WZL327843 DA393377:DD393379 MW393377:MZ393379 WS393377:WV393379 AGO393377:AGR393379 AQK393377:AQN393379 BAG393377:BAJ393379 BKC393377:BKF393379 BTY393377:BUB393379 CDU393377:CDX393379 CNQ393377:CNT393379 CXM393377:CXP393379 DHI393377:DHL393379 DRE393377:DRH393379 EBA393377:EBD393379 EKW393377:EKZ393379 EUS393377:EUV393379 FEO393377:FER393379 FOK393377:FON393379 FYG393377:FYJ393379 GIC393377:GIF393379 GRY393377:GSB393379 HBU393377:HBX393379 HLQ393377:HLT393379 HVM393377:HVP393379 IFI393377:IFL393379 IPE393377:IPH393379 IZA393377:IZD393379 JIW393377:JIZ393379 JSS393377:JSV393379 KCO393377:KCR393379 KMK393377:KMN393379 KWG393377:KWJ393379 LGC393377:LGF393379 LPY393377:LQB393379 LZU393377:LZX393379 MJQ393377:MJT393379 MTM393377:MTP393379 NDI393377:NDL393379 NNE393377:NNH393379 NXA393377:NXD393379 OGW393377:OGZ393379 OQS393377:OQV393379 PAO393377:PAR393379 PKK393377:PKN393379 PUG393377:PUJ393379 QEC393377:QEF393379 QNY393377:QOB393379 QXU393377:QXX393379 RHQ393377:RHT393379 RRM393377:RRP393379 SBI393377:SBL393379 SLE393377:SLH393379 SVA393377:SVD393379 TEW393377:TEZ393379 TOS393377:TOV393379 TYO393377:TYR393379 UIK393377:UIN393379 USG393377:USJ393379 VCC393377:VCF393379 VLY393377:VMB393379 VVU393377:VVX393379 WFQ393377:WFT393379 WPM393377:WPP393379 WZI393377:WZL393379 DA458913:DD458915 MW458913:MZ458915 WS458913:WV458915 AGO458913:AGR458915 AQK458913:AQN458915 BAG458913:BAJ458915 BKC458913:BKF458915 BTY458913:BUB458915 CDU458913:CDX458915 CNQ458913:CNT458915 CXM458913:CXP458915 DHI458913:DHL458915 DRE458913:DRH458915 EBA458913:EBD458915 EKW458913:EKZ458915 EUS458913:EUV458915 FEO458913:FER458915 FOK458913:FON458915 FYG458913:FYJ458915 GIC458913:GIF458915 GRY458913:GSB458915 HBU458913:HBX458915 HLQ458913:HLT458915 HVM458913:HVP458915 IFI458913:IFL458915 IPE458913:IPH458915 IZA458913:IZD458915 JIW458913:JIZ458915 JSS458913:JSV458915 KCO458913:KCR458915 KMK458913:KMN458915 KWG458913:KWJ458915 LGC458913:LGF458915 LPY458913:LQB458915 LZU458913:LZX458915 MJQ458913:MJT458915 MTM458913:MTP458915 NDI458913:NDL458915 NNE458913:NNH458915 NXA458913:NXD458915 OGW458913:OGZ458915 OQS458913:OQV458915 PAO458913:PAR458915 PKK458913:PKN458915 PUG458913:PUJ458915 QEC458913:QEF458915 QNY458913:QOB458915 QXU458913:QXX458915 RHQ458913:RHT458915 RRM458913:RRP458915 SBI458913:SBL458915 SLE458913:SLH458915 SVA458913:SVD458915 TEW458913:TEZ458915 TOS458913:TOV458915 TYO458913:TYR458915 UIK458913:UIN458915 USG458913:USJ458915 VCC458913:VCF458915 VLY458913:VMB458915 VVU458913:VVX458915 WFQ458913:WFT458915 WPM458913:WPP458915 WZI458913:WZL458915 DA524449:DD524451 MW524449:MZ524451 WS524449:WV524451 AGO524449:AGR524451 AQK524449:AQN524451 BAG524449:BAJ524451 BKC524449:BKF524451 BTY524449:BUB524451 CDU524449:CDX524451 CNQ524449:CNT524451 CXM524449:CXP524451 DHI524449:DHL524451 DRE524449:DRH524451 EBA524449:EBD524451 EKW524449:EKZ524451 EUS524449:EUV524451 FEO524449:FER524451 FOK524449:FON524451 FYG524449:FYJ524451 GIC524449:GIF524451 GRY524449:GSB524451 HBU524449:HBX524451 HLQ524449:HLT524451 HVM524449:HVP524451 IFI524449:IFL524451 IPE524449:IPH524451 IZA524449:IZD524451 JIW524449:JIZ524451 JSS524449:JSV524451 KCO524449:KCR524451 KMK524449:KMN524451 KWG524449:KWJ524451 LGC524449:LGF524451 LPY524449:LQB524451 LZU524449:LZX524451 MJQ524449:MJT524451 MTM524449:MTP524451 NDI524449:NDL524451 NNE524449:NNH524451 NXA524449:NXD524451 OGW524449:OGZ524451 OQS524449:OQV524451 PAO524449:PAR524451 PKK524449:PKN524451 PUG524449:PUJ524451 QEC524449:QEF524451 QNY524449:QOB524451 QXU524449:QXX524451 RHQ524449:RHT524451 RRM524449:RRP524451 SBI524449:SBL524451 SLE524449:SLH524451 SVA524449:SVD524451 TEW524449:TEZ524451 TOS524449:TOV524451 TYO524449:TYR524451 UIK524449:UIN524451 USG524449:USJ524451 VCC524449:VCF524451 VLY524449:VMB524451 VVU524449:VVX524451 WFQ524449:WFT524451 WPM524449:WPP524451 WZI524449:WZL524451 DA589985:DD589987 MW589985:MZ589987 WS589985:WV589987 AGO589985:AGR589987 AQK589985:AQN589987 BAG589985:BAJ589987 BKC589985:BKF589987 BTY589985:BUB589987 CDU589985:CDX589987 CNQ589985:CNT589987 CXM589985:CXP589987 DHI589985:DHL589987 DRE589985:DRH589987 EBA589985:EBD589987 EKW589985:EKZ589987 EUS589985:EUV589987 FEO589985:FER589987 FOK589985:FON589987 FYG589985:FYJ589987 GIC589985:GIF589987 GRY589985:GSB589987 HBU589985:HBX589987 HLQ589985:HLT589987 HVM589985:HVP589987 IFI589985:IFL589987 IPE589985:IPH589987 IZA589985:IZD589987 JIW589985:JIZ589987 JSS589985:JSV589987 KCO589985:KCR589987 KMK589985:KMN589987 KWG589985:KWJ589987 LGC589985:LGF589987 LPY589985:LQB589987 LZU589985:LZX589987 MJQ589985:MJT589987 MTM589985:MTP589987 NDI589985:NDL589987 NNE589985:NNH589987 NXA589985:NXD589987 OGW589985:OGZ589987 OQS589985:OQV589987 PAO589985:PAR589987 PKK589985:PKN589987 PUG589985:PUJ589987 QEC589985:QEF589987 QNY589985:QOB589987 QXU589985:QXX589987 RHQ589985:RHT589987 RRM589985:RRP589987 SBI589985:SBL589987 SLE589985:SLH589987 SVA589985:SVD589987 TEW589985:TEZ589987 TOS589985:TOV589987 TYO589985:TYR589987 UIK589985:UIN589987 USG589985:USJ589987 VCC589985:VCF589987 VLY589985:VMB589987 VVU589985:VVX589987 WFQ589985:WFT589987 WPM589985:WPP589987 WZI589985:WZL589987 DA655521:DD655523 MW655521:MZ655523 WS655521:WV655523 AGO655521:AGR655523 AQK655521:AQN655523 BAG655521:BAJ655523 BKC655521:BKF655523 BTY655521:BUB655523 CDU655521:CDX655523 CNQ655521:CNT655523 CXM655521:CXP655523 DHI655521:DHL655523 DRE655521:DRH655523 EBA655521:EBD655523 EKW655521:EKZ655523 EUS655521:EUV655523 FEO655521:FER655523 FOK655521:FON655523 FYG655521:FYJ655523 GIC655521:GIF655523 GRY655521:GSB655523 HBU655521:HBX655523 HLQ655521:HLT655523 HVM655521:HVP655523 IFI655521:IFL655523 IPE655521:IPH655523 IZA655521:IZD655523 JIW655521:JIZ655523 JSS655521:JSV655523 KCO655521:KCR655523 KMK655521:KMN655523 KWG655521:KWJ655523 LGC655521:LGF655523 LPY655521:LQB655523 LZU655521:LZX655523 MJQ655521:MJT655523 MTM655521:MTP655523 NDI655521:NDL655523 NNE655521:NNH655523 NXA655521:NXD655523 OGW655521:OGZ655523 OQS655521:OQV655523 PAO655521:PAR655523 PKK655521:PKN655523 PUG655521:PUJ655523 QEC655521:QEF655523 QNY655521:QOB655523 QXU655521:QXX655523 RHQ655521:RHT655523 RRM655521:RRP655523 SBI655521:SBL655523 SLE655521:SLH655523 SVA655521:SVD655523 TEW655521:TEZ655523 TOS655521:TOV655523 TYO655521:TYR655523 UIK655521:UIN655523 USG655521:USJ655523 VCC655521:VCF655523 VLY655521:VMB655523 VVU655521:VVX655523 WFQ655521:WFT655523 WPM655521:WPP655523 WZI655521:WZL655523 DA721057:DD721059 MW721057:MZ721059 WS721057:WV721059 AGO721057:AGR721059 AQK721057:AQN721059 BAG721057:BAJ721059 BKC721057:BKF721059 BTY721057:BUB721059 CDU721057:CDX721059 CNQ721057:CNT721059 CXM721057:CXP721059 DHI721057:DHL721059 DRE721057:DRH721059 EBA721057:EBD721059 EKW721057:EKZ721059 EUS721057:EUV721059 FEO721057:FER721059 FOK721057:FON721059 FYG721057:FYJ721059 GIC721057:GIF721059 GRY721057:GSB721059 HBU721057:HBX721059 HLQ721057:HLT721059 HVM721057:HVP721059 IFI721057:IFL721059 IPE721057:IPH721059 IZA721057:IZD721059 JIW721057:JIZ721059 JSS721057:JSV721059 KCO721057:KCR721059 KMK721057:KMN721059 KWG721057:KWJ721059 LGC721057:LGF721059 LPY721057:LQB721059 LZU721057:LZX721059 MJQ721057:MJT721059 MTM721057:MTP721059 NDI721057:NDL721059 NNE721057:NNH721059 NXA721057:NXD721059 OGW721057:OGZ721059 OQS721057:OQV721059 PAO721057:PAR721059 PKK721057:PKN721059 PUG721057:PUJ721059 QEC721057:QEF721059 QNY721057:QOB721059 QXU721057:QXX721059 RHQ721057:RHT721059 RRM721057:RRP721059 SBI721057:SBL721059 SLE721057:SLH721059 SVA721057:SVD721059 TEW721057:TEZ721059 TOS721057:TOV721059 TYO721057:TYR721059 UIK721057:UIN721059 USG721057:USJ721059 VCC721057:VCF721059 VLY721057:VMB721059 VVU721057:VVX721059 WFQ721057:WFT721059 WPM721057:WPP721059 WZI721057:WZL721059 DA786593:DD786595 MW786593:MZ786595 WS786593:WV786595 AGO786593:AGR786595 AQK786593:AQN786595 BAG786593:BAJ786595 BKC786593:BKF786595 BTY786593:BUB786595 CDU786593:CDX786595 CNQ786593:CNT786595 CXM786593:CXP786595 DHI786593:DHL786595 DRE786593:DRH786595 EBA786593:EBD786595 EKW786593:EKZ786595 EUS786593:EUV786595 FEO786593:FER786595 FOK786593:FON786595 FYG786593:FYJ786595 GIC786593:GIF786595 GRY786593:GSB786595 HBU786593:HBX786595 HLQ786593:HLT786595 HVM786593:HVP786595 IFI786593:IFL786595 IPE786593:IPH786595 IZA786593:IZD786595 JIW786593:JIZ786595 JSS786593:JSV786595 KCO786593:KCR786595 KMK786593:KMN786595 KWG786593:KWJ786595 LGC786593:LGF786595 LPY786593:LQB786595 LZU786593:LZX786595 MJQ786593:MJT786595 MTM786593:MTP786595 NDI786593:NDL786595 NNE786593:NNH786595 NXA786593:NXD786595 OGW786593:OGZ786595 OQS786593:OQV786595 PAO786593:PAR786595 PKK786593:PKN786595 PUG786593:PUJ786595 QEC786593:QEF786595 QNY786593:QOB786595 QXU786593:QXX786595 RHQ786593:RHT786595 RRM786593:RRP786595 SBI786593:SBL786595 SLE786593:SLH786595 SVA786593:SVD786595 TEW786593:TEZ786595 TOS786593:TOV786595 TYO786593:TYR786595 UIK786593:UIN786595 USG786593:USJ786595 VCC786593:VCF786595 VLY786593:VMB786595 VVU786593:VVX786595 WFQ786593:WFT786595 WPM786593:WPP786595 WZI786593:WZL786595 DA852129:DD852131 MW852129:MZ852131 WS852129:WV852131 AGO852129:AGR852131 AQK852129:AQN852131 BAG852129:BAJ852131 BKC852129:BKF852131 BTY852129:BUB852131 CDU852129:CDX852131 CNQ852129:CNT852131 CXM852129:CXP852131 DHI852129:DHL852131 DRE852129:DRH852131 EBA852129:EBD852131 EKW852129:EKZ852131 EUS852129:EUV852131 FEO852129:FER852131 FOK852129:FON852131 FYG852129:FYJ852131 GIC852129:GIF852131 GRY852129:GSB852131 HBU852129:HBX852131 HLQ852129:HLT852131 HVM852129:HVP852131 IFI852129:IFL852131 IPE852129:IPH852131 IZA852129:IZD852131 JIW852129:JIZ852131 JSS852129:JSV852131 KCO852129:KCR852131 KMK852129:KMN852131 KWG852129:KWJ852131 LGC852129:LGF852131 LPY852129:LQB852131 LZU852129:LZX852131 MJQ852129:MJT852131 MTM852129:MTP852131 NDI852129:NDL852131 NNE852129:NNH852131 NXA852129:NXD852131 OGW852129:OGZ852131 OQS852129:OQV852131 PAO852129:PAR852131 PKK852129:PKN852131 PUG852129:PUJ852131 QEC852129:QEF852131 QNY852129:QOB852131 QXU852129:QXX852131 RHQ852129:RHT852131 RRM852129:RRP852131 SBI852129:SBL852131 SLE852129:SLH852131 SVA852129:SVD852131 TEW852129:TEZ852131 TOS852129:TOV852131 TYO852129:TYR852131 UIK852129:UIN852131 USG852129:USJ852131 VCC852129:VCF852131 VLY852129:VMB852131 VVU852129:VVX852131 WFQ852129:WFT852131 WPM852129:WPP852131 WZI852129:WZL852131 DA917665:DD917667 MW917665:MZ917667 WS917665:WV917667 AGO917665:AGR917667 AQK917665:AQN917667 BAG917665:BAJ917667 BKC917665:BKF917667 BTY917665:BUB917667 CDU917665:CDX917667 CNQ917665:CNT917667 CXM917665:CXP917667 DHI917665:DHL917667 DRE917665:DRH917667 EBA917665:EBD917667 EKW917665:EKZ917667 EUS917665:EUV917667 FEO917665:FER917667 FOK917665:FON917667 FYG917665:FYJ917667 GIC917665:GIF917667 GRY917665:GSB917667 HBU917665:HBX917667 HLQ917665:HLT917667 HVM917665:HVP917667 IFI917665:IFL917667 IPE917665:IPH917667 IZA917665:IZD917667 JIW917665:JIZ917667 JSS917665:JSV917667 KCO917665:KCR917667 KMK917665:KMN917667 KWG917665:KWJ917667 LGC917665:LGF917667 LPY917665:LQB917667 LZU917665:LZX917667 MJQ917665:MJT917667 MTM917665:MTP917667 NDI917665:NDL917667 NNE917665:NNH917667 NXA917665:NXD917667 OGW917665:OGZ917667 OQS917665:OQV917667 PAO917665:PAR917667 PKK917665:PKN917667 PUG917665:PUJ917667 QEC917665:QEF917667 QNY917665:QOB917667 QXU917665:QXX917667 RHQ917665:RHT917667 RRM917665:RRP917667 SBI917665:SBL917667 SLE917665:SLH917667 SVA917665:SVD917667 TEW917665:TEZ917667 TOS917665:TOV917667 TYO917665:TYR917667 UIK917665:UIN917667 USG917665:USJ917667 VCC917665:VCF917667 VLY917665:VMB917667 VVU917665:VVX917667 WFQ917665:WFT917667 WPM917665:WPP917667 WZI917665:WZL917667 DA983201:DD983203 MW983201:MZ983203 WS983201:WV983203 AGO983201:AGR983203 AQK983201:AQN983203 BAG983201:BAJ983203 BKC983201:BKF983203 BTY983201:BUB983203 CDU983201:CDX983203 CNQ983201:CNT983203 CXM983201:CXP983203 DHI983201:DHL983203 DRE983201:DRH983203 EBA983201:EBD983203 EKW983201:EKZ983203 EUS983201:EUV983203 FEO983201:FER983203 FOK983201:FON983203 FYG983201:FYJ983203 GIC983201:GIF983203 GRY983201:GSB983203 HBU983201:HBX983203 HLQ983201:HLT983203 HVM983201:HVP983203 IFI983201:IFL983203 IPE983201:IPH983203 IZA983201:IZD983203 JIW983201:JIZ983203 JSS983201:JSV983203 KCO983201:KCR983203 KMK983201:KMN983203 KWG983201:KWJ983203 LGC983201:LGF983203 LPY983201:LQB983203 LZU983201:LZX983203 MJQ983201:MJT983203 MTM983201:MTP983203 NDI983201:NDL983203 NNE983201:NNH983203 NXA983201:NXD983203 OGW983201:OGZ983203 OQS983201:OQV983203 PAO983201:PAR983203 PKK983201:PKN983203 PUG983201:PUJ983203 QEC983201:QEF983203 QNY983201:QOB983203 QXU983201:QXX983203 RHQ983201:RHT983203 RRM983201:RRP983203 SBI983201:SBL983203 SLE983201:SLH983203 SVA983201:SVD983203 TEW983201:TEZ983203 TOS983201:TOV983203 TYO983201:TYR983203 UIK983201:UIN983203 USG983201:USJ983203 VCC983201:VCF983203 VLY983201:VMB983203 VVU983201:VVX983203 WFQ983201:WFT983203 WPM983201:WPP983203 WZI983201:WZL983203 BM161:CW163 LI161:MS163 VE161:WO163 AFA161:AGK163 AOW161:AQG163 AYS161:BAC163 BIO161:BJY163 BSK161:BTU163 CCG161:CDQ163 CMC161:CNM163 CVY161:CXI163 DFU161:DHE163 DPQ161:DRA163 DZM161:EAW163 EJI161:EKS163 ETE161:EUO163 FDA161:FEK163 FMW161:FOG163 FWS161:FYC163 GGO161:GHY163 GQK161:GRU163 HAG161:HBQ163 HKC161:HLM163 HTY161:HVI163 IDU161:IFE163 INQ161:IPA163 IXM161:IYW163 JHI161:JIS163 JRE161:JSO163 KBA161:KCK163 KKW161:KMG163 KUS161:KWC163 LEO161:LFY163 LOK161:LPU163 LYG161:LZQ163 MIC161:MJM163 MRY161:MTI163 NBU161:NDE163 NLQ161:NNA163 NVM161:NWW163 OFI161:OGS163 OPE161:OQO163 OZA161:PAK163 PIW161:PKG163 PSS161:PUC163 QCO161:QDY163 QMK161:QNU163 QWG161:QXQ163 RGC161:RHM163 RPY161:RRI163 RZU161:SBE163 SJQ161:SLA163 STM161:SUW163 TDI161:TES163 TNE161:TOO163 TXA161:TYK163 UGW161:UIG163 UQS161:USC163 VAO161:VBY163 VKK161:VLU163 VUG161:VVQ163 WEC161:WFM163 WNY161:WPI163 WXU161:WZE163 BM65697:CW65699 LI65697:MS65699 VE65697:WO65699 AFA65697:AGK65699 AOW65697:AQG65699 AYS65697:BAC65699 BIO65697:BJY65699 BSK65697:BTU65699 CCG65697:CDQ65699 CMC65697:CNM65699 CVY65697:CXI65699 DFU65697:DHE65699 DPQ65697:DRA65699 DZM65697:EAW65699 EJI65697:EKS65699 ETE65697:EUO65699 FDA65697:FEK65699 FMW65697:FOG65699 FWS65697:FYC65699 GGO65697:GHY65699 GQK65697:GRU65699 HAG65697:HBQ65699 HKC65697:HLM65699 HTY65697:HVI65699 IDU65697:IFE65699 INQ65697:IPA65699 IXM65697:IYW65699 JHI65697:JIS65699 JRE65697:JSO65699 KBA65697:KCK65699 KKW65697:KMG65699 KUS65697:KWC65699 LEO65697:LFY65699 LOK65697:LPU65699 LYG65697:LZQ65699 MIC65697:MJM65699 MRY65697:MTI65699 NBU65697:NDE65699 NLQ65697:NNA65699 NVM65697:NWW65699 OFI65697:OGS65699 OPE65697:OQO65699 OZA65697:PAK65699 PIW65697:PKG65699 PSS65697:PUC65699 QCO65697:QDY65699 QMK65697:QNU65699 QWG65697:QXQ65699 RGC65697:RHM65699 RPY65697:RRI65699 RZU65697:SBE65699 SJQ65697:SLA65699 STM65697:SUW65699 TDI65697:TES65699 TNE65697:TOO65699 TXA65697:TYK65699 UGW65697:UIG65699 UQS65697:USC65699 VAO65697:VBY65699 VKK65697:VLU65699 VUG65697:VVQ65699 WEC65697:WFM65699 WNY65697:WPI65699 WXU65697:WZE65699 BM131233:CW131235 LI131233:MS131235 VE131233:WO131235 AFA131233:AGK131235 AOW131233:AQG131235 AYS131233:BAC131235 BIO131233:BJY131235 BSK131233:BTU131235 CCG131233:CDQ131235 CMC131233:CNM131235 CVY131233:CXI131235 DFU131233:DHE131235 DPQ131233:DRA131235 DZM131233:EAW131235 EJI131233:EKS131235 ETE131233:EUO131235 FDA131233:FEK131235 FMW131233:FOG131235 FWS131233:FYC131235 GGO131233:GHY131235 GQK131233:GRU131235 HAG131233:HBQ131235 HKC131233:HLM131235 HTY131233:HVI131235 IDU131233:IFE131235 INQ131233:IPA131235 IXM131233:IYW131235 JHI131233:JIS131235 JRE131233:JSO131235 KBA131233:KCK131235 KKW131233:KMG131235 KUS131233:KWC131235 LEO131233:LFY131235 LOK131233:LPU131235 LYG131233:LZQ131235 MIC131233:MJM131235 MRY131233:MTI131235 NBU131233:NDE131235 NLQ131233:NNA131235 NVM131233:NWW131235 OFI131233:OGS131235 OPE131233:OQO131235 OZA131233:PAK131235 PIW131233:PKG131235 PSS131233:PUC131235 QCO131233:QDY131235 QMK131233:QNU131235 QWG131233:QXQ131235 RGC131233:RHM131235 RPY131233:RRI131235 RZU131233:SBE131235 SJQ131233:SLA131235 STM131233:SUW131235 TDI131233:TES131235 TNE131233:TOO131235 TXA131233:TYK131235 UGW131233:UIG131235 UQS131233:USC131235 VAO131233:VBY131235 VKK131233:VLU131235 VUG131233:VVQ131235 WEC131233:WFM131235 WNY131233:WPI131235 WXU131233:WZE131235 BM196769:CW196771 LI196769:MS196771 VE196769:WO196771 AFA196769:AGK196771 AOW196769:AQG196771 AYS196769:BAC196771 BIO196769:BJY196771 BSK196769:BTU196771 CCG196769:CDQ196771 CMC196769:CNM196771 CVY196769:CXI196771 DFU196769:DHE196771 DPQ196769:DRA196771 DZM196769:EAW196771 EJI196769:EKS196771 ETE196769:EUO196771 FDA196769:FEK196771 FMW196769:FOG196771 FWS196769:FYC196771 GGO196769:GHY196771 GQK196769:GRU196771 HAG196769:HBQ196771 HKC196769:HLM196771 HTY196769:HVI196771 IDU196769:IFE196771 INQ196769:IPA196771 IXM196769:IYW196771 JHI196769:JIS196771 JRE196769:JSO196771 KBA196769:KCK196771 KKW196769:KMG196771 KUS196769:KWC196771 LEO196769:LFY196771 LOK196769:LPU196771 LYG196769:LZQ196771 MIC196769:MJM196771 MRY196769:MTI196771 NBU196769:NDE196771 NLQ196769:NNA196771 NVM196769:NWW196771 OFI196769:OGS196771 OPE196769:OQO196771 OZA196769:PAK196771 PIW196769:PKG196771 PSS196769:PUC196771 QCO196769:QDY196771 QMK196769:QNU196771 QWG196769:QXQ196771 RGC196769:RHM196771 RPY196769:RRI196771 RZU196769:SBE196771 SJQ196769:SLA196771 STM196769:SUW196771 TDI196769:TES196771 TNE196769:TOO196771 TXA196769:TYK196771 UGW196769:UIG196771 UQS196769:USC196771 VAO196769:VBY196771 VKK196769:VLU196771 VUG196769:VVQ196771 WEC196769:WFM196771 WNY196769:WPI196771 WXU196769:WZE196771 BM262305:CW262307 LI262305:MS262307 VE262305:WO262307 AFA262305:AGK262307 AOW262305:AQG262307 AYS262305:BAC262307 BIO262305:BJY262307 BSK262305:BTU262307 CCG262305:CDQ262307 CMC262305:CNM262307 CVY262305:CXI262307 DFU262305:DHE262307 DPQ262305:DRA262307 DZM262305:EAW262307 EJI262305:EKS262307 ETE262305:EUO262307 FDA262305:FEK262307 FMW262305:FOG262307 FWS262305:FYC262307 GGO262305:GHY262307 GQK262305:GRU262307 HAG262305:HBQ262307 HKC262305:HLM262307 HTY262305:HVI262307 IDU262305:IFE262307 INQ262305:IPA262307 IXM262305:IYW262307 JHI262305:JIS262307 JRE262305:JSO262307 KBA262305:KCK262307 KKW262305:KMG262307 KUS262305:KWC262307 LEO262305:LFY262307 LOK262305:LPU262307 LYG262305:LZQ262307 MIC262305:MJM262307 MRY262305:MTI262307 NBU262305:NDE262307 NLQ262305:NNA262307 NVM262305:NWW262307 OFI262305:OGS262307 OPE262305:OQO262307 OZA262305:PAK262307 PIW262305:PKG262307 PSS262305:PUC262307 QCO262305:QDY262307 QMK262305:QNU262307 QWG262305:QXQ262307 RGC262305:RHM262307 RPY262305:RRI262307 RZU262305:SBE262307 SJQ262305:SLA262307 STM262305:SUW262307 TDI262305:TES262307 TNE262305:TOO262307 TXA262305:TYK262307 UGW262305:UIG262307 UQS262305:USC262307 VAO262305:VBY262307 VKK262305:VLU262307 VUG262305:VVQ262307 WEC262305:WFM262307 WNY262305:WPI262307 WXU262305:WZE262307 BM327841:CW327843 LI327841:MS327843 VE327841:WO327843 AFA327841:AGK327843 AOW327841:AQG327843 AYS327841:BAC327843 BIO327841:BJY327843 BSK327841:BTU327843 CCG327841:CDQ327843 CMC327841:CNM327843 CVY327841:CXI327843 DFU327841:DHE327843 DPQ327841:DRA327843 DZM327841:EAW327843 EJI327841:EKS327843 ETE327841:EUO327843 FDA327841:FEK327843 FMW327841:FOG327843 FWS327841:FYC327843 GGO327841:GHY327843 GQK327841:GRU327843 HAG327841:HBQ327843 HKC327841:HLM327843 HTY327841:HVI327843 IDU327841:IFE327843 INQ327841:IPA327843 IXM327841:IYW327843 JHI327841:JIS327843 JRE327841:JSO327843 KBA327841:KCK327843 KKW327841:KMG327843 KUS327841:KWC327843 LEO327841:LFY327843 LOK327841:LPU327843 LYG327841:LZQ327843 MIC327841:MJM327843 MRY327841:MTI327843 NBU327841:NDE327843 NLQ327841:NNA327843 NVM327841:NWW327843 OFI327841:OGS327843 OPE327841:OQO327843 OZA327841:PAK327843 PIW327841:PKG327843 PSS327841:PUC327843 QCO327841:QDY327843 QMK327841:QNU327843 QWG327841:QXQ327843 RGC327841:RHM327843 RPY327841:RRI327843 RZU327841:SBE327843 SJQ327841:SLA327843 STM327841:SUW327843 TDI327841:TES327843 TNE327841:TOO327843 TXA327841:TYK327843 UGW327841:UIG327843 UQS327841:USC327843 VAO327841:VBY327843 VKK327841:VLU327843 VUG327841:VVQ327843 WEC327841:WFM327843 WNY327841:WPI327843 WXU327841:WZE327843 BM393377:CW393379 LI393377:MS393379 VE393377:WO393379 AFA393377:AGK393379 AOW393377:AQG393379 AYS393377:BAC393379 BIO393377:BJY393379 BSK393377:BTU393379 CCG393377:CDQ393379 CMC393377:CNM393379 CVY393377:CXI393379 DFU393377:DHE393379 DPQ393377:DRA393379 DZM393377:EAW393379 EJI393377:EKS393379 ETE393377:EUO393379 FDA393377:FEK393379 FMW393377:FOG393379 FWS393377:FYC393379 GGO393377:GHY393379 GQK393377:GRU393379 HAG393377:HBQ393379 HKC393377:HLM393379 HTY393377:HVI393379 IDU393377:IFE393379 INQ393377:IPA393379 IXM393377:IYW393379 JHI393377:JIS393379 JRE393377:JSO393379 KBA393377:KCK393379 KKW393377:KMG393379 KUS393377:KWC393379 LEO393377:LFY393379 LOK393377:LPU393379 LYG393377:LZQ393379 MIC393377:MJM393379 MRY393377:MTI393379 NBU393377:NDE393379 NLQ393377:NNA393379 NVM393377:NWW393379 OFI393377:OGS393379 OPE393377:OQO393379 OZA393377:PAK393379 PIW393377:PKG393379 PSS393377:PUC393379 QCO393377:QDY393379 QMK393377:QNU393379 QWG393377:QXQ393379 RGC393377:RHM393379 RPY393377:RRI393379 RZU393377:SBE393379 SJQ393377:SLA393379 STM393377:SUW393379 TDI393377:TES393379 TNE393377:TOO393379 TXA393377:TYK393379 UGW393377:UIG393379 UQS393377:USC393379 VAO393377:VBY393379 VKK393377:VLU393379 VUG393377:VVQ393379 WEC393377:WFM393379 WNY393377:WPI393379 WXU393377:WZE393379 BM458913:CW458915 LI458913:MS458915 VE458913:WO458915 AFA458913:AGK458915 AOW458913:AQG458915 AYS458913:BAC458915 BIO458913:BJY458915 BSK458913:BTU458915 CCG458913:CDQ458915 CMC458913:CNM458915 CVY458913:CXI458915 DFU458913:DHE458915 DPQ458913:DRA458915 DZM458913:EAW458915 EJI458913:EKS458915 ETE458913:EUO458915 FDA458913:FEK458915 FMW458913:FOG458915 FWS458913:FYC458915 GGO458913:GHY458915 GQK458913:GRU458915 HAG458913:HBQ458915 HKC458913:HLM458915 HTY458913:HVI458915 IDU458913:IFE458915 INQ458913:IPA458915 IXM458913:IYW458915 JHI458913:JIS458915 JRE458913:JSO458915 KBA458913:KCK458915 KKW458913:KMG458915 KUS458913:KWC458915 LEO458913:LFY458915 LOK458913:LPU458915 LYG458913:LZQ458915 MIC458913:MJM458915 MRY458913:MTI458915 NBU458913:NDE458915 NLQ458913:NNA458915 NVM458913:NWW458915 OFI458913:OGS458915 OPE458913:OQO458915 OZA458913:PAK458915 PIW458913:PKG458915 PSS458913:PUC458915 QCO458913:QDY458915 QMK458913:QNU458915 QWG458913:QXQ458915 RGC458913:RHM458915 RPY458913:RRI458915 RZU458913:SBE458915 SJQ458913:SLA458915 STM458913:SUW458915 TDI458913:TES458915 TNE458913:TOO458915 TXA458913:TYK458915 UGW458913:UIG458915 UQS458913:USC458915 VAO458913:VBY458915 VKK458913:VLU458915 VUG458913:VVQ458915 WEC458913:WFM458915 WNY458913:WPI458915 WXU458913:WZE458915 BM524449:CW524451 LI524449:MS524451 VE524449:WO524451 AFA524449:AGK524451 AOW524449:AQG524451 AYS524449:BAC524451 BIO524449:BJY524451 BSK524449:BTU524451 CCG524449:CDQ524451 CMC524449:CNM524451 CVY524449:CXI524451 DFU524449:DHE524451 DPQ524449:DRA524451 DZM524449:EAW524451 EJI524449:EKS524451 ETE524449:EUO524451 FDA524449:FEK524451 FMW524449:FOG524451 FWS524449:FYC524451 GGO524449:GHY524451 GQK524449:GRU524451 HAG524449:HBQ524451 HKC524449:HLM524451 HTY524449:HVI524451 IDU524449:IFE524451 INQ524449:IPA524451 IXM524449:IYW524451 JHI524449:JIS524451 JRE524449:JSO524451 KBA524449:KCK524451 KKW524449:KMG524451 KUS524449:KWC524451 LEO524449:LFY524451 LOK524449:LPU524451 LYG524449:LZQ524451 MIC524449:MJM524451 MRY524449:MTI524451 NBU524449:NDE524451 NLQ524449:NNA524451 NVM524449:NWW524451 OFI524449:OGS524451 OPE524449:OQO524451 OZA524449:PAK524451 PIW524449:PKG524451 PSS524449:PUC524451 QCO524449:QDY524451 QMK524449:QNU524451 QWG524449:QXQ524451 RGC524449:RHM524451 RPY524449:RRI524451 RZU524449:SBE524451 SJQ524449:SLA524451 STM524449:SUW524451 TDI524449:TES524451 TNE524449:TOO524451 TXA524449:TYK524451 UGW524449:UIG524451 UQS524449:USC524451 VAO524449:VBY524451 VKK524449:VLU524451 VUG524449:VVQ524451 WEC524449:WFM524451 WNY524449:WPI524451 WXU524449:WZE524451 BM589985:CW589987 LI589985:MS589987 VE589985:WO589987 AFA589985:AGK589987 AOW589985:AQG589987 AYS589985:BAC589987 BIO589985:BJY589987 BSK589985:BTU589987 CCG589985:CDQ589987 CMC589985:CNM589987 CVY589985:CXI589987 DFU589985:DHE589987 DPQ589985:DRA589987 DZM589985:EAW589987 EJI589985:EKS589987 ETE589985:EUO589987 FDA589985:FEK589987 FMW589985:FOG589987 FWS589985:FYC589987 GGO589985:GHY589987 GQK589985:GRU589987 HAG589985:HBQ589987 HKC589985:HLM589987 HTY589985:HVI589987 IDU589985:IFE589987 INQ589985:IPA589987 IXM589985:IYW589987 JHI589985:JIS589987 JRE589985:JSO589987 KBA589985:KCK589987 KKW589985:KMG589987 KUS589985:KWC589987 LEO589985:LFY589987 LOK589985:LPU589987 LYG589985:LZQ589987 MIC589985:MJM589987 MRY589985:MTI589987 NBU589985:NDE589987 NLQ589985:NNA589987 NVM589985:NWW589987 OFI589985:OGS589987 OPE589985:OQO589987 OZA589985:PAK589987 PIW589985:PKG589987 PSS589985:PUC589987 QCO589985:QDY589987 QMK589985:QNU589987 QWG589985:QXQ589987 RGC589985:RHM589987 RPY589985:RRI589987 RZU589985:SBE589987 SJQ589985:SLA589987 STM589985:SUW589987 TDI589985:TES589987 TNE589985:TOO589987 TXA589985:TYK589987 UGW589985:UIG589987 UQS589985:USC589987 VAO589985:VBY589987 VKK589985:VLU589987 VUG589985:VVQ589987 WEC589985:WFM589987 WNY589985:WPI589987 WXU589985:WZE589987 BM655521:CW655523 LI655521:MS655523 VE655521:WO655523 AFA655521:AGK655523 AOW655521:AQG655523 AYS655521:BAC655523 BIO655521:BJY655523 BSK655521:BTU655523 CCG655521:CDQ655523 CMC655521:CNM655523 CVY655521:CXI655523 DFU655521:DHE655523 DPQ655521:DRA655523 DZM655521:EAW655523 EJI655521:EKS655523 ETE655521:EUO655523 FDA655521:FEK655523 FMW655521:FOG655523 FWS655521:FYC655523 GGO655521:GHY655523 GQK655521:GRU655523 HAG655521:HBQ655523 HKC655521:HLM655523 HTY655521:HVI655523 IDU655521:IFE655523 INQ655521:IPA655523 IXM655521:IYW655523 JHI655521:JIS655523 JRE655521:JSO655523 KBA655521:KCK655523 KKW655521:KMG655523 KUS655521:KWC655523 LEO655521:LFY655523 LOK655521:LPU655523 LYG655521:LZQ655523 MIC655521:MJM655523 MRY655521:MTI655523 NBU655521:NDE655523 NLQ655521:NNA655523 NVM655521:NWW655523 OFI655521:OGS655523 OPE655521:OQO655523 OZA655521:PAK655523 PIW655521:PKG655523 PSS655521:PUC655523 QCO655521:QDY655523 QMK655521:QNU655523 QWG655521:QXQ655523 RGC655521:RHM655523 RPY655521:RRI655523 RZU655521:SBE655523 SJQ655521:SLA655523 STM655521:SUW655523 TDI655521:TES655523 TNE655521:TOO655523 TXA655521:TYK655523 UGW655521:UIG655523 UQS655521:USC655523 VAO655521:VBY655523 VKK655521:VLU655523 VUG655521:VVQ655523 WEC655521:WFM655523 WNY655521:WPI655523 WXU655521:WZE655523 BM721057:CW721059 LI721057:MS721059 VE721057:WO721059 AFA721057:AGK721059 AOW721057:AQG721059 AYS721057:BAC721059 BIO721057:BJY721059 BSK721057:BTU721059 CCG721057:CDQ721059 CMC721057:CNM721059 CVY721057:CXI721059 DFU721057:DHE721059 DPQ721057:DRA721059 DZM721057:EAW721059 EJI721057:EKS721059 ETE721057:EUO721059 FDA721057:FEK721059 FMW721057:FOG721059 FWS721057:FYC721059 GGO721057:GHY721059 GQK721057:GRU721059 HAG721057:HBQ721059 HKC721057:HLM721059 HTY721057:HVI721059 IDU721057:IFE721059 INQ721057:IPA721059 IXM721057:IYW721059 JHI721057:JIS721059 JRE721057:JSO721059 KBA721057:KCK721059 KKW721057:KMG721059 KUS721057:KWC721059 LEO721057:LFY721059 LOK721057:LPU721059 LYG721057:LZQ721059 MIC721057:MJM721059 MRY721057:MTI721059 NBU721057:NDE721059 NLQ721057:NNA721059 NVM721057:NWW721059 OFI721057:OGS721059 OPE721057:OQO721059 OZA721057:PAK721059 PIW721057:PKG721059 PSS721057:PUC721059 QCO721057:QDY721059 QMK721057:QNU721059 QWG721057:QXQ721059 RGC721057:RHM721059 RPY721057:RRI721059 RZU721057:SBE721059 SJQ721057:SLA721059 STM721057:SUW721059 TDI721057:TES721059 TNE721057:TOO721059 TXA721057:TYK721059 UGW721057:UIG721059 UQS721057:USC721059 VAO721057:VBY721059 VKK721057:VLU721059 VUG721057:VVQ721059 WEC721057:WFM721059 WNY721057:WPI721059 WXU721057:WZE721059 BM786593:CW786595 LI786593:MS786595 VE786593:WO786595 AFA786593:AGK786595 AOW786593:AQG786595 AYS786593:BAC786595 BIO786593:BJY786595 BSK786593:BTU786595 CCG786593:CDQ786595 CMC786593:CNM786595 CVY786593:CXI786595 DFU786593:DHE786595 DPQ786593:DRA786595 DZM786593:EAW786595 EJI786593:EKS786595 ETE786593:EUO786595 FDA786593:FEK786595 FMW786593:FOG786595 FWS786593:FYC786595 GGO786593:GHY786595 GQK786593:GRU786595 HAG786593:HBQ786595 HKC786593:HLM786595 HTY786593:HVI786595 IDU786593:IFE786595 INQ786593:IPA786595 IXM786593:IYW786595 JHI786593:JIS786595 JRE786593:JSO786595 KBA786593:KCK786595 KKW786593:KMG786595 KUS786593:KWC786595 LEO786593:LFY786595 LOK786593:LPU786595 LYG786593:LZQ786595 MIC786593:MJM786595 MRY786593:MTI786595 NBU786593:NDE786595 NLQ786593:NNA786595 NVM786593:NWW786595 OFI786593:OGS786595 OPE786593:OQO786595 OZA786593:PAK786595 PIW786593:PKG786595 PSS786593:PUC786595 QCO786593:QDY786595 QMK786593:QNU786595 QWG786593:QXQ786595 RGC786593:RHM786595 RPY786593:RRI786595 RZU786593:SBE786595 SJQ786593:SLA786595 STM786593:SUW786595 TDI786593:TES786595 TNE786593:TOO786595 TXA786593:TYK786595 UGW786593:UIG786595 UQS786593:USC786595 VAO786593:VBY786595 VKK786593:VLU786595 VUG786593:VVQ786595 WEC786593:WFM786595 WNY786593:WPI786595 WXU786593:WZE786595 BM852129:CW852131 LI852129:MS852131 VE852129:WO852131 AFA852129:AGK852131 AOW852129:AQG852131 AYS852129:BAC852131 BIO852129:BJY852131 BSK852129:BTU852131 CCG852129:CDQ852131 CMC852129:CNM852131 CVY852129:CXI852131 DFU852129:DHE852131 DPQ852129:DRA852131 DZM852129:EAW852131 EJI852129:EKS852131 ETE852129:EUO852131 FDA852129:FEK852131 FMW852129:FOG852131 FWS852129:FYC852131 GGO852129:GHY852131 GQK852129:GRU852131 HAG852129:HBQ852131 HKC852129:HLM852131 HTY852129:HVI852131 IDU852129:IFE852131 INQ852129:IPA852131 IXM852129:IYW852131 JHI852129:JIS852131 JRE852129:JSO852131 KBA852129:KCK852131 KKW852129:KMG852131 KUS852129:KWC852131 LEO852129:LFY852131 LOK852129:LPU852131 LYG852129:LZQ852131 MIC852129:MJM852131 MRY852129:MTI852131 NBU852129:NDE852131 NLQ852129:NNA852131 NVM852129:NWW852131 OFI852129:OGS852131 OPE852129:OQO852131 OZA852129:PAK852131 PIW852129:PKG852131 PSS852129:PUC852131 QCO852129:QDY852131 QMK852129:QNU852131 QWG852129:QXQ852131 RGC852129:RHM852131 RPY852129:RRI852131 RZU852129:SBE852131 SJQ852129:SLA852131 STM852129:SUW852131 TDI852129:TES852131 TNE852129:TOO852131 TXA852129:TYK852131 UGW852129:UIG852131 UQS852129:USC852131 VAO852129:VBY852131 VKK852129:VLU852131 VUG852129:VVQ852131 WEC852129:WFM852131 WNY852129:WPI852131 WXU852129:WZE852131 BM917665:CW917667 LI917665:MS917667 VE917665:WO917667 AFA917665:AGK917667 AOW917665:AQG917667 AYS917665:BAC917667 BIO917665:BJY917667 BSK917665:BTU917667 CCG917665:CDQ917667 CMC917665:CNM917667 CVY917665:CXI917667 DFU917665:DHE917667 DPQ917665:DRA917667 DZM917665:EAW917667 EJI917665:EKS917667 ETE917665:EUO917667 FDA917665:FEK917667 FMW917665:FOG917667 FWS917665:FYC917667 GGO917665:GHY917667 GQK917665:GRU917667 HAG917665:HBQ917667 HKC917665:HLM917667 HTY917665:HVI917667 IDU917665:IFE917667 INQ917665:IPA917667 IXM917665:IYW917667 JHI917665:JIS917667 JRE917665:JSO917667 KBA917665:KCK917667 KKW917665:KMG917667 KUS917665:KWC917667 LEO917665:LFY917667 LOK917665:LPU917667 LYG917665:LZQ917667 MIC917665:MJM917667 MRY917665:MTI917667 NBU917665:NDE917667 NLQ917665:NNA917667 NVM917665:NWW917667 OFI917665:OGS917667 OPE917665:OQO917667 OZA917665:PAK917667 PIW917665:PKG917667 PSS917665:PUC917667 QCO917665:QDY917667 QMK917665:QNU917667 QWG917665:QXQ917667 RGC917665:RHM917667 RPY917665:RRI917667 RZU917665:SBE917667 SJQ917665:SLA917667 STM917665:SUW917667 TDI917665:TES917667 TNE917665:TOO917667 TXA917665:TYK917667 UGW917665:UIG917667 UQS917665:USC917667 VAO917665:VBY917667 VKK917665:VLU917667 VUG917665:VVQ917667 WEC917665:WFM917667 WNY917665:WPI917667 WXU917665:WZE917667 BM983201:CW983203 LI983201:MS983203 VE983201:WO983203 AFA983201:AGK983203 AOW983201:AQG983203 AYS983201:BAC983203 BIO983201:BJY983203 BSK983201:BTU983203 CCG983201:CDQ983203 CMC983201:CNM983203 CVY983201:CXI983203 DFU983201:DHE983203 DPQ983201:DRA983203 DZM983201:EAW983203 EJI983201:EKS983203 ETE983201:EUO983203 FDA983201:FEK983203 FMW983201:FOG983203 FWS983201:FYC983203 GGO983201:GHY983203 GQK983201:GRU983203 HAG983201:HBQ983203 HKC983201:HLM983203 HTY983201:HVI983203 IDU983201:IFE983203 INQ983201:IPA983203 IXM983201:IYW983203 JHI983201:JIS983203 JRE983201:JSO983203 KBA983201:KCK983203 KKW983201:KMG983203 KUS983201:KWC983203 LEO983201:LFY983203 LOK983201:LPU983203 LYG983201:LZQ983203 MIC983201:MJM983203 MRY983201:MTI983203 NBU983201:NDE983203 NLQ983201:NNA983203 NVM983201:NWW983203 OFI983201:OGS983203 OPE983201:OQO983203 OZA983201:PAK983203 PIW983201:PKG983203 PSS983201:PUC983203 QCO983201:QDY983203 QMK983201:QNU983203 QWG983201:QXQ983203 RGC983201:RHM983203 RPY983201:RRI983203 RZU983201:SBE983203 SJQ983201:SLA983203 STM983201:SUW983203 TDI983201:TES983203 TNE983201:TOO983203 TXA983201:TYK983203 UGW983201:UIG983203 UQS983201:USC983203 VAO983201:VBY983203 VKK983201:VLU983203 VUG983201:VVQ983203 WEC983201:WFM983203 WNY983201:WPI983203 WXU983201:WZE983203 CX163:CZ163 MT163:MV163 WP163:WR163 AGL163:AGN163 AQH163:AQJ163 BAD163:BAF163 BJZ163:BKB163 BTV163:BTX163 CDR163:CDT163 CNN163:CNP163 CXJ163:CXL163 DHF163:DHH163 DRB163:DRD163 EAX163:EAZ163 EKT163:EKV163 EUP163:EUR163 FEL163:FEN163 FOH163:FOJ163 FYD163:FYF163 GHZ163:GIB163 GRV163:GRX163 HBR163:HBT163 HLN163:HLP163 HVJ163:HVL163 IFF163:IFH163 IPB163:IPD163 IYX163:IYZ163 JIT163:JIV163 JSP163:JSR163 KCL163:KCN163 KMH163:KMJ163 KWD163:KWF163 LFZ163:LGB163 LPV163:LPX163 LZR163:LZT163 MJN163:MJP163 MTJ163:MTL163 NDF163:NDH163 NNB163:NND163 NWX163:NWZ163 OGT163:OGV163 OQP163:OQR163 PAL163:PAN163 PKH163:PKJ163 PUD163:PUF163 QDZ163:QEB163 QNV163:QNX163 QXR163:QXT163 RHN163:RHP163 RRJ163:RRL163 SBF163:SBH163 SLB163:SLD163 SUX163:SUZ163 TET163:TEV163 TOP163:TOR163 TYL163:TYN163 UIH163:UIJ163 USD163:USF163 VBZ163:VCB163 VLV163:VLX163 VVR163:VVT163 WFN163:WFP163 WPJ163:WPL163 WZF163:WZH163 CX65699:CZ65699 MT65699:MV65699 WP65699:WR65699 AGL65699:AGN65699 AQH65699:AQJ65699 BAD65699:BAF65699 BJZ65699:BKB65699 BTV65699:BTX65699 CDR65699:CDT65699 CNN65699:CNP65699 CXJ65699:CXL65699 DHF65699:DHH65699 DRB65699:DRD65699 EAX65699:EAZ65699 EKT65699:EKV65699 EUP65699:EUR65699 FEL65699:FEN65699 FOH65699:FOJ65699 FYD65699:FYF65699 GHZ65699:GIB65699 GRV65699:GRX65699 HBR65699:HBT65699 HLN65699:HLP65699 HVJ65699:HVL65699 IFF65699:IFH65699 IPB65699:IPD65699 IYX65699:IYZ65699 JIT65699:JIV65699 JSP65699:JSR65699 KCL65699:KCN65699 KMH65699:KMJ65699 KWD65699:KWF65699 LFZ65699:LGB65699 LPV65699:LPX65699 LZR65699:LZT65699 MJN65699:MJP65699 MTJ65699:MTL65699 NDF65699:NDH65699 NNB65699:NND65699 NWX65699:NWZ65699 OGT65699:OGV65699 OQP65699:OQR65699 PAL65699:PAN65699 PKH65699:PKJ65699 PUD65699:PUF65699 QDZ65699:QEB65699 QNV65699:QNX65699 QXR65699:QXT65699 RHN65699:RHP65699 RRJ65699:RRL65699 SBF65699:SBH65699 SLB65699:SLD65699 SUX65699:SUZ65699 TET65699:TEV65699 TOP65699:TOR65699 TYL65699:TYN65699 UIH65699:UIJ65699 USD65699:USF65699 VBZ65699:VCB65699 VLV65699:VLX65699 VVR65699:VVT65699 WFN65699:WFP65699 WPJ65699:WPL65699 WZF65699:WZH65699 CX131235:CZ131235 MT131235:MV131235 WP131235:WR131235 AGL131235:AGN131235 AQH131235:AQJ131235 BAD131235:BAF131235 BJZ131235:BKB131235 BTV131235:BTX131235 CDR131235:CDT131235 CNN131235:CNP131235 CXJ131235:CXL131235 DHF131235:DHH131235 DRB131235:DRD131235 EAX131235:EAZ131235 EKT131235:EKV131235 EUP131235:EUR131235 FEL131235:FEN131235 FOH131235:FOJ131235 FYD131235:FYF131235 GHZ131235:GIB131235 GRV131235:GRX131235 HBR131235:HBT131235 HLN131235:HLP131235 HVJ131235:HVL131235 IFF131235:IFH131235 IPB131235:IPD131235 IYX131235:IYZ131235 JIT131235:JIV131235 JSP131235:JSR131235 KCL131235:KCN131235 KMH131235:KMJ131235 KWD131235:KWF131235 LFZ131235:LGB131235 LPV131235:LPX131235 LZR131235:LZT131235 MJN131235:MJP131235 MTJ131235:MTL131235 NDF131235:NDH131235 NNB131235:NND131235 NWX131235:NWZ131235 OGT131235:OGV131235 OQP131235:OQR131235 PAL131235:PAN131235 PKH131235:PKJ131235 PUD131235:PUF131235 QDZ131235:QEB131235 QNV131235:QNX131235 QXR131235:QXT131235 RHN131235:RHP131235 RRJ131235:RRL131235 SBF131235:SBH131235 SLB131235:SLD131235 SUX131235:SUZ131235 TET131235:TEV131235 TOP131235:TOR131235 TYL131235:TYN131235 UIH131235:UIJ131235 USD131235:USF131235 VBZ131235:VCB131235 VLV131235:VLX131235 VVR131235:VVT131235 WFN131235:WFP131235 WPJ131235:WPL131235 WZF131235:WZH131235 CX196771:CZ196771 MT196771:MV196771 WP196771:WR196771 AGL196771:AGN196771 AQH196771:AQJ196771 BAD196771:BAF196771 BJZ196771:BKB196771 BTV196771:BTX196771 CDR196771:CDT196771 CNN196771:CNP196771 CXJ196771:CXL196771 DHF196771:DHH196771 DRB196771:DRD196771 EAX196771:EAZ196771 EKT196771:EKV196771 EUP196771:EUR196771 FEL196771:FEN196771 FOH196771:FOJ196771 FYD196771:FYF196771 GHZ196771:GIB196771 GRV196771:GRX196771 HBR196771:HBT196771 HLN196771:HLP196771 HVJ196771:HVL196771 IFF196771:IFH196771 IPB196771:IPD196771 IYX196771:IYZ196771 JIT196771:JIV196771 JSP196771:JSR196771 KCL196771:KCN196771 KMH196771:KMJ196771 KWD196771:KWF196771 LFZ196771:LGB196771 LPV196771:LPX196771 LZR196771:LZT196771 MJN196771:MJP196771 MTJ196771:MTL196771 NDF196771:NDH196771 NNB196771:NND196771 NWX196771:NWZ196771 OGT196771:OGV196771 OQP196771:OQR196771 PAL196771:PAN196771 PKH196771:PKJ196771 PUD196771:PUF196771 QDZ196771:QEB196771 QNV196771:QNX196771 QXR196771:QXT196771 RHN196771:RHP196771 RRJ196771:RRL196771 SBF196771:SBH196771 SLB196771:SLD196771 SUX196771:SUZ196771 TET196771:TEV196771 TOP196771:TOR196771 TYL196771:TYN196771 UIH196771:UIJ196771 USD196771:USF196771 VBZ196771:VCB196771 VLV196771:VLX196771 VVR196771:VVT196771 WFN196771:WFP196771 WPJ196771:WPL196771 WZF196771:WZH196771 CX262307:CZ262307 MT262307:MV262307 WP262307:WR262307 AGL262307:AGN262307 AQH262307:AQJ262307 BAD262307:BAF262307 BJZ262307:BKB262307 BTV262307:BTX262307 CDR262307:CDT262307 CNN262307:CNP262307 CXJ262307:CXL262307 DHF262307:DHH262307 DRB262307:DRD262307 EAX262307:EAZ262307 EKT262307:EKV262307 EUP262307:EUR262307 FEL262307:FEN262307 FOH262307:FOJ262307 FYD262307:FYF262307 GHZ262307:GIB262307 GRV262307:GRX262307 HBR262307:HBT262307 HLN262307:HLP262307 HVJ262307:HVL262307 IFF262307:IFH262307 IPB262307:IPD262307 IYX262307:IYZ262307 JIT262307:JIV262307 JSP262307:JSR262307 KCL262307:KCN262307 KMH262307:KMJ262307 KWD262307:KWF262307 LFZ262307:LGB262307 LPV262307:LPX262307 LZR262307:LZT262307 MJN262307:MJP262307 MTJ262307:MTL262307 NDF262307:NDH262307 NNB262307:NND262307 NWX262307:NWZ262307 OGT262307:OGV262307 OQP262307:OQR262307 PAL262307:PAN262307 PKH262307:PKJ262307 PUD262307:PUF262307 QDZ262307:QEB262307 QNV262307:QNX262307 QXR262307:QXT262307 RHN262307:RHP262307 RRJ262307:RRL262307 SBF262307:SBH262307 SLB262307:SLD262307 SUX262307:SUZ262307 TET262307:TEV262307 TOP262307:TOR262307 TYL262307:TYN262307 UIH262307:UIJ262307 USD262307:USF262307 VBZ262307:VCB262307 VLV262307:VLX262307 VVR262307:VVT262307 WFN262307:WFP262307 WPJ262307:WPL262307 WZF262307:WZH262307 CX327843:CZ327843 MT327843:MV327843 WP327843:WR327843 AGL327843:AGN327843 AQH327843:AQJ327843 BAD327843:BAF327843 BJZ327843:BKB327843 BTV327843:BTX327843 CDR327843:CDT327843 CNN327843:CNP327843 CXJ327843:CXL327843 DHF327843:DHH327843 DRB327843:DRD327843 EAX327843:EAZ327843 EKT327843:EKV327843 EUP327843:EUR327843 FEL327843:FEN327843 FOH327843:FOJ327843 FYD327843:FYF327843 GHZ327843:GIB327843 GRV327843:GRX327843 HBR327843:HBT327843 HLN327843:HLP327843 HVJ327843:HVL327843 IFF327843:IFH327843 IPB327843:IPD327843 IYX327843:IYZ327843 JIT327843:JIV327843 JSP327843:JSR327843 KCL327843:KCN327843 KMH327843:KMJ327843 KWD327843:KWF327843 LFZ327843:LGB327843 LPV327843:LPX327843 LZR327843:LZT327843 MJN327843:MJP327843 MTJ327843:MTL327843 NDF327843:NDH327843 NNB327843:NND327843 NWX327843:NWZ327843 OGT327843:OGV327843 OQP327843:OQR327843 PAL327843:PAN327843 PKH327843:PKJ327843 PUD327843:PUF327843 QDZ327843:QEB327843 QNV327843:QNX327843 QXR327843:QXT327843 RHN327843:RHP327843 RRJ327843:RRL327843 SBF327843:SBH327843 SLB327843:SLD327843 SUX327843:SUZ327843 TET327843:TEV327843 TOP327843:TOR327843 TYL327843:TYN327843 UIH327843:UIJ327843 USD327843:USF327843 VBZ327843:VCB327843 VLV327843:VLX327843 VVR327843:VVT327843 WFN327843:WFP327843 WPJ327843:WPL327843 WZF327843:WZH327843 CX393379:CZ393379 MT393379:MV393379 WP393379:WR393379 AGL393379:AGN393379 AQH393379:AQJ393379 BAD393379:BAF393379 BJZ393379:BKB393379 BTV393379:BTX393379 CDR393379:CDT393379 CNN393379:CNP393379 CXJ393379:CXL393379 DHF393379:DHH393379 DRB393379:DRD393379 EAX393379:EAZ393379 EKT393379:EKV393379 EUP393379:EUR393379 FEL393379:FEN393379 FOH393379:FOJ393379 FYD393379:FYF393379 GHZ393379:GIB393379 GRV393379:GRX393379 HBR393379:HBT393379 HLN393379:HLP393379 HVJ393379:HVL393379 IFF393379:IFH393379 IPB393379:IPD393379 IYX393379:IYZ393379 JIT393379:JIV393379 JSP393379:JSR393379 KCL393379:KCN393379 KMH393379:KMJ393379 KWD393379:KWF393379 LFZ393379:LGB393379 LPV393379:LPX393379 LZR393379:LZT393379 MJN393379:MJP393379 MTJ393379:MTL393379 NDF393379:NDH393379 NNB393379:NND393379 NWX393379:NWZ393379 OGT393379:OGV393379 OQP393379:OQR393379 PAL393379:PAN393379 PKH393379:PKJ393379 PUD393379:PUF393379 QDZ393379:QEB393379 QNV393379:QNX393379 QXR393379:QXT393379 RHN393379:RHP393379 RRJ393379:RRL393379 SBF393379:SBH393379 SLB393379:SLD393379 SUX393379:SUZ393379 TET393379:TEV393379 TOP393379:TOR393379 TYL393379:TYN393379 UIH393379:UIJ393379 USD393379:USF393379 VBZ393379:VCB393379 VLV393379:VLX393379 VVR393379:VVT393379 WFN393379:WFP393379 WPJ393379:WPL393379 WZF393379:WZH393379 CX458915:CZ458915 MT458915:MV458915 WP458915:WR458915 AGL458915:AGN458915 AQH458915:AQJ458915 BAD458915:BAF458915 BJZ458915:BKB458915 BTV458915:BTX458915 CDR458915:CDT458915 CNN458915:CNP458915 CXJ458915:CXL458915 DHF458915:DHH458915 DRB458915:DRD458915 EAX458915:EAZ458915 EKT458915:EKV458915 EUP458915:EUR458915 FEL458915:FEN458915 FOH458915:FOJ458915 FYD458915:FYF458915 GHZ458915:GIB458915 GRV458915:GRX458915 HBR458915:HBT458915 HLN458915:HLP458915 HVJ458915:HVL458915 IFF458915:IFH458915 IPB458915:IPD458915 IYX458915:IYZ458915 JIT458915:JIV458915 JSP458915:JSR458915 KCL458915:KCN458915 KMH458915:KMJ458915 KWD458915:KWF458915 LFZ458915:LGB458915 LPV458915:LPX458915 LZR458915:LZT458915 MJN458915:MJP458915 MTJ458915:MTL458915 NDF458915:NDH458915 NNB458915:NND458915 NWX458915:NWZ458915 OGT458915:OGV458915 OQP458915:OQR458915 PAL458915:PAN458915 PKH458915:PKJ458915 PUD458915:PUF458915 QDZ458915:QEB458915 QNV458915:QNX458915 QXR458915:QXT458915 RHN458915:RHP458915 RRJ458915:RRL458915 SBF458915:SBH458915 SLB458915:SLD458915 SUX458915:SUZ458915 TET458915:TEV458915 TOP458915:TOR458915 TYL458915:TYN458915 UIH458915:UIJ458915 USD458915:USF458915 VBZ458915:VCB458915 VLV458915:VLX458915 VVR458915:VVT458915 WFN458915:WFP458915 WPJ458915:WPL458915 WZF458915:WZH458915 CX524451:CZ524451 MT524451:MV524451 WP524451:WR524451 AGL524451:AGN524451 AQH524451:AQJ524451 BAD524451:BAF524451 BJZ524451:BKB524451 BTV524451:BTX524451 CDR524451:CDT524451 CNN524451:CNP524451 CXJ524451:CXL524451 DHF524451:DHH524451 DRB524451:DRD524451 EAX524451:EAZ524451 EKT524451:EKV524451 EUP524451:EUR524451 FEL524451:FEN524451 FOH524451:FOJ524451 FYD524451:FYF524451 GHZ524451:GIB524451 GRV524451:GRX524451 HBR524451:HBT524451 HLN524451:HLP524451 HVJ524451:HVL524451 IFF524451:IFH524451 IPB524451:IPD524451 IYX524451:IYZ524451 JIT524451:JIV524451 JSP524451:JSR524451 KCL524451:KCN524451 KMH524451:KMJ524451 KWD524451:KWF524451 LFZ524451:LGB524451 LPV524451:LPX524451 LZR524451:LZT524451 MJN524451:MJP524451 MTJ524451:MTL524451 NDF524451:NDH524451 NNB524451:NND524451 NWX524451:NWZ524451 OGT524451:OGV524451 OQP524451:OQR524451 PAL524451:PAN524451 PKH524451:PKJ524451 PUD524451:PUF524451 QDZ524451:QEB524451 QNV524451:QNX524451 QXR524451:QXT524451 RHN524451:RHP524451 RRJ524451:RRL524451 SBF524451:SBH524451 SLB524451:SLD524451 SUX524451:SUZ524451 TET524451:TEV524451 TOP524451:TOR524451 TYL524451:TYN524451 UIH524451:UIJ524451 USD524451:USF524451 VBZ524451:VCB524451 VLV524451:VLX524451 VVR524451:VVT524451 WFN524451:WFP524451 WPJ524451:WPL524451 WZF524451:WZH524451 CX589987:CZ589987 MT589987:MV589987 WP589987:WR589987 AGL589987:AGN589987 AQH589987:AQJ589987 BAD589987:BAF589987 BJZ589987:BKB589987 BTV589987:BTX589987 CDR589987:CDT589987 CNN589987:CNP589987 CXJ589987:CXL589987 DHF589987:DHH589987 DRB589987:DRD589987 EAX589987:EAZ589987 EKT589987:EKV589987 EUP589987:EUR589987 FEL589987:FEN589987 FOH589987:FOJ589987 FYD589987:FYF589987 GHZ589987:GIB589987 GRV589987:GRX589987 HBR589987:HBT589987 HLN589987:HLP589987 HVJ589987:HVL589987 IFF589987:IFH589987 IPB589987:IPD589987 IYX589987:IYZ589987 JIT589987:JIV589987 JSP589987:JSR589987 KCL589987:KCN589987 KMH589987:KMJ589987 KWD589987:KWF589987 LFZ589987:LGB589987 LPV589987:LPX589987 LZR589987:LZT589987 MJN589987:MJP589987 MTJ589987:MTL589987 NDF589987:NDH589987 NNB589987:NND589987 NWX589987:NWZ589987 OGT589987:OGV589987 OQP589987:OQR589987 PAL589987:PAN589987 PKH589987:PKJ589987 PUD589987:PUF589987 QDZ589987:QEB589987 QNV589987:QNX589987 QXR589987:QXT589987 RHN589987:RHP589987 RRJ589987:RRL589987 SBF589987:SBH589987 SLB589987:SLD589987 SUX589987:SUZ589987 TET589987:TEV589987 TOP589987:TOR589987 TYL589987:TYN589987 UIH589987:UIJ589987 USD589987:USF589987 VBZ589987:VCB589987 VLV589987:VLX589987 VVR589987:VVT589987 WFN589987:WFP589987 WPJ589987:WPL589987 WZF589987:WZH589987 CX655523:CZ655523 MT655523:MV655523 WP655523:WR655523 AGL655523:AGN655523 AQH655523:AQJ655523 BAD655523:BAF655523 BJZ655523:BKB655523 BTV655523:BTX655523 CDR655523:CDT655523 CNN655523:CNP655523 CXJ655523:CXL655523 DHF655523:DHH655523 DRB655523:DRD655523 EAX655523:EAZ655523 EKT655523:EKV655523 EUP655523:EUR655523 FEL655523:FEN655523 FOH655523:FOJ655523 FYD655523:FYF655523 GHZ655523:GIB655523 GRV655523:GRX655523 HBR655523:HBT655523 HLN655523:HLP655523 HVJ655523:HVL655523 IFF655523:IFH655523 IPB655523:IPD655523 IYX655523:IYZ655523 JIT655523:JIV655523 JSP655523:JSR655523 KCL655523:KCN655523 KMH655523:KMJ655523 KWD655523:KWF655523 LFZ655523:LGB655523 LPV655523:LPX655523 LZR655523:LZT655523 MJN655523:MJP655523 MTJ655523:MTL655523 NDF655523:NDH655523 NNB655523:NND655523 NWX655523:NWZ655523 OGT655523:OGV655523 OQP655523:OQR655523 PAL655523:PAN655523 PKH655523:PKJ655523 PUD655523:PUF655523 QDZ655523:QEB655523 QNV655523:QNX655523 QXR655523:QXT655523 RHN655523:RHP655523 RRJ655523:RRL655523 SBF655523:SBH655523 SLB655523:SLD655523 SUX655523:SUZ655523 TET655523:TEV655523 TOP655523:TOR655523 TYL655523:TYN655523 UIH655523:UIJ655523 USD655523:USF655523 VBZ655523:VCB655523 VLV655523:VLX655523 VVR655523:VVT655523 WFN655523:WFP655523 WPJ655523:WPL655523 WZF655523:WZH655523 CX721059:CZ721059 MT721059:MV721059 WP721059:WR721059 AGL721059:AGN721059 AQH721059:AQJ721059 BAD721059:BAF721059 BJZ721059:BKB721059 BTV721059:BTX721059 CDR721059:CDT721059 CNN721059:CNP721059 CXJ721059:CXL721059 DHF721059:DHH721059 DRB721059:DRD721059 EAX721059:EAZ721059 EKT721059:EKV721059 EUP721059:EUR721059 FEL721059:FEN721059 FOH721059:FOJ721059 FYD721059:FYF721059 GHZ721059:GIB721059 GRV721059:GRX721059 HBR721059:HBT721059 HLN721059:HLP721059 HVJ721059:HVL721059 IFF721059:IFH721059 IPB721059:IPD721059 IYX721059:IYZ721059 JIT721059:JIV721059 JSP721059:JSR721059 KCL721059:KCN721059 KMH721059:KMJ721059 KWD721059:KWF721059 LFZ721059:LGB721059 LPV721059:LPX721059 LZR721059:LZT721059 MJN721059:MJP721059 MTJ721059:MTL721059 NDF721059:NDH721059 NNB721059:NND721059 NWX721059:NWZ721059 OGT721059:OGV721059 OQP721059:OQR721059 PAL721059:PAN721059 PKH721059:PKJ721059 PUD721059:PUF721059 QDZ721059:QEB721059 QNV721059:QNX721059 QXR721059:QXT721059 RHN721059:RHP721059 RRJ721059:RRL721059 SBF721059:SBH721059 SLB721059:SLD721059 SUX721059:SUZ721059 TET721059:TEV721059 TOP721059:TOR721059 TYL721059:TYN721059 UIH721059:UIJ721059 USD721059:USF721059 VBZ721059:VCB721059 VLV721059:VLX721059 VVR721059:VVT721059 WFN721059:WFP721059 WPJ721059:WPL721059 WZF721059:WZH721059 CX786595:CZ786595 MT786595:MV786595 WP786595:WR786595 AGL786595:AGN786595 AQH786595:AQJ786595 BAD786595:BAF786595 BJZ786595:BKB786595 BTV786595:BTX786595 CDR786595:CDT786595 CNN786595:CNP786595 CXJ786595:CXL786595 DHF786595:DHH786595 DRB786595:DRD786595 EAX786595:EAZ786595 EKT786595:EKV786595 EUP786595:EUR786595 FEL786595:FEN786595 FOH786595:FOJ786595 FYD786595:FYF786595 GHZ786595:GIB786595 GRV786595:GRX786595 HBR786595:HBT786595 HLN786595:HLP786595 HVJ786595:HVL786595 IFF786595:IFH786595 IPB786595:IPD786595 IYX786595:IYZ786595 JIT786595:JIV786595 JSP786595:JSR786595 KCL786595:KCN786595 KMH786595:KMJ786595 KWD786595:KWF786595 LFZ786595:LGB786595 LPV786595:LPX786595 LZR786595:LZT786595 MJN786595:MJP786595 MTJ786595:MTL786595 NDF786595:NDH786595 NNB786595:NND786595 NWX786595:NWZ786595 OGT786595:OGV786595 OQP786595:OQR786595 PAL786595:PAN786595 PKH786595:PKJ786595 PUD786595:PUF786595 QDZ786595:QEB786595 QNV786595:QNX786595 QXR786595:QXT786595 RHN786595:RHP786595 RRJ786595:RRL786595 SBF786595:SBH786595 SLB786595:SLD786595 SUX786595:SUZ786595 TET786595:TEV786595 TOP786595:TOR786595 TYL786595:TYN786595 UIH786595:UIJ786595 USD786595:USF786595 VBZ786595:VCB786595 VLV786595:VLX786595 VVR786595:VVT786595 WFN786595:WFP786595 WPJ786595:WPL786595 WZF786595:WZH786595 CX852131:CZ852131 MT852131:MV852131 WP852131:WR852131 AGL852131:AGN852131 AQH852131:AQJ852131 BAD852131:BAF852131 BJZ852131:BKB852131 BTV852131:BTX852131 CDR852131:CDT852131 CNN852131:CNP852131 CXJ852131:CXL852131 DHF852131:DHH852131 DRB852131:DRD852131 EAX852131:EAZ852131 EKT852131:EKV852131 EUP852131:EUR852131 FEL852131:FEN852131 FOH852131:FOJ852131 FYD852131:FYF852131 GHZ852131:GIB852131 GRV852131:GRX852131 HBR852131:HBT852131 HLN852131:HLP852131 HVJ852131:HVL852131 IFF852131:IFH852131 IPB852131:IPD852131 IYX852131:IYZ852131 JIT852131:JIV852131 JSP852131:JSR852131 KCL852131:KCN852131 KMH852131:KMJ852131 KWD852131:KWF852131 LFZ852131:LGB852131 LPV852131:LPX852131 LZR852131:LZT852131 MJN852131:MJP852131 MTJ852131:MTL852131 NDF852131:NDH852131 NNB852131:NND852131 NWX852131:NWZ852131 OGT852131:OGV852131 OQP852131:OQR852131 PAL852131:PAN852131 PKH852131:PKJ852131 PUD852131:PUF852131 QDZ852131:QEB852131 QNV852131:QNX852131 QXR852131:QXT852131 RHN852131:RHP852131 RRJ852131:RRL852131 SBF852131:SBH852131 SLB852131:SLD852131 SUX852131:SUZ852131 TET852131:TEV852131 TOP852131:TOR852131 TYL852131:TYN852131 UIH852131:UIJ852131 USD852131:USF852131 VBZ852131:VCB852131 VLV852131:VLX852131 VVR852131:VVT852131 WFN852131:WFP852131 WPJ852131:WPL852131 WZF852131:WZH852131 CX917667:CZ917667 MT917667:MV917667 WP917667:WR917667 AGL917667:AGN917667 AQH917667:AQJ917667 BAD917667:BAF917667 BJZ917667:BKB917667 BTV917667:BTX917667 CDR917667:CDT917667 CNN917667:CNP917667 CXJ917667:CXL917667 DHF917667:DHH917667 DRB917667:DRD917667 EAX917667:EAZ917667 EKT917667:EKV917667 EUP917667:EUR917667 FEL917667:FEN917667 FOH917667:FOJ917667 FYD917667:FYF917667 GHZ917667:GIB917667 GRV917667:GRX917667 HBR917667:HBT917667 HLN917667:HLP917667 HVJ917667:HVL917667 IFF917667:IFH917667 IPB917667:IPD917667 IYX917667:IYZ917667 JIT917667:JIV917667 JSP917667:JSR917667 KCL917667:KCN917667 KMH917667:KMJ917667 KWD917667:KWF917667 LFZ917667:LGB917667 LPV917667:LPX917667 LZR917667:LZT917667 MJN917667:MJP917667 MTJ917667:MTL917667 NDF917667:NDH917667 NNB917667:NND917667 NWX917667:NWZ917667 OGT917667:OGV917667 OQP917667:OQR917667 PAL917667:PAN917667 PKH917667:PKJ917667 PUD917667:PUF917667 QDZ917667:QEB917667 QNV917667:QNX917667 QXR917667:QXT917667 RHN917667:RHP917667 RRJ917667:RRL917667 SBF917667:SBH917667 SLB917667:SLD917667 SUX917667:SUZ917667 TET917667:TEV917667 TOP917667:TOR917667 TYL917667:TYN917667 UIH917667:UIJ917667 USD917667:USF917667 VBZ917667:VCB917667 VLV917667:VLX917667 VVR917667:VVT917667 WFN917667:WFP917667 WPJ917667:WPL917667 WZF917667:WZH917667 CX983203:CZ983203 MT983203:MV983203 WP983203:WR983203 AGL983203:AGN983203 AQH983203:AQJ983203 BAD983203:BAF983203 BJZ983203:BKB983203 BTV983203:BTX983203 CDR983203:CDT983203 CNN983203:CNP983203 CXJ983203:CXL983203 DHF983203:DHH983203 DRB983203:DRD983203 EAX983203:EAZ983203 EKT983203:EKV983203 EUP983203:EUR983203 FEL983203:FEN983203 FOH983203:FOJ983203 FYD983203:FYF983203 GHZ983203:GIB983203 GRV983203:GRX983203 HBR983203:HBT983203 HLN983203:HLP983203 HVJ983203:HVL983203 IFF983203:IFH983203 IPB983203:IPD983203 IYX983203:IYZ983203 JIT983203:JIV983203 JSP983203:JSR983203 KCL983203:KCN983203 KMH983203:KMJ983203 KWD983203:KWF983203 LFZ983203:LGB983203 LPV983203:LPX983203 LZR983203:LZT983203 MJN983203:MJP983203 MTJ983203:MTL983203 NDF983203:NDH983203 NNB983203:NND983203 NWX983203:NWZ983203 OGT983203:OGV983203 OQP983203:OQR983203 PAL983203:PAN983203 PKH983203:PKJ983203 PUD983203:PUF983203 QDZ983203:QEB983203 QNV983203:QNX983203 QXR983203:QXT983203 RHN983203:RHP983203 RRJ983203:RRL983203 SBF983203:SBH983203 SLB983203:SLD983203 SUX983203:SUZ983203 TET983203:TEV983203 TOP983203:TOR983203 TYL983203:TYN983203 UIH983203:UIJ983203 USD983203:USF983203 VBZ983203:VCB983203 VLV983203:VLX983203 VVR983203:VVT983203 WFN983203:WFP983203 WPJ983203:WPL983203 WZF983203:WZH983203 BE161:BE189 LA161:LA189 UW161:UW189 AES161:AES189 AOO161:AOO189 AYK161:AYK189 BIG161:BIG189 BSC161:BSC189 CBY161:CBY189 CLU161:CLU189 CVQ161:CVQ189 DFM161:DFM189 DPI161:DPI189 DZE161:DZE189 EJA161:EJA189 ESW161:ESW189 FCS161:FCS189 FMO161:FMO189 FWK161:FWK189 GGG161:GGG189 GQC161:GQC189 GZY161:GZY189 HJU161:HJU189 HTQ161:HTQ189 IDM161:IDM189 INI161:INI189 IXE161:IXE189 JHA161:JHA189 JQW161:JQW189 KAS161:KAS189 KKO161:KKO189 KUK161:KUK189 LEG161:LEG189 LOC161:LOC189 LXY161:LXY189 MHU161:MHU189 MRQ161:MRQ189 NBM161:NBM189 NLI161:NLI189 NVE161:NVE189 OFA161:OFA189 OOW161:OOW189 OYS161:OYS189 PIO161:PIO189 PSK161:PSK189 QCG161:QCG189 QMC161:QMC189 QVY161:QVY189 RFU161:RFU189 RPQ161:RPQ189 RZM161:RZM189 SJI161:SJI189 STE161:STE189 TDA161:TDA189 TMW161:TMW189 TWS161:TWS189 UGO161:UGO189 UQK161:UQK189 VAG161:VAG189 VKC161:VKC189 VTY161:VTY189 WDU161:WDU189 WNQ161:WNQ189 WXM161:WXM189 BE65697:BE65725 LA65697:LA65725 UW65697:UW65725 AES65697:AES65725 AOO65697:AOO65725 AYK65697:AYK65725 BIG65697:BIG65725 BSC65697:BSC65725 CBY65697:CBY65725 CLU65697:CLU65725 CVQ65697:CVQ65725 DFM65697:DFM65725 DPI65697:DPI65725 DZE65697:DZE65725 EJA65697:EJA65725 ESW65697:ESW65725 FCS65697:FCS65725 FMO65697:FMO65725 FWK65697:FWK65725 GGG65697:GGG65725 GQC65697:GQC65725 GZY65697:GZY65725 HJU65697:HJU65725 HTQ65697:HTQ65725 IDM65697:IDM65725 INI65697:INI65725 IXE65697:IXE65725 JHA65697:JHA65725 JQW65697:JQW65725 KAS65697:KAS65725 KKO65697:KKO65725 KUK65697:KUK65725 LEG65697:LEG65725 LOC65697:LOC65725 LXY65697:LXY65725 MHU65697:MHU65725 MRQ65697:MRQ65725 NBM65697:NBM65725 NLI65697:NLI65725 NVE65697:NVE65725 OFA65697:OFA65725 OOW65697:OOW65725 OYS65697:OYS65725 PIO65697:PIO65725 PSK65697:PSK65725 QCG65697:QCG65725 QMC65697:QMC65725 QVY65697:QVY65725 RFU65697:RFU65725 RPQ65697:RPQ65725 RZM65697:RZM65725 SJI65697:SJI65725 STE65697:STE65725 TDA65697:TDA65725 TMW65697:TMW65725 TWS65697:TWS65725 UGO65697:UGO65725 UQK65697:UQK65725 VAG65697:VAG65725 VKC65697:VKC65725 VTY65697:VTY65725 WDU65697:WDU65725 WNQ65697:WNQ65725 WXM65697:WXM65725 BE131233:BE131261 LA131233:LA131261 UW131233:UW131261 AES131233:AES131261 AOO131233:AOO131261 AYK131233:AYK131261 BIG131233:BIG131261 BSC131233:BSC131261 CBY131233:CBY131261 CLU131233:CLU131261 CVQ131233:CVQ131261 DFM131233:DFM131261 DPI131233:DPI131261 DZE131233:DZE131261 EJA131233:EJA131261 ESW131233:ESW131261 FCS131233:FCS131261 FMO131233:FMO131261 FWK131233:FWK131261 GGG131233:GGG131261 GQC131233:GQC131261 GZY131233:GZY131261 HJU131233:HJU131261 HTQ131233:HTQ131261 IDM131233:IDM131261 INI131233:INI131261 IXE131233:IXE131261 JHA131233:JHA131261 JQW131233:JQW131261 KAS131233:KAS131261 KKO131233:KKO131261 KUK131233:KUK131261 LEG131233:LEG131261 LOC131233:LOC131261 LXY131233:LXY131261 MHU131233:MHU131261 MRQ131233:MRQ131261 NBM131233:NBM131261 NLI131233:NLI131261 NVE131233:NVE131261 OFA131233:OFA131261 OOW131233:OOW131261 OYS131233:OYS131261 PIO131233:PIO131261 PSK131233:PSK131261 QCG131233:QCG131261 QMC131233:QMC131261 QVY131233:QVY131261 RFU131233:RFU131261 RPQ131233:RPQ131261 RZM131233:RZM131261 SJI131233:SJI131261 STE131233:STE131261 TDA131233:TDA131261 TMW131233:TMW131261 TWS131233:TWS131261 UGO131233:UGO131261 UQK131233:UQK131261 VAG131233:VAG131261 VKC131233:VKC131261 VTY131233:VTY131261 WDU131233:WDU131261 WNQ131233:WNQ131261 WXM131233:WXM131261 BE196769:BE196797 LA196769:LA196797 UW196769:UW196797 AES196769:AES196797 AOO196769:AOO196797 AYK196769:AYK196797 BIG196769:BIG196797 BSC196769:BSC196797 CBY196769:CBY196797 CLU196769:CLU196797 CVQ196769:CVQ196797 DFM196769:DFM196797 DPI196769:DPI196797 DZE196769:DZE196797 EJA196769:EJA196797 ESW196769:ESW196797 FCS196769:FCS196797 FMO196769:FMO196797 FWK196769:FWK196797 GGG196769:GGG196797 GQC196769:GQC196797 GZY196769:GZY196797 HJU196769:HJU196797 HTQ196769:HTQ196797 IDM196769:IDM196797 INI196769:INI196797 IXE196769:IXE196797 JHA196769:JHA196797 JQW196769:JQW196797 KAS196769:KAS196797 KKO196769:KKO196797 KUK196769:KUK196797 LEG196769:LEG196797 LOC196769:LOC196797 LXY196769:LXY196797 MHU196769:MHU196797 MRQ196769:MRQ196797 NBM196769:NBM196797 NLI196769:NLI196797 NVE196769:NVE196797 OFA196769:OFA196797 OOW196769:OOW196797 OYS196769:OYS196797 PIO196769:PIO196797 PSK196769:PSK196797 QCG196769:QCG196797 QMC196769:QMC196797 QVY196769:QVY196797 RFU196769:RFU196797 RPQ196769:RPQ196797 RZM196769:RZM196797 SJI196769:SJI196797 STE196769:STE196797 TDA196769:TDA196797 TMW196769:TMW196797 TWS196769:TWS196797 UGO196769:UGO196797 UQK196769:UQK196797 VAG196769:VAG196797 VKC196769:VKC196797 VTY196769:VTY196797 WDU196769:WDU196797 WNQ196769:WNQ196797 WXM196769:WXM196797 BE262305:BE262333 LA262305:LA262333 UW262305:UW262333 AES262305:AES262333 AOO262305:AOO262333 AYK262305:AYK262333 BIG262305:BIG262333 BSC262305:BSC262333 CBY262305:CBY262333 CLU262305:CLU262333 CVQ262305:CVQ262333 DFM262305:DFM262333 DPI262305:DPI262333 DZE262305:DZE262333 EJA262305:EJA262333 ESW262305:ESW262333 FCS262305:FCS262333 FMO262305:FMO262333 FWK262305:FWK262333 GGG262305:GGG262333 GQC262305:GQC262333 GZY262305:GZY262333 HJU262305:HJU262333 HTQ262305:HTQ262333 IDM262305:IDM262333 INI262305:INI262333 IXE262305:IXE262333 JHA262305:JHA262333 JQW262305:JQW262333 KAS262305:KAS262333 KKO262305:KKO262333 KUK262305:KUK262333 LEG262305:LEG262333 LOC262305:LOC262333 LXY262305:LXY262333 MHU262305:MHU262333 MRQ262305:MRQ262333 NBM262305:NBM262333 NLI262305:NLI262333 NVE262305:NVE262333 OFA262305:OFA262333 OOW262305:OOW262333 OYS262305:OYS262333 PIO262305:PIO262333 PSK262305:PSK262333 QCG262305:QCG262333 QMC262305:QMC262333 QVY262305:QVY262333 RFU262305:RFU262333 RPQ262305:RPQ262333 RZM262305:RZM262333 SJI262305:SJI262333 STE262305:STE262333 TDA262305:TDA262333 TMW262305:TMW262333 TWS262305:TWS262333 UGO262305:UGO262333 UQK262305:UQK262333 VAG262305:VAG262333 VKC262305:VKC262333 VTY262305:VTY262333 WDU262305:WDU262333 WNQ262305:WNQ262333 WXM262305:WXM262333 BE327841:BE327869 LA327841:LA327869 UW327841:UW327869 AES327841:AES327869 AOO327841:AOO327869 AYK327841:AYK327869 BIG327841:BIG327869 BSC327841:BSC327869 CBY327841:CBY327869 CLU327841:CLU327869 CVQ327841:CVQ327869 DFM327841:DFM327869 DPI327841:DPI327869 DZE327841:DZE327869 EJA327841:EJA327869 ESW327841:ESW327869 FCS327841:FCS327869 FMO327841:FMO327869 FWK327841:FWK327869 GGG327841:GGG327869 GQC327841:GQC327869 GZY327841:GZY327869 HJU327841:HJU327869 HTQ327841:HTQ327869 IDM327841:IDM327869 INI327841:INI327869 IXE327841:IXE327869 JHA327841:JHA327869 JQW327841:JQW327869 KAS327841:KAS327869 KKO327841:KKO327869 KUK327841:KUK327869 LEG327841:LEG327869 LOC327841:LOC327869 LXY327841:LXY327869 MHU327841:MHU327869 MRQ327841:MRQ327869 NBM327841:NBM327869 NLI327841:NLI327869 NVE327841:NVE327869 OFA327841:OFA327869 OOW327841:OOW327869 OYS327841:OYS327869 PIO327841:PIO327869 PSK327841:PSK327869 QCG327841:QCG327869 QMC327841:QMC327869 QVY327841:QVY327869 RFU327841:RFU327869 RPQ327841:RPQ327869 RZM327841:RZM327869 SJI327841:SJI327869 STE327841:STE327869 TDA327841:TDA327869 TMW327841:TMW327869 TWS327841:TWS327869 UGO327841:UGO327869 UQK327841:UQK327869 VAG327841:VAG327869 VKC327841:VKC327869 VTY327841:VTY327869 WDU327841:WDU327869 WNQ327841:WNQ327869 WXM327841:WXM327869 BE393377:BE393405 LA393377:LA393405 UW393377:UW393405 AES393377:AES393405 AOO393377:AOO393405 AYK393377:AYK393405 BIG393377:BIG393405 BSC393377:BSC393405 CBY393377:CBY393405 CLU393377:CLU393405 CVQ393377:CVQ393405 DFM393377:DFM393405 DPI393377:DPI393405 DZE393377:DZE393405 EJA393377:EJA393405 ESW393377:ESW393405 FCS393377:FCS393405 FMO393377:FMO393405 FWK393377:FWK393405 GGG393377:GGG393405 GQC393377:GQC393405 GZY393377:GZY393405 HJU393377:HJU393405 HTQ393377:HTQ393405 IDM393377:IDM393405 INI393377:INI393405 IXE393377:IXE393405 JHA393377:JHA393405 JQW393377:JQW393405 KAS393377:KAS393405 KKO393377:KKO393405 KUK393377:KUK393405 LEG393377:LEG393405 LOC393377:LOC393405 LXY393377:LXY393405 MHU393377:MHU393405 MRQ393377:MRQ393405 NBM393377:NBM393405 NLI393377:NLI393405 NVE393377:NVE393405 OFA393377:OFA393405 OOW393377:OOW393405 OYS393377:OYS393405 PIO393377:PIO393405 PSK393377:PSK393405 QCG393377:QCG393405 QMC393377:QMC393405 QVY393377:QVY393405 RFU393377:RFU393405 RPQ393377:RPQ393405 RZM393377:RZM393405 SJI393377:SJI393405 STE393377:STE393405 TDA393377:TDA393405 TMW393377:TMW393405 TWS393377:TWS393405 UGO393377:UGO393405 UQK393377:UQK393405 VAG393377:VAG393405 VKC393377:VKC393405 VTY393377:VTY393405 WDU393377:WDU393405 WNQ393377:WNQ393405 WXM393377:WXM393405 BE458913:BE458941 LA458913:LA458941 UW458913:UW458941 AES458913:AES458941 AOO458913:AOO458941 AYK458913:AYK458941 BIG458913:BIG458941 BSC458913:BSC458941 CBY458913:CBY458941 CLU458913:CLU458941 CVQ458913:CVQ458941 DFM458913:DFM458941 DPI458913:DPI458941 DZE458913:DZE458941 EJA458913:EJA458941 ESW458913:ESW458941 FCS458913:FCS458941 FMO458913:FMO458941 FWK458913:FWK458941 GGG458913:GGG458941 GQC458913:GQC458941 GZY458913:GZY458941 HJU458913:HJU458941 HTQ458913:HTQ458941 IDM458913:IDM458941 INI458913:INI458941 IXE458913:IXE458941 JHA458913:JHA458941 JQW458913:JQW458941 KAS458913:KAS458941 KKO458913:KKO458941 KUK458913:KUK458941 LEG458913:LEG458941 LOC458913:LOC458941 LXY458913:LXY458941 MHU458913:MHU458941 MRQ458913:MRQ458941 NBM458913:NBM458941 NLI458913:NLI458941 NVE458913:NVE458941 OFA458913:OFA458941 OOW458913:OOW458941 OYS458913:OYS458941 PIO458913:PIO458941 PSK458913:PSK458941 QCG458913:QCG458941 QMC458913:QMC458941 QVY458913:QVY458941 RFU458913:RFU458941 RPQ458913:RPQ458941 RZM458913:RZM458941 SJI458913:SJI458941 STE458913:STE458941 TDA458913:TDA458941 TMW458913:TMW458941 TWS458913:TWS458941 UGO458913:UGO458941 UQK458913:UQK458941 VAG458913:VAG458941 VKC458913:VKC458941 VTY458913:VTY458941 WDU458913:WDU458941 WNQ458913:WNQ458941 WXM458913:WXM458941 BE524449:BE524477 LA524449:LA524477 UW524449:UW524477 AES524449:AES524477 AOO524449:AOO524477 AYK524449:AYK524477 BIG524449:BIG524477 BSC524449:BSC524477 CBY524449:CBY524477 CLU524449:CLU524477 CVQ524449:CVQ524477 DFM524449:DFM524477 DPI524449:DPI524477 DZE524449:DZE524477 EJA524449:EJA524477 ESW524449:ESW524477 FCS524449:FCS524477 FMO524449:FMO524477 FWK524449:FWK524477 GGG524449:GGG524477 GQC524449:GQC524477 GZY524449:GZY524477 HJU524449:HJU524477 HTQ524449:HTQ524477 IDM524449:IDM524477 INI524449:INI524477 IXE524449:IXE524477 JHA524449:JHA524477 JQW524449:JQW524477 KAS524449:KAS524477 KKO524449:KKO524477 KUK524449:KUK524477 LEG524449:LEG524477 LOC524449:LOC524477 LXY524449:LXY524477 MHU524449:MHU524477 MRQ524449:MRQ524477 NBM524449:NBM524477 NLI524449:NLI524477 NVE524449:NVE524477 OFA524449:OFA524477 OOW524449:OOW524477 OYS524449:OYS524477 PIO524449:PIO524477 PSK524449:PSK524477 QCG524449:QCG524477 QMC524449:QMC524477 QVY524449:QVY524477 RFU524449:RFU524477 RPQ524449:RPQ524477 RZM524449:RZM524477 SJI524449:SJI524477 STE524449:STE524477 TDA524449:TDA524477 TMW524449:TMW524477 TWS524449:TWS524477 UGO524449:UGO524477 UQK524449:UQK524477 VAG524449:VAG524477 VKC524449:VKC524477 VTY524449:VTY524477 WDU524449:WDU524477 WNQ524449:WNQ524477 WXM524449:WXM524477 BE589985:BE590013 LA589985:LA590013 UW589985:UW590013 AES589985:AES590013 AOO589985:AOO590013 AYK589985:AYK590013 BIG589985:BIG590013 BSC589985:BSC590013 CBY589985:CBY590013 CLU589985:CLU590013 CVQ589985:CVQ590013 DFM589985:DFM590013 DPI589985:DPI590013 DZE589985:DZE590013 EJA589985:EJA590013 ESW589985:ESW590013 FCS589985:FCS590013 FMO589985:FMO590013 FWK589985:FWK590013 GGG589985:GGG590013 GQC589985:GQC590013 GZY589985:GZY590013 HJU589985:HJU590013 HTQ589985:HTQ590013 IDM589985:IDM590013 INI589985:INI590013 IXE589985:IXE590013 JHA589985:JHA590013 JQW589985:JQW590013 KAS589985:KAS590013 KKO589985:KKO590013 KUK589985:KUK590013 LEG589985:LEG590013 LOC589985:LOC590013 LXY589985:LXY590013 MHU589985:MHU590013 MRQ589985:MRQ590013 NBM589985:NBM590013 NLI589985:NLI590013 NVE589985:NVE590013 OFA589985:OFA590013 OOW589985:OOW590013 OYS589985:OYS590013 PIO589985:PIO590013 PSK589985:PSK590013 QCG589985:QCG590013 QMC589985:QMC590013 QVY589985:QVY590013 RFU589985:RFU590013 RPQ589985:RPQ590013 RZM589985:RZM590013 SJI589985:SJI590013 STE589985:STE590013 TDA589985:TDA590013 TMW589985:TMW590013 TWS589985:TWS590013 UGO589985:UGO590013 UQK589985:UQK590013 VAG589985:VAG590013 VKC589985:VKC590013 VTY589985:VTY590013 WDU589985:WDU590013 WNQ589985:WNQ590013 WXM589985:WXM590013 BE655521:BE655549 LA655521:LA655549 UW655521:UW655549 AES655521:AES655549 AOO655521:AOO655549 AYK655521:AYK655549 BIG655521:BIG655549 BSC655521:BSC655549 CBY655521:CBY655549 CLU655521:CLU655549 CVQ655521:CVQ655549 DFM655521:DFM655549 DPI655521:DPI655549 DZE655521:DZE655549 EJA655521:EJA655549 ESW655521:ESW655549 FCS655521:FCS655549 FMO655521:FMO655549 FWK655521:FWK655549 GGG655521:GGG655549 GQC655521:GQC655549 GZY655521:GZY655549 HJU655521:HJU655549 HTQ655521:HTQ655549 IDM655521:IDM655549 INI655521:INI655549 IXE655521:IXE655549 JHA655521:JHA655549 JQW655521:JQW655549 KAS655521:KAS655549 KKO655521:KKO655549 KUK655521:KUK655549 LEG655521:LEG655549 LOC655521:LOC655549 LXY655521:LXY655549 MHU655521:MHU655549 MRQ655521:MRQ655549 NBM655521:NBM655549 NLI655521:NLI655549 NVE655521:NVE655549 OFA655521:OFA655549 OOW655521:OOW655549 OYS655521:OYS655549 PIO655521:PIO655549 PSK655521:PSK655549 QCG655521:QCG655549 QMC655521:QMC655549 QVY655521:QVY655549 RFU655521:RFU655549 RPQ655521:RPQ655549 RZM655521:RZM655549 SJI655521:SJI655549 STE655521:STE655549 TDA655521:TDA655549 TMW655521:TMW655549 TWS655521:TWS655549 UGO655521:UGO655549 UQK655521:UQK655549 VAG655521:VAG655549 VKC655521:VKC655549 VTY655521:VTY655549 WDU655521:WDU655549 WNQ655521:WNQ655549 WXM655521:WXM655549 BE721057:BE721085 LA721057:LA721085 UW721057:UW721085 AES721057:AES721085 AOO721057:AOO721085 AYK721057:AYK721085 BIG721057:BIG721085 BSC721057:BSC721085 CBY721057:CBY721085 CLU721057:CLU721085 CVQ721057:CVQ721085 DFM721057:DFM721085 DPI721057:DPI721085 DZE721057:DZE721085 EJA721057:EJA721085 ESW721057:ESW721085 FCS721057:FCS721085 FMO721057:FMO721085 FWK721057:FWK721085 GGG721057:GGG721085 GQC721057:GQC721085 GZY721057:GZY721085 HJU721057:HJU721085 HTQ721057:HTQ721085 IDM721057:IDM721085 INI721057:INI721085 IXE721057:IXE721085 JHA721057:JHA721085 JQW721057:JQW721085 KAS721057:KAS721085 KKO721057:KKO721085 KUK721057:KUK721085 LEG721057:LEG721085 LOC721057:LOC721085 LXY721057:LXY721085 MHU721057:MHU721085 MRQ721057:MRQ721085 NBM721057:NBM721085 NLI721057:NLI721085 NVE721057:NVE721085 OFA721057:OFA721085 OOW721057:OOW721085 OYS721057:OYS721085 PIO721057:PIO721085 PSK721057:PSK721085 QCG721057:QCG721085 QMC721057:QMC721085 QVY721057:QVY721085 RFU721057:RFU721085 RPQ721057:RPQ721085 RZM721057:RZM721085 SJI721057:SJI721085 STE721057:STE721085 TDA721057:TDA721085 TMW721057:TMW721085 TWS721057:TWS721085 UGO721057:UGO721085 UQK721057:UQK721085 VAG721057:VAG721085 VKC721057:VKC721085 VTY721057:VTY721085 WDU721057:WDU721085 WNQ721057:WNQ721085 WXM721057:WXM721085 BE786593:BE786621 LA786593:LA786621 UW786593:UW786621 AES786593:AES786621 AOO786593:AOO786621 AYK786593:AYK786621 BIG786593:BIG786621 BSC786593:BSC786621 CBY786593:CBY786621 CLU786593:CLU786621 CVQ786593:CVQ786621 DFM786593:DFM786621 DPI786593:DPI786621 DZE786593:DZE786621 EJA786593:EJA786621 ESW786593:ESW786621 FCS786593:FCS786621 FMO786593:FMO786621 FWK786593:FWK786621 GGG786593:GGG786621 GQC786593:GQC786621 GZY786593:GZY786621 HJU786593:HJU786621 HTQ786593:HTQ786621 IDM786593:IDM786621 INI786593:INI786621 IXE786593:IXE786621 JHA786593:JHA786621 JQW786593:JQW786621 KAS786593:KAS786621 KKO786593:KKO786621 KUK786593:KUK786621 LEG786593:LEG786621 LOC786593:LOC786621 LXY786593:LXY786621 MHU786593:MHU786621 MRQ786593:MRQ786621 NBM786593:NBM786621 NLI786593:NLI786621 NVE786593:NVE786621 OFA786593:OFA786621 OOW786593:OOW786621 OYS786593:OYS786621 PIO786593:PIO786621 PSK786593:PSK786621 QCG786593:QCG786621 QMC786593:QMC786621 QVY786593:QVY786621 RFU786593:RFU786621 RPQ786593:RPQ786621 RZM786593:RZM786621 SJI786593:SJI786621 STE786593:STE786621 TDA786593:TDA786621 TMW786593:TMW786621 TWS786593:TWS786621 UGO786593:UGO786621 UQK786593:UQK786621 VAG786593:VAG786621 VKC786593:VKC786621 VTY786593:VTY786621 WDU786593:WDU786621 WNQ786593:WNQ786621 WXM786593:WXM786621 BE852129:BE852157 LA852129:LA852157 UW852129:UW852157 AES852129:AES852157 AOO852129:AOO852157 AYK852129:AYK852157 BIG852129:BIG852157 BSC852129:BSC852157 CBY852129:CBY852157 CLU852129:CLU852157 CVQ852129:CVQ852157 DFM852129:DFM852157 DPI852129:DPI852157 DZE852129:DZE852157 EJA852129:EJA852157 ESW852129:ESW852157 FCS852129:FCS852157 FMO852129:FMO852157 FWK852129:FWK852157 GGG852129:GGG852157 GQC852129:GQC852157 GZY852129:GZY852157 HJU852129:HJU852157 HTQ852129:HTQ852157 IDM852129:IDM852157 INI852129:INI852157 IXE852129:IXE852157 JHA852129:JHA852157 JQW852129:JQW852157 KAS852129:KAS852157 KKO852129:KKO852157 KUK852129:KUK852157 LEG852129:LEG852157 LOC852129:LOC852157 LXY852129:LXY852157 MHU852129:MHU852157 MRQ852129:MRQ852157 NBM852129:NBM852157 NLI852129:NLI852157 NVE852129:NVE852157 OFA852129:OFA852157 OOW852129:OOW852157 OYS852129:OYS852157 PIO852129:PIO852157 PSK852129:PSK852157 QCG852129:QCG852157 QMC852129:QMC852157 QVY852129:QVY852157 RFU852129:RFU852157 RPQ852129:RPQ852157 RZM852129:RZM852157 SJI852129:SJI852157 STE852129:STE852157 TDA852129:TDA852157 TMW852129:TMW852157 TWS852129:TWS852157 UGO852129:UGO852157 UQK852129:UQK852157 VAG852129:VAG852157 VKC852129:VKC852157 VTY852129:VTY852157 WDU852129:WDU852157 WNQ852129:WNQ852157 WXM852129:WXM852157 BE917665:BE917693 LA917665:LA917693 UW917665:UW917693 AES917665:AES917693 AOO917665:AOO917693 AYK917665:AYK917693 BIG917665:BIG917693 BSC917665:BSC917693 CBY917665:CBY917693 CLU917665:CLU917693 CVQ917665:CVQ917693 DFM917665:DFM917693 DPI917665:DPI917693 DZE917665:DZE917693 EJA917665:EJA917693 ESW917665:ESW917693 FCS917665:FCS917693 FMO917665:FMO917693 FWK917665:FWK917693 GGG917665:GGG917693 GQC917665:GQC917693 GZY917665:GZY917693 HJU917665:HJU917693 HTQ917665:HTQ917693 IDM917665:IDM917693 INI917665:INI917693 IXE917665:IXE917693 JHA917665:JHA917693 JQW917665:JQW917693 KAS917665:KAS917693 KKO917665:KKO917693 KUK917665:KUK917693 LEG917665:LEG917693 LOC917665:LOC917693 LXY917665:LXY917693 MHU917665:MHU917693 MRQ917665:MRQ917693 NBM917665:NBM917693 NLI917665:NLI917693 NVE917665:NVE917693 OFA917665:OFA917693 OOW917665:OOW917693 OYS917665:OYS917693 PIO917665:PIO917693 PSK917665:PSK917693 QCG917665:QCG917693 QMC917665:QMC917693 QVY917665:QVY917693 RFU917665:RFU917693 RPQ917665:RPQ917693 RZM917665:RZM917693 SJI917665:SJI917693 STE917665:STE917693 TDA917665:TDA917693 TMW917665:TMW917693 TWS917665:TWS917693 UGO917665:UGO917693 UQK917665:UQK917693 VAG917665:VAG917693 VKC917665:VKC917693 VTY917665:VTY917693 WDU917665:WDU917693 WNQ917665:WNQ917693 WXM917665:WXM917693 BE983201:BE983229 LA983201:LA983229 UW983201:UW983229 AES983201:AES983229 AOO983201:AOO983229 AYK983201:AYK983229 BIG983201:BIG983229 BSC983201:BSC983229 CBY983201:CBY983229 CLU983201:CLU983229 CVQ983201:CVQ983229 DFM983201:DFM983229 DPI983201:DPI983229 DZE983201:DZE983229 EJA983201:EJA983229 ESW983201:ESW983229 FCS983201:FCS983229 FMO983201:FMO983229 FWK983201:FWK983229 GGG983201:GGG983229 GQC983201:GQC983229 GZY983201:GZY983229 HJU983201:HJU983229 HTQ983201:HTQ983229 IDM983201:IDM983229 INI983201:INI983229 IXE983201:IXE983229 JHA983201:JHA983229 JQW983201:JQW983229 KAS983201:KAS983229 KKO983201:KKO983229 KUK983201:KUK983229 LEG983201:LEG983229 LOC983201:LOC983229 LXY983201:LXY983229 MHU983201:MHU983229 MRQ983201:MRQ983229 NBM983201:NBM983229 NLI983201:NLI983229 NVE983201:NVE983229 OFA983201:OFA983229 OOW983201:OOW983229 OYS983201:OYS983229 PIO983201:PIO983229 PSK983201:PSK983229 QCG983201:QCG983229 QMC983201:QMC983229 QVY983201:QVY983229 RFU983201:RFU983229 RPQ983201:RPQ983229 RZM983201:RZM983229 SJI983201:SJI983229 STE983201:STE983229 TDA983201:TDA983229 TMW983201:TMW983229 TWS983201:TWS983229 UGO983201:UGO983229 UQK983201:UQK983229 VAG983201:VAG983229 VKC983201:VKC983229 VTY983201:VTY983229 WDU983201:WDU983229 WNQ983201:WNQ983229 WXM983201:WXM983229 BL162:BL190 LH162:LH190 VD162:VD190 AEZ162:AEZ190 AOV162:AOV190 AYR162:AYR190 BIN162:BIN190 BSJ162:BSJ190 CCF162:CCF190 CMB162:CMB190 CVX162:CVX190 DFT162:DFT190 DPP162:DPP190 DZL162:DZL190 EJH162:EJH190 ETD162:ETD190 FCZ162:FCZ190 FMV162:FMV190 FWR162:FWR190 GGN162:GGN190 GQJ162:GQJ190 HAF162:HAF190 HKB162:HKB190 HTX162:HTX190 IDT162:IDT190 INP162:INP190 IXL162:IXL190 JHH162:JHH190 JRD162:JRD190 KAZ162:KAZ190 KKV162:KKV190 KUR162:KUR190 LEN162:LEN190 LOJ162:LOJ190 LYF162:LYF190 MIB162:MIB190 MRX162:MRX190 NBT162:NBT190 NLP162:NLP190 NVL162:NVL190 OFH162:OFH190 OPD162:OPD190 OYZ162:OYZ190 PIV162:PIV190 PSR162:PSR190 QCN162:QCN190 QMJ162:QMJ190 QWF162:QWF190 RGB162:RGB190 RPX162:RPX190 RZT162:RZT190 SJP162:SJP190 STL162:STL190 TDH162:TDH190 TND162:TND190 TWZ162:TWZ190 UGV162:UGV190 UQR162:UQR190 VAN162:VAN190 VKJ162:VKJ190 VUF162:VUF190 WEB162:WEB190 WNX162:WNX190 WXT162:WXT190 BL65698:BL65726 LH65698:LH65726 VD65698:VD65726 AEZ65698:AEZ65726 AOV65698:AOV65726 AYR65698:AYR65726 BIN65698:BIN65726 BSJ65698:BSJ65726 CCF65698:CCF65726 CMB65698:CMB65726 CVX65698:CVX65726 DFT65698:DFT65726 DPP65698:DPP65726 DZL65698:DZL65726 EJH65698:EJH65726 ETD65698:ETD65726 FCZ65698:FCZ65726 FMV65698:FMV65726 FWR65698:FWR65726 GGN65698:GGN65726 GQJ65698:GQJ65726 HAF65698:HAF65726 HKB65698:HKB65726 HTX65698:HTX65726 IDT65698:IDT65726 INP65698:INP65726 IXL65698:IXL65726 JHH65698:JHH65726 JRD65698:JRD65726 KAZ65698:KAZ65726 KKV65698:KKV65726 KUR65698:KUR65726 LEN65698:LEN65726 LOJ65698:LOJ65726 LYF65698:LYF65726 MIB65698:MIB65726 MRX65698:MRX65726 NBT65698:NBT65726 NLP65698:NLP65726 NVL65698:NVL65726 OFH65698:OFH65726 OPD65698:OPD65726 OYZ65698:OYZ65726 PIV65698:PIV65726 PSR65698:PSR65726 QCN65698:QCN65726 QMJ65698:QMJ65726 QWF65698:QWF65726 RGB65698:RGB65726 RPX65698:RPX65726 RZT65698:RZT65726 SJP65698:SJP65726 STL65698:STL65726 TDH65698:TDH65726 TND65698:TND65726 TWZ65698:TWZ65726 UGV65698:UGV65726 UQR65698:UQR65726 VAN65698:VAN65726 VKJ65698:VKJ65726 VUF65698:VUF65726 WEB65698:WEB65726 WNX65698:WNX65726 WXT65698:WXT65726 BL131234:BL131262 LH131234:LH131262 VD131234:VD131262 AEZ131234:AEZ131262 AOV131234:AOV131262 AYR131234:AYR131262 BIN131234:BIN131262 BSJ131234:BSJ131262 CCF131234:CCF131262 CMB131234:CMB131262 CVX131234:CVX131262 DFT131234:DFT131262 DPP131234:DPP131262 DZL131234:DZL131262 EJH131234:EJH131262 ETD131234:ETD131262 FCZ131234:FCZ131262 FMV131234:FMV131262 FWR131234:FWR131262 GGN131234:GGN131262 GQJ131234:GQJ131262 HAF131234:HAF131262 HKB131234:HKB131262 HTX131234:HTX131262 IDT131234:IDT131262 INP131234:INP131262 IXL131234:IXL131262 JHH131234:JHH131262 JRD131234:JRD131262 KAZ131234:KAZ131262 KKV131234:KKV131262 KUR131234:KUR131262 LEN131234:LEN131262 LOJ131234:LOJ131262 LYF131234:LYF131262 MIB131234:MIB131262 MRX131234:MRX131262 NBT131234:NBT131262 NLP131234:NLP131262 NVL131234:NVL131262 OFH131234:OFH131262 OPD131234:OPD131262 OYZ131234:OYZ131262 PIV131234:PIV131262 PSR131234:PSR131262 QCN131234:QCN131262 QMJ131234:QMJ131262 QWF131234:QWF131262 RGB131234:RGB131262 RPX131234:RPX131262 RZT131234:RZT131262 SJP131234:SJP131262 STL131234:STL131262 TDH131234:TDH131262 TND131234:TND131262 TWZ131234:TWZ131262 UGV131234:UGV131262 UQR131234:UQR131262 VAN131234:VAN131262 VKJ131234:VKJ131262 VUF131234:VUF131262 WEB131234:WEB131262 WNX131234:WNX131262 WXT131234:WXT131262 BL196770:BL196798 LH196770:LH196798 VD196770:VD196798 AEZ196770:AEZ196798 AOV196770:AOV196798 AYR196770:AYR196798 BIN196770:BIN196798 BSJ196770:BSJ196798 CCF196770:CCF196798 CMB196770:CMB196798 CVX196770:CVX196798 DFT196770:DFT196798 DPP196770:DPP196798 DZL196770:DZL196798 EJH196770:EJH196798 ETD196770:ETD196798 FCZ196770:FCZ196798 FMV196770:FMV196798 FWR196770:FWR196798 GGN196770:GGN196798 GQJ196770:GQJ196798 HAF196770:HAF196798 HKB196770:HKB196798 HTX196770:HTX196798 IDT196770:IDT196798 INP196770:INP196798 IXL196770:IXL196798 JHH196770:JHH196798 JRD196770:JRD196798 KAZ196770:KAZ196798 KKV196770:KKV196798 KUR196770:KUR196798 LEN196770:LEN196798 LOJ196770:LOJ196798 LYF196770:LYF196798 MIB196770:MIB196798 MRX196770:MRX196798 NBT196770:NBT196798 NLP196770:NLP196798 NVL196770:NVL196798 OFH196770:OFH196798 OPD196770:OPD196798 OYZ196770:OYZ196798 PIV196770:PIV196798 PSR196770:PSR196798 QCN196770:QCN196798 QMJ196770:QMJ196798 QWF196770:QWF196798 RGB196770:RGB196798 RPX196770:RPX196798 RZT196770:RZT196798 SJP196770:SJP196798 STL196770:STL196798 TDH196770:TDH196798 TND196770:TND196798 TWZ196770:TWZ196798 UGV196770:UGV196798 UQR196770:UQR196798 VAN196770:VAN196798 VKJ196770:VKJ196798 VUF196770:VUF196798 WEB196770:WEB196798 WNX196770:WNX196798 WXT196770:WXT196798 BL262306:BL262334 LH262306:LH262334 VD262306:VD262334 AEZ262306:AEZ262334 AOV262306:AOV262334 AYR262306:AYR262334 BIN262306:BIN262334 BSJ262306:BSJ262334 CCF262306:CCF262334 CMB262306:CMB262334 CVX262306:CVX262334 DFT262306:DFT262334 DPP262306:DPP262334 DZL262306:DZL262334 EJH262306:EJH262334 ETD262306:ETD262334 FCZ262306:FCZ262334 FMV262306:FMV262334 FWR262306:FWR262334 GGN262306:GGN262334 GQJ262306:GQJ262334 HAF262306:HAF262334 HKB262306:HKB262334 HTX262306:HTX262334 IDT262306:IDT262334 INP262306:INP262334 IXL262306:IXL262334 JHH262306:JHH262334 JRD262306:JRD262334 KAZ262306:KAZ262334 KKV262306:KKV262334 KUR262306:KUR262334 LEN262306:LEN262334 LOJ262306:LOJ262334 LYF262306:LYF262334 MIB262306:MIB262334 MRX262306:MRX262334 NBT262306:NBT262334 NLP262306:NLP262334 NVL262306:NVL262334 OFH262306:OFH262334 OPD262306:OPD262334 OYZ262306:OYZ262334 PIV262306:PIV262334 PSR262306:PSR262334 QCN262306:QCN262334 QMJ262306:QMJ262334 QWF262306:QWF262334 RGB262306:RGB262334 RPX262306:RPX262334 RZT262306:RZT262334 SJP262306:SJP262334 STL262306:STL262334 TDH262306:TDH262334 TND262306:TND262334 TWZ262306:TWZ262334 UGV262306:UGV262334 UQR262306:UQR262334 VAN262306:VAN262334 VKJ262306:VKJ262334 VUF262306:VUF262334 WEB262306:WEB262334 WNX262306:WNX262334 WXT262306:WXT262334 BL327842:BL327870 LH327842:LH327870 VD327842:VD327870 AEZ327842:AEZ327870 AOV327842:AOV327870 AYR327842:AYR327870 BIN327842:BIN327870 BSJ327842:BSJ327870 CCF327842:CCF327870 CMB327842:CMB327870 CVX327842:CVX327870 DFT327842:DFT327870 DPP327842:DPP327870 DZL327842:DZL327870 EJH327842:EJH327870 ETD327842:ETD327870 FCZ327842:FCZ327870 FMV327842:FMV327870 FWR327842:FWR327870 GGN327842:GGN327870 GQJ327842:GQJ327870 HAF327842:HAF327870 HKB327842:HKB327870 HTX327842:HTX327870 IDT327842:IDT327870 INP327842:INP327870 IXL327842:IXL327870 JHH327842:JHH327870 JRD327842:JRD327870 KAZ327842:KAZ327870 KKV327842:KKV327870 KUR327842:KUR327870 LEN327842:LEN327870 LOJ327842:LOJ327870 LYF327842:LYF327870 MIB327842:MIB327870 MRX327842:MRX327870 NBT327842:NBT327870 NLP327842:NLP327870 NVL327842:NVL327870 OFH327842:OFH327870 OPD327842:OPD327870 OYZ327842:OYZ327870 PIV327842:PIV327870 PSR327842:PSR327870 QCN327842:QCN327870 QMJ327842:QMJ327870 QWF327842:QWF327870 RGB327842:RGB327870 RPX327842:RPX327870 RZT327842:RZT327870 SJP327842:SJP327870 STL327842:STL327870 TDH327842:TDH327870 TND327842:TND327870 TWZ327842:TWZ327870 UGV327842:UGV327870 UQR327842:UQR327870 VAN327842:VAN327870 VKJ327842:VKJ327870 VUF327842:VUF327870 WEB327842:WEB327870 WNX327842:WNX327870 WXT327842:WXT327870 BL393378:BL393406 LH393378:LH393406 VD393378:VD393406 AEZ393378:AEZ393406 AOV393378:AOV393406 AYR393378:AYR393406 BIN393378:BIN393406 BSJ393378:BSJ393406 CCF393378:CCF393406 CMB393378:CMB393406 CVX393378:CVX393406 DFT393378:DFT393406 DPP393378:DPP393406 DZL393378:DZL393406 EJH393378:EJH393406 ETD393378:ETD393406 FCZ393378:FCZ393406 FMV393378:FMV393406 FWR393378:FWR393406 GGN393378:GGN393406 GQJ393378:GQJ393406 HAF393378:HAF393406 HKB393378:HKB393406 HTX393378:HTX393406 IDT393378:IDT393406 INP393378:INP393406 IXL393378:IXL393406 JHH393378:JHH393406 JRD393378:JRD393406 KAZ393378:KAZ393406 KKV393378:KKV393406 KUR393378:KUR393406 LEN393378:LEN393406 LOJ393378:LOJ393406 LYF393378:LYF393406 MIB393378:MIB393406 MRX393378:MRX393406 NBT393378:NBT393406 NLP393378:NLP393406 NVL393378:NVL393406 OFH393378:OFH393406 OPD393378:OPD393406 OYZ393378:OYZ393406 PIV393378:PIV393406 PSR393378:PSR393406 QCN393378:QCN393406 QMJ393378:QMJ393406 QWF393378:QWF393406 RGB393378:RGB393406 RPX393378:RPX393406 RZT393378:RZT393406 SJP393378:SJP393406 STL393378:STL393406 TDH393378:TDH393406 TND393378:TND393406 TWZ393378:TWZ393406 UGV393378:UGV393406 UQR393378:UQR393406 VAN393378:VAN393406 VKJ393378:VKJ393406 VUF393378:VUF393406 WEB393378:WEB393406 WNX393378:WNX393406 WXT393378:WXT393406 BL458914:BL458942 LH458914:LH458942 VD458914:VD458942 AEZ458914:AEZ458942 AOV458914:AOV458942 AYR458914:AYR458942 BIN458914:BIN458942 BSJ458914:BSJ458942 CCF458914:CCF458942 CMB458914:CMB458942 CVX458914:CVX458942 DFT458914:DFT458942 DPP458914:DPP458942 DZL458914:DZL458942 EJH458914:EJH458942 ETD458914:ETD458942 FCZ458914:FCZ458942 FMV458914:FMV458942 FWR458914:FWR458942 GGN458914:GGN458942 GQJ458914:GQJ458942 HAF458914:HAF458942 HKB458914:HKB458942 HTX458914:HTX458942 IDT458914:IDT458942 INP458914:INP458942 IXL458914:IXL458942 JHH458914:JHH458942 JRD458914:JRD458942 KAZ458914:KAZ458942 KKV458914:KKV458942 KUR458914:KUR458942 LEN458914:LEN458942 LOJ458914:LOJ458942 LYF458914:LYF458942 MIB458914:MIB458942 MRX458914:MRX458942 NBT458914:NBT458942 NLP458914:NLP458942 NVL458914:NVL458942 OFH458914:OFH458942 OPD458914:OPD458942 OYZ458914:OYZ458942 PIV458914:PIV458942 PSR458914:PSR458942 QCN458914:QCN458942 QMJ458914:QMJ458942 QWF458914:QWF458942 RGB458914:RGB458942 RPX458914:RPX458942 RZT458914:RZT458942 SJP458914:SJP458942 STL458914:STL458942 TDH458914:TDH458942 TND458914:TND458942 TWZ458914:TWZ458942 UGV458914:UGV458942 UQR458914:UQR458942 VAN458914:VAN458942 VKJ458914:VKJ458942 VUF458914:VUF458942 WEB458914:WEB458942 WNX458914:WNX458942 WXT458914:WXT458942 BL524450:BL524478 LH524450:LH524478 VD524450:VD524478 AEZ524450:AEZ524478 AOV524450:AOV524478 AYR524450:AYR524478 BIN524450:BIN524478 BSJ524450:BSJ524478 CCF524450:CCF524478 CMB524450:CMB524478 CVX524450:CVX524478 DFT524450:DFT524478 DPP524450:DPP524478 DZL524450:DZL524478 EJH524450:EJH524478 ETD524450:ETD524478 FCZ524450:FCZ524478 FMV524450:FMV524478 FWR524450:FWR524478 GGN524450:GGN524478 GQJ524450:GQJ524478 HAF524450:HAF524478 HKB524450:HKB524478 HTX524450:HTX524478 IDT524450:IDT524478 INP524450:INP524478 IXL524450:IXL524478 JHH524450:JHH524478 JRD524450:JRD524478 KAZ524450:KAZ524478 KKV524450:KKV524478 KUR524450:KUR524478 LEN524450:LEN524478 LOJ524450:LOJ524478 LYF524450:LYF524478 MIB524450:MIB524478 MRX524450:MRX524478 NBT524450:NBT524478 NLP524450:NLP524478 NVL524450:NVL524478 OFH524450:OFH524478 OPD524450:OPD524478 OYZ524450:OYZ524478 PIV524450:PIV524478 PSR524450:PSR524478 QCN524450:QCN524478 QMJ524450:QMJ524478 QWF524450:QWF524478 RGB524450:RGB524478 RPX524450:RPX524478 RZT524450:RZT524478 SJP524450:SJP524478 STL524450:STL524478 TDH524450:TDH524478 TND524450:TND524478 TWZ524450:TWZ524478 UGV524450:UGV524478 UQR524450:UQR524478 VAN524450:VAN524478 VKJ524450:VKJ524478 VUF524450:VUF524478 WEB524450:WEB524478 WNX524450:WNX524478 WXT524450:WXT524478 BL589986:BL590014 LH589986:LH590014 VD589986:VD590014 AEZ589986:AEZ590014 AOV589986:AOV590014 AYR589986:AYR590014 BIN589986:BIN590014 BSJ589986:BSJ590014 CCF589986:CCF590014 CMB589986:CMB590014 CVX589986:CVX590014 DFT589986:DFT590014 DPP589986:DPP590014 DZL589986:DZL590014 EJH589986:EJH590014 ETD589986:ETD590014 FCZ589986:FCZ590014 FMV589986:FMV590014 FWR589986:FWR590014 GGN589986:GGN590014 GQJ589986:GQJ590014 HAF589986:HAF590014 HKB589986:HKB590014 HTX589986:HTX590014 IDT589986:IDT590014 INP589986:INP590014 IXL589986:IXL590014 JHH589986:JHH590014 JRD589986:JRD590014 KAZ589986:KAZ590014 KKV589986:KKV590014 KUR589986:KUR590014 LEN589986:LEN590014 LOJ589986:LOJ590014 LYF589986:LYF590014 MIB589986:MIB590014 MRX589986:MRX590014 NBT589986:NBT590014 NLP589986:NLP590014 NVL589986:NVL590014 OFH589986:OFH590014 OPD589986:OPD590014 OYZ589986:OYZ590014 PIV589986:PIV590014 PSR589986:PSR590014 QCN589986:QCN590014 QMJ589986:QMJ590014 QWF589986:QWF590014 RGB589986:RGB590014 RPX589986:RPX590014 RZT589986:RZT590014 SJP589986:SJP590014 STL589986:STL590014 TDH589986:TDH590014 TND589986:TND590014 TWZ589986:TWZ590014 UGV589986:UGV590014 UQR589986:UQR590014 VAN589986:VAN590014 VKJ589986:VKJ590014 VUF589986:VUF590014 WEB589986:WEB590014 WNX589986:WNX590014 WXT589986:WXT590014 BL655522:BL655550 LH655522:LH655550 VD655522:VD655550 AEZ655522:AEZ655550 AOV655522:AOV655550 AYR655522:AYR655550 BIN655522:BIN655550 BSJ655522:BSJ655550 CCF655522:CCF655550 CMB655522:CMB655550 CVX655522:CVX655550 DFT655522:DFT655550 DPP655522:DPP655550 DZL655522:DZL655550 EJH655522:EJH655550 ETD655522:ETD655550 FCZ655522:FCZ655550 FMV655522:FMV655550 FWR655522:FWR655550 GGN655522:GGN655550 GQJ655522:GQJ655550 HAF655522:HAF655550 HKB655522:HKB655550 HTX655522:HTX655550 IDT655522:IDT655550 INP655522:INP655550 IXL655522:IXL655550 JHH655522:JHH655550 JRD655522:JRD655550 KAZ655522:KAZ655550 KKV655522:KKV655550 KUR655522:KUR655550 LEN655522:LEN655550 LOJ655522:LOJ655550 LYF655522:LYF655550 MIB655522:MIB655550 MRX655522:MRX655550 NBT655522:NBT655550 NLP655522:NLP655550 NVL655522:NVL655550 OFH655522:OFH655550 OPD655522:OPD655550 OYZ655522:OYZ655550 PIV655522:PIV655550 PSR655522:PSR655550 QCN655522:QCN655550 QMJ655522:QMJ655550 QWF655522:QWF655550 RGB655522:RGB655550 RPX655522:RPX655550 RZT655522:RZT655550 SJP655522:SJP655550 STL655522:STL655550 TDH655522:TDH655550 TND655522:TND655550 TWZ655522:TWZ655550 UGV655522:UGV655550 UQR655522:UQR655550 VAN655522:VAN655550 VKJ655522:VKJ655550 VUF655522:VUF655550 WEB655522:WEB655550 WNX655522:WNX655550 WXT655522:WXT655550 BL721058:BL721086 LH721058:LH721086 VD721058:VD721086 AEZ721058:AEZ721086 AOV721058:AOV721086 AYR721058:AYR721086 BIN721058:BIN721086 BSJ721058:BSJ721086 CCF721058:CCF721086 CMB721058:CMB721086 CVX721058:CVX721086 DFT721058:DFT721086 DPP721058:DPP721086 DZL721058:DZL721086 EJH721058:EJH721086 ETD721058:ETD721086 FCZ721058:FCZ721086 FMV721058:FMV721086 FWR721058:FWR721086 GGN721058:GGN721086 GQJ721058:GQJ721086 HAF721058:HAF721086 HKB721058:HKB721086 HTX721058:HTX721086 IDT721058:IDT721086 INP721058:INP721086 IXL721058:IXL721086 JHH721058:JHH721086 JRD721058:JRD721086 KAZ721058:KAZ721086 KKV721058:KKV721086 KUR721058:KUR721086 LEN721058:LEN721086 LOJ721058:LOJ721086 LYF721058:LYF721086 MIB721058:MIB721086 MRX721058:MRX721086 NBT721058:NBT721086 NLP721058:NLP721086 NVL721058:NVL721086 OFH721058:OFH721086 OPD721058:OPD721086 OYZ721058:OYZ721086 PIV721058:PIV721086 PSR721058:PSR721086 QCN721058:QCN721086 QMJ721058:QMJ721086 QWF721058:QWF721086 RGB721058:RGB721086 RPX721058:RPX721086 RZT721058:RZT721086 SJP721058:SJP721086 STL721058:STL721086 TDH721058:TDH721086 TND721058:TND721086 TWZ721058:TWZ721086 UGV721058:UGV721086 UQR721058:UQR721086 VAN721058:VAN721086 VKJ721058:VKJ721086 VUF721058:VUF721086 WEB721058:WEB721086 WNX721058:WNX721086 WXT721058:WXT721086 BL786594:BL786622 LH786594:LH786622 VD786594:VD786622 AEZ786594:AEZ786622 AOV786594:AOV786622 AYR786594:AYR786622 BIN786594:BIN786622 BSJ786594:BSJ786622 CCF786594:CCF786622 CMB786594:CMB786622 CVX786594:CVX786622 DFT786594:DFT786622 DPP786594:DPP786622 DZL786594:DZL786622 EJH786594:EJH786622 ETD786594:ETD786622 FCZ786594:FCZ786622 FMV786594:FMV786622 FWR786594:FWR786622 GGN786594:GGN786622 GQJ786594:GQJ786622 HAF786594:HAF786622 HKB786594:HKB786622 HTX786594:HTX786622 IDT786594:IDT786622 INP786594:INP786622 IXL786594:IXL786622 JHH786594:JHH786622 JRD786594:JRD786622 KAZ786594:KAZ786622 KKV786594:KKV786622 KUR786594:KUR786622 LEN786594:LEN786622 LOJ786594:LOJ786622 LYF786594:LYF786622 MIB786594:MIB786622 MRX786594:MRX786622 NBT786594:NBT786622 NLP786594:NLP786622 NVL786594:NVL786622 OFH786594:OFH786622 OPD786594:OPD786622 OYZ786594:OYZ786622 PIV786594:PIV786622 PSR786594:PSR786622 QCN786594:QCN786622 QMJ786594:QMJ786622 QWF786594:QWF786622 RGB786594:RGB786622 RPX786594:RPX786622 RZT786594:RZT786622 SJP786594:SJP786622 STL786594:STL786622 TDH786594:TDH786622 TND786594:TND786622 TWZ786594:TWZ786622 UGV786594:UGV786622 UQR786594:UQR786622 VAN786594:VAN786622 VKJ786594:VKJ786622 VUF786594:VUF786622 WEB786594:WEB786622 WNX786594:WNX786622 WXT786594:WXT786622 BL852130:BL852158 LH852130:LH852158 VD852130:VD852158 AEZ852130:AEZ852158 AOV852130:AOV852158 AYR852130:AYR852158 BIN852130:BIN852158 BSJ852130:BSJ852158 CCF852130:CCF852158 CMB852130:CMB852158 CVX852130:CVX852158 DFT852130:DFT852158 DPP852130:DPP852158 DZL852130:DZL852158 EJH852130:EJH852158 ETD852130:ETD852158 FCZ852130:FCZ852158 FMV852130:FMV852158 FWR852130:FWR852158 GGN852130:GGN852158 GQJ852130:GQJ852158 HAF852130:HAF852158 HKB852130:HKB852158 HTX852130:HTX852158 IDT852130:IDT852158 INP852130:INP852158 IXL852130:IXL852158 JHH852130:JHH852158 JRD852130:JRD852158 KAZ852130:KAZ852158 KKV852130:KKV852158 KUR852130:KUR852158 LEN852130:LEN852158 LOJ852130:LOJ852158 LYF852130:LYF852158 MIB852130:MIB852158 MRX852130:MRX852158 NBT852130:NBT852158 NLP852130:NLP852158 NVL852130:NVL852158 OFH852130:OFH852158 OPD852130:OPD852158 OYZ852130:OYZ852158 PIV852130:PIV852158 PSR852130:PSR852158 QCN852130:QCN852158 QMJ852130:QMJ852158 QWF852130:QWF852158 RGB852130:RGB852158 RPX852130:RPX852158 RZT852130:RZT852158 SJP852130:SJP852158 STL852130:STL852158 TDH852130:TDH852158 TND852130:TND852158 TWZ852130:TWZ852158 UGV852130:UGV852158 UQR852130:UQR852158 VAN852130:VAN852158 VKJ852130:VKJ852158 VUF852130:VUF852158 WEB852130:WEB852158 WNX852130:WNX852158 WXT852130:WXT852158 BL917666:BL917694 LH917666:LH917694 VD917666:VD917694 AEZ917666:AEZ917694 AOV917666:AOV917694 AYR917666:AYR917694 BIN917666:BIN917694 BSJ917666:BSJ917694 CCF917666:CCF917694 CMB917666:CMB917694 CVX917666:CVX917694 DFT917666:DFT917694 DPP917666:DPP917694 DZL917666:DZL917694 EJH917666:EJH917694 ETD917666:ETD917694 FCZ917666:FCZ917694 FMV917666:FMV917694 FWR917666:FWR917694 GGN917666:GGN917694 GQJ917666:GQJ917694 HAF917666:HAF917694 HKB917666:HKB917694 HTX917666:HTX917694 IDT917666:IDT917694 INP917666:INP917694 IXL917666:IXL917694 JHH917666:JHH917694 JRD917666:JRD917694 KAZ917666:KAZ917694 KKV917666:KKV917694 KUR917666:KUR917694 LEN917666:LEN917694 LOJ917666:LOJ917694 LYF917666:LYF917694 MIB917666:MIB917694 MRX917666:MRX917694 NBT917666:NBT917694 NLP917666:NLP917694 NVL917666:NVL917694 OFH917666:OFH917694 OPD917666:OPD917694 OYZ917666:OYZ917694 PIV917666:PIV917694 PSR917666:PSR917694 QCN917666:QCN917694 QMJ917666:QMJ917694 QWF917666:QWF917694 RGB917666:RGB917694 RPX917666:RPX917694 RZT917666:RZT917694 SJP917666:SJP917694 STL917666:STL917694 TDH917666:TDH917694 TND917666:TND917694 TWZ917666:TWZ917694 UGV917666:UGV917694 UQR917666:UQR917694 VAN917666:VAN917694 VKJ917666:VKJ917694 VUF917666:VUF917694 WEB917666:WEB917694 WNX917666:WNX917694 WXT917666:WXT917694 BL983202:BL983230 LH983202:LH983230 VD983202:VD983230 AEZ983202:AEZ983230 AOV983202:AOV983230 AYR983202:AYR983230 BIN983202:BIN983230 BSJ983202:BSJ983230 CCF983202:CCF983230 CMB983202:CMB983230 CVX983202:CVX983230 DFT983202:DFT983230 DPP983202:DPP983230 DZL983202:DZL983230 EJH983202:EJH983230 ETD983202:ETD983230 FCZ983202:FCZ983230 FMV983202:FMV983230 FWR983202:FWR983230 GGN983202:GGN983230 GQJ983202:GQJ983230 HAF983202:HAF983230 HKB983202:HKB983230 HTX983202:HTX983230 IDT983202:IDT983230 INP983202:INP983230 IXL983202:IXL983230 JHH983202:JHH983230 JRD983202:JRD983230 KAZ983202:KAZ983230 KKV983202:KKV983230 KUR983202:KUR983230 LEN983202:LEN983230 LOJ983202:LOJ983230 LYF983202:LYF983230 MIB983202:MIB983230 MRX983202:MRX983230 NBT983202:NBT983230 NLP983202:NLP983230 NVL983202:NVL983230 OFH983202:OFH983230 OPD983202:OPD983230 OYZ983202:OYZ983230 PIV983202:PIV983230 PSR983202:PSR983230 QCN983202:QCN983230 QMJ983202:QMJ983230 QWF983202:QWF983230 RGB983202:RGB983230 RPX983202:RPX983230 RZT983202:RZT983230 SJP983202:SJP983230 STL983202:STL983230 TDH983202:TDH983230 TND983202:TND983230 TWZ983202:TWZ983230 UGV983202:UGV983230 UQR983202:UQR983230 VAN983202:VAN983230 VKJ983202:VKJ983230 VUF983202:VUF983230 WEB983202:WEB983230 WNX983202:WNX983230 WXT983202:WXT983230 AH86:AI87 KD86:KE87 TZ86:UA87 ADV86:ADW87 ANR86:ANS87 AXN86:AXO87 BHJ86:BHK87 BRF86:BRG87 CBB86:CBC87 CKX86:CKY87 CUT86:CUU87 DEP86:DEQ87 DOL86:DOM87 DYH86:DYI87 EID86:EIE87 ERZ86:ESA87 FBV86:FBW87 FLR86:FLS87 FVN86:FVO87 GFJ86:GFK87 GPF86:GPG87 GZB86:GZC87 HIX86:HIY87 HST86:HSU87 ICP86:ICQ87 IML86:IMM87 IWH86:IWI87 JGD86:JGE87 JPZ86:JQA87 JZV86:JZW87 KJR86:KJS87 KTN86:KTO87 LDJ86:LDK87 LNF86:LNG87 LXB86:LXC87 MGX86:MGY87 MQT86:MQU87 NAP86:NAQ87 NKL86:NKM87 NUH86:NUI87 OED86:OEE87 ONZ86:OOA87 OXV86:OXW87 PHR86:PHS87 PRN86:PRO87 QBJ86:QBK87 QLF86:QLG87 QVB86:QVC87 REX86:REY87 ROT86:ROU87 RYP86:RYQ87 SIL86:SIM87 SSH86:SSI87 TCD86:TCE87 TLZ86:TMA87 TVV86:TVW87 UFR86:UFS87 UPN86:UPO87 UZJ86:UZK87 VJF86:VJG87 VTB86:VTC87 WCX86:WCY87 WMT86:WMU87 WWP86:WWQ87 AH65622:AI65623 KD65622:KE65623 TZ65622:UA65623 ADV65622:ADW65623 ANR65622:ANS65623 AXN65622:AXO65623 BHJ65622:BHK65623 BRF65622:BRG65623 CBB65622:CBC65623 CKX65622:CKY65623 CUT65622:CUU65623 DEP65622:DEQ65623 DOL65622:DOM65623 DYH65622:DYI65623 EID65622:EIE65623 ERZ65622:ESA65623 FBV65622:FBW65623 FLR65622:FLS65623 FVN65622:FVO65623 GFJ65622:GFK65623 GPF65622:GPG65623 GZB65622:GZC65623 HIX65622:HIY65623 HST65622:HSU65623 ICP65622:ICQ65623 IML65622:IMM65623 IWH65622:IWI65623 JGD65622:JGE65623 JPZ65622:JQA65623 JZV65622:JZW65623 KJR65622:KJS65623 KTN65622:KTO65623 LDJ65622:LDK65623 LNF65622:LNG65623 LXB65622:LXC65623 MGX65622:MGY65623 MQT65622:MQU65623 NAP65622:NAQ65623 NKL65622:NKM65623 NUH65622:NUI65623 OED65622:OEE65623 ONZ65622:OOA65623 OXV65622:OXW65623 PHR65622:PHS65623 PRN65622:PRO65623 QBJ65622:QBK65623 QLF65622:QLG65623 QVB65622:QVC65623 REX65622:REY65623 ROT65622:ROU65623 RYP65622:RYQ65623 SIL65622:SIM65623 SSH65622:SSI65623 TCD65622:TCE65623 TLZ65622:TMA65623 TVV65622:TVW65623 UFR65622:UFS65623 UPN65622:UPO65623 UZJ65622:UZK65623 VJF65622:VJG65623 VTB65622:VTC65623 WCX65622:WCY65623 WMT65622:WMU65623 WWP65622:WWQ65623 AH131158:AI131159 KD131158:KE131159 TZ131158:UA131159 ADV131158:ADW131159 ANR131158:ANS131159 AXN131158:AXO131159 BHJ131158:BHK131159 BRF131158:BRG131159 CBB131158:CBC131159 CKX131158:CKY131159 CUT131158:CUU131159 DEP131158:DEQ131159 DOL131158:DOM131159 DYH131158:DYI131159 EID131158:EIE131159 ERZ131158:ESA131159 FBV131158:FBW131159 FLR131158:FLS131159 FVN131158:FVO131159 GFJ131158:GFK131159 GPF131158:GPG131159 GZB131158:GZC131159 HIX131158:HIY131159 HST131158:HSU131159 ICP131158:ICQ131159 IML131158:IMM131159 IWH131158:IWI131159 JGD131158:JGE131159 JPZ131158:JQA131159 JZV131158:JZW131159 KJR131158:KJS131159 KTN131158:KTO131159 LDJ131158:LDK131159 LNF131158:LNG131159 LXB131158:LXC131159 MGX131158:MGY131159 MQT131158:MQU131159 NAP131158:NAQ131159 NKL131158:NKM131159 NUH131158:NUI131159 OED131158:OEE131159 ONZ131158:OOA131159 OXV131158:OXW131159 PHR131158:PHS131159 PRN131158:PRO131159 QBJ131158:QBK131159 QLF131158:QLG131159 QVB131158:QVC131159 REX131158:REY131159 ROT131158:ROU131159 RYP131158:RYQ131159 SIL131158:SIM131159 SSH131158:SSI131159 TCD131158:TCE131159 TLZ131158:TMA131159 TVV131158:TVW131159 UFR131158:UFS131159 UPN131158:UPO131159 UZJ131158:UZK131159 VJF131158:VJG131159 VTB131158:VTC131159 WCX131158:WCY131159 WMT131158:WMU131159 WWP131158:WWQ131159 AH196694:AI196695 KD196694:KE196695 TZ196694:UA196695 ADV196694:ADW196695 ANR196694:ANS196695 AXN196694:AXO196695 BHJ196694:BHK196695 BRF196694:BRG196695 CBB196694:CBC196695 CKX196694:CKY196695 CUT196694:CUU196695 DEP196694:DEQ196695 DOL196694:DOM196695 DYH196694:DYI196695 EID196694:EIE196695 ERZ196694:ESA196695 FBV196694:FBW196695 FLR196694:FLS196695 FVN196694:FVO196695 GFJ196694:GFK196695 GPF196694:GPG196695 GZB196694:GZC196695 HIX196694:HIY196695 HST196694:HSU196695 ICP196694:ICQ196695 IML196694:IMM196695 IWH196694:IWI196695 JGD196694:JGE196695 JPZ196694:JQA196695 JZV196694:JZW196695 KJR196694:KJS196695 KTN196694:KTO196695 LDJ196694:LDK196695 LNF196694:LNG196695 LXB196694:LXC196695 MGX196694:MGY196695 MQT196694:MQU196695 NAP196694:NAQ196695 NKL196694:NKM196695 NUH196694:NUI196695 OED196694:OEE196695 ONZ196694:OOA196695 OXV196694:OXW196695 PHR196694:PHS196695 PRN196694:PRO196695 QBJ196694:QBK196695 QLF196694:QLG196695 QVB196694:QVC196695 REX196694:REY196695 ROT196694:ROU196695 RYP196694:RYQ196695 SIL196694:SIM196695 SSH196694:SSI196695 TCD196694:TCE196695 TLZ196694:TMA196695 TVV196694:TVW196695 UFR196694:UFS196695 UPN196694:UPO196695 UZJ196694:UZK196695 VJF196694:VJG196695 VTB196694:VTC196695 WCX196694:WCY196695 WMT196694:WMU196695 WWP196694:WWQ196695 AH262230:AI262231 KD262230:KE262231 TZ262230:UA262231 ADV262230:ADW262231 ANR262230:ANS262231 AXN262230:AXO262231 BHJ262230:BHK262231 BRF262230:BRG262231 CBB262230:CBC262231 CKX262230:CKY262231 CUT262230:CUU262231 DEP262230:DEQ262231 DOL262230:DOM262231 DYH262230:DYI262231 EID262230:EIE262231 ERZ262230:ESA262231 FBV262230:FBW262231 FLR262230:FLS262231 FVN262230:FVO262231 GFJ262230:GFK262231 GPF262230:GPG262231 GZB262230:GZC262231 HIX262230:HIY262231 HST262230:HSU262231 ICP262230:ICQ262231 IML262230:IMM262231 IWH262230:IWI262231 JGD262230:JGE262231 JPZ262230:JQA262231 JZV262230:JZW262231 KJR262230:KJS262231 KTN262230:KTO262231 LDJ262230:LDK262231 LNF262230:LNG262231 LXB262230:LXC262231 MGX262230:MGY262231 MQT262230:MQU262231 NAP262230:NAQ262231 NKL262230:NKM262231 NUH262230:NUI262231 OED262230:OEE262231 ONZ262230:OOA262231 OXV262230:OXW262231 PHR262230:PHS262231 PRN262230:PRO262231 QBJ262230:QBK262231 QLF262230:QLG262231 QVB262230:QVC262231 REX262230:REY262231 ROT262230:ROU262231 RYP262230:RYQ262231 SIL262230:SIM262231 SSH262230:SSI262231 TCD262230:TCE262231 TLZ262230:TMA262231 TVV262230:TVW262231 UFR262230:UFS262231 UPN262230:UPO262231 UZJ262230:UZK262231 VJF262230:VJG262231 VTB262230:VTC262231 WCX262230:WCY262231 WMT262230:WMU262231 WWP262230:WWQ262231 AH327766:AI327767 KD327766:KE327767 TZ327766:UA327767 ADV327766:ADW327767 ANR327766:ANS327767 AXN327766:AXO327767 BHJ327766:BHK327767 BRF327766:BRG327767 CBB327766:CBC327767 CKX327766:CKY327767 CUT327766:CUU327767 DEP327766:DEQ327767 DOL327766:DOM327767 DYH327766:DYI327767 EID327766:EIE327767 ERZ327766:ESA327767 FBV327766:FBW327767 FLR327766:FLS327767 FVN327766:FVO327767 GFJ327766:GFK327767 GPF327766:GPG327767 GZB327766:GZC327767 HIX327766:HIY327767 HST327766:HSU327767 ICP327766:ICQ327767 IML327766:IMM327767 IWH327766:IWI327767 JGD327766:JGE327767 JPZ327766:JQA327767 JZV327766:JZW327767 KJR327766:KJS327767 KTN327766:KTO327767 LDJ327766:LDK327767 LNF327766:LNG327767 LXB327766:LXC327767 MGX327766:MGY327767 MQT327766:MQU327767 NAP327766:NAQ327767 NKL327766:NKM327767 NUH327766:NUI327767 OED327766:OEE327767 ONZ327766:OOA327767 OXV327766:OXW327767 PHR327766:PHS327767 PRN327766:PRO327767 QBJ327766:QBK327767 QLF327766:QLG327767 QVB327766:QVC327767 REX327766:REY327767 ROT327766:ROU327767 RYP327766:RYQ327767 SIL327766:SIM327767 SSH327766:SSI327767 TCD327766:TCE327767 TLZ327766:TMA327767 TVV327766:TVW327767 UFR327766:UFS327767 UPN327766:UPO327767 UZJ327766:UZK327767 VJF327766:VJG327767 VTB327766:VTC327767 WCX327766:WCY327767 WMT327766:WMU327767 WWP327766:WWQ327767 AH393302:AI393303 KD393302:KE393303 TZ393302:UA393303 ADV393302:ADW393303 ANR393302:ANS393303 AXN393302:AXO393303 BHJ393302:BHK393303 BRF393302:BRG393303 CBB393302:CBC393303 CKX393302:CKY393303 CUT393302:CUU393303 DEP393302:DEQ393303 DOL393302:DOM393303 DYH393302:DYI393303 EID393302:EIE393303 ERZ393302:ESA393303 FBV393302:FBW393303 FLR393302:FLS393303 FVN393302:FVO393303 GFJ393302:GFK393303 GPF393302:GPG393303 GZB393302:GZC393303 HIX393302:HIY393303 HST393302:HSU393303 ICP393302:ICQ393303 IML393302:IMM393303 IWH393302:IWI393303 JGD393302:JGE393303 JPZ393302:JQA393303 JZV393302:JZW393303 KJR393302:KJS393303 KTN393302:KTO393303 LDJ393302:LDK393303 LNF393302:LNG393303 LXB393302:LXC393303 MGX393302:MGY393303 MQT393302:MQU393303 NAP393302:NAQ393303 NKL393302:NKM393303 NUH393302:NUI393303 OED393302:OEE393303 ONZ393302:OOA393303 OXV393302:OXW393303 PHR393302:PHS393303 PRN393302:PRO393303 QBJ393302:QBK393303 QLF393302:QLG393303 QVB393302:QVC393303 REX393302:REY393303 ROT393302:ROU393303 RYP393302:RYQ393303 SIL393302:SIM393303 SSH393302:SSI393303 TCD393302:TCE393303 TLZ393302:TMA393303 TVV393302:TVW393303 UFR393302:UFS393303 UPN393302:UPO393303 UZJ393302:UZK393303 VJF393302:VJG393303 VTB393302:VTC393303 WCX393302:WCY393303 WMT393302:WMU393303 WWP393302:WWQ393303 AH458838:AI458839 KD458838:KE458839 TZ458838:UA458839 ADV458838:ADW458839 ANR458838:ANS458839 AXN458838:AXO458839 BHJ458838:BHK458839 BRF458838:BRG458839 CBB458838:CBC458839 CKX458838:CKY458839 CUT458838:CUU458839 DEP458838:DEQ458839 DOL458838:DOM458839 DYH458838:DYI458839 EID458838:EIE458839 ERZ458838:ESA458839 FBV458838:FBW458839 FLR458838:FLS458839 FVN458838:FVO458839 GFJ458838:GFK458839 GPF458838:GPG458839 GZB458838:GZC458839 HIX458838:HIY458839 HST458838:HSU458839 ICP458838:ICQ458839 IML458838:IMM458839 IWH458838:IWI458839 JGD458838:JGE458839 JPZ458838:JQA458839 JZV458838:JZW458839 KJR458838:KJS458839 KTN458838:KTO458839 LDJ458838:LDK458839 LNF458838:LNG458839 LXB458838:LXC458839 MGX458838:MGY458839 MQT458838:MQU458839 NAP458838:NAQ458839 NKL458838:NKM458839 NUH458838:NUI458839 OED458838:OEE458839 ONZ458838:OOA458839 OXV458838:OXW458839 PHR458838:PHS458839 PRN458838:PRO458839 QBJ458838:QBK458839 QLF458838:QLG458839 QVB458838:QVC458839 REX458838:REY458839 ROT458838:ROU458839 RYP458838:RYQ458839 SIL458838:SIM458839 SSH458838:SSI458839 TCD458838:TCE458839 TLZ458838:TMA458839 TVV458838:TVW458839 UFR458838:UFS458839 UPN458838:UPO458839 UZJ458838:UZK458839 VJF458838:VJG458839 VTB458838:VTC458839 WCX458838:WCY458839 WMT458838:WMU458839 WWP458838:WWQ458839 AH524374:AI524375 KD524374:KE524375 TZ524374:UA524375 ADV524374:ADW524375 ANR524374:ANS524375 AXN524374:AXO524375 BHJ524374:BHK524375 BRF524374:BRG524375 CBB524374:CBC524375 CKX524374:CKY524375 CUT524374:CUU524375 DEP524374:DEQ524375 DOL524374:DOM524375 DYH524374:DYI524375 EID524374:EIE524375 ERZ524374:ESA524375 FBV524374:FBW524375 FLR524374:FLS524375 FVN524374:FVO524375 GFJ524374:GFK524375 GPF524374:GPG524375 GZB524374:GZC524375 HIX524374:HIY524375 HST524374:HSU524375 ICP524374:ICQ524375 IML524374:IMM524375 IWH524374:IWI524375 JGD524374:JGE524375 JPZ524374:JQA524375 JZV524374:JZW524375 KJR524374:KJS524375 KTN524374:KTO524375 LDJ524374:LDK524375 LNF524374:LNG524375 LXB524374:LXC524375 MGX524374:MGY524375 MQT524374:MQU524375 NAP524374:NAQ524375 NKL524374:NKM524375 NUH524374:NUI524375 OED524374:OEE524375 ONZ524374:OOA524375 OXV524374:OXW524375 PHR524374:PHS524375 PRN524374:PRO524375 QBJ524374:QBK524375 QLF524374:QLG524375 QVB524374:QVC524375 REX524374:REY524375 ROT524374:ROU524375 RYP524374:RYQ524375 SIL524374:SIM524375 SSH524374:SSI524375 TCD524374:TCE524375 TLZ524374:TMA524375 TVV524374:TVW524375 UFR524374:UFS524375 UPN524374:UPO524375 UZJ524374:UZK524375 VJF524374:VJG524375 VTB524374:VTC524375 WCX524374:WCY524375 WMT524374:WMU524375 WWP524374:WWQ524375 AH589910:AI589911 KD589910:KE589911 TZ589910:UA589911 ADV589910:ADW589911 ANR589910:ANS589911 AXN589910:AXO589911 BHJ589910:BHK589911 BRF589910:BRG589911 CBB589910:CBC589911 CKX589910:CKY589911 CUT589910:CUU589911 DEP589910:DEQ589911 DOL589910:DOM589911 DYH589910:DYI589911 EID589910:EIE589911 ERZ589910:ESA589911 FBV589910:FBW589911 FLR589910:FLS589911 FVN589910:FVO589911 GFJ589910:GFK589911 GPF589910:GPG589911 GZB589910:GZC589911 HIX589910:HIY589911 HST589910:HSU589911 ICP589910:ICQ589911 IML589910:IMM589911 IWH589910:IWI589911 JGD589910:JGE589911 JPZ589910:JQA589911 JZV589910:JZW589911 KJR589910:KJS589911 KTN589910:KTO589911 LDJ589910:LDK589911 LNF589910:LNG589911 LXB589910:LXC589911 MGX589910:MGY589911 MQT589910:MQU589911 NAP589910:NAQ589911 NKL589910:NKM589911 NUH589910:NUI589911 OED589910:OEE589911 ONZ589910:OOA589911 OXV589910:OXW589911 PHR589910:PHS589911 PRN589910:PRO589911 QBJ589910:QBK589911 QLF589910:QLG589911 QVB589910:QVC589911 REX589910:REY589911 ROT589910:ROU589911 RYP589910:RYQ589911 SIL589910:SIM589911 SSH589910:SSI589911 TCD589910:TCE589911 TLZ589910:TMA589911 TVV589910:TVW589911 UFR589910:UFS589911 UPN589910:UPO589911 UZJ589910:UZK589911 VJF589910:VJG589911 VTB589910:VTC589911 WCX589910:WCY589911 WMT589910:WMU589911 WWP589910:WWQ589911 AH655446:AI655447 KD655446:KE655447 TZ655446:UA655447 ADV655446:ADW655447 ANR655446:ANS655447 AXN655446:AXO655447 BHJ655446:BHK655447 BRF655446:BRG655447 CBB655446:CBC655447 CKX655446:CKY655447 CUT655446:CUU655447 DEP655446:DEQ655447 DOL655446:DOM655447 DYH655446:DYI655447 EID655446:EIE655447 ERZ655446:ESA655447 FBV655446:FBW655447 FLR655446:FLS655447 FVN655446:FVO655447 GFJ655446:GFK655447 GPF655446:GPG655447 GZB655446:GZC655447 HIX655446:HIY655447 HST655446:HSU655447 ICP655446:ICQ655447 IML655446:IMM655447 IWH655446:IWI655447 JGD655446:JGE655447 JPZ655446:JQA655447 JZV655446:JZW655447 KJR655446:KJS655447 KTN655446:KTO655447 LDJ655446:LDK655447 LNF655446:LNG655447 LXB655446:LXC655447 MGX655446:MGY655447 MQT655446:MQU655447 NAP655446:NAQ655447 NKL655446:NKM655447 NUH655446:NUI655447 OED655446:OEE655447 ONZ655446:OOA655447 OXV655446:OXW655447 PHR655446:PHS655447 PRN655446:PRO655447 QBJ655446:QBK655447 QLF655446:QLG655447 QVB655446:QVC655447 REX655446:REY655447 ROT655446:ROU655447 RYP655446:RYQ655447 SIL655446:SIM655447 SSH655446:SSI655447 TCD655446:TCE655447 TLZ655446:TMA655447 TVV655446:TVW655447 UFR655446:UFS655447 UPN655446:UPO655447 UZJ655446:UZK655447 VJF655446:VJG655447 VTB655446:VTC655447 WCX655446:WCY655447 WMT655446:WMU655447 WWP655446:WWQ655447 AH720982:AI720983 KD720982:KE720983 TZ720982:UA720983 ADV720982:ADW720983 ANR720982:ANS720983 AXN720982:AXO720983 BHJ720982:BHK720983 BRF720982:BRG720983 CBB720982:CBC720983 CKX720982:CKY720983 CUT720982:CUU720983 DEP720982:DEQ720983 DOL720982:DOM720983 DYH720982:DYI720983 EID720982:EIE720983 ERZ720982:ESA720983 FBV720982:FBW720983 FLR720982:FLS720983 FVN720982:FVO720983 GFJ720982:GFK720983 GPF720982:GPG720983 GZB720982:GZC720983 HIX720982:HIY720983 HST720982:HSU720983 ICP720982:ICQ720983 IML720982:IMM720983 IWH720982:IWI720983 JGD720982:JGE720983 JPZ720982:JQA720983 JZV720982:JZW720983 KJR720982:KJS720983 KTN720982:KTO720983 LDJ720982:LDK720983 LNF720982:LNG720983 LXB720982:LXC720983 MGX720982:MGY720983 MQT720982:MQU720983 NAP720982:NAQ720983 NKL720982:NKM720983 NUH720982:NUI720983 OED720982:OEE720983 ONZ720982:OOA720983 OXV720982:OXW720983 PHR720982:PHS720983 PRN720982:PRO720983 QBJ720982:QBK720983 QLF720982:QLG720983 QVB720982:QVC720983 REX720982:REY720983 ROT720982:ROU720983 RYP720982:RYQ720983 SIL720982:SIM720983 SSH720982:SSI720983 TCD720982:TCE720983 TLZ720982:TMA720983 TVV720982:TVW720983 UFR720982:UFS720983 UPN720982:UPO720983 UZJ720982:UZK720983 VJF720982:VJG720983 VTB720982:VTC720983 WCX720982:WCY720983 WMT720982:WMU720983 WWP720982:WWQ720983 AH786518:AI786519 KD786518:KE786519 TZ786518:UA786519 ADV786518:ADW786519 ANR786518:ANS786519 AXN786518:AXO786519 BHJ786518:BHK786519 BRF786518:BRG786519 CBB786518:CBC786519 CKX786518:CKY786519 CUT786518:CUU786519 DEP786518:DEQ786519 DOL786518:DOM786519 DYH786518:DYI786519 EID786518:EIE786519 ERZ786518:ESA786519 FBV786518:FBW786519 FLR786518:FLS786519 FVN786518:FVO786519 GFJ786518:GFK786519 GPF786518:GPG786519 GZB786518:GZC786519 HIX786518:HIY786519 HST786518:HSU786519 ICP786518:ICQ786519 IML786518:IMM786519 IWH786518:IWI786519 JGD786518:JGE786519 JPZ786518:JQA786519 JZV786518:JZW786519 KJR786518:KJS786519 KTN786518:KTO786519 LDJ786518:LDK786519 LNF786518:LNG786519 LXB786518:LXC786519 MGX786518:MGY786519 MQT786518:MQU786519 NAP786518:NAQ786519 NKL786518:NKM786519 NUH786518:NUI786519 OED786518:OEE786519 ONZ786518:OOA786519 OXV786518:OXW786519 PHR786518:PHS786519 PRN786518:PRO786519 QBJ786518:QBK786519 QLF786518:QLG786519 QVB786518:QVC786519 REX786518:REY786519 ROT786518:ROU786519 RYP786518:RYQ786519 SIL786518:SIM786519 SSH786518:SSI786519 TCD786518:TCE786519 TLZ786518:TMA786519 TVV786518:TVW786519 UFR786518:UFS786519 UPN786518:UPO786519 UZJ786518:UZK786519 VJF786518:VJG786519 VTB786518:VTC786519 WCX786518:WCY786519 WMT786518:WMU786519 WWP786518:WWQ786519 AH852054:AI852055 KD852054:KE852055 TZ852054:UA852055 ADV852054:ADW852055 ANR852054:ANS852055 AXN852054:AXO852055 BHJ852054:BHK852055 BRF852054:BRG852055 CBB852054:CBC852055 CKX852054:CKY852055 CUT852054:CUU852055 DEP852054:DEQ852055 DOL852054:DOM852055 DYH852054:DYI852055 EID852054:EIE852055 ERZ852054:ESA852055 FBV852054:FBW852055 FLR852054:FLS852055 FVN852054:FVO852055 GFJ852054:GFK852055 GPF852054:GPG852055 GZB852054:GZC852055 HIX852054:HIY852055 HST852054:HSU852055 ICP852054:ICQ852055 IML852054:IMM852055 IWH852054:IWI852055 JGD852054:JGE852055 JPZ852054:JQA852055 JZV852054:JZW852055 KJR852054:KJS852055 KTN852054:KTO852055 LDJ852054:LDK852055 LNF852054:LNG852055 LXB852054:LXC852055 MGX852054:MGY852055 MQT852054:MQU852055 NAP852054:NAQ852055 NKL852054:NKM852055 NUH852054:NUI852055 OED852054:OEE852055 ONZ852054:OOA852055 OXV852054:OXW852055 PHR852054:PHS852055 PRN852054:PRO852055 QBJ852054:QBK852055 QLF852054:QLG852055 QVB852054:QVC852055 REX852054:REY852055 ROT852054:ROU852055 RYP852054:RYQ852055 SIL852054:SIM852055 SSH852054:SSI852055 TCD852054:TCE852055 TLZ852054:TMA852055 TVV852054:TVW852055 UFR852054:UFS852055 UPN852054:UPO852055 UZJ852054:UZK852055 VJF852054:VJG852055 VTB852054:VTC852055 WCX852054:WCY852055 WMT852054:WMU852055 WWP852054:WWQ852055 AH917590:AI917591 KD917590:KE917591 TZ917590:UA917591 ADV917590:ADW917591 ANR917590:ANS917591 AXN917590:AXO917591 BHJ917590:BHK917591 BRF917590:BRG917591 CBB917590:CBC917591 CKX917590:CKY917591 CUT917590:CUU917591 DEP917590:DEQ917591 DOL917590:DOM917591 DYH917590:DYI917591 EID917590:EIE917591 ERZ917590:ESA917591 FBV917590:FBW917591 FLR917590:FLS917591 FVN917590:FVO917591 GFJ917590:GFK917591 GPF917590:GPG917591 GZB917590:GZC917591 HIX917590:HIY917591 HST917590:HSU917591 ICP917590:ICQ917591 IML917590:IMM917591 IWH917590:IWI917591 JGD917590:JGE917591 JPZ917590:JQA917591 JZV917590:JZW917591 KJR917590:KJS917591 KTN917590:KTO917591 LDJ917590:LDK917591 LNF917590:LNG917591 LXB917590:LXC917591 MGX917590:MGY917591 MQT917590:MQU917591 NAP917590:NAQ917591 NKL917590:NKM917591 NUH917590:NUI917591 OED917590:OEE917591 ONZ917590:OOA917591 OXV917590:OXW917591 PHR917590:PHS917591 PRN917590:PRO917591 QBJ917590:QBK917591 QLF917590:QLG917591 QVB917590:QVC917591 REX917590:REY917591 ROT917590:ROU917591 RYP917590:RYQ917591 SIL917590:SIM917591 SSH917590:SSI917591 TCD917590:TCE917591 TLZ917590:TMA917591 TVV917590:TVW917591 UFR917590:UFS917591 UPN917590:UPO917591 UZJ917590:UZK917591 VJF917590:VJG917591 VTB917590:VTC917591 WCX917590:WCY917591 WMT917590:WMU917591 WWP917590:WWQ917591 AH983126:AI983127 KD983126:KE983127 TZ983126:UA983127 ADV983126:ADW983127 ANR983126:ANS983127 AXN983126:AXO983127 BHJ983126:BHK983127 BRF983126:BRG983127 CBB983126:CBC983127 CKX983126:CKY983127 CUT983126:CUU983127 DEP983126:DEQ983127 DOL983126:DOM983127 DYH983126:DYI983127 EID983126:EIE983127 ERZ983126:ESA983127 FBV983126:FBW983127 FLR983126:FLS983127 FVN983126:FVO983127 GFJ983126:GFK983127 GPF983126:GPG983127 GZB983126:GZC983127 HIX983126:HIY983127 HST983126:HSU983127 ICP983126:ICQ983127 IML983126:IMM983127 IWH983126:IWI983127 JGD983126:JGE983127 JPZ983126:JQA983127 JZV983126:JZW983127 KJR983126:KJS983127 KTN983126:KTO983127 LDJ983126:LDK983127 LNF983126:LNG983127 LXB983126:LXC983127 MGX983126:MGY983127 MQT983126:MQU983127 NAP983126:NAQ983127 NKL983126:NKM983127 NUH983126:NUI983127 OED983126:OEE983127 ONZ983126:OOA983127 OXV983126:OXW983127 PHR983126:PHS983127 PRN983126:PRO983127 QBJ983126:QBK983127 QLF983126:QLG983127 QVB983126:QVC983127 REX983126:REY983127 ROT983126:ROU983127 RYP983126:RYQ983127 SIL983126:SIM983127 SSH983126:SSI983127 TCD983126:TCE983127 TLZ983126:TMA983127 TVV983126:TVW983127 UFR983126:UFS983127 UPN983126:UPO983127 UZJ983126:UZK983127 VJF983126:VJG983127 VTB983126:VTC983127 WCX983126:WCY983127 WMT983126:WMU983127 WWP983126:WWQ983127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2017-07-19T16:17:03Z</dcterms:modified>
</cp:coreProperties>
</file>