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3" l="1"/>
  <c r="C95" i="13"/>
  <c r="D94" i="13"/>
  <c r="C94" i="13"/>
  <c r="D93" i="13"/>
  <c r="C93" i="13"/>
  <c r="D92" i="13"/>
  <c r="C92" i="13"/>
  <c r="D91" i="13"/>
  <c r="C91" i="13"/>
  <c r="D90" i="13"/>
  <c r="C90" i="13"/>
  <c r="D89" i="13"/>
  <c r="C89" i="13"/>
  <c r="D88" i="13"/>
  <c r="C88" i="13"/>
  <c r="D87" i="13"/>
  <c r="C87" i="13"/>
  <c r="D86" i="13"/>
  <c r="C86" i="13"/>
  <c r="D85" i="13"/>
  <c r="C85" i="13"/>
  <c r="D81" i="13"/>
  <c r="D77" i="13"/>
  <c r="F72" i="13"/>
  <c r="E72" i="13"/>
  <c r="D72" i="13"/>
  <c r="C72" i="13" s="1"/>
  <c r="B69" i="13"/>
  <c r="B68" i="13"/>
  <c r="B67" i="13"/>
  <c r="B66" i="13"/>
  <c r="B65" i="13"/>
  <c r="B62" i="13"/>
  <c r="B61" i="13"/>
  <c r="B60" i="13"/>
  <c r="B59" i="13"/>
  <c r="B58" i="13"/>
  <c r="C54" i="13"/>
  <c r="C53" i="13"/>
  <c r="C52" i="13"/>
  <c r="C51" i="13"/>
  <c r="C50" i="13"/>
  <c r="C49" i="13"/>
  <c r="C48" i="13"/>
  <c r="C47" i="13"/>
  <c r="C46" i="13"/>
  <c r="C45" i="13"/>
  <c r="C55" i="13" s="1"/>
  <c r="C44" i="13"/>
  <c r="C43" i="13"/>
  <c r="J39" i="13"/>
  <c r="I39" i="13"/>
  <c r="H39" i="13"/>
  <c r="G39" i="13"/>
  <c r="F39" i="13"/>
  <c r="E39" i="13"/>
  <c r="D39" i="13"/>
  <c r="C39" i="13"/>
  <c r="J38" i="13"/>
  <c r="I38" i="13"/>
  <c r="H38" i="13"/>
  <c r="G38" i="13"/>
  <c r="F38" i="13"/>
  <c r="E38" i="13"/>
  <c r="D38" i="13"/>
  <c r="C38" i="13"/>
  <c r="B38" i="13" s="1"/>
  <c r="X38" i="13" s="1"/>
  <c r="J37" i="13"/>
  <c r="I37" i="13"/>
  <c r="H37" i="13"/>
  <c r="G37" i="13"/>
  <c r="F37" i="13"/>
  <c r="E37" i="13"/>
  <c r="B37" i="13" s="1"/>
  <c r="D37" i="13"/>
  <c r="C37" i="13"/>
  <c r="J36" i="13"/>
  <c r="I36" i="13"/>
  <c r="H36" i="13"/>
  <c r="G36" i="13"/>
  <c r="F36" i="13"/>
  <c r="E36" i="13"/>
  <c r="B36" i="13" s="1"/>
  <c r="D36" i="13"/>
  <c r="C36" i="13"/>
  <c r="E31" i="13"/>
  <c r="D31" i="13"/>
  <c r="C31" i="13"/>
  <c r="E30" i="13"/>
  <c r="D30" i="13"/>
  <c r="C30" i="13"/>
  <c r="E29" i="13"/>
  <c r="D29" i="13"/>
  <c r="C29" i="13"/>
  <c r="E28" i="13"/>
  <c r="D28" i="13"/>
  <c r="C28" i="13"/>
  <c r="E27" i="13"/>
  <c r="D27" i="13"/>
  <c r="C27" i="13"/>
  <c r="E26" i="13"/>
  <c r="D26" i="13"/>
  <c r="C26" i="13"/>
  <c r="E25" i="13"/>
  <c r="D25" i="13"/>
  <c r="C25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J16" i="13"/>
  <c r="I16" i="13"/>
  <c r="H16" i="13"/>
  <c r="G16" i="13"/>
  <c r="F16" i="13"/>
  <c r="E16" i="13"/>
  <c r="D16" i="13"/>
  <c r="C16" i="13"/>
  <c r="B16" i="13" s="1"/>
  <c r="J15" i="13"/>
  <c r="I15" i="13"/>
  <c r="H15" i="13"/>
  <c r="G15" i="13"/>
  <c r="F15" i="13"/>
  <c r="E15" i="13"/>
  <c r="B15" i="13" s="1"/>
  <c r="X15" i="13" s="1"/>
  <c r="D15" i="13"/>
  <c r="C15" i="13"/>
  <c r="J14" i="13"/>
  <c r="I14" i="13"/>
  <c r="H14" i="13"/>
  <c r="G14" i="13"/>
  <c r="F14" i="13"/>
  <c r="B14" i="13" s="1"/>
  <c r="E14" i="13"/>
  <c r="D14" i="13"/>
  <c r="C14" i="13"/>
  <c r="J13" i="13"/>
  <c r="I13" i="13"/>
  <c r="H13" i="13"/>
  <c r="G13" i="13"/>
  <c r="F13" i="13"/>
  <c r="E13" i="13"/>
  <c r="D13" i="13"/>
  <c r="C13" i="13"/>
  <c r="J12" i="13"/>
  <c r="I12" i="13"/>
  <c r="H12" i="13"/>
  <c r="G12" i="13"/>
  <c r="F12" i="13"/>
  <c r="E12" i="13"/>
  <c r="D12" i="13"/>
  <c r="C12" i="13"/>
  <c r="B39" i="13"/>
  <c r="Y39" i="13" s="1"/>
  <c r="B13" i="13"/>
  <c r="Z13" i="13" s="1"/>
  <c r="A5" i="13"/>
  <c r="A3" i="13"/>
  <c r="A2" i="13"/>
  <c r="Z36" i="13" l="1"/>
  <c r="X36" i="13"/>
  <c r="K36" i="13" s="1"/>
  <c r="W36" i="13"/>
  <c r="AA36" i="13"/>
  <c r="AA37" i="13"/>
  <c r="X37" i="13"/>
  <c r="AA39" i="13"/>
  <c r="W39" i="13"/>
  <c r="K39" i="13" s="1"/>
  <c r="X39" i="13"/>
  <c r="Z39" i="13"/>
  <c r="Y16" i="13"/>
  <c r="AA16" i="13"/>
  <c r="Z16" i="13"/>
  <c r="X16" i="13"/>
  <c r="W16" i="13"/>
  <c r="AA14" i="13"/>
  <c r="X14" i="13"/>
  <c r="W13" i="13"/>
  <c r="X13" i="13"/>
  <c r="B12" i="13"/>
  <c r="X12" i="13" s="1"/>
  <c r="AA13" i="13"/>
  <c r="W12" i="13"/>
  <c r="Y15" i="13"/>
  <c r="Y38" i="13"/>
  <c r="Y14" i="13"/>
  <c r="Z15" i="13"/>
  <c r="Y37" i="13"/>
  <c r="Z38" i="13"/>
  <c r="Y13" i="13"/>
  <c r="K13" i="13" s="1"/>
  <c r="Z14" i="13"/>
  <c r="W15" i="13"/>
  <c r="K15" i="13" s="1"/>
  <c r="AA15" i="13"/>
  <c r="Y36" i="13"/>
  <c r="Z37" i="13"/>
  <c r="W38" i="13"/>
  <c r="AA38" i="13"/>
  <c r="W14" i="13"/>
  <c r="K14" i="13" s="1"/>
  <c r="W37" i="13"/>
  <c r="C72" i="12"/>
  <c r="C55" i="12"/>
  <c r="B39" i="12"/>
  <c r="AA39" i="12" s="1"/>
  <c r="X38" i="12"/>
  <c r="B38" i="12"/>
  <c r="Z38" i="12" s="1"/>
  <c r="AA37" i="12"/>
  <c r="Z37" i="12"/>
  <c r="X37" i="12"/>
  <c r="W37" i="12"/>
  <c r="K37" i="12" s="1"/>
  <c r="B37" i="12"/>
  <c r="Y37" i="12" s="1"/>
  <c r="AA36" i="12"/>
  <c r="Z36" i="12"/>
  <c r="W36" i="12"/>
  <c r="B36" i="12"/>
  <c r="X36" i="12" s="1"/>
  <c r="B16" i="12"/>
  <c r="AA16" i="12" s="1"/>
  <c r="X15" i="12"/>
  <c r="B15" i="12"/>
  <c r="Z15" i="12" s="1"/>
  <c r="AA14" i="12"/>
  <c r="Z14" i="12"/>
  <c r="X14" i="12"/>
  <c r="W14" i="12"/>
  <c r="K14" i="12" s="1"/>
  <c r="B14" i="12"/>
  <c r="Y14" i="12" s="1"/>
  <c r="AA13" i="12"/>
  <c r="Z13" i="12"/>
  <c r="W13" i="12"/>
  <c r="B13" i="12"/>
  <c r="X13" i="12" s="1"/>
  <c r="B12" i="12"/>
  <c r="AA12" i="12" s="1"/>
  <c r="A5" i="12"/>
  <c r="A4" i="12"/>
  <c r="A3" i="12"/>
  <c r="A2" i="12"/>
  <c r="C72" i="11"/>
  <c r="C55" i="11"/>
  <c r="B39" i="11"/>
  <c r="AA39" i="11" s="1"/>
  <c r="X38" i="11"/>
  <c r="B38" i="11"/>
  <c r="Z38" i="11" s="1"/>
  <c r="AA37" i="11"/>
  <c r="X37" i="11"/>
  <c r="W37" i="11"/>
  <c r="K37" i="11" s="1"/>
  <c r="B37" i="11"/>
  <c r="Y37" i="11" s="1"/>
  <c r="AA36" i="11"/>
  <c r="Z36" i="11"/>
  <c r="W36" i="11"/>
  <c r="B36" i="11"/>
  <c r="X36" i="11" s="1"/>
  <c r="B16" i="11"/>
  <c r="AA16" i="11" s="1"/>
  <c r="X15" i="11"/>
  <c r="B15" i="11"/>
  <c r="Z15" i="11" s="1"/>
  <c r="AA14" i="11"/>
  <c r="Z14" i="11"/>
  <c r="X14" i="11"/>
  <c r="W14" i="11"/>
  <c r="K14" i="11" s="1"/>
  <c r="B14" i="11"/>
  <c r="Y14" i="11" s="1"/>
  <c r="AA13" i="11"/>
  <c r="Z13" i="11"/>
  <c r="W13" i="11"/>
  <c r="B13" i="11"/>
  <c r="X13" i="11" s="1"/>
  <c r="B12" i="11"/>
  <c r="AA12" i="11" s="1"/>
  <c r="A5" i="11"/>
  <c r="A4" i="11"/>
  <c r="A3" i="11"/>
  <c r="A2" i="11"/>
  <c r="C72" i="10"/>
  <c r="C55" i="10"/>
  <c r="B39" i="10"/>
  <c r="AA39" i="10" s="1"/>
  <c r="X38" i="10"/>
  <c r="B38" i="10"/>
  <c r="Z38" i="10" s="1"/>
  <c r="AA37" i="10"/>
  <c r="Z37" i="10"/>
  <c r="X37" i="10"/>
  <c r="W37" i="10"/>
  <c r="B37" i="10"/>
  <c r="Y37" i="10" s="1"/>
  <c r="AA36" i="10"/>
  <c r="Z36" i="10"/>
  <c r="W36" i="10"/>
  <c r="B36" i="10"/>
  <c r="X36" i="10" s="1"/>
  <c r="B16" i="10"/>
  <c r="AA16" i="10" s="1"/>
  <c r="X15" i="10"/>
  <c r="B15" i="10"/>
  <c r="Z15" i="10" s="1"/>
  <c r="AA14" i="10"/>
  <c r="Z14" i="10"/>
  <c r="X14" i="10"/>
  <c r="W14" i="10"/>
  <c r="B14" i="10"/>
  <c r="Y14" i="10" s="1"/>
  <c r="AA13" i="10"/>
  <c r="Z13" i="10"/>
  <c r="W13" i="10"/>
  <c r="B13" i="10"/>
  <c r="X13" i="10" s="1"/>
  <c r="B12" i="10"/>
  <c r="AA12" i="10" s="1"/>
  <c r="A5" i="10"/>
  <c r="A4" i="10"/>
  <c r="A3" i="10"/>
  <c r="A2" i="10"/>
  <c r="K38" i="13" l="1"/>
  <c r="A200" i="13"/>
  <c r="Z12" i="13"/>
  <c r="AA200" i="13" s="1"/>
  <c r="Y12" i="13"/>
  <c r="AA12" i="13"/>
  <c r="K16" i="13"/>
  <c r="K12" i="13"/>
  <c r="K37" i="13"/>
  <c r="K36" i="12"/>
  <c r="Y12" i="12"/>
  <c r="Y16" i="12"/>
  <c r="Y39" i="12"/>
  <c r="Z12" i="12"/>
  <c r="Z16" i="12"/>
  <c r="X12" i="12"/>
  <c r="Y13" i="12"/>
  <c r="K13" i="12" s="1"/>
  <c r="W15" i="12"/>
  <c r="K15" i="12" s="1"/>
  <c r="AA15" i="12"/>
  <c r="X16" i="12"/>
  <c r="Y36" i="12"/>
  <c r="W38" i="12"/>
  <c r="AA38" i="12"/>
  <c r="X39" i="12"/>
  <c r="Y15" i="12"/>
  <c r="Y38" i="12"/>
  <c r="Z39" i="12"/>
  <c r="A200" i="12"/>
  <c r="W12" i="12"/>
  <c r="W16" i="12"/>
  <c r="K16" i="12" s="1"/>
  <c r="W39" i="12"/>
  <c r="K39" i="12" s="1"/>
  <c r="K36" i="11"/>
  <c r="Z12" i="11"/>
  <c r="X12" i="11"/>
  <c r="Y13" i="11"/>
  <c r="K13" i="11" s="1"/>
  <c r="W15" i="11"/>
  <c r="K15" i="11" s="1"/>
  <c r="AA15" i="11"/>
  <c r="X16" i="11"/>
  <c r="Y36" i="11"/>
  <c r="Z37" i="11"/>
  <c r="W38" i="11"/>
  <c r="AA38" i="11"/>
  <c r="X39" i="11"/>
  <c r="Y12" i="11"/>
  <c r="Y16" i="11"/>
  <c r="Y39" i="11"/>
  <c r="Y15" i="11"/>
  <c r="Z16" i="11"/>
  <c r="Y38" i="11"/>
  <c r="Z39" i="11"/>
  <c r="A200" i="11"/>
  <c r="W12" i="11"/>
  <c r="K12" i="11" s="1"/>
  <c r="W16" i="11"/>
  <c r="K16" i="11" s="1"/>
  <c r="W39" i="11"/>
  <c r="K39" i="11" s="1"/>
  <c r="K14" i="10"/>
  <c r="K37" i="10"/>
  <c r="Y12" i="10"/>
  <c r="Y16" i="10"/>
  <c r="Y38" i="10"/>
  <c r="Z39" i="10"/>
  <c r="X12" i="10"/>
  <c r="Y13" i="10"/>
  <c r="K13" i="10" s="1"/>
  <c r="W15" i="10"/>
  <c r="K15" i="10" s="1"/>
  <c r="AA15" i="10"/>
  <c r="X16" i="10"/>
  <c r="Y36" i="10"/>
  <c r="K36" i="10" s="1"/>
  <c r="W38" i="10"/>
  <c r="K38" i="10" s="1"/>
  <c r="AA38" i="10"/>
  <c r="X39" i="10"/>
  <c r="Y39" i="10"/>
  <c r="Z12" i="10"/>
  <c r="AA200" i="10" s="1"/>
  <c r="Y15" i="10"/>
  <c r="Z16" i="10"/>
  <c r="A200" i="10"/>
  <c r="W12" i="10"/>
  <c r="K12" i="10" s="1"/>
  <c r="W16" i="10"/>
  <c r="W39" i="10"/>
  <c r="C72" i="9"/>
  <c r="C55" i="9"/>
  <c r="AA39" i="9"/>
  <c r="X39" i="9"/>
  <c r="W39" i="9"/>
  <c r="B39" i="9"/>
  <c r="Z39" i="9" s="1"/>
  <c r="AA38" i="9"/>
  <c r="Z38" i="9"/>
  <c r="X38" i="9"/>
  <c r="W38" i="9"/>
  <c r="B38" i="9"/>
  <c r="Y38" i="9" s="1"/>
  <c r="K38" i="9" s="1"/>
  <c r="B37" i="9"/>
  <c r="X37" i="9" s="1"/>
  <c r="X36" i="9"/>
  <c r="B36" i="9"/>
  <c r="AA36" i="9" s="1"/>
  <c r="AA16" i="9"/>
  <c r="X16" i="9"/>
  <c r="W16" i="9"/>
  <c r="B16" i="9"/>
  <c r="Z16" i="9" s="1"/>
  <c r="AA15" i="9"/>
  <c r="Z15" i="9"/>
  <c r="X15" i="9"/>
  <c r="W15" i="9"/>
  <c r="B15" i="9"/>
  <c r="Y15" i="9" s="1"/>
  <c r="K15" i="9" s="1"/>
  <c r="B14" i="9"/>
  <c r="X14" i="9" s="1"/>
  <c r="X13" i="9"/>
  <c r="B13" i="9"/>
  <c r="AA13" i="9" s="1"/>
  <c r="AA12" i="9"/>
  <c r="X12" i="9"/>
  <c r="W12" i="9"/>
  <c r="B12" i="9"/>
  <c r="A200" i="9" s="1"/>
  <c r="A5" i="9"/>
  <c r="A4" i="9"/>
  <c r="A3" i="9"/>
  <c r="A2" i="9"/>
  <c r="C72" i="8"/>
  <c r="C55" i="8"/>
  <c r="X39" i="8"/>
  <c r="B39" i="8"/>
  <c r="AA39" i="8" s="1"/>
  <c r="AA38" i="8"/>
  <c r="X38" i="8"/>
  <c r="W38" i="8"/>
  <c r="B38" i="8"/>
  <c r="Z38" i="8" s="1"/>
  <c r="AA37" i="8"/>
  <c r="Z37" i="8"/>
  <c r="X37" i="8"/>
  <c r="W37" i="8"/>
  <c r="B37" i="8"/>
  <c r="Y37" i="8" s="1"/>
  <c r="K37" i="8" s="1"/>
  <c r="B36" i="8"/>
  <c r="X36" i="8" s="1"/>
  <c r="X16" i="8"/>
  <c r="B16" i="8"/>
  <c r="AA16" i="8" s="1"/>
  <c r="AA15" i="8"/>
  <c r="X15" i="8"/>
  <c r="W15" i="8"/>
  <c r="B15" i="8"/>
  <c r="Z15" i="8" s="1"/>
  <c r="AA14" i="8"/>
  <c r="Z14" i="8"/>
  <c r="X14" i="8"/>
  <c r="W14" i="8"/>
  <c r="B14" i="8"/>
  <c r="Y14" i="8" s="1"/>
  <c r="K14" i="8" s="1"/>
  <c r="B13" i="8"/>
  <c r="X13" i="8" s="1"/>
  <c r="X12" i="8"/>
  <c r="B12" i="8"/>
  <c r="AA12" i="8" s="1"/>
  <c r="A5" i="8"/>
  <c r="A4" i="8"/>
  <c r="A3" i="8"/>
  <c r="A2" i="8"/>
  <c r="C72" i="7"/>
  <c r="C55" i="7"/>
  <c r="AA39" i="7"/>
  <c r="Z39" i="7"/>
  <c r="X39" i="7"/>
  <c r="W39" i="7"/>
  <c r="B39" i="7"/>
  <c r="Y39" i="7" s="1"/>
  <c r="K39" i="7" s="1"/>
  <c r="B38" i="7"/>
  <c r="X38" i="7" s="1"/>
  <c r="X37" i="7"/>
  <c r="B37" i="7"/>
  <c r="AA37" i="7" s="1"/>
  <c r="AA36" i="7"/>
  <c r="X36" i="7"/>
  <c r="W36" i="7"/>
  <c r="B36" i="7"/>
  <c r="Z36" i="7" s="1"/>
  <c r="AA16" i="7"/>
  <c r="Z16" i="7"/>
  <c r="X16" i="7"/>
  <c r="W16" i="7"/>
  <c r="B16" i="7"/>
  <c r="Y16" i="7" s="1"/>
  <c r="K16" i="7" s="1"/>
  <c r="B15" i="7"/>
  <c r="X15" i="7" s="1"/>
  <c r="X14" i="7"/>
  <c r="B14" i="7"/>
  <c r="AA14" i="7" s="1"/>
  <c r="AA13" i="7"/>
  <c r="X13" i="7"/>
  <c r="W13" i="7"/>
  <c r="B13" i="7"/>
  <c r="Z13" i="7" s="1"/>
  <c r="AA12" i="7"/>
  <c r="Z12" i="7"/>
  <c r="X12" i="7"/>
  <c r="W12" i="7"/>
  <c r="B12" i="7"/>
  <c r="Y12" i="7" s="1"/>
  <c r="K12" i="7" s="1"/>
  <c r="A5" i="7"/>
  <c r="A4" i="7"/>
  <c r="A3" i="7"/>
  <c r="A2" i="7"/>
  <c r="C72" i="6"/>
  <c r="C55" i="6"/>
  <c r="Z39" i="6"/>
  <c r="X39" i="6"/>
  <c r="B39" i="6"/>
  <c r="AA39" i="6" s="1"/>
  <c r="B38" i="6"/>
  <c r="Z38" i="6" s="1"/>
  <c r="Z37" i="6"/>
  <c r="X37" i="6"/>
  <c r="B37" i="6"/>
  <c r="Y37" i="6" s="1"/>
  <c r="AA36" i="6"/>
  <c r="W36" i="6"/>
  <c r="B36" i="6"/>
  <c r="X36" i="6" s="1"/>
  <c r="Z16" i="6"/>
  <c r="X16" i="6"/>
  <c r="W16" i="6"/>
  <c r="B16" i="6"/>
  <c r="AA16" i="6" s="1"/>
  <c r="B15" i="6"/>
  <c r="Z15" i="6" s="1"/>
  <c r="Z14" i="6"/>
  <c r="X14" i="6"/>
  <c r="B14" i="6"/>
  <c r="Y14" i="6" s="1"/>
  <c r="AA13" i="6"/>
  <c r="W13" i="6"/>
  <c r="B13" i="6"/>
  <c r="X13" i="6" s="1"/>
  <c r="AA12" i="6"/>
  <c r="Z12" i="6"/>
  <c r="X12" i="6"/>
  <c r="W12" i="6"/>
  <c r="B12" i="6"/>
  <c r="Y12" i="6" s="1"/>
  <c r="K12" i="6" s="1"/>
  <c r="A5" i="6"/>
  <c r="A4" i="6"/>
  <c r="A3" i="6"/>
  <c r="A2" i="6"/>
  <c r="K38" i="12" l="1"/>
  <c r="AA200" i="12"/>
  <c r="K12" i="12"/>
  <c r="K38" i="11"/>
  <c r="AA200" i="11"/>
  <c r="K16" i="10"/>
  <c r="K39" i="10"/>
  <c r="Y14" i="9"/>
  <c r="Y37" i="9"/>
  <c r="Y13" i="9"/>
  <c r="Z14" i="9"/>
  <c r="Y36" i="9"/>
  <c r="Z37" i="9"/>
  <c r="Y12" i="9"/>
  <c r="K12" i="9" s="1"/>
  <c r="Z13" i="9"/>
  <c r="W14" i="9"/>
  <c r="K14" i="9" s="1"/>
  <c r="AA14" i="9"/>
  <c r="Y16" i="9"/>
  <c r="K16" i="9" s="1"/>
  <c r="Z36" i="9"/>
  <c r="W37" i="9"/>
  <c r="AA37" i="9"/>
  <c r="Y39" i="9"/>
  <c r="K39" i="9" s="1"/>
  <c r="Z12" i="9"/>
  <c r="W13" i="9"/>
  <c r="W36" i="9"/>
  <c r="K36" i="9" s="1"/>
  <c r="Y13" i="8"/>
  <c r="Y36" i="8"/>
  <c r="Y12" i="8"/>
  <c r="Z13" i="8"/>
  <c r="Y16" i="8"/>
  <c r="Z36" i="8"/>
  <c r="Y39" i="8"/>
  <c r="Z12" i="8"/>
  <c r="W13" i="8"/>
  <c r="K13" i="8" s="1"/>
  <c r="AA13" i="8"/>
  <c r="Y15" i="8"/>
  <c r="K15" i="8" s="1"/>
  <c r="Z16" i="8"/>
  <c r="W36" i="8"/>
  <c r="AA36" i="8"/>
  <c r="Y38" i="8"/>
  <c r="K38" i="8" s="1"/>
  <c r="Z39" i="8"/>
  <c r="A200" i="8"/>
  <c r="W12" i="8"/>
  <c r="W16" i="8"/>
  <c r="K16" i="8" s="1"/>
  <c r="W39" i="8"/>
  <c r="Y15" i="7"/>
  <c r="Y38" i="7"/>
  <c r="A200" i="7"/>
  <c r="Y14" i="7"/>
  <c r="Z15" i="7"/>
  <c r="Y37" i="7"/>
  <c r="Z38" i="7"/>
  <c r="Y13" i="7"/>
  <c r="K13" i="7" s="1"/>
  <c r="Z14" i="7"/>
  <c r="AA200" i="7" s="1"/>
  <c r="W15" i="7"/>
  <c r="AA15" i="7"/>
  <c r="Y36" i="7"/>
  <c r="K36" i="7" s="1"/>
  <c r="Z37" i="7"/>
  <c r="W38" i="7"/>
  <c r="K38" i="7" s="1"/>
  <c r="AA38" i="7"/>
  <c r="W14" i="7"/>
  <c r="K14" i="7" s="1"/>
  <c r="W37" i="7"/>
  <c r="K37" i="7" s="1"/>
  <c r="Y13" i="6"/>
  <c r="K13" i="6" s="1"/>
  <c r="W15" i="6"/>
  <c r="AA15" i="6"/>
  <c r="Y36" i="6"/>
  <c r="K36" i="6" s="1"/>
  <c r="W38" i="6"/>
  <c r="AA38" i="6"/>
  <c r="Z13" i="6"/>
  <c r="AA200" i="6" s="1"/>
  <c r="W14" i="6"/>
  <c r="K14" i="6" s="1"/>
  <c r="AA14" i="6"/>
  <c r="X15" i="6"/>
  <c r="Y16" i="6"/>
  <c r="K16" i="6" s="1"/>
  <c r="Z36" i="6"/>
  <c r="W37" i="6"/>
  <c r="K37" i="6" s="1"/>
  <c r="AA37" i="6"/>
  <c r="X38" i="6"/>
  <c r="Y39" i="6"/>
  <c r="Y15" i="6"/>
  <c r="Y38" i="6"/>
  <c r="A200" i="6"/>
  <c r="W39" i="6"/>
  <c r="K39" i="6" s="1"/>
  <c r="C72" i="5"/>
  <c r="C55" i="5"/>
  <c r="X39" i="5"/>
  <c r="B39" i="5"/>
  <c r="AA39" i="5" s="1"/>
  <c r="AA38" i="5"/>
  <c r="X38" i="5"/>
  <c r="W38" i="5"/>
  <c r="B38" i="5"/>
  <c r="Z38" i="5" s="1"/>
  <c r="AA37" i="5"/>
  <c r="Z37" i="5"/>
  <c r="X37" i="5"/>
  <c r="W37" i="5"/>
  <c r="B37" i="5"/>
  <c r="Y37" i="5" s="1"/>
  <c r="K37" i="5" s="1"/>
  <c r="B36" i="5"/>
  <c r="X36" i="5" s="1"/>
  <c r="X16" i="5"/>
  <c r="B16" i="5"/>
  <c r="AA16" i="5" s="1"/>
  <c r="AA15" i="5"/>
  <c r="X15" i="5"/>
  <c r="W15" i="5"/>
  <c r="B15" i="5"/>
  <c r="Z15" i="5" s="1"/>
  <c r="AA14" i="5"/>
  <c r="Z14" i="5"/>
  <c r="X14" i="5"/>
  <c r="W14" i="5"/>
  <c r="B14" i="5"/>
  <c r="Y14" i="5" s="1"/>
  <c r="K14" i="5" s="1"/>
  <c r="B13" i="5"/>
  <c r="X13" i="5" s="1"/>
  <c r="X12" i="5"/>
  <c r="B12" i="5"/>
  <c r="AA12" i="5" s="1"/>
  <c r="A5" i="5"/>
  <c r="A4" i="5"/>
  <c r="A3" i="5"/>
  <c r="A2" i="5"/>
  <c r="C72" i="4"/>
  <c r="C55" i="4"/>
  <c r="Z39" i="4"/>
  <c r="X39" i="4"/>
  <c r="B39" i="4"/>
  <c r="AA39" i="4" s="1"/>
  <c r="B38" i="4"/>
  <c r="Z38" i="4" s="1"/>
  <c r="Z37" i="4"/>
  <c r="X37" i="4"/>
  <c r="B37" i="4"/>
  <c r="Y37" i="4" s="1"/>
  <c r="AA36" i="4"/>
  <c r="W36" i="4"/>
  <c r="B36" i="4"/>
  <c r="X36" i="4" s="1"/>
  <c r="Z16" i="4"/>
  <c r="X16" i="4"/>
  <c r="W16" i="4"/>
  <c r="B16" i="4"/>
  <c r="AA16" i="4" s="1"/>
  <c r="B15" i="4"/>
  <c r="Z15" i="4" s="1"/>
  <c r="Z14" i="4"/>
  <c r="X14" i="4"/>
  <c r="B14" i="4"/>
  <c r="Y14" i="4" s="1"/>
  <c r="AA13" i="4"/>
  <c r="W13" i="4"/>
  <c r="B13" i="4"/>
  <c r="X13" i="4" s="1"/>
  <c r="AA12" i="4"/>
  <c r="Z12" i="4"/>
  <c r="X12" i="4"/>
  <c r="W12" i="4"/>
  <c r="B12" i="4"/>
  <c r="Y12" i="4" s="1"/>
  <c r="K12" i="4" s="1"/>
  <c r="A5" i="4"/>
  <c r="A4" i="4"/>
  <c r="A3" i="4"/>
  <c r="A2" i="4"/>
  <c r="C72" i="3"/>
  <c r="C55" i="3"/>
  <c r="B39" i="3"/>
  <c r="AA39" i="3" s="1"/>
  <c r="X38" i="3"/>
  <c r="B38" i="3"/>
  <c r="Z38" i="3" s="1"/>
  <c r="AA37" i="3"/>
  <c r="X37" i="3"/>
  <c r="W37" i="3"/>
  <c r="K37" i="3" s="1"/>
  <c r="B37" i="3"/>
  <c r="Y37" i="3" s="1"/>
  <c r="AA36" i="3"/>
  <c r="Z36" i="3"/>
  <c r="W36" i="3"/>
  <c r="B36" i="3"/>
  <c r="X36" i="3" s="1"/>
  <c r="B16" i="3"/>
  <c r="AA16" i="3" s="1"/>
  <c r="X15" i="3"/>
  <c r="B15" i="3"/>
  <c r="Z15" i="3" s="1"/>
  <c r="AA14" i="3"/>
  <c r="X14" i="3"/>
  <c r="W14" i="3"/>
  <c r="B14" i="3"/>
  <c r="Y14" i="3" s="1"/>
  <c r="AA13" i="3"/>
  <c r="Z13" i="3"/>
  <c r="W13" i="3"/>
  <c r="B13" i="3"/>
  <c r="X13" i="3" s="1"/>
  <c r="B12" i="3"/>
  <c r="AA12" i="3" s="1"/>
  <c r="A5" i="3"/>
  <c r="A4" i="3"/>
  <c r="A3" i="3"/>
  <c r="A2" i="3"/>
  <c r="C72" i="2"/>
  <c r="C55" i="2"/>
  <c r="B39" i="2"/>
  <c r="AA39" i="2" s="1"/>
  <c r="X38" i="2"/>
  <c r="B38" i="2"/>
  <c r="Z38" i="2" s="1"/>
  <c r="AA37" i="2"/>
  <c r="X37" i="2"/>
  <c r="W37" i="2"/>
  <c r="K37" i="2" s="1"/>
  <c r="B37" i="2"/>
  <c r="Y37" i="2" s="1"/>
  <c r="AA36" i="2"/>
  <c r="Z36" i="2"/>
  <c r="W36" i="2"/>
  <c r="B36" i="2"/>
  <c r="X36" i="2" s="1"/>
  <c r="B16" i="2"/>
  <c r="AA16" i="2" s="1"/>
  <c r="X15" i="2"/>
  <c r="B15" i="2"/>
  <c r="Z15" i="2" s="1"/>
  <c r="AA14" i="2"/>
  <c r="X14" i="2"/>
  <c r="W14" i="2"/>
  <c r="B14" i="2"/>
  <c r="Y14" i="2" s="1"/>
  <c r="AA13" i="2"/>
  <c r="Z13" i="2"/>
  <c r="X13" i="2"/>
  <c r="W13" i="2"/>
  <c r="B13" i="2"/>
  <c r="Y13" i="2" s="1"/>
  <c r="K13" i="2" s="1"/>
  <c r="B12" i="2"/>
  <c r="AA12" i="2" s="1"/>
  <c r="A5" i="2"/>
  <c r="A4" i="2"/>
  <c r="A3" i="2"/>
  <c r="A2" i="2"/>
  <c r="K13" i="9" l="1"/>
  <c r="K37" i="9"/>
  <c r="AA200" i="9"/>
  <c r="K12" i="8"/>
  <c r="K36" i="8"/>
  <c r="K39" i="8"/>
  <c r="AA200" i="8"/>
  <c r="K15" i="7"/>
  <c r="K38" i="6"/>
  <c r="K15" i="6"/>
  <c r="Y12" i="5"/>
  <c r="Z13" i="5"/>
  <c r="Y16" i="5"/>
  <c r="Z36" i="5"/>
  <c r="Y39" i="5"/>
  <c r="Y36" i="5"/>
  <c r="Z12" i="5"/>
  <c r="W13" i="5"/>
  <c r="AA13" i="5"/>
  <c r="Y15" i="5"/>
  <c r="K15" i="5" s="1"/>
  <c r="Z16" i="5"/>
  <c r="W36" i="5"/>
  <c r="AA36" i="5"/>
  <c r="Y38" i="5"/>
  <c r="K38" i="5" s="1"/>
  <c r="Z39" i="5"/>
  <c r="A200" i="5"/>
  <c r="Y13" i="5"/>
  <c r="W12" i="5"/>
  <c r="K12" i="5" s="1"/>
  <c r="W16" i="5"/>
  <c r="K16" i="5" s="1"/>
  <c r="W39" i="5"/>
  <c r="K39" i="5" s="1"/>
  <c r="Y13" i="4"/>
  <c r="K13" i="4" s="1"/>
  <c r="W15" i="4"/>
  <c r="AA15" i="4"/>
  <c r="Y36" i="4"/>
  <c r="K36" i="4" s="1"/>
  <c r="W38" i="4"/>
  <c r="AA38" i="4"/>
  <c r="Z13" i="4"/>
  <c r="W14" i="4"/>
  <c r="K14" i="4" s="1"/>
  <c r="AA14" i="4"/>
  <c r="AA200" i="4" s="1"/>
  <c r="X15" i="4"/>
  <c r="Y16" i="4"/>
  <c r="K16" i="4" s="1"/>
  <c r="Z36" i="4"/>
  <c r="W37" i="4"/>
  <c r="K37" i="4" s="1"/>
  <c r="AA37" i="4"/>
  <c r="X38" i="4"/>
  <c r="Y39" i="4"/>
  <c r="Y15" i="4"/>
  <c r="Y38" i="4"/>
  <c r="A200" i="4"/>
  <c r="W39" i="4"/>
  <c r="K39" i="4" s="1"/>
  <c r="K14" i="3"/>
  <c r="K36" i="3"/>
  <c r="Z12" i="3"/>
  <c r="A200" i="3"/>
  <c r="X12" i="3"/>
  <c r="Y13" i="3"/>
  <c r="K13" i="3" s="1"/>
  <c r="Z14" i="3"/>
  <c r="W15" i="3"/>
  <c r="K15" i="3" s="1"/>
  <c r="AA15" i="3"/>
  <c r="X16" i="3"/>
  <c r="Y36" i="3"/>
  <c r="Z37" i="3"/>
  <c r="W38" i="3"/>
  <c r="AA38" i="3"/>
  <c r="X39" i="3"/>
  <c r="Y12" i="3"/>
  <c r="Y16" i="3"/>
  <c r="Y39" i="3"/>
  <c r="Y15" i="3"/>
  <c r="Z16" i="3"/>
  <c r="Y38" i="3"/>
  <c r="Z39" i="3"/>
  <c r="W12" i="3"/>
  <c r="W16" i="3"/>
  <c r="W39" i="3"/>
  <c r="K14" i="2"/>
  <c r="Y12" i="2"/>
  <c r="Y16" i="2"/>
  <c r="Z12" i="2"/>
  <c r="Y15" i="2"/>
  <c r="Z16" i="2"/>
  <c r="Z39" i="2"/>
  <c r="X12" i="2"/>
  <c r="Z14" i="2"/>
  <c r="W15" i="2"/>
  <c r="K15" i="2" s="1"/>
  <c r="AA15" i="2"/>
  <c r="X16" i="2"/>
  <c r="Y36" i="2"/>
  <c r="K36" i="2" s="1"/>
  <c r="Z37" i="2"/>
  <c r="W38" i="2"/>
  <c r="AA38" i="2"/>
  <c r="X39" i="2"/>
  <c r="Y39" i="2"/>
  <c r="Y38" i="2"/>
  <c r="A200" i="2"/>
  <c r="W12" i="2"/>
  <c r="W16" i="2"/>
  <c r="K16" i="2" s="1"/>
  <c r="W39" i="2"/>
  <c r="C72" i="1"/>
  <c r="C55" i="1"/>
  <c r="X39" i="1"/>
  <c r="B39" i="1"/>
  <c r="AA39" i="1" s="1"/>
  <c r="AA38" i="1"/>
  <c r="X38" i="1"/>
  <c r="W38" i="1"/>
  <c r="B38" i="1"/>
  <c r="Z38" i="1" s="1"/>
  <c r="AA37" i="1"/>
  <c r="Z37" i="1"/>
  <c r="X37" i="1"/>
  <c r="W37" i="1"/>
  <c r="B37" i="1"/>
  <c r="Y37" i="1" s="1"/>
  <c r="K37" i="1" s="1"/>
  <c r="B36" i="1"/>
  <c r="X36" i="1" s="1"/>
  <c r="X16" i="1"/>
  <c r="B16" i="1"/>
  <c r="AA16" i="1" s="1"/>
  <c r="AA15" i="1"/>
  <c r="X15" i="1"/>
  <c r="W15" i="1"/>
  <c r="B15" i="1"/>
  <c r="Z15" i="1" s="1"/>
  <c r="AA14" i="1"/>
  <c r="Z14" i="1"/>
  <c r="X14" i="1"/>
  <c r="W14" i="1"/>
  <c r="B14" i="1"/>
  <c r="Y14" i="1" s="1"/>
  <c r="K14" i="1" s="1"/>
  <c r="B13" i="1"/>
  <c r="X13" i="1" s="1"/>
  <c r="X12" i="1"/>
  <c r="B12" i="1"/>
  <c r="AA12" i="1" s="1"/>
  <c r="A5" i="1"/>
  <c r="A4" i="1"/>
  <c r="A3" i="1"/>
  <c r="A2" i="1"/>
  <c r="K36" i="5" l="1"/>
  <c r="K13" i="5"/>
  <c r="AA200" i="5"/>
  <c r="K38" i="4"/>
  <c r="K15" i="4"/>
  <c r="K39" i="3"/>
  <c r="K38" i="3"/>
  <c r="K16" i="3"/>
  <c r="K12" i="3"/>
  <c r="AA200" i="3"/>
  <c r="K12" i="2"/>
  <c r="K39" i="2"/>
  <c r="K38" i="2"/>
  <c r="AA200" i="2"/>
  <c r="Y13" i="1"/>
  <c r="Y36" i="1"/>
  <c r="Y16" i="1"/>
  <c r="Z36" i="1"/>
  <c r="Y39" i="1"/>
  <c r="Z12" i="1"/>
  <c r="W13" i="1"/>
  <c r="K13" i="1" s="1"/>
  <c r="AA13" i="1"/>
  <c r="Y15" i="1"/>
  <c r="K15" i="1" s="1"/>
  <c r="Z16" i="1"/>
  <c r="W36" i="1"/>
  <c r="AA36" i="1"/>
  <c r="Y38" i="1"/>
  <c r="K38" i="1" s="1"/>
  <c r="Z39" i="1"/>
  <c r="A200" i="1"/>
  <c r="Y12" i="1"/>
  <c r="Z13" i="1"/>
  <c r="W12" i="1"/>
  <c r="K12" i="1" s="1"/>
  <c r="W16" i="1"/>
  <c r="K16" i="1" s="1"/>
  <c r="W39" i="1"/>
  <c r="K39" i="1" s="1"/>
  <c r="AA200" i="1" l="1"/>
  <c r="K36" i="1"/>
</calcChain>
</file>

<file path=xl/sharedStrings.xml><?xml version="1.0" encoding="utf-8"?>
<sst xmlns="http://schemas.openxmlformats.org/spreadsheetml/2006/main" count="1690" uniqueCount="86">
  <si>
    <t>SERVICIO DE SALUD</t>
  </si>
  <si>
    <t>REM-28.  PROGRAMA DE REHABILITACIÓN FÍSICA</t>
  </si>
  <si>
    <t>SECCIÓN A: CONSULTAS EN SALAS DE REHABILITACIÓN FÍSICA (EVALUACIÓN)</t>
  </si>
  <si>
    <t>PROFESIONAL</t>
  </si>
  <si>
    <t xml:space="preserve">TOTAL      </t>
  </si>
  <si>
    <t>POR DE EDAD (en años)</t>
  </si>
  <si>
    <t>POR SEXO</t>
  </si>
  <si>
    <t>A BENEFICIA-RIOS</t>
  </si>
  <si>
    <t>Menor 
de 4 años</t>
  </si>
  <si>
    <t>5 a 9 años</t>
  </si>
  <si>
    <t>10 a 19 años</t>
  </si>
  <si>
    <t>20 a 64 años</t>
  </si>
  <si>
    <t>65 y más</t>
  </si>
  <si>
    <t>Hombres</t>
  </si>
  <si>
    <t>Mujeres</t>
  </si>
  <si>
    <t>MÉDICO</t>
  </si>
  <si>
    <t>KINESIÓLOGO</t>
  </si>
  <si>
    <t>TERAPEUTA OCUPACIONAL</t>
  </si>
  <si>
    <t>FONOAUDIÓLOGO</t>
  </si>
  <si>
    <t>PSICÓLOGO/A</t>
  </si>
  <si>
    <t>SECCIÓN B: INGRESOS Y EGRESOS A SALAS DE REHABILITACIÓN FÍSICA</t>
  </si>
  <si>
    <t>CONCEPTO</t>
  </si>
  <si>
    <t>INGRESOS</t>
  </si>
  <si>
    <t>TOTAL
EGRESOS</t>
  </si>
  <si>
    <t>EGRESOS 
POR
ABANDONO</t>
  </si>
  <si>
    <t>INGRESOS AL PROGRAMA</t>
  </si>
  <si>
    <t>SINDROME DOLOROSO DE ORIGEN TRAUMATICO</t>
  </si>
  <si>
    <t xml:space="preserve"> </t>
  </si>
  <si>
    <t>SINDROME DOLOROSO DE ORIGEN NO TRAUMATICO</t>
  </si>
  <si>
    <t>ARTROSIS LEVE Y MODERADA DE RODILLA Y CADERA</t>
  </si>
  <si>
    <t>SECUELA DE AVE</t>
  </si>
  <si>
    <t>SECUELAS DE TEC</t>
  </si>
  <si>
    <t>SECUELA TRM</t>
  </si>
  <si>
    <t>SECUELA QUEMADURA</t>
  </si>
  <si>
    <t>ENFERMEDAD DE PARKINSON</t>
  </si>
  <si>
    <t>OTRO DEFICIT SECUNDARIO CON COMPROMISO NEUROMUSCULAR  EN MENOR DE 20 AÑOS CONGENITO</t>
  </si>
  <si>
    <t>OTRO DEFICIT SECUNDARIO CON COMPROMISO NEUROMUSCULAR  EN MENOR DE 20 AÑOS ADQUIRIDO</t>
  </si>
  <si>
    <t xml:space="preserve">OTRO DEFICIT SECUNDARIO CON COMPROMISO NEUROMUSCULAR  EN MAYOR DE 20 AÑOS </t>
  </si>
  <si>
    <t>OTROS</t>
  </si>
  <si>
    <t>SECCIÓN C: INTERVENCIÓN</t>
  </si>
  <si>
    <t>SECCIÓN C.1: CONTROLES EN SALAS DE REHABILITACIÓN FÍSICA</t>
  </si>
  <si>
    <t>SECCIÓN C.2: PROCEDIMIENTOS</t>
  </si>
  <si>
    <t>PROCEDIMIENTO</t>
  </si>
  <si>
    <t>TOTAL</t>
  </si>
  <si>
    <t>Evaluación Ayudas Técnicas</t>
  </si>
  <si>
    <t>Fisioterapia</t>
  </si>
  <si>
    <t>Masoterapia</t>
  </si>
  <si>
    <t>Ejercicios Terapéuticos</t>
  </si>
  <si>
    <t>Inclusión Social</t>
  </si>
  <si>
    <t>Habilitación Laboral/Educacional</t>
  </si>
  <si>
    <t>Confección de Órtesis</t>
  </si>
  <si>
    <t>Confección de Ayudas Técnicas</t>
  </si>
  <si>
    <t>Habilitación y Rehabilitación de AVD</t>
  </si>
  <si>
    <t>Adaptación del hogar</t>
  </si>
  <si>
    <t>Actividades Recreativas</t>
  </si>
  <si>
    <t>Actividades Terapéuticas</t>
  </si>
  <si>
    <t>SECCIÓN C.3: CONSEJERÍA INDIVIDUAL</t>
  </si>
  <si>
    <t>ASISTENTE SOCIAL</t>
  </si>
  <si>
    <t>SECCIÓN C.4: CONSEJERÍA FAMILIAR</t>
  </si>
  <si>
    <t>SECCIÓN C.5: VISITAS DOMICILIARIAS INTEGRALES</t>
  </si>
  <si>
    <t>FAMILIA</t>
  </si>
  <si>
    <t>UN PROFE-
SIONAL</t>
  </si>
  <si>
    <t>DOS O MÁS 
PROFESIO-
NALES</t>
  </si>
  <si>
    <t>UN PROFE-
SIONAL Y 
UN TÉCNICO 
PARAMÉDICO</t>
  </si>
  <si>
    <t>Con integrante en Rehabilitación Física</t>
  </si>
  <si>
    <t>SECCIÓN D: EDUCACIÓN</t>
  </si>
  <si>
    <t>SECCIÓN D.1: PERSONAS QUE INGRESAN A EDUCACIÓN GRUPAL</t>
  </si>
  <si>
    <t>ÁREA TEMÁTICA DE PREVENCIÓN Y TRATAMIENTO</t>
  </si>
  <si>
    <t>REHABILITACIÓN FÍSICA</t>
  </si>
  <si>
    <t>SECCIÓN D.2: SESIONES DE EDUCACIÓN GRUPAL</t>
  </si>
  <si>
    <t>SECCIÓN E: PROMOCIÓN Y TRABAJO INTERSECTORIAL</t>
  </si>
  <si>
    <t>ACTIVIDADES</t>
  </si>
  <si>
    <t xml:space="preserve">ESTRATEGIA, ESPACIOS  O LÍNEAS DE ACCIÓN </t>
  </si>
  <si>
    <t>TOTAL ACTIVIDADES</t>
  </si>
  <si>
    <t xml:space="preserve">TOTAL PARTICIPANTES </t>
  </si>
  <si>
    <t xml:space="preserve">REUNIONES DE PLANIFICACIÓN PARTICIPATIVA </t>
  </si>
  <si>
    <t>COMUNAS, COMUNIDADES. DIAGNOSTICO PARTICIPATIVO, TRABAJO INTERSECTORIAL</t>
  </si>
  <si>
    <t>ORGANIZACIONES ASOCIADAS A DISCAPACIDAD</t>
  </si>
  <si>
    <t>LUGARES DE TRABAJO</t>
  </si>
  <si>
    <t>ESTABLECIMIENTOS EDUCACIÓN</t>
  </si>
  <si>
    <t>CAPACITACIONES, JORNADAS, 
SEMINARIOS</t>
  </si>
  <si>
    <t>COMUNAS, COMUNIDADES.</t>
  </si>
  <si>
    <t>FORMACION DE MONITORES</t>
  </si>
  <si>
    <t>CUIDADO A LOS CUIDADORES</t>
  </si>
  <si>
    <t xml:space="preserve">EDUCACIÓN GRUPAL </t>
  </si>
  <si>
    <t>SECUELA TRM (Traumatismo raquimedular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</si>
</sst>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9"/>
      <color indexed="10"/>
      <name val="Verdana"/>
      <family val="2"/>
    </font>
    <font>
      <sz val="11"/>
      <name val="Verdana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2" fillId="0" borderId="0" applyFont="0" applyBorder="0" applyAlignment="0" applyProtection="0"/>
  </cellStyleXfs>
  <cellXfs count="131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/>
    <xf numFmtId="0" fontId="5" fillId="0" borderId="0" xfId="0" applyFont="1" applyProtection="1"/>
    <xf numFmtId="0" fontId="7" fillId="0" borderId="0" xfId="3" applyNumberFormat="1" applyFont="1" applyFill="1" applyBorder="1" applyAlignment="1" applyProtection="1"/>
    <xf numFmtId="0" fontId="3" fillId="0" borderId="0" xfId="0" applyFont="1" applyFill="1" applyProtection="1"/>
    <xf numFmtId="0" fontId="7" fillId="0" borderId="0" xfId="0" applyFont="1" applyProtection="1"/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3" applyNumberFormat="1" applyFont="1" applyFill="1" applyBorder="1" applyAlignment="1" applyProtection="1">
      <alignment horizontal="left"/>
    </xf>
    <xf numFmtId="164" fontId="8" fillId="0" borderId="10" xfId="4" applyNumberFormat="1" applyFont="1" applyFill="1" applyBorder="1" applyProtection="1"/>
    <xf numFmtId="41" fontId="8" fillId="2" borderId="11" xfId="5" applyFont="1" applyFill="1" applyBorder="1" applyProtection="1">
      <protection locked="0"/>
    </xf>
    <xf numFmtId="41" fontId="8" fillId="2" borderId="12" xfId="5" applyFont="1" applyFill="1" applyBorder="1" applyProtection="1">
      <protection locked="0"/>
    </xf>
    <xf numFmtId="41" fontId="8" fillId="2" borderId="13" xfId="5" applyFont="1" applyFill="1" applyBorder="1" applyProtection="1">
      <protection locked="0"/>
    </xf>
    <xf numFmtId="41" fontId="8" fillId="2" borderId="9" xfId="5" applyFont="1" applyFill="1" applyBorder="1" applyAlignment="1" applyProtection="1">
      <alignment wrapText="1"/>
      <protection locked="0"/>
    </xf>
    <xf numFmtId="0" fontId="10" fillId="0" borderId="0" xfId="0" applyFont="1" applyFill="1" applyAlignment="1" applyProtection="1">
      <alignment vertical="center"/>
    </xf>
    <xf numFmtId="0" fontId="3" fillId="3" borderId="0" xfId="0" applyFont="1" applyFill="1" applyProtection="1"/>
    <xf numFmtId="0" fontId="7" fillId="3" borderId="0" xfId="0" applyFont="1" applyFill="1" applyAlignment="1" applyProtection="1">
      <alignment wrapText="1"/>
    </xf>
    <xf numFmtId="0" fontId="3" fillId="4" borderId="0" xfId="0" applyFont="1" applyFill="1" applyProtection="1"/>
    <xf numFmtId="0" fontId="8" fillId="5" borderId="9" xfId="5" applyNumberFormat="1" applyFont="1" applyFill="1" applyBorder="1" applyProtection="1"/>
    <xf numFmtId="0" fontId="7" fillId="0" borderId="14" xfId="3" applyNumberFormat="1" applyFont="1" applyFill="1" applyBorder="1" applyAlignment="1" applyProtection="1">
      <alignment horizontal="left" vertical="center"/>
    </xf>
    <xf numFmtId="0" fontId="8" fillId="5" borderId="14" xfId="5" applyNumberFormat="1" applyFont="1" applyFill="1" applyBorder="1" applyProtection="1"/>
    <xf numFmtId="41" fontId="8" fillId="2" borderId="15" xfId="5" applyFont="1" applyFill="1" applyBorder="1" applyProtection="1">
      <protection locked="0"/>
    </xf>
    <xf numFmtId="41" fontId="8" fillId="2" borderId="16" xfId="5" applyFont="1" applyFill="1" applyBorder="1" applyProtection="1">
      <protection locked="0"/>
    </xf>
    <xf numFmtId="41" fontId="8" fillId="2" borderId="17" xfId="5" applyFont="1" applyFill="1" applyBorder="1" applyProtection="1">
      <protection locked="0"/>
    </xf>
    <xf numFmtId="41" fontId="8" fillId="2" borderId="14" xfId="5" applyFont="1" applyFill="1" applyBorder="1" applyAlignment="1" applyProtection="1">
      <alignment wrapText="1"/>
      <protection locked="0"/>
    </xf>
    <xf numFmtId="0" fontId="5" fillId="0" borderId="18" xfId="0" applyFont="1" applyFill="1" applyBorder="1" applyProtection="1"/>
    <xf numFmtId="0" fontId="11" fillId="0" borderId="0" xfId="0" applyFont="1" applyFill="1" applyAlignment="1" applyProtection="1">
      <alignment wrapText="1"/>
    </xf>
    <xf numFmtId="0" fontId="11" fillId="0" borderId="0" xfId="0" applyFont="1" applyFill="1" applyBorder="1" applyAlignment="1" applyProtection="1">
      <alignment wrapText="1"/>
    </xf>
    <xf numFmtId="0" fontId="7" fillId="0" borderId="0" xfId="0" applyFont="1" applyFill="1" applyBorder="1" applyProtection="1"/>
    <xf numFmtId="0" fontId="3" fillId="0" borderId="0" xfId="0" applyFont="1" applyProtection="1"/>
    <xf numFmtId="0" fontId="7" fillId="0" borderId="19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165" fontId="8" fillId="2" borderId="10" xfId="6" applyNumberFormat="1" applyFont="1" applyFill="1" applyBorder="1" applyAlignment="1" applyProtection="1">
      <protection locked="0"/>
    </xf>
    <xf numFmtId="0" fontId="7" fillId="6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165" fontId="8" fillId="2" borderId="9" xfId="6" applyNumberFormat="1" applyFont="1" applyFill="1" applyBorder="1" applyAlignment="1" applyProtection="1">
      <protection locked="0"/>
    </xf>
    <xf numFmtId="165" fontId="8" fillId="2" borderId="22" xfId="6" applyNumberFormat="1" applyFont="1" applyFill="1" applyBorder="1" applyAlignment="1" applyProtection="1">
      <protection locked="0"/>
    </xf>
    <xf numFmtId="165" fontId="8" fillId="2" borderId="14" xfId="6" applyNumberFormat="1" applyFont="1" applyFill="1" applyBorder="1" applyAlignment="1" applyProtection="1">
      <protection locked="0"/>
    </xf>
    <xf numFmtId="0" fontId="7" fillId="0" borderId="0" xfId="7" applyNumberFormat="1" applyFont="1" applyFill="1" applyBorder="1" applyAlignment="1" applyProtection="1">
      <alignment horizontal="left" wrapText="1"/>
    </xf>
    <xf numFmtId="165" fontId="8" fillId="0" borderId="0" xfId="6" applyNumberFormat="1" applyFont="1" applyFill="1" applyBorder="1" applyAlignment="1" applyProtection="1">
      <protection locked="0"/>
    </xf>
    <xf numFmtId="164" fontId="8" fillId="5" borderId="9" xfId="5" applyNumberFormat="1" applyFont="1" applyFill="1" applyBorder="1" applyProtection="1"/>
    <xf numFmtId="164" fontId="8" fillId="5" borderId="14" xfId="5" applyNumberFormat="1" applyFont="1" applyFill="1" applyBorder="1" applyProtection="1"/>
    <xf numFmtId="0" fontId="5" fillId="0" borderId="0" xfId="8" applyNumberFormat="1" applyFont="1" applyFill="1" applyBorder="1" applyAlignment="1" applyProtection="1">
      <alignment horizontal="left"/>
    </xf>
    <xf numFmtId="0" fontId="7" fillId="0" borderId="23" xfId="0" applyNumberFormat="1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41" fontId="7" fillId="2" borderId="13" xfId="4" applyFont="1" applyFill="1" applyBorder="1" applyAlignment="1" applyProtection="1">
      <protection locked="0"/>
    </xf>
    <xf numFmtId="0" fontId="7" fillId="0" borderId="2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41" fontId="7" fillId="0" borderId="8" xfId="4" applyFont="1" applyFill="1" applyBorder="1" applyAlignment="1" applyProtection="1"/>
    <xf numFmtId="0" fontId="2" fillId="0" borderId="0" xfId="8" quotePrefix="1" applyNumberFormat="1" applyFont="1" applyFill="1" applyBorder="1" applyAlignment="1" applyProtection="1">
      <alignment horizontal="left"/>
    </xf>
    <xf numFmtId="0" fontId="7" fillId="0" borderId="19" xfId="8" applyNumberFormat="1" applyFont="1" applyFill="1" applyBorder="1" applyAlignment="1" applyProtection="1">
      <alignment horizontal="center" vertical="center"/>
    </xf>
    <xf numFmtId="0" fontId="7" fillId="0" borderId="4" xfId="8" applyNumberFormat="1" applyFont="1" applyFill="1" applyBorder="1" applyAlignment="1" applyProtection="1">
      <alignment horizontal="center" vertical="center" wrapText="1"/>
    </xf>
    <xf numFmtId="0" fontId="7" fillId="0" borderId="27" xfId="3" applyNumberFormat="1" applyFont="1" applyFill="1" applyBorder="1" applyAlignment="1" applyProtection="1">
      <alignment horizontal="left"/>
    </xf>
    <xf numFmtId="41" fontId="7" fillId="2" borderId="10" xfId="4" applyFont="1" applyFill="1" applyBorder="1" applyAlignment="1" applyProtection="1">
      <protection locked="0"/>
    </xf>
    <xf numFmtId="0" fontId="7" fillId="0" borderId="20" xfId="3" applyNumberFormat="1" applyFont="1" applyFill="1" applyBorder="1" applyAlignment="1" applyProtection="1">
      <alignment horizontal="left"/>
    </xf>
    <xf numFmtId="41" fontId="7" fillId="2" borderId="9" xfId="4" applyFont="1" applyFill="1" applyBorder="1" applyAlignment="1" applyProtection="1">
      <protection locked="0"/>
    </xf>
    <xf numFmtId="0" fontId="7" fillId="0" borderId="28" xfId="8" applyNumberFormat="1" applyFont="1" applyFill="1" applyBorder="1" applyAlignment="1" applyProtection="1">
      <alignment wrapText="1"/>
    </xf>
    <xf numFmtId="41" fontId="7" fillId="2" borderId="14" xfId="4" applyFont="1" applyFill="1" applyBorder="1" applyAlignment="1" applyProtection="1">
      <protection locked="0"/>
    </xf>
    <xf numFmtId="0" fontId="11" fillId="0" borderId="0" xfId="9" applyFont="1" applyFill="1" applyAlignment="1" applyProtection="1"/>
    <xf numFmtId="0" fontId="11" fillId="0" borderId="0" xfId="9" applyFont="1" applyFill="1" applyBorder="1" applyAlignment="1" applyProtection="1"/>
    <xf numFmtId="0" fontId="7" fillId="0" borderId="19" xfId="9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41" fontId="7" fillId="0" borderId="14" xfId="4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vertical="center"/>
    </xf>
    <xf numFmtId="0" fontId="7" fillId="0" borderId="3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vertical="center"/>
    </xf>
    <xf numFmtId="0" fontId="7" fillId="0" borderId="19" xfId="8" applyNumberFormat="1" applyFont="1" applyFill="1" applyBorder="1" applyAlignment="1" applyProtection="1">
      <alignment horizontal="center" vertical="center"/>
    </xf>
    <xf numFmtId="0" fontId="7" fillId="0" borderId="10" xfId="8" applyNumberFormat="1" applyFont="1" applyFill="1" applyBorder="1" applyAlignment="1" applyProtection="1">
      <alignment horizontal="left" vertical="center" wrapText="1"/>
    </xf>
    <xf numFmtId="41" fontId="7" fillId="2" borderId="31" xfId="4" applyFont="1" applyFill="1" applyBorder="1" applyAlignment="1" applyProtection="1">
      <protection locked="0"/>
    </xf>
    <xf numFmtId="0" fontId="7" fillId="0" borderId="9" xfId="8" applyNumberFormat="1" applyFont="1" applyFill="1" applyBorder="1" applyAlignment="1" applyProtection="1">
      <alignment horizontal="left" vertical="center" wrapText="1"/>
    </xf>
    <xf numFmtId="0" fontId="7" fillId="0" borderId="14" xfId="8" applyNumberFormat="1" applyFont="1" applyFill="1" applyBorder="1" applyAlignment="1" applyProtection="1">
      <alignment horizontal="left" vertical="center" wrapText="1"/>
    </xf>
    <xf numFmtId="0" fontId="3" fillId="7" borderId="19" xfId="0" applyFont="1" applyFill="1" applyBorder="1"/>
    <xf numFmtId="0" fontId="3" fillId="8" borderId="0" xfId="0" applyFont="1" applyFill="1"/>
    <xf numFmtId="0" fontId="3" fillId="7" borderId="0" xfId="0" applyFont="1" applyFill="1"/>
    <xf numFmtId="0" fontId="7" fillId="0" borderId="19" xfId="8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19" xfId="8" applyNumberFormat="1" applyFont="1" applyFill="1" applyBorder="1" applyAlignment="1" applyProtection="1">
      <alignment horizontal="center" vertical="center"/>
    </xf>
    <xf numFmtId="0" fontId="7" fillId="0" borderId="19" xfId="8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9" xfId="7" applyNumberFormat="1" applyFont="1" applyFill="1" applyBorder="1" applyAlignment="1" applyProtection="1">
      <alignment horizontal="left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0" xfId="7" applyNumberFormat="1" applyFont="1" applyFill="1" applyBorder="1" applyAlignment="1" applyProtection="1">
      <alignment horizontal="left" wrapText="1"/>
    </xf>
    <xf numFmtId="0" fontId="7" fillId="0" borderId="20" xfId="7" applyNumberFormat="1" applyFont="1" applyFill="1" applyBorder="1" applyAlignment="1" applyProtection="1">
      <alignment horizontal="left" vertical="center" wrapText="1"/>
    </xf>
    <xf numFmtId="0" fontId="7" fillId="0" borderId="21" xfId="7" applyNumberFormat="1" applyFont="1" applyFill="1" applyBorder="1" applyAlignment="1" applyProtection="1">
      <alignment horizontal="left" vertical="center" wrapText="1"/>
    </xf>
    <xf numFmtId="0" fontId="7" fillId="0" borderId="23" xfId="10" applyNumberFormat="1" applyFont="1" applyFill="1" applyBorder="1" applyAlignment="1" applyProtection="1">
      <alignment horizontal="center" vertical="center"/>
    </xf>
    <xf numFmtId="0" fontId="7" fillId="0" borderId="29" xfId="10" applyNumberFormat="1" applyFont="1" applyFill="1" applyBorder="1" applyAlignment="1" applyProtection="1">
      <alignment horizontal="center" vertical="center"/>
    </xf>
    <xf numFmtId="0" fontId="7" fillId="0" borderId="24" xfId="10" applyNumberFormat="1" applyFont="1" applyFill="1" applyBorder="1" applyAlignment="1" applyProtection="1">
      <alignment horizontal="center" vertical="center"/>
    </xf>
    <xf numFmtId="0" fontId="7" fillId="0" borderId="25" xfId="10" applyNumberFormat="1" applyFont="1" applyFill="1" applyBorder="1" applyAlignment="1" applyProtection="1">
      <alignment horizontal="center" vertical="center"/>
    </xf>
    <xf numFmtId="0" fontId="7" fillId="0" borderId="30" xfId="10" applyNumberFormat="1" applyFont="1" applyFill="1" applyBorder="1" applyAlignment="1" applyProtection="1">
      <alignment horizontal="center" vertical="center"/>
    </xf>
    <xf numFmtId="0" fontId="7" fillId="0" borderId="26" xfId="10" applyNumberFormat="1" applyFont="1" applyFill="1" applyBorder="1" applyAlignment="1" applyProtection="1">
      <alignment horizontal="center" vertical="center"/>
    </xf>
    <xf numFmtId="0" fontId="7" fillId="0" borderId="22" xfId="7" applyNumberFormat="1" applyFont="1" applyFill="1" applyBorder="1" applyAlignment="1" applyProtection="1">
      <alignment horizontal="left" wrapText="1"/>
    </xf>
    <xf numFmtId="0" fontId="7" fillId="0" borderId="14" xfId="7" applyNumberFormat="1" applyFont="1" applyFill="1" applyBorder="1" applyAlignment="1" applyProtection="1">
      <alignment horizontal="left" wrapText="1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" xfId="9" applyFont="1" applyFill="1" applyBorder="1" applyAlignment="1" applyProtection="1">
      <alignment horizontal="center" vertical="center"/>
    </xf>
    <xf numFmtId="0" fontId="7" fillId="0" borderId="3" xfId="9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7" fillId="0" borderId="19" xfId="2" applyFont="1" applyFill="1" applyBorder="1" applyAlignment="1" applyProtection="1">
      <alignment horizontal="left" vertical="center"/>
    </xf>
    <xf numFmtId="0" fontId="7" fillId="0" borderId="19" xfId="2" applyFont="1" applyFill="1" applyBorder="1" applyAlignment="1" applyProtection="1">
      <alignment horizontal="left" vertical="center" wrapText="1"/>
    </xf>
    <xf numFmtId="0" fontId="7" fillId="0" borderId="19" xfId="8" applyNumberFormat="1" applyFont="1" applyFill="1" applyBorder="1" applyAlignment="1" applyProtection="1">
      <alignment horizontal="center" vertical="center"/>
    </xf>
    <xf numFmtId="0" fontId="7" fillId="0" borderId="19" xfId="8" applyNumberFormat="1" applyFont="1" applyFill="1" applyBorder="1" applyAlignment="1" applyProtection="1">
      <alignment horizontal="center" vertical="center" wrapText="1"/>
    </xf>
    <xf numFmtId="0" fontId="7" fillId="0" borderId="19" xfId="8" quotePrefix="1" applyNumberFormat="1" applyFont="1" applyFill="1" applyBorder="1" applyAlignment="1" applyProtection="1">
      <alignment horizontal="center" vertical="center" wrapText="1"/>
    </xf>
    <xf numFmtId="0" fontId="7" fillId="0" borderId="19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/>
    </xf>
  </cellXfs>
  <cellStyles count="11">
    <cellStyle name="Millares [0] 3" xfId="5"/>
    <cellStyle name="Millares [0] 4" xfId="4"/>
    <cellStyle name="Millares 2" xfId="6"/>
    <cellStyle name="Normal" xfId="0" builtinId="0"/>
    <cellStyle name="Normal 2" xfId="9"/>
    <cellStyle name="Normal 3" xfId="2"/>
    <cellStyle name="Normal_APS" xfId="7"/>
    <cellStyle name="Normal_REM 04-2002" xfId="3"/>
    <cellStyle name="Normal_REM 06-2002 2" xfId="8"/>
    <cellStyle name="Normal_REM 09-2002" xfId="10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tabSelected="1" topLeftCell="A98" workbookViewId="0">
      <selection activeCell="F86" sqref="F8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",[1]NOMBRE!B2," - ","( ",[1]NOMBRE!C2,[1]NOMBRE!D2,[1]NOMBRE!E2,[1]NOMBRE!F2,[1]NOMBRE!G2," )")</f>
        <v>COMUNA: LINARES  - ( 07401 )</v>
      </c>
    </row>
    <row r="3" spans="1:49" x14ac:dyDescent="0.2">
      <c r="A3" s="1" t="str">
        <f>CONCATENATE("ESTABLECIMIENTO: ",[1]NOMBRE!B3," - ","( ",[1]NOMBRE!C3,[1]NOMBRE!D3,[1]NOMBRE!E3,[1]NOMBRE!F3,[1]NOMBRE!G3," )")</f>
        <v>ESTABLECIMIENTO: HOSPITAL DE LINARES  - ( 16108 )</v>
      </c>
    </row>
    <row r="4" spans="1:49" x14ac:dyDescent="0.2">
      <c r="A4" s="1"/>
    </row>
    <row r="5" spans="1:49" x14ac:dyDescent="0.2">
      <c r="A5" s="1" t="str">
        <f>CONCATENATE("AÑO: ",[1]NOMBRE!B7)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>
        <f>ENERO!C12+FEBRERO!C12+MARZO!C12+ABRIL!C12+MAYO!C12+JUNIO!C12+JULIO!C12+AGOSTO!C12+SEPTIEMBRE!C12+OCTUBRE!C12+NOVIEMBRE!C12+DICIEMBRE!C12</f>
        <v>0</v>
      </c>
      <c r="D12" s="14">
        <f>ENERO!D12+FEBRERO!D12+MARZO!D12+ABRIL!D12+MAYO!D12+JUNIO!D12+JULIO!D12+AGOSTO!D12+SEPTIEMBRE!D12+OCTUBRE!D12+NOVIEMBRE!D12+DICIEMBRE!D12</f>
        <v>0</v>
      </c>
      <c r="E12" s="14">
        <f>ENERO!E12+FEBRERO!E12+MARZO!E12+ABRIL!E12+MAYO!E12+JUNIO!E12+JULIO!E12+AGOSTO!E12+SEPTIEMBRE!E12+OCTUBRE!E12+NOVIEMBRE!E12+DICIEMBRE!E12</f>
        <v>0</v>
      </c>
      <c r="F12" s="14">
        <f>ENERO!F12+FEBRERO!F12+MARZO!F12+ABRIL!F12+MAYO!F12+JUNIO!F12+JULIO!F12+AGOSTO!F12+SEPTIEMBRE!F12+OCTUBRE!F12+NOVIEMBRE!F12+DICIEMBRE!F12</f>
        <v>0</v>
      </c>
      <c r="G12" s="15">
        <f>ENERO!G12+FEBRERO!G12+MARZO!G12+ABRIL!G12+MAYO!G12+JUNIO!G12+JULIO!G12+AGOSTO!G12+SEPTIEMBRE!G12+OCTUBRE!G12+NOVIEMBRE!G12+DICIEMBRE!G12</f>
        <v>0</v>
      </c>
      <c r="H12" s="13">
        <f>ENERO!H12+FEBRERO!H12+MARZO!H12+ABRIL!H12+MAYO!H12+JUNIO!H12+JULIO!H12+AGOSTO!H12+SEPTIEMBRE!H12+OCTUBRE!H12+NOVIEMBRE!H12+DICIEMBRE!H12</f>
        <v>0</v>
      </c>
      <c r="I12" s="15">
        <f>ENERO!I12+FEBRERO!I12+MARZO!I12+ABRIL!I12+MAYO!I12+JUNIO!I12+JULIO!I12+AGOSTO!I12+SEPTIEMBRE!I12+OCTUBRE!I12+NOVIEMBRE!I12+DICIEMBRE!I12</f>
        <v>0</v>
      </c>
      <c r="J12" s="16">
        <f>ENERO!J12+FEBRERO!J12+MARZO!J12+ABRIL!J12+MAYO!J12+JUNIO!J12+JULIO!J12+AGOSTO!J12+SEPTIEMBRE!J12+OCTUBRE!J12+NOVIEMBRE!J12+DICIEMBRE!J12</f>
        <v>0</v>
      </c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2744</v>
      </c>
      <c r="C13" s="13">
        <f>ENERO!C13+FEBRERO!C13+MARZO!C13+ABRIL!C13+MAYO!C13+JUNIO!C13+JULIO!C13+AGOSTO!C13+SEPTIEMBRE!C13+OCTUBRE!C13+NOVIEMBRE!C13+DICIEMBRE!C13</f>
        <v>9</v>
      </c>
      <c r="D13" s="14">
        <f>ENERO!D13+FEBRERO!D13+MARZO!D13+ABRIL!D13+MAYO!D13+JUNIO!D13+JULIO!D13+AGOSTO!D13+SEPTIEMBRE!D13+OCTUBRE!D13+NOVIEMBRE!D13+DICIEMBRE!D13</f>
        <v>18</v>
      </c>
      <c r="E13" s="14">
        <f>ENERO!E13+FEBRERO!E13+MARZO!E13+ABRIL!E13+MAYO!E13+JUNIO!E13+JULIO!E13+AGOSTO!E13+SEPTIEMBRE!E13+OCTUBRE!E13+NOVIEMBRE!E13+DICIEMBRE!E13</f>
        <v>151</v>
      </c>
      <c r="F13" s="14">
        <f>ENERO!F13+FEBRERO!F13+MARZO!F13+ABRIL!F13+MAYO!F13+JUNIO!F13+JULIO!F13+AGOSTO!F13+SEPTIEMBRE!F13+OCTUBRE!F13+NOVIEMBRE!F13+DICIEMBRE!F13</f>
        <v>1930</v>
      </c>
      <c r="G13" s="15">
        <f>ENERO!G13+FEBRERO!G13+MARZO!G13+ABRIL!G13+MAYO!G13+JUNIO!G13+JULIO!G13+AGOSTO!G13+SEPTIEMBRE!G13+OCTUBRE!G13+NOVIEMBRE!G13+DICIEMBRE!G13</f>
        <v>636</v>
      </c>
      <c r="H13" s="13">
        <f>ENERO!H13+FEBRERO!H13+MARZO!H13+ABRIL!H13+MAYO!H13+JUNIO!H13+JULIO!H13+AGOSTO!H13+SEPTIEMBRE!H13+OCTUBRE!H13+NOVIEMBRE!H13+DICIEMBRE!H13</f>
        <v>836</v>
      </c>
      <c r="I13" s="15">
        <f>ENERO!I13+FEBRERO!I13+MARZO!I13+ABRIL!I13+MAYO!I13+JUNIO!I13+JULIO!I13+AGOSTO!I13+SEPTIEMBRE!I13+OCTUBRE!I13+NOVIEMBRE!I13+DICIEMBRE!I13</f>
        <v>1908</v>
      </c>
      <c r="J13" s="16">
        <f>ENERO!J13+FEBRERO!J13+MARZO!J13+ABRIL!J13+MAYO!J13+JUNIO!J13+JULIO!J13+AGOSTO!J13+SEPTIEMBRE!J13+OCTUBRE!J13+NOVIEMBRE!J13+DICIEMBRE!J13</f>
        <v>2744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>
        <f>ENERO!C14+FEBRERO!C14+MARZO!C14+ABRIL!C14+MAYO!C14+JUNIO!C14+JULIO!C14+AGOSTO!C14+SEPTIEMBRE!C14+OCTUBRE!C14+NOVIEMBRE!C14+DICIEMBRE!C14</f>
        <v>0</v>
      </c>
      <c r="D14" s="14">
        <f>ENERO!D14+FEBRERO!D14+MARZO!D14+ABRIL!D14+MAYO!D14+JUNIO!D14+JULIO!D14+AGOSTO!D14+SEPTIEMBRE!D14+OCTUBRE!D14+NOVIEMBRE!D14+DICIEMBRE!D14</f>
        <v>0</v>
      </c>
      <c r="E14" s="14">
        <f>ENERO!E14+FEBRERO!E14+MARZO!E14+ABRIL!E14+MAYO!E14+JUNIO!E14+JULIO!E14+AGOSTO!E14+SEPTIEMBRE!E14+OCTUBRE!E14+NOVIEMBRE!E14+DICIEMBRE!E14</f>
        <v>0</v>
      </c>
      <c r="F14" s="14">
        <f>ENERO!F14+FEBRERO!F14+MARZO!F14+ABRIL!F14+MAYO!F14+JUNIO!F14+JULIO!F14+AGOSTO!F14+SEPTIEMBRE!F14+OCTUBRE!F14+NOVIEMBRE!F14+DICIEMBRE!F14</f>
        <v>0</v>
      </c>
      <c r="G14" s="15">
        <f>ENERO!G14+FEBRERO!G14+MARZO!G14+ABRIL!G14+MAYO!G14+JUNIO!G14+JULIO!G14+AGOSTO!G14+SEPTIEMBRE!G14+OCTUBRE!G14+NOVIEMBRE!G14+DICIEMBRE!G14</f>
        <v>0</v>
      </c>
      <c r="H14" s="13">
        <f>ENERO!H14+FEBRERO!H14+MARZO!H14+ABRIL!H14+MAYO!H14+JUNIO!H14+JULIO!H14+AGOSTO!H14+SEPTIEMBRE!H14+OCTUBRE!H14+NOVIEMBRE!H14+DICIEMBRE!H14</f>
        <v>0</v>
      </c>
      <c r="I14" s="15">
        <f>ENERO!I14+FEBRERO!I14+MARZO!I14+ABRIL!I14+MAYO!I14+JUNIO!I14+JULIO!I14+AGOSTO!I14+SEPTIEMBRE!I14+OCTUBRE!I14+NOVIEMBRE!I14+DICIEMBRE!I14</f>
        <v>0</v>
      </c>
      <c r="J14" s="16">
        <f>ENERO!J14+FEBRERO!J14+MARZO!J14+ABRIL!J14+MAYO!J14+JUNIO!J14+JULIO!J14+AGOSTO!J14+SEPTIEMBRE!J14+OCTUBRE!J14+NOVIEMBRE!J14+DICIEMBRE!J14</f>
        <v>0</v>
      </c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>
        <f>ENERO!C15+FEBRERO!C15+MARZO!C15+ABRIL!C15+MAYO!C15+JUNIO!C15+JULIO!C15+AGOSTO!C15+SEPTIEMBRE!C15+OCTUBRE!C15+NOVIEMBRE!C15+DICIEMBRE!C15</f>
        <v>0</v>
      </c>
      <c r="D15" s="14">
        <f>ENERO!D15+FEBRERO!D15+MARZO!D15+ABRIL!D15+MAYO!D15+JUNIO!D15+JULIO!D15+AGOSTO!D15+SEPTIEMBRE!D15+OCTUBRE!D15+NOVIEMBRE!D15+DICIEMBRE!D15</f>
        <v>0</v>
      </c>
      <c r="E15" s="14">
        <f>ENERO!E15+FEBRERO!E15+MARZO!E15+ABRIL!E15+MAYO!E15+JUNIO!E15+JULIO!E15+AGOSTO!E15+SEPTIEMBRE!E15+OCTUBRE!E15+NOVIEMBRE!E15+DICIEMBRE!E15</f>
        <v>0</v>
      </c>
      <c r="F15" s="14">
        <f>ENERO!F15+FEBRERO!F15+MARZO!F15+ABRIL!F15+MAYO!F15+JUNIO!F15+JULIO!F15+AGOSTO!F15+SEPTIEMBRE!F15+OCTUBRE!F15+NOVIEMBRE!F15+DICIEMBRE!F15</f>
        <v>0</v>
      </c>
      <c r="G15" s="15">
        <f>ENERO!G15+FEBRERO!G15+MARZO!G15+ABRIL!G15+MAYO!G15+JUNIO!G15+JULIO!G15+AGOSTO!G15+SEPTIEMBRE!G15+OCTUBRE!G15+NOVIEMBRE!G15+DICIEMBRE!G15</f>
        <v>0</v>
      </c>
      <c r="H15" s="13">
        <f>ENERO!H15+FEBRERO!H15+MARZO!H15+ABRIL!H15+MAYO!H15+JUNIO!H15+JULIO!H15+AGOSTO!H15+SEPTIEMBRE!H15+OCTUBRE!H15+NOVIEMBRE!H15+DICIEMBRE!H15</f>
        <v>0</v>
      </c>
      <c r="I15" s="15">
        <f>ENERO!I15+FEBRERO!I15+MARZO!I15+ABRIL!I15+MAYO!I15+JUNIO!I15+JULIO!I15+AGOSTO!I15+SEPTIEMBRE!I15+OCTUBRE!I15+NOVIEMBRE!I15+DICIEMBRE!I15</f>
        <v>0</v>
      </c>
      <c r="J15" s="16">
        <f>ENERO!J15+FEBRERO!J15+MARZO!J15+ABRIL!J15+MAYO!J15+JUNIO!J15+JULIO!J15+AGOSTO!J15+SEPTIEMBRE!J15+OCTUBRE!J15+NOVIEMBRE!J15+DICIEMBRE!J15</f>
        <v>0</v>
      </c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>
        <f>ENERO!C16+FEBRERO!C16+MARZO!C16+ABRIL!C16+MAYO!C16+JUNIO!C16+JULIO!C16+AGOSTO!C16+SEPTIEMBRE!C16+OCTUBRE!C16+NOVIEMBRE!C16+DICIEMBRE!C16</f>
        <v>0</v>
      </c>
      <c r="D16" s="25">
        <f>ENERO!D16+FEBRERO!D16+MARZO!D16+ABRIL!D16+MAYO!D16+JUNIO!D16+JULIO!D16+AGOSTO!D16+SEPTIEMBRE!D16+OCTUBRE!D16+NOVIEMBRE!D16+DICIEMBRE!D16</f>
        <v>0</v>
      </c>
      <c r="E16" s="25">
        <f>ENERO!E16+FEBRERO!E16+MARZO!E16+ABRIL!E16+MAYO!E16+JUNIO!E16+JULIO!E16+AGOSTO!E16+SEPTIEMBRE!E16+OCTUBRE!E16+NOVIEMBRE!E16+DICIEMBRE!E16</f>
        <v>0</v>
      </c>
      <c r="F16" s="25">
        <f>ENERO!F16+FEBRERO!F16+MARZO!F16+ABRIL!F16+MAYO!F16+JUNIO!F16+JULIO!F16+AGOSTO!F16+SEPTIEMBRE!F16+OCTUBRE!F16+NOVIEMBRE!F16+DICIEMBRE!F16</f>
        <v>0</v>
      </c>
      <c r="G16" s="26">
        <f>ENERO!G16+FEBRERO!G16+MARZO!G16+ABRIL!G16+MAYO!G16+JUNIO!G16+JULIO!G16+AGOSTO!G16+SEPTIEMBRE!G16+OCTUBRE!G16+NOVIEMBRE!G16+DICIEMBRE!G16</f>
        <v>0</v>
      </c>
      <c r="H16" s="24">
        <f>ENERO!H16+FEBRERO!H16+MARZO!H16+ABRIL!H16+MAYO!H16+JUNIO!H16+JULIO!H16+AGOSTO!H16+SEPTIEMBRE!H16+OCTUBRE!H16+NOVIEMBRE!H16+DICIEMBRE!H16</f>
        <v>0</v>
      </c>
      <c r="I16" s="26">
        <f>ENERO!I16+FEBRERO!I16+MARZO!I16+ABRIL!I16+MAYO!I16+JUNIO!I16+JULIO!I16+AGOSTO!I16+SEPTIEMBRE!I16+OCTUBRE!I16+NOVIEMBRE!I16+DICIEMBRE!I16</f>
        <v>0</v>
      </c>
      <c r="J16" s="27">
        <f>ENERO!J16+FEBRERO!J16+MARZO!J16+ABRIL!J16+MAYO!J16+JUNIO!J16+JULIO!J16+AGOSTO!J16+SEPTIEMBRE!J16+OCTUBRE!J16+NOVIEMBRE!J16+DICIEMBRE!J16</f>
        <v>0</v>
      </c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f>ENERO!C19+FEBRERO!C19+MARZO!C19+ABRIL!C19+MAYO!C19+JUNIO!C19+JULIO!C19+AGOSTO!C19+SEPTIEMBRE!C19+OCTUBRE!C19+NOVIEMBRE!C19+DICIEMBRE!C19</f>
        <v>656</v>
      </c>
      <c r="D19" s="36">
        <f>ENERO!D19+FEBRERO!D19+MARZO!D19+ABRIL!D19+MAYO!D19+JUNIO!D19+JULIO!D19+AGOSTO!D19+SEPTIEMBRE!D19+OCTUBRE!D19+NOVIEMBRE!D19+DICIEMBRE!D19</f>
        <v>0</v>
      </c>
      <c r="E19" s="36">
        <f>ENERO!E19+FEBRERO!E19+MARZO!E19+ABRIL!E19+MAYO!E19+JUNIO!E19+JULIO!E19+AGOSTO!E19+SEPTIEMBRE!E19+OCTUBRE!E19+NOVIEMBRE!E19+DICIEMBRE!E19</f>
        <v>0</v>
      </c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f>ENERO!C20+FEBRERO!C20+MARZO!C20+ABRIL!C20+MAYO!C20+JUNIO!C20+JULIO!C20+AGOSTO!C20+SEPTIEMBRE!C20+OCTUBRE!C20+NOVIEMBRE!C20+DICIEMBRE!C20</f>
        <v>162</v>
      </c>
      <c r="D20" s="35">
        <f>ENERO!D20+FEBRERO!D20+MARZO!D20+ABRIL!D20+MAYO!D20+JUNIO!D20+JULIO!D20+AGOSTO!D20+SEPTIEMBRE!D20+OCTUBRE!D20+NOVIEMBRE!D20+DICIEMBRE!D20</f>
        <v>71</v>
      </c>
      <c r="E20" s="35">
        <f>ENERO!E20+FEBRERO!E20+MARZO!E20+ABRIL!E20+MAYO!E20+JUNIO!E20+JULIO!E20+AGOSTO!E20+SEPTIEMBRE!E20+OCTUBRE!E20+NOVIEMBRE!E20+DICIEMBRE!E20</f>
        <v>2</v>
      </c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f>ENERO!C21+FEBRERO!C21+MARZO!C21+ABRIL!C21+MAYO!C21+JUNIO!C21+JULIO!C21+AGOSTO!C21+SEPTIEMBRE!C21+OCTUBRE!C21+NOVIEMBRE!C21+DICIEMBRE!C21</f>
        <v>111</v>
      </c>
      <c r="D21" s="38">
        <f>ENERO!D21+FEBRERO!D21+MARZO!D21+ABRIL!D21+MAYO!D21+JUNIO!D21+JULIO!D21+AGOSTO!D21+SEPTIEMBRE!D21+OCTUBRE!D21+NOVIEMBRE!D21+DICIEMBRE!D21</f>
        <v>34</v>
      </c>
      <c r="E21" s="38">
        <f>ENERO!E21+FEBRERO!E21+MARZO!E21+ABRIL!E21+MAYO!E21+JUNIO!E21+JULIO!E21+AGOSTO!E21+SEPTIEMBRE!E21+OCTUBRE!E21+NOVIEMBRE!E21+DICIEMBRE!E21</f>
        <v>0</v>
      </c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f>ENERO!C22+FEBRERO!C22+MARZO!C22+ABRIL!C22+MAYO!C22+JUNIO!C22+JULIO!C22+AGOSTO!C22+SEPTIEMBRE!C22+OCTUBRE!C22+NOVIEMBRE!C22+DICIEMBRE!C22</f>
        <v>38</v>
      </c>
      <c r="D22" s="38">
        <f>ENERO!D22+FEBRERO!D22+MARZO!D22+ABRIL!D22+MAYO!D22+JUNIO!D22+JULIO!D22+AGOSTO!D22+SEPTIEMBRE!D22+OCTUBRE!D22+NOVIEMBRE!D22+DICIEMBRE!D22</f>
        <v>17</v>
      </c>
      <c r="E22" s="38">
        <f>ENERO!E22+FEBRERO!E22+MARZO!E22+ABRIL!E22+MAYO!E22+JUNIO!E22+JULIO!E22+AGOSTO!E22+SEPTIEMBRE!E22+OCTUBRE!E22+NOVIEMBRE!E22+DICIEMBRE!E22</f>
        <v>0</v>
      </c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f>ENERO!C23+FEBRERO!C23+MARZO!C23+ABRIL!C23+MAYO!C23+JUNIO!C23+JULIO!C23+AGOSTO!C23+SEPTIEMBRE!C23+OCTUBRE!C23+NOVIEMBRE!C23+DICIEMBRE!C23</f>
        <v>25</v>
      </c>
      <c r="D23" s="38">
        <f>ENERO!D23+FEBRERO!D23+MARZO!D23+ABRIL!D23+MAYO!D23+JUNIO!D23+JULIO!D23+AGOSTO!D23+SEPTIEMBRE!D23+OCTUBRE!D23+NOVIEMBRE!D23+DICIEMBRE!D23</f>
        <v>5</v>
      </c>
      <c r="E23" s="38">
        <f>ENERO!E23+FEBRERO!E23+MARZO!E23+ABRIL!E23+MAYO!E23+JUNIO!E23+JULIO!E23+AGOSTO!E23+SEPTIEMBRE!E23+OCTUBRE!E23+NOVIEMBRE!E23+DICIEMBRE!E23</f>
        <v>0</v>
      </c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>
        <f>ENERO!C24+FEBRERO!C24+MARZO!C24+ABRIL!C24+MAYO!C24+JUNIO!C24+JULIO!C24+AGOSTO!C24+SEPTIEMBRE!C24+OCTUBRE!C24+NOVIEMBRE!C24+DICIEMBRE!C24</f>
        <v>0</v>
      </c>
      <c r="D24" s="38">
        <f>ENERO!D24+FEBRERO!D24+MARZO!D24+ABRIL!D24+MAYO!D24+JUNIO!D24+JULIO!D24+AGOSTO!D24+SEPTIEMBRE!D24+OCTUBRE!D24+NOVIEMBRE!D24+DICIEMBRE!D24</f>
        <v>0</v>
      </c>
      <c r="E24" s="38">
        <f>ENERO!E24+FEBRERO!E24+MARZO!E24+ABRIL!E24+MAYO!E24+JUNIO!E24+JULIO!E24+AGOSTO!E24+SEPTIEMBRE!E24+OCTUBRE!E24+NOVIEMBRE!E24+DICIEMBRE!E24</f>
        <v>0</v>
      </c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>
        <f>ENERO!C25+FEBRERO!C25+MARZO!C25+ABRIL!C25+MAYO!C25+JUNIO!C25+JULIO!C25+AGOSTO!C25+SEPTIEMBRE!C25+OCTUBRE!C25+NOVIEMBRE!C25+DICIEMBRE!C25</f>
        <v>2</v>
      </c>
      <c r="D25" s="38">
        <f>ENERO!D25+FEBRERO!D25+MARZO!D25+ABRIL!D25+MAYO!D25+JUNIO!D25+JULIO!D25+AGOSTO!D25+SEPTIEMBRE!D25+OCTUBRE!D25+NOVIEMBRE!D25+DICIEMBRE!D25</f>
        <v>0</v>
      </c>
      <c r="E25" s="38">
        <f>ENERO!E25+FEBRERO!E25+MARZO!E25+ABRIL!E25+MAYO!E25+JUNIO!E25+JULIO!E25+AGOSTO!E25+SEPTIEMBRE!E25+OCTUBRE!E25+NOVIEMBRE!E25+DICIEMBRE!E25</f>
        <v>0</v>
      </c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>
        <f>ENERO!C26+FEBRERO!C26+MARZO!C26+ABRIL!C26+MAYO!C26+JUNIO!C26+JULIO!C26+AGOSTO!C26+SEPTIEMBRE!C26+OCTUBRE!C26+NOVIEMBRE!C26+DICIEMBRE!C26</f>
        <v>0</v>
      </c>
      <c r="D26" s="38">
        <f>ENERO!D26+FEBRERO!D26+MARZO!D26+ABRIL!D26+MAYO!D26+JUNIO!D26+JULIO!D26+AGOSTO!D26+SEPTIEMBRE!D26+OCTUBRE!D26+NOVIEMBRE!D26+DICIEMBRE!D26</f>
        <v>0</v>
      </c>
      <c r="E26" s="38">
        <f>ENERO!E26+FEBRERO!E26+MARZO!E26+ABRIL!E26+MAYO!E26+JUNIO!E26+JULIO!E26+AGOSTO!E26+SEPTIEMBRE!E26+OCTUBRE!E26+NOVIEMBRE!E26+DICIEMBRE!E26</f>
        <v>0</v>
      </c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>
        <f>ENERO!C27+FEBRERO!C27+MARZO!C27+ABRIL!C27+MAYO!C27+JUNIO!C27+JULIO!C27+AGOSTO!C27+SEPTIEMBRE!C27+OCTUBRE!C27+NOVIEMBRE!C27+DICIEMBRE!C27</f>
        <v>0</v>
      </c>
      <c r="D27" s="38">
        <f>ENERO!D27+FEBRERO!D27+MARZO!D27+ABRIL!D27+MAYO!D27+JUNIO!D27+JULIO!D27+AGOSTO!D27+SEPTIEMBRE!D27+OCTUBRE!D27+NOVIEMBRE!D27+DICIEMBRE!D27</f>
        <v>0</v>
      </c>
      <c r="E27" s="38">
        <f>ENERO!E27+FEBRERO!E27+MARZO!E27+ABRIL!E27+MAYO!E27+JUNIO!E27+JULIO!E27+AGOSTO!E27+SEPTIEMBRE!E27+OCTUBRE!E27+NOVIEMBRE!E27+DICIEMBRE!E27</f>
        <v>0</v>
      </c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>
        <f>ENERO!C28+FEBRERO!C28+MARZO!C28+ABRIL!C28+MAYO!C28+JUNIO!C28+JULIO!C28+AGOSTO!C28+SEPTIEMBRE!C28+OCTUBRE!C28+NOVIEMBRE!C28+DICIEMBRE!C28</f>
        <v>0</v>
      </c>
      <c r="D28" s="39">
        <f>ENERO!D28+FEBRERO!D28+MARZO!D28+ABRIL!D28+MAYO!D28+JUNIO!D28+JULIO!D28+AGOSTO!D28+SEPTIEMBRE!D28+OCTUBRE!D28+NOVIEMBRE!D28+DICIEMBRE!D28</f>
        <v>0</v>
      </c>
      <c r="E28" s="39">
        <f>ENERO!E28+FEBRERO!E28+MARZO!E28+ABRIL!E28+MAYO!E28+JUNIO!E28+JULIO!E28+AGOSTO!E28+SEPTIEMBRE!E28+OCTUBRE!E28+NOVIEMBRE!E28+DICIEMBRE!E28</f>
        <v>0</v>
      </c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>
        <f>ENERO!C29+FEBRERO!C29+MARZO!C29+ABRIL!C29+MAYO!C29+JUNIO!C29+JULIO!C29+AGOSTO!C29+SEPTIEMBRE!C29+OCTUBRE!C29+NOVIEMBRE!C29+DICIEMBRE!C29</f>
        <v>1</v>
      </c>
      <c r="D29" s="39">
        <f>ENERO!D29+FEBRERO!D29+MARZO!D29+ABRIL!D29+MAYO!D29+JUNIO!D29+JULIO!D29+AGOSTO!D29+SEPTIEMBRE!D29+OCTUBRE!D29+NOVIEMBRE!D29+DICIEMBRE!D29</f>
        <v>0</v>
      </c>
      <c r="E29" s="39">
        <f>ENERO!E29+FEBRERO!E29+MARZO!E29+ABRIL!E29+MAYO!E29+JUNIO!E29+JULIO!E29+AGOSTO!E29+SEPTIEMBRE!E29+OCTUBRE!E29+NOVIEMBRE!E29+DICIEMBRE!E29</f>
        <v>0</v>
      </c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>
        <f>ENERO!C30+FEBRERO!C30+MARZO!C30+ABRIL!C30+MAYO!C30+JUNIO!C30+JULIO!C30+AGOSTO!C30+SEPTIEMBRE!C30+OCTUBRE!C30+NOVIEMBRE!C30+DICIEMBRE!C30</f>
        <v>3</v>
      </c>
      <c r="D30" s="39">
        <f>ENERO!D30+FEBRERO!D30+MARZO!D30+ABRIL!D30+MAYO!D30+JUNIO!D30+JULIO!D30+AGOSTO!D30+SEPTIEMBRE!D30+OCTUBRE!D30+NOVIEMBRE!D30+DICIEMBRE!D30</f>
        <v>0</v>
      </c>
      <c r="E30" s="39">
        <f>ENERO!E30+FEBRERO!E30+MARZO!E30+ABRIL!E30+MAYO!E30+JUNIO!E30+JULIO!E30+AGOSTO!E30+SEPTIEMBRE!E30+OCTUBRE!E30+NOVIEMBRE!E30+DICIEMBRE!E30</f>
        <v>0</v>
      </c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f>ENERO!C31+FEBRERO!C31+MARZO!C31+ABRIL!C31+MAYO!C31+JUNIO!C31+JULIO!C31+AGOSTO!C31+SEPTIEMBRE!C31+OCTUBRE!C31+NOVIEMBRE!C31+DICIEMBRE!C31</f>
        <v>313</v>
      </c>
      <c r="D31" s="40">
        <f>ENERO!D31+FEBRERO!D31+MARZO!D31+ABRIL!D31+MAYO!D31+JUNIO!D31+JULIO!D31+AGOSTO!D31+SEPTIEMBRE!D31+OCTUBRE!D31+NOVIEMBRE!D31+DICIEMBRE!D31</f>
        <v>99</v>
      </c>
      <c r="E31" s="40">
        <f>ENERO!E31+FEBRERO!E31+MARZO!E31+ABRIL!E31+MAYO!E31+JUNIO!E31+JULIO!E31+AGOSTO!E31+SEPTIEMBRE!E31+OCTUBRE!E31+NOVIEMBRE!E31+DICIEMBRE!E31</f>
        <v>4</v>
      </c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7282</v>
      </c>
      <c r="C36" s="13">
        <f>ENERO!C36+FEBRERO!C36+MARZO!C36+ABRIL!C36+MAYO!C36+JUNIO!C36+JULIO!C36+AGOSTO!C36+SEPTIEMBRE!C36+OCTUBRE!C36+NOVIEMBRE!C36+DICIEMBRE!C36</f>
        <v>20</v>
      </c>
      <c r="D36" s="14">
        <f>ENERO!D36+FEBRERO!D36+MARZO!D36+ABRIL!D36+MAYO!D36+JUNIO!D36+JULIO!D36+AGOSTO!D36+SEPTIEMBRE!D36+OCTUBRE!D36+NOVIEMBRE!D36+DICIEMBRE!D36</f>
        <v>26</v>
      </c>
      <c r="E36" s="14">
        <f>ENERO!E36+FEBRERO!E36+MARZO!E36+ABRIL!E36+MAYO!E36+JUNIO!E36+JULIO!E36+AGOSTO!E36+SEPTIEMBRE!E36+OCTUBRE!E36+NOVIEMBRE!E36+DICIEMBRE!E36</f>
        <v>410</v>
      </c>
      <c r="F36" s="14">
        <f>ENERO!F36+FEBRERO!F36+MARZO!F36+ABRIL!F36+MAYO!F36+JUNIO!F36+JULIO!F36+AGOSTO!F36+SEPTIEMBRE!F36+OCTUBRE!F36+NOVIEMBRE!F36+DICIEMBRE!F36</f>
        <v>5301</v>
      </c>
      <c r="G36" s="15">
        <f>ENERO!G36+FEBRERO!G36+MARZO!G36+ABRIL!G36+MAYO!G36+JUNIO!G36+JULIO!G36+AGOSTO!G36+SEPTIEMBRE!G36+OCTUBRE!G36+NOVIEMBRE!G36+DICIEMBRE!G36</f>
        <v>1525</v>
      </c>
      <c r="H36" s="13">
        <f>ENERO!H36+FEBRERO!H36+MARZO!H36+ABRIL!H36+MAYO!H36+JUNIO!H36+JULIO!H36+AGOSTO!H36+SEPTIEMBRE!H36+OCTUBRE!H36+NOVIEMBRE!H36+DICIEMBRE!H36</f>
        <v>2251</v>
      </c>
      <c r="I36" s="15">
        <f>ENERO!I36+FEBRERO!I36+MARZO!I36+ABRIL!I36+MAYO!I36+JUNIO!I36+JULIO!I36+AGOSTO!I36+SEPTIEMBRE!I36+OCTUBRE!I36+NOVIEMBRE!I36+DICIEMBRE!I36</f>
        <v>5031</v>
      </c>
      <c r="J36" s="16">
        <f>ENERO!J36+FEBRERO!J36+MARZO!J36+ABRIL!J36+MAYO!J36+JUNIO!J36+JULIO!J36+AGOSTO!J36+SEPTIEMBRE!J36+OCTUBRE!J36+NOVIEMBRE!J36+DICIEMBRE!J36</f>
        <v>7282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>
        <f>ENERO!C37+FEBRERO!C37+MARZO!C37+ABRIL!C37+MAYO!C37+JUNIO!C37+JULIO!C37+AGOSTO!C37+SEPTIEMBRE!C37+OCTUBRE!C37+NOVIEMBRE!C37+DICIEMBRE!C37</f>
        <v>0</v>
      </c>
      <c r="D37" s="14">
        <f>ENERO!D37+FEBRERO!D37+MARZO!D37+ABRIL!D37+MAYO!D37+JUNIO!D37+JULIO!D37+AGOSTO!D37+SEPTIEMBRE!D37+OCTUBRE!D37+NOVIEMBRE!D37+DICIEMBRE!D37</f>
        <v>0</v>
      </c>
      <c r="E37" s="14">
        <f>ENERO!E37+FEBRERO!E37+MARZO!E37+ABRIL!E37+MAYO!E37+JUNIO!E37+JULIO!E37+AGOSTO!E37+SEPTIEMBRE!E37+OCTUBRE!E37+NOVIEMBRE!E37+DICIEMBRE!E37</f>
        <v>0</v>
      </c>
      <c r="F37" s="14">
        <f>ENERO!F37+FEBRERO!F37+MARZO!F37+ABRIL!F37+MAYO!F37+JUNIO!F37+JULIO!F37+AGOSTO!F37+SEPTIEMBRE!F37+OCTUBRE!F37+NOVIEMBRE!F37+DICIEMBRE!F37</f>
        <v>0</v>
      </c>
      <c r="G37" s="15">
        <f>ENERO!G37+FEBRERO!G37+MARZO!G37+ABRIL!G37+MAYO!G37+JUNIO!G37+JULIO!G37+AGOSTO!G37+SEPTIEMBRE!G37+OCTUBRE!G37+NOVIEMBRE!G37+DICIEMBRE!G37</f>
        <v>0</v>
      </c>
      <c r="H37" s="13">
        <f>ENERO!H37+FEBRERO!H37+MARZO!H37+ABRIL!H37+MAYO!H37+JUNIO!H37+JULIO!H37+AGOSTO!H37+SEPTIEMBRE!H37+OCTUBRE!H37+NOVIEMBRE!H37+DICIEMBRE!H37</f>
        <v>0</v>
      </c>
      <c r="I37" s="15">
        <f>ENERO!I37+FEBRERO!I37+MARZO!I37+ABRIL!I37+MAYO!I37+JUNIO!I37+JULIO!I37+AGOSTO!I37+SEPTIEMBRE!I37+OCTUBRE!I37+NOVIEMBRE!I37+DICIEMBRE!I37</f>
        <v>0</v>
      </c>
      <c r="J37" s="16">
        <f>ENERO!J37+FEBRERO!J37+MARZO!J37+ABRIL!J37+MAYO!J37+JUNIO!J37+JULIO!J37+AGOSTO!J37+SEPTIEMBRE!J37+OCTUBRE!J37+NOVIEMBRE!J37+DICIEMBRE!J37</f>
        <v>0</v>
      </c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>
        <f>ENERO!C38+FEBRERO!C38+MARZO!C38+ABRIL!C38+MAYO!C38+JUNIO!C38+JULIO!C38+AGOSTO!C38+SEPTIEMBRE!C38+OCTUBRE!C38+NOVIEMBRE!C38+DICIEMBRE!C38</f>
        <v>0</v>
      </c>
      <c r="D38" s="14">
        <f>ENERO!D38+FEBRERO!D38+MARZO!D38+ABRIL!D38+MAYO!D38+JUNIO!D38+JULIO!D38+AGOSTO!D38+SEPTIEMBRE!D38+OCTUBRE!D38+NOVIEMBRE!D38+DICIEMBRE!D38</f>
        <v>0</v>
      </c>
      <c r="E38" s="14">
        <f>ENERO!E38+FEBRERO!E38+MARZO!E38+ABRIL!E38+MAYO!E38+JUNIO!E38+JULIO!E38+AGOSTO!E38+SEPTIEMBRE!E38+OCTUBRE!E38+NOVIEMBRE!E38+DICIEMBRE!E38</f>
        <v>0</v>
      </c>
      <c r="F38" s="14">
        <f>ENERO!F38+FEBRERO!F38+MARZO!F38+ABRIL!F38+MAYO!F38+JUNIO!F38+JULIO!F38+AGOSTO!F38+SEPTIEMBRE!F38+OCTUBRE!F38+NOVIEMBRE!F38+DICIEMBRE!F38</f>
        <v>0</v>
      </c>
      <c r="G38" s="15">
        <f>ENERO!G38+FEBRERO!G38+MARZO!G38+ABRIL!G38+MAYO!G38+JUNIO!G38+JULIO!G38+AGOSTO!G38+SEPTIEMBRE!G38+OCTUBRE!G38+NOVIEMBRE!G38+DICIEMBRE!G38</f>
        <v>0</v>
      </c>
      <c r="H38" s="13">
        <f>ENERO!H38+FEBRERO!H38+MARZO!H38+ABRIL!H38+MAYO!H38+JUNIO!H38+JULIO!H38+AGOSTO!H38+SEPTIEMBRE!H38+OCTUBRE!H38+NOVIEMBRE!H38+DICIEMBRE!H38</f>
        <v>0</v>
      </c>
      <c r="I38" s="15">
        <f>ENERO!I38+FEBRERO!I38+MARZO!I38+ABRIL!I38+MAYO!I38+JUNIO!I38+JULIO!I38+AGOSTO!I38+SEPTIEMBRE!I38+OCTUBRE!I38+NOVIEMBRE!I38+DICIEMBRE!I38</f>
        <v>0</v>
      </c>
      <c r="J38" s="16">
        <f>ENERO!J38+FEBRERO!J38+MARZO!J38+ABRIL!J38+MAYO!J38+JUNIO!J38+JULIO!J38+AGOSTO!J38+SEPTIEMBRE!J38+OCTUBRE!J38+NOVIEMBRE!J38+DICIEMBRE!J38</f>
        <v>0</v>
      </c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>
        <f>ENERO!C39+FEBRERO!C39+MARZO!C39+ABRIL!C39+MAYO!C39+JUNIO!C39+JULIO!C39+AGOSTO!C39+SEPTIEMBRE!C39+OCTUBRE!C39+NOVIEMBRE!C39+DICIEMBRE!C39</f>
        <v>0</v>
      </c>
      <c r="D39" s="25">
        <f>ENERO!D39+FEBRERO!D39+MARZO!D39+ABRIL!D39+MAYO!D39+JUNIO!D39+JULIO!D39+AGOSTO!D39+SEPTIEMBRE!D39+OCTUBRE!D39+NOVIEMBRE!D39+DICIEMBRE!D39</f>
        <v>0</v>
      </c>
      <c r="E39" s="25">
        <f>ENERO!E39+FEBRERO!E39+MARZO!E39+ABRIL!E39+MAYO!E39+JUNIO!E39+JULIO!E39+AGOSTO!E39+SEPTIEMBRE!E39+OCTUBRE!E39+NOVIEMBRE!E39+DICIEMBRE!E39</f>
        <v>0</v>
      </c>
      <c r="F39" s="25">
        <f>ENERO!F39+FEBRERO!F39+MARZO!F39+ABRIL!F39+MAYO!F39+JUNIO!F39+JULIO!F39+AGOSTO!F39+SEPTIEMBRE!F39+OCTUBRE!F39+NOVIEMBRE!F39+DICIEMBRE!F39</f>
        <v>0</v>
      </c>
      <c r="G39" s="26">
        <f>ENERO!G39+FEBRERO!G39+MARZO!G39+ABRIL!G39+MAYO!G39+JUNIO!G39+JULIO!G39+AGOSTO!G39+SEPTIEMBRE!G39+OCTUBRE!G39+NOVIEMBRE!G39+DICIEMBRE!G39</f>
        <v>0</v>
      </c>
      <c r="H39" s="24">
        <f>ENERO!H39+FEBRERO!H39+MARZO!H39+ABRIL!H39+MAYO!H39+JUNIO!H39+JULIO!H39+AGOSTO!H39+SEPTIEMBRE!H39+OCTUBRE!H39+NOVIEMBRE!H39+DICIEMBRE!H39</f>
        <v>0</v>
      </c>
      <c r="I39" s="26">
        <f>ENERO!I39+FEBRERO!I39+MARZO!I39+ABRIL!I39+MAYO!I39+JUNIO!I39+JULIO!I39+AGOSTO!I39+SEPTIEMBRE!I39+OCTUBRE!I39+NOVIEMBRE!I39+DICIEMBRE!I39</f>
        <v>0</v>
      </c>
      <c r="J39" s="27">
        <f>ENERO!J39+FEBRERO!J39+MARZO!J39+ABRIL!J39+MAYO!J39+JUNIO!J39+JULIO!J39+AGOSTO!J39+SEPTIEMBRE!J39+OCTUBRE!J39+NOVIEMBRE!J39+DICIEMBRE!J39</f>
        <v>0</v>
      </c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>
        <f>ENERO!C43+FEBRERO!C43+MARZO!C43+ABRIL!C43+MAYO!C43+JUNIO!C43+JULIO!C43+AGOSTO!C43+SEPTIEMBRE!C43+OCTUBRE!C43+NOVIEMBRE!C43+DICIEMBRE!C43</f>
        <v>0</v>
      </c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f>ENERO!C44+FEBRERO!C44+MARZO!C44+ABRIL!C44+MAYO!C44+JUNIO!C44+JULIO!C44+AGOSTO!C44+SEPTIEMBRE!C44+OCTUBRE!C44+NOVIEMBRE!C44+DICIEMBRE!C44</f>
        <v>6655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f>ENERO!C45+FEBRERO!C45+MARZO!C45+ABRIL!C45+MAYO!C45+JUNIO!C45+JULIO!C45+AGOSTO!C45+SEPTIEMBRE!C45+OCTUBRE!C45+NOVIEMBRE!C45+DICIEMBRE!C45</f>
        <v>1874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f>ENERO!C46+FEBRERO!C46+MARZO!C46+ABRIL!C46+MAYO!C46+JUNIO!C46+JULIO!C46+AGOSTO!C46+SEPTIEMBRE!C46+OCTUBRE!C46+NOVIEMBRE!C46+DICIEMBRE!C46</f>
        <v>6399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>
        <f>ENERO!C47+FEBRERO!C47+MARZO!C47+ABRIL!C47+MAYO!C47+JUNIO!C47+JULIO!C47+AGOSTO!C47+SEPTIEMBRE!C47+OCTUBRE!C47+NOVIEMBRE!C47+DICIEMBRE!C47</f>
        <v>0</v>
      </c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>
        <f>ENERO!C48+FEBRERO!C48+MARZO!C48+ABRIL!C48+MAYO!C48+JUNIO!C48+JULIO!C48+AGOSTO!C48+SEPTIEMBRE!C48+OCTUBRE!C48+NOVIEMBRE!C48+DICIEMBRE!C48</f>
        <v>0</v>
      </c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>
        <f>ENERO!C49+FEBRERO!C49+MARZO!C49+ABRIL!C49+MAYO!C49+JUNIO!C49+JULIO!C49+AGOSTO!C49+SEPTIEMBRE!C49+OCTUBRE!C49+NOVIEMBRE!C49+DICIEMBRE!C49</f>
        <v>0</v>
      </c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>
        <f>ENERO!C50+FEBRERO!C50+MARZO!C50+ABRIL!C50+MAYO!C50+JUNIO!C50+JULIO!C50+AGOSTO!C50+SEPTIEMBRE!C50+OCTUBRE!C50+NOVIEMBRE!C50+DICIEMBRE!C50</f>
        <v>0</v>
      </c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f>ENERO!C51+FEBRERO!C51+MARZO!C51+ABRIL!C51+MAYO!C51+JUNIO!C51+JULIO!C51+AGOSTO!C51+SEPTIEMBRE!C51+OCTUBRE!C51+NOVIEMBRE!C51+DICIEMBRE!C51</f>
        <v>2616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>
        <f>ENERO!C52+FEBRERO!C52+MARZO!C52+ABRIL!C52+MAYO!C52+JUNIO!C52+JULIO!C52+AGOSTO!C52+SEPTIEMBRE!C52+OCTUBRE!C52+NOVIEMBRE!C52+DICIEMBRE!C52</f>
        <v>0</v>
      </c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>
        <f>ENERO!C53+FEBRERO!C53+MARZO!C53+ABRIL!C53+MAYO!C53+JUNIO!C53+JULIO!C53+AGOSTO!C53+SEPTIEMBRE!C53+OCTUBRE!C53+NOVIEMBRE!C53+DICIEMBRE!C53</f>
        <v>0</v>
      </c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>
        <f>ENERO!C54+FEBRERO!C54+MARZO!C54+ABRIL!C54+MAYO!C54+JUNIO!C54+JULIO!C54+AGOSTO!C54+SEPTIEMBRE!C54+OCTUBRE!C54+NOVIEMBRE!C54+DICIEMBRE!C54</f>
        <v>0</v>
      </c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17544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85" t="s">
        <v>3</v>
      </c>
      <c r="B57" s="55" t="s">
        <v>43</v>
      </c>
    </row>
    <row r="58" spans="1:40" ht="18" customHeight="1" x14ac:dyDescent="0.2">
      <c r="A58" s="56" t="s">
        <v>16</v>
      </c>
      <c r="B58" s="57">
        <f>ENERO!B58+FEBRERO!B58+MARZO!B58+ABRIL!B58+MAYO!B58+JUNIO!B58+JULIO!B58+AGOSTO!B58+SEPTIEMBRE!B58+OCTUBRE!B58+NOVIEMBRE!B58+DICIEMBRE!B58</f>
        <v>0</v>
      </c>
    </row>
    <row r="59" spans="1:40" ht="18" customHeight="1" x14ac:dyDescent="0.2">
      <c r="A59" s="58" t="s">
        <v>17</v>
      </c>
      <c r="B59" s="59">
        <f>ENERO!B59+FEBRERO!B59+MARZO!B59+ABRIL!B59+MAYO!B59+JUNIO!B59+JULIO!B59+AGOSTO!B59+SEPTIEMBRE!B59+OCTUBRE!B59+NOVIEMBRE!B59+DICIEMBRE!B59</f>
        <v>0</v>
      </c>
    </row>
    <row r="60" spans="1:40" ht="18" customHeight="1" x14ac:dyDescent="0.2">
      <c r="A60" s="58" t="s">
        <v>18</v>
      </c>
      <c r="B60" s="59">
        <f>ENERO!B60+FEBRERO!B60+MARZO!B60+ABRIL!B60+MAYO!B60+JUNIO!B60+JULIO!B60+AGOSTO!B60+SEPTIEMBRE!B60+OCTUBRE!B60+NOVIEMBRE!B60+DICIEMBRE!B60</f>
        <v>0</v>
      </c>
    </row>
    <row r="61" spans="1:40" ht="18" customHeight="1" x14ac:dyDescent="0.2">
      <c r="A61" s="58" t="s">
        <v>19</v>
      </c>
      <c r="B61" s="59">
        <f>ENERO!B61+FEBRERO!B61+MARZO!B61+ABRIL!B61+MAYO!B61+JUNIO!B61+JULIO!B61+AGOSTO!B61+SEPTIEMBRE!B61+OCTUBRE!B61+NOVIEMBRE!B61+DICIEMBRE!B61</f>
        <v>0</v>
      </c>
    </row>
    <row r="62" spans="1:40" ht="18" customHeight="1" x14ac:dyDescent="0.2">
      <c r="A62" s="60" t="s">
        <v>57</v>
      </c>
      <c r="B62" s="61">
        <f>ENERO!B62+FEBRERO!B62+MARZO!B62+ABRIL!B62+MAYO!B62+JUNIO!B62+JULIO!B62+AGOSTO!B62+SEPTIEMBRE!B62+OCTUBRE!B62+NOVIEMBRE!B62+DICIEMBRE!B62</f>
        <v>0</v>
      </c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85" t="s">
        <v>3</v>
      </c>
      <c r="B64" s="55" t="s">
        <v>43</v>
      </c>
    </row>
    <row r="65" spans="1:13" ht="18" customHeight="1" x14ac:dyDescent="0.2">
      <c r="A65" s="56" t="s">
        <v>16</v>
      </c>
      <c r="B65" s="57">
        <f>ENERO!B65+FEBRERO!B65+MARZO!B65+ABRIL!B65+MAYO!B65+JUNIO!B65+JULIO!B65+AGOSTO!B65+SEPTIEMBRE!B65+OCTUBRE!B65+NOVIEMBRE!B65+DICIEMBRE!B65</f>
        <v>0</v>
      </c>
    </row>
    <row r="66" spans="1:13" ht="18" customHeight="1" x14ac:dyDescent="0.2">
      <c r="A66" s="58" t="s">
        <v>17</v>
      </c>
      <c r="B66" s="59">
        <f>ENERO!B66+FEBRERO!B66+MARZO!B66+ABRIL!B66+MAYO!B66+JUNIO!B66+JULIO!B66+AGOSTO!B66+SEPTIEMBRE!B66+OCTUBRE!B66+NOVIEMBRE!B66+DICIEMBRE!B66</f>
        <v>0</v>
      </c>
    </row>
    <row r="67" spans="1:13" ht="18" customHeight="1" x14ac:dyDescent="0.2">
      <c r="A67" s="58" t="s">
        <v>18</v>
      </c>
      <c r="B67" s="59">
        <f>ENERO!B67+FEBRERO!B67+MARZO!B67+ABRIL!B67+MAYO!B67+JUNIO!B67+JULIO!B67+AGOSTO!B67+SEPTIEMBRE!B67+OCTUBRE!B67+NOVIEMBRE!B67+DICIEMBRE!B67</f>
        <v>0</v>
      </c>
    </row>
    <row r="68" spans="1:13" ht="18" customHeight="1" x14ac:dyDescent="0.2">
      <c r="A68" s="58" t="s">
        <v>19</v>
      </c>
      <c r="B68" s="59">
        <f>ENERO!B68+FEBRERO!B68+MARZO!B68+ABRIL!B68+MAYO!B68+JUNIO!B68+JULIO!B68+AGOSTO!B68+SEPTIEMBRE!B68+OCTUBRE!B68+NOVIEMBRE!B68+DICIEMBRE!B68</f>
        <v>0</v>
      </c>
    </row>
    <row r="69" spans="1:13" ht="18" customHeight="1" x14ac:dyDescent="0.2">
      <c r="A69" s="60" t="s">
        <v>57</v>
      </c>
      <c r="B69" s="61">
        <f>ENERO!B69+FEBRERO!B69+MARZO!B69+ABRIL!B69+MAYO!B69+JUNIO!B69+JULIO!B69+AGOSTO!B69+SEPTIEMBRE!B69+OCTUBRE!B69+NOVIEMBRE!B69+DICIEMBRE!B69</f>
        <v>0</v>
      </c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6" t="s">
        <v>62</v>
      </c>
      <c r="F71" s="86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>
        <f>ENERO!D72+FEBRERO!D72+MARZO!D72+ABRIL!D72+MAYO!D72+JUNIO!D72+JULIO!D72+AGOSTO!D72+SEPTIEMBRE!D72+OCTUBRE!D72+NOVIEMBRE!D72+DICIEMBRE!D72</f>
        <v>0</v>
      </c>
      <c r="E72" s="61">
        <f>ENERO!E72+FEBRERO!E72+MARZO!E72+ABRIL!E72+MAYO!E72+JUNIO!E72+JULIO!E72+AGOSTO!E72+SEPTIEMBRE!E72+OCTUBRE!E72+NOVIEMBRE!E72+DICIEMBRE!E72</f>
        <v>0</v>
      </c>
      <c r="F72" s="61">
        <f>ENERO!F72+FEBRERO!F72+MARZO!F72+ABRIL!F72+MAYO!F72+JUNIO!F72+JULIO!F72+AGOSTO!F72+SEPTIEMBRE!F72+OCTUBRE!F72+NOVIEMBRE!F72+DICIEMBRE!F72</f>
        <v>0</v>
      </c>
    </row>
    <row r="73" spans="1:13" ht="49.5" customHeight="1" x14ac:dyDescent="0.2">
      <c r="A73" s="45" t="s">
        <v>65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</row>
    <row r="74" spans="1:13" ht="24.75" customHeight="1" x14ac:dyDescent="0.2">
      <c r="A74" s="45" t="s">
        <v>66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>
        <f>ENERO!D77+FEBRERO!D77+MARZO!D77+ABRIL!D77+MAYO!D77+JUNIO!D77+JULIO!D77+AGOSTO!D77+SEPTIEMBRE!D77+OCTUBRE!D77+NOVIEMBRE!D77+DICIEMBRE!D77</f>
        <v>0</v>
      </c>
    </row>
    <row r="78" spans="1:13" ht="28.5" customHeight="1" x14ac:dyDescent="0.2">
      <c r="A78" s="45" t="s">
        <v>69</v>
      </c>
      <c r="B78" s="87"/>
      <c r="C78" s="87"/>
      <c r="D78" s="87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>
        <f>ENERO!D81+FEBRERO!D81+MARZO!D81+ABRIL!D81+MAYO!D81+JUNIO!D81+JULIO!D81+AGOSTO!D81+SEPTIEMBRE!D81+OCTUBRE!D81+NOVIEMBRE!D81+DICIEMBRE!D81</f>
        <v>0</v>
      </c>
    </row>
    <row r="82" spans="1:13" ht="49.5" customHeight="1" x14ac:dyDescent="0.2">
      <c r="A82" s="45" t="s">
        <v>70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>
        <f>ENERO!C85+FEBRERO!C85+MARZO!C85+ABRIL!C85+MAYO!C85+JUNIO!C85+JULIO!C85+AGOSTO!C85+SEPTIEMBRE!C85+OCTUBRE!C85+NOVIEMBRE!C85+DICIEMBRE!C85</f>
        <v>0</v>
      </c>
      <c r="D85" s="73">
        <f>ENERO!D85+FEBRERO!D85+MARZO!D85+ABRIL!D85+MAYO!D85+JUNIO!D85+JULIO!D85+AGOSTO!D85+SEPTIEMBRE!D85+OCTUBRE!D85+NOVIEMBRE!D85+DICIEMBRE!D85</f>
        <v>0</v>
      </c>
    </row>
    <row r="86" spans="1:13" ht="31.5" x14ac:dyDescent="0.2">
      <c r="A86" s="123"/>
      <c r="B86" s="74" t="s">
        <v>77</v>
      </c>
      <c r="C86" s="59">
        <f>ENERO!C86+FEBRERO!C86+MARZO!C86+ABRIL!C86+MAYO!C86+JUNIO!C86+JULIO!C86+AGOSTO!C86+SEPTIEMBRE!C86+OCTUBRE!C86+NOVIEMBRE!C86+DICIEMBRE!C86</f>
        <v>0</v>
      </c>
      <c r="D86" s="59">
        <f>ENERO!D86+FEBRERO!D86+MARZO!D86+ABRIL!D86+MAYO!D86+JUNIO!D86+JULIO!D86+AGOSTO!D86+SEPTIEMBRE!D86+OCTUBRE!D86+NOVIEMBRE!D86+DICIEMBRE!D86</f>
        <v>0</v>
      </c>
    </row>
    <row r="87" spans="1:13" ht="24" customHeight="1" x14ac:dyDescent="0.2">
      <c r="A87" s="123"/>
      <c r="B87" s="74" t="s">
        <v>78</v>
      </c>
      <c r="C87" s="59">
        <f>ENERO!C87+FEBRERO!C87+MARZO!C87+ABRIL!C87+MAYO!C87+JUNIO!C87+JULIO!C87+AGOSTO!C87+SEPTIEMBRE!C87+OCTUBRE!C87+NOVIEMBRE!C87+DICIEMBRE!C87</f>
        <v>0</v>
      </c>
      <c r="D87" s="59">
        <f>ENERO!D87+FEBRERO!D87+MARZO!D87+ABRIL!D87+MAYO!D87+JUNIO!D87+JULIO!D87+AGOSTO!D87+SEPTIEMBRE!D87+OCTUBRE!D87+NOVIEMBRE!D87+DICIEMBRE!D87</f>
        <v>0</v>
      </c>
    </row>
    <row r="88" spans="1:13" ht="31.5" customHeight="1" x14ac:dyDescent="0.2">
      <c r="A88" s="123"/>
      <c r="B88" s="75" t="s">
        <v>79</v>
      </c>
      <c r="C88" s="61">
        <f>ENERO!C88+FEBRERO!C88+MARZO!C88+ABRIL!C88+MAYO!C88+JUNIO!C88+JULIO!C88+AGOSTO!C88+SEPTIEMBRE!C88+OCTUBRE!C88+NOVIEMBRE!C88+DICIEMBRE!C88</f>
        <v>0</v>
      </c>
      <c r="D88" s="61">
        <f>ENERO!D88+FEBRERO!D88+MARZO!D88+ABRIL!D88+MAYO!D88+JUNIO!D88+JULIO!D88+AGOSTO!D88+SEPTIEMBRE!D88+OCTUBRE!D88+NOVIEMBRE!D88+DICIEMBRE!D88</f>
        <v>0</v>
      </c>
    </row>
    <row r="89" spans="1:13" ht="23.25" customHeight="1" x14ac:dyDescent="0.2">
      <c r="A89" s="124" t="s">
        <v>80</v>
      </c>
      <c r="B89" s="72" t="s">
        <v>81</v>
      </c>
      <c r="C89" s="57">
        <f>ENERO!C89+FEBRERO!C89+MARZO!C89+ABRIL!C89+MAYO!C89+JUNIO!C89+JULIO!C89+AGOSTO!C89+SEPTIEMBRE!C89+OCTUBRE!C89+NOVIEMBRE!C89+DICIEMBRE!C89</f>
        <v>0</v>
      </c>
      <c r="D89" s="57">
        <f>ENERO!D89+FEBRERO!D89+MARZO!D89+ABRIL!D89+MAYO!D89+JUNIO!D89+JULIO!D89+AGOSTO!D89+SEPTIEMBRE!D89+OCTUBRE!D89+NOVIEMBRE!D89+DICIEMBRE!D89</f>
        <v>0</v>
      </c>
    </row>
    <row r="90" spans="1:13" ht="21" x14ac:dyDescent="0.2">
      <c r="A90" s="123"/>
      <c r="B90" s="74" t="s">
        <v>82</v>
      </c>
      <c r="C90" s="59">
        <f>ENERO!C90+FEBRERO!C90+MARZO!C90+ABRIL!C90+MAYO!C90+JUNIO!C90+JULIO!C90+AGOSTO!C90+SEPTIEMBRE!C90+OCTUBRE!C90+NOVIEMBRE!C90+DICIEMBRE!C90</f>
        <v>0</v>
      </c>
      <c r="D90" s="59">
        <f>ENERO!D90+FEBRERO!D90+MARZO!D90+ABRIL!D90+MAYO!D90+JUNIO!D90+JULIO!D90+AGOSTO!D90+SEPTIEMBRE!D90+OCTUBRE!D90+NOVIEMBRE!D90+DICIEMBRE!D90</f>
        <v>0</v>
      </c>
    </row>
    <row r="91" spans="1:13" ht="20.25" customHeight="1" x14ac:dyDescent="0.2">
      <c r="A91" s="123"/>
      <c r="B91" s="74" t="s">
        <v>78</v>
      </c>
      <c r="C91" s="59">
        <f>ENERO!C91+FEBRERO!C91+MARZO!C91+ABRIL!C91+MAYO!C91+JUNIO!C91+JULIO!C91+AGOSTO!C91+SEPTIEMBRE!C91+OCTUBRE!C91+NOVIEMBRE!C91+DICIEMBRE!C91</f>
        <v>0</v>
      </c>
      <c r="D91" s="59">
        <f>ENERO!D91+FEBRERO!D91+MARZO!D91+ABRIL!D91+MAYO!D91+JUNIO!D91+JULIO!D91+AGOSTO!D91+SEPTIEMBRE!D91+OCTUBRE!D91+NOVIEMBRE!D91+DICIEMBRE!D91</f>
        <v>0</v>
      </c>
    </row>
    <row r="92" spans="1:13" ht="21" x14ac:dyDescent="0.2">
      <c r="A92" s="123"/>
      <c r="B92" s="75" t="s">
        <v>83</v>
      </c>
      <c r="C92" s="61">
        <f>ENERO!C92+FEBRERO!C92+MARZO!C92+ABRIL!C92+MAYO!C92+JUNIO!C92+JULIO!C92+AGOSTO!C92+SEPTIEMBRE!C92+OCTUBRE!C92+NOVIEMBRE!C92+DICIEMBRE!C92</f>
        <v>0</v>
      </c>
      <c r="D92" s="61">
        <f>ENERO!D92+FEBRERO!D92+MARZO!D92+ABRIL!D92+MAYO!D92+JUNIO!D92+JULIO!D92+AGOSTO!D92+SEPTIEMBRE!D92+OCTUBRE!D92+NOVIEMBRE!D92+DICIEMBRE!D92</f>
        <v>0</v>
      </c>
    </row>
    <row r="93" spans="1:13" ht="21" x14ac:dyDescent="0.2">
      <c r="A93" s="123" t="s">
        <v>84</v>
      </c>
      <c r="B93" s="72" t="s">
        <v>81</v>
      </c>
      <c r="C93" s="57">
        <f>ENERO!C93+FEBRERO!C93+MARZO!C93+ABRIL!C93+MAYO!C93+JUNIO!C93+JULIO!C93+AGOSTO!C93+SEPTIEMBRE!C93+OCTUBRE!C93+NOVIEMBRE!C93+DICIEMBRE!C93</f>
        <v>0</v>
      </c>
      <c r="D93" s="57">
        <f>ENERO!D93+FEBRERO!D93+MARZO!D93+ABRIL!D93+MAYO!D93+JUNIO!D93+JULIO!D93+AGOSTO!D93+SEPTIEMBRE!D93+OCTUBRE!D93+NOVIEMBRE!D93+DICIEMBRE!D93</f>
        <v>0</v>
      </c>
    </row>
    <row r="94" spans="1:13" ht="24" customHeight="1" x14ac:dyDescent="0.2">
      <c r="A94" s="123"/>
      <c r="B94" s="74" t="s">
        <v>78</v>
      </c>
      <c r="C94" s="59">
        <f>ENERO!C94+FEBRERO!C94+MARZO!C94+ABRIL!C94+MAYO!C94+JUNIO!C94+JULIO!C94+AGOSTO!C94+SEPTIEMBRE!C94+OCTUBRE!C94+NOVIEMBRE!C94+DICIEMBRE!C94</f>
        <v>0</v>
      </c>
      <c r="D94" s="59">
        <f>ENERO!D94+FEBRERO!D94+MARZO!D94+ABRIL!D94+MAYO!D94+JUNIO!D94+JULIO!D94+AGOSTO!D94+SEPTIEMBRE!D94+OCTUBRE!D94+NOVIEMBRE!D94+DICIEMBRE!D94</f>
        <v>0</v>
      </c>
    </row>
    <row r="95" spans="1:13" ht="27" customHeight="1" x14ac:dyDescent="0.2">
      <c r="A95" s="123"/>
      <c r="B95" s="75" t="s">
        <v>79</v>
      </c>
      <c r="C95" s="61">
        <f>ENERO!C95+FEBRERO!C95+MARZO!C95+ABRIL!C95+MAYO!C95+JUNIO!C95+JULIO!C95+AGOSTO!C95+SEPTIEMBRE!C95+OCTUBRE!C95+NOVIEMBRE!C95+DICIEMBRE!C95</f>
        <v>0</v>
      </c>
      <c r="D95" s="61">
        <f>ENERO!D95+FEBRERO!D95+MARZO!D95+ABRIL!D95+MAYO!D95+JUNIO!D95+JULIO!D95+AGOSTO!D95+SEPTIEMBRE!D95+OCTUBRE!D95+NOVIEMBRE!D95+DICIEMBRE!D95</f>
        <v>0</v>
      </c>
    </row>
    <row r="199" spans="1:27" hidden="1" x14ac:dyDescent="0.2"/>
    <row r="200" spans="1:27" s="77" customFormat="1" hidden="1" x14ac:dyDescent="0.2">
      <c r="A200" s="76">
        <f>SUM(A9:J95)</f>
        <v>76735</v>
      </c>
      <c r="AA200" s="78">
        <f>SUM(Z1:AA199)</f>
        <v>0</v>
      </c>
    </row>
    <row r="201" spans="1:27" hidden="1" x14ac:dyDescent="0.2"/>
  </sheetData>
  <mergeCells count="40"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  <mergeCell ref="J34:J35"/>
    <mergeCell ref="A41:B42"/>
    <mergeCell ref="C41:C42"/>
    <mergeCell ref="A71:B71"/>
    <mergeCell ref="A72:B72"/>
    <mergeCell ref="A75:C76"/>
    <mergeCell ref="D75:D76"/>
    <mergeCell ref="A30:B30"/>
    <mergeCell ref="A31:B31"/>
    <mergeCell ref="A34:A35"/>
    <mergeCell ref="B34:B35"/>
    <mergeCell ref="C34:G34"/>
    <mergeCell ref="H34:I34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6:O6"/>
    <mergeCell ref="A10:A11"/>
    <mergeCell ref="B10:B11"/>
    <mergeCell ref="C10:G10"/>
    <mergeCell ref="H10:I10"/>
    <mergeCell ref="J10:J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activeCell="A6" sqref="A6:O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",[9]NOMBRE!B2," - ","( ",[9]NOMBRE!C2,[9]NOMBRE!D2,[9]NOMBRE!E2,[9]NOMBRE!F2,[9]NOMBRE!G2," )")</f>
        <v>COMUNA: LINARES  - ( 07401 )</v>
      </c>
    </row>
    <row r="3" spans="1:49" x14ac:dyDescent="0.2">
      <c r="A3" s="1" t="str">
        <f>CONCATENATE("ESTABLECIMIENTO: ",[9]NOMBRE!B3," - ","( ",[9]NOMBRE!C3,[9]NOMBRE!D3,[9]NOMBRE!E3,[9]NOMBRE!F3,[9]NOMBRE!G3," )")</f>
        <v>ESTABLECIMIENTO: HOSPITAL DE LINARES  - ( 16108 )</v>
      </c>
    </row>
    <row r="4" spans="1:49" x14ac:dyDescent="0.2">
      <c r="A4" s="1" t="str">
        <f>CONCATENATE("MES: ",[9]NOMBRE!B6," - ","( ",[9]NOMBRE!C6,[9]NOMBRE!D6," )")</f>
        <v>MES: SEPTIEMBRE - ( 09 )</v>
      </c>
    </row>
    <row r="5" spans="1:49" x14ac:dyDescent="0.2">
      <c r="A5" s="1" t="str">
        <f>CONCATENATE("AÑO: ",[9]NOMBRE!B7)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1222</v>
      </c>
      <c r="C13" s="13">
        <v>1</v>
      </c>
      <c r="D13" s="14">
        <v>8</v>
      </c>
      <c r="E13" s="14">
        <v>79</v>
      </c>
      <c r="F13" s="14">
        <v>850</v>
      </c>
      <c r="G13" s="15">
        <v>284</v>
      </c>
      <c r="H13" s="13">
        <v>316</v>
      </c>
      <c r="I13" s="15">
        <v>906</v>
      </c>
      <c r="J13" s="16">
        <v>1222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106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27</v>
      </c>
      <c r="D20" s="35">
        <v>20</v>
      </c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20</v>
      </c>
      <c r="D21" s="38">
        <v>9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12</v>
      </c>
      <c r="D22" s="38">
        <v>4</v>
      </c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2</v>
      </c>
      <c r="D23" s="38">
        <v>1</v>
      </c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85</v>
      </c>
      <c r="B25" s="98"/>
      <c r="C25" s="38">
        <v>1</v>
      </c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44</v>
      </c>
      <c r="D31" s="40">
        <v>12</v>
      </c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1116</v>
      </c>
      <c r="C36" s="13"/>
      <c r="D36" s="14">
        <v>8</v>
      </c>
      <c r="E36" s="14">
        <v>70</v>
      </c>
      <c r="F36" s="14">
        <v>782</v>
      </c>
      <c r="G36" s="15">
        <v>256</v>
      </c>
      <c r="H36" s="13">
        <v>286</v>
      </c>
      <c r="I36" s="15">
        <v>830</v>
      </c>
      <c r="J36" s="16">
        <v>1116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1015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409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982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395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2801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9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9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0" t="s">
        <v>62</v>
      </c>
      <c r="F71" s="80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1:13" ht="24.75" customHeight="1" x14ac:dyDescent="0.2">
      <c r="A74" s="45" t="s">
        <v>66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1"/>
      <c r="C78" s="81"/>
      <c r="D78" s="81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15212</v>
      </c>
      <c r="AA200" s="78">
        <f>SUM(Z1:AA199)</f>
        <v>0</v>
      </c>
    </row>
    <row r="201" spans="1:27" hidden="1" x14ac:dyDescent="0.2"/>
  </sheetData>
  <mergeCells count="40"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  <mergeCell ref="J34:J35"/>
    <mergeCell ref="A41:B42"/>
    <mergeCell ref="C41:C42"/>
    <mergeCell ref="A71:B71"/>
    <mergeCell ref="A72:B72"/>
    <mergeCell ref="H34:I34"/>
    <mergeCell ref="A75:C76"/>
    <mergeCell ref="D75:D76"/>
    <mergeCell ref="A30:B30"/>
    <mergeCell ref="A31:B31"/>
    <mergeCell ref="A34:A35"/>
    <mergeCell ref="B34:B35"/>
    <mergeCell ref="C34:G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6:O6"/>
    <mergeCell ref="A10:A11"/>
    <mergeCell ref="B10:B11"/>
    <mergeCell ref="C10:G10"/>
    <mergeCell ref="H10:I10"/>
    <mergeCell ref="J10:J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",[10]NOMBRE!B2," - ","( ",[10]NOMBRE!C2,[10]NOMBRE!D2,[10]NOMBRE!E2,[10]NOMBRE!F2,[10]NOMBRE!G2," )")</f>
        <v>COMUNA: LINARES  - ( 07401 )</v>
      </c>
    </row>
    <row r="3" spans="1:49" x14ac:dyDescent="0.2">
      <c r="A3" s="1" t="str">
        <f>CONCATENATE("ESTABLECIMIENTO: ",[10]NOMBRE!B3," - ","( ",[10]NOMBRE!C3,[10]NOMBRE!D3,[10]NOMBRE!E3,[10]NOMBRE!F3,[10]NOMBRE!G3," )")</f>
        <v>ESTABLECIMIENTO: HOSPITAL DE LINARES  - ( 16108 )</v>
      </c>
    </row>
    <row r="4" spans="1:49" x14ac:dyDescent="0.2">
      <c r="A4" s="1" t="str">
        <f>CONCATENATE("MES: ",[10]NOMBRE!B6," - ","( ",[10]NOMBRE!C6,[10]NOMBRE!D6," )")</f>
        <v>MES: OCTUBRE - ( 10 )</v>
      </c>
    </row>
    <row r="5" spans="1:49" x14ac:dyDescent="0.2">
      <c r="A5" s="1" t="str">
        <f>CONCATENATE("AÑO: ",[10]NOMBRE!B7)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1061</v>
      </c>
      <c r="C13" s="13">
        <v>5</v>
      </c>
      <c r="D13" s="14">
        <v>10</v>
      </c>
      <c r="E13" s="14">
        <v>45</v>
      </c>
      <c r="F13" s="14">
        <v>752</v>
      </c>
      <c r="G13" s="15">
        <v>249</v>
      </c>
      <c r="H13" s="13">
        <v>366</v>
      </c>
      <c r="I13" s="15">
        <v>695</v>
      </c>
      <c r="J13" s="16">
        <v>1061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89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26</v>
      </c>
      <c r="D20" s="35">
        <v>4</v>
      </c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15</v>
      </c>
      <c r="D21" s="38">
        <v>3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1</v>
      </c>
      <c r="D22" s="38">
        <v>2</v>
      </c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3</v>
      </c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85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44</v>
      </c>
      <c r="D31" s="40">
        <v>12</v>
      </c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972</v>
      </c>
      <c r="C36" s="13">
        <v>5</v>
      </c>
      <c r="D36" s="14">
        <v>9</v>
      </c>
      <c r="E36" s="14">
        <v>38</v>
      </c>
      <c r="F36" s="14">
        <v>700</v>
      </c>
      <c r="G36" s="15">
        <v>220</v>
      </c>
      <c r="H36" s="13">
        <v>332</v>
      </c>
      <c r="I36" s="15">
        <v>640</v>
      </c>
      <c r="J36" s="16">
        <v>972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897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377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885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234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2393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84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84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3" t="s">
        <v>62</v>
      </c>
      <c r="F71" s="83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24.75" customHeight="1" x14ac:dyDescent="0.2">
      <c r="A74" s="45" t="s">
        <v>66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2"/>
      <c r="C78" s="82"/>
      <c r="D78" s="82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13117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",[11]NOMBRE!B2," - ","( ",[11]NOMBRE!C2,[11]NOMBRE!D2,[11]NOMBRE!E2,[11]NOMBRE!F2,[11]NOMBRE!G2," )")</f>
        <v>COMUNA: LINARES  - ( 04701 )</v>
      </c>
    </row>
    <row r="3" spans="1:49" x14ac:dyDescent="0.2">
      <c r="A3" s="1" t="str">
        <f>CONCATENATE("ESTABLECIMIENTO: ",[11]NOMBRE!B3," - ","( ",[11]NOMBRE!C3,[11]NOMBRE!D3,[11]NOMBRE!E3,[11]NOMBRE!F3,[11]NOMBRE!G3," )")</f>
        <v>ESTABLECIMIENTO: HOSPITAL DE LINARES  - ( 07401 )</v>
      </c>
    </row>
    <row r="4" spans="1:49" x14ac:dyDescent="0.2">
      <c r="A4" s="1" t="str">
        <f>CONCATENATE("MES: ",[11]NOMBRE!B6," - ","( ",[11]NOMBRE!C6,[11]NOMBRE!D6," )")</f>
        <v>MES: NOVIEMBRE - ( 11 )</v>
      </c>
    </row>
    <row r="5" spans="1:49" x14ac:dyDescent="0.2">
      <c r="A5" s="1" t="str">
        <f>CONCATENATE("AÑO: ",[11]NOMBRE!B7)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114</v>
      </c>
      <c r="C13" s="13">
        <v>1</v>
      </c>
      <c r="D13" s="14"/>
      <c r="E13" s="14">
        <v>7</v>
      </c>
      <c r="F13" s="14">
        <v>75</v>
      </c>
      <c r="G13" s="15">
        <v>31</v>
      </c>
      <c r="H13" s="13">
        <v>46</v>
      </c>
      <c r="I13" s="15">
        <v>68</v>
      </c>
      <c r="J13" s="16">
        <v>114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114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25</v>
      </c>
      <c r="D20" s="35">
        <v>15</v>
      </c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24</v>
      </c>
      <c r="D21" s="38">
        <v>10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8</v>
      </c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10</v>
      </c>
      <c r="D23" s="38">
        <v>1</v>
      </c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47</v>
      </c>
      <c r="D31" s="40">
        <v>17</v>
      </c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1186</v>
      </c>
      <c r="C36" s="13">
        <v>5</v>
      </c>
      <c r="D36" s="14">
        <v>9</v>
      </c>
      <c r="E36" s="14">
        <v>58</v>
      </c>
      <c r="F36" s="14">
        <v>822</v>
      </c>
      <c r="G36" s="15">
        <v>292</v>
      </c>
      <c r="H36" s="13">
        <v>391</v>
      </c>
      <c r="I36" s="15">
        <v>795</v>
      </c>
      <c r="J36" s="16">
        <v>1186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1113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240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975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657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2985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84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84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3" t="s">
        <v>62</v>
      </c>
      <c r="F71" s="83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24.75" customHeight="1" x14ac:dyDescent="0.2">
      <c r="A74" s="45" t="s">
        <v>66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2"/>
      <c r="C78" s="82"/>
      <c r="D78" s="82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11441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activeCell="I17" sqref="I17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",[12]NOMBRE!B2," - ","( ",[12]NOMBRE!C2,[12]NOMBRE!D2,[12]NOMBRE!E2,[12]NOMBRE!F2,[12]NOMBRE!G2," )")</f>
        <v>COMUNA: LINARES  - ( 16108 )</v>
      </c>
    </row>
    <row r="3" spans="1:49" x14ac:dyDescent="0.2">
      <c r="A3" s="1" t="str">
        <f>CONCATENATE("ESTABLECIMIENTO: ",[12]NOMBRE!B3," - ","( ",[12]NOMBRE!C3,[12]NOMBRE!D3,[12]NOMBRE!E3,[12]NOMBRE!F3,[12]NOMBRE!G3," )")</f>
        <v>ESTABLECIMIENTO: HOSPITAL DE LINARES  - ( 07401 )</v>
      </c>
    </row>
    <row r="4" spans="1:49" x14ac:dyDescent="0.2">
      <c r="A4" s="1" t="str">
        <f>CONCATENATE("MES: ",[12]NOMBRE!B6," - ","( ",[12]NOMBRE!C6,[12]NOMBRE!D6," )")</f>
        <v>MES: DICIEMBRE - ( 12 )</v>
      </c>
    </row>
    <row r="5" spans="1:49" x14ac:dyDescent="0.2">
      <c r="A5" s="1" t="str">
        <f>CONCATENATE("AÑO: ",[12]NOMBRE!B7)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49</v>
      </c>
      <c r="C13" s="13"/>
      <c r="D13" s="14"/>
      <c r="E13" s="14">
        <v>1</v>
      </c>
      <c r="F13" s="14">
        <v>36</v>
      </c>
      <c r="G13" s="15">
        <v>12</v>
      </c>
      <c r="H13" s="13">
        <v>15</v>
      </c>
      <c r="I13" s="15">
        <v>34</v>
      </c>
      <c r="J13" s="16">
        <v>49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49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11</v>
      </c>
      <c r="D20" s="35">
        <v>4</v>
      </c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8</v>
      </c>
      <c r="D21" s="38">
        <v>4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3</v>
      </c>
      <c r="D22" s="38">
        <v>5</v>
      </c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2</v>
      </c>
      <c r="D23" s="38">
        <v>3</v>
      </c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85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>
        <v>1</v>
      </c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24</v>
      </c>
      <c r="D31" s="40">
        <v>8</v>
      </c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447</v>
      </c>
      <c r="C36" s="13"/>
      <c r="D36" s="14"/>
      <c r="E36" s="14">
        <v>18</v>
      </c>
      <c r="F36" s="14">
        <v>356</v>
      </c>
      <c r="G36" s="15">
        <v>73</v>
      </c>
      <c r="H36" s="13">
        <v>169</v>
      </c>
      <c r="I36" s="15">
        <v>278</v>
      </c>
      <c r="J36" s="16">
        <v>447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401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67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397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182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1047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84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84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3" t="s">
        <v>62</v>
      </c>
      <c r="F71" s="83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24.75" customHeight="1" x14ac:dyDescent="0.2">
      <c r="A74" s="45" t="s">
        <v>66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2"/>
      <c r="C78" s="82"/>
      <c r="D78" s="82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4200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activeCell="C17" sqref="C17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",[1]NOMBRE!B2," - ","( ",[1]NOMBRE!C2,[1]NOMBRE!D2,[1]NOMBRE!E2,[1]NOMBRE!F2,[1]NOMBRE!G2," )")</f>
        <v>COMUNA: LINARES  - ( 07401 )</v>
      </c>
    </row>
    <row r="3" spans="1:49" x14ac:dyDescent="0.2">
      <c r="A3" s="1" t="str">
        <f>CONCATENATE("ESTABLECIMIENTO: ",[1]NOMBRE!B3," - ","( ",[1]NOMBRE!C3,[1]NOMBRE!D3,[1]NOMBRE!E3,[1]NOMBRE!F3,[1]NOMBRE!G3," )")</f>
        <v>ESTABLECIMIENTO: HOSPITAL DE LINARES  - ( 16108 )</v>
      </c>
    </row>
    <row r="4" spans="1:49" x14ac:dyDescent="0.2">
      <c r="A4" s="1" t="str">
        <f>CONCATENATE("MES: ",[1]NOMBRE!B6," - ","( ",[1]NOMBRE!C6,[1]NOMBRE!D6," )")</f>
        <v>MES: ENERO - ( 01 )</v>
      </c>
    </row>
    <row r="5" spans="1:49" x14ac:dyDescent="0.2">
      <c r="A5" s="1" t="str">
        <f>CONCATENATE("AÑO: ",[1]NOMBRE!B7)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0</v>
      </c>
      <c r="C13" s="13"/>
      <c r="D13" s="14"/>
      <c r="E13" s="14"/>
      <c r="F13" s="14"/>
      <c r="G13" s="15"/>
      <c r="H13" s="13"/>
      <c r="I13" s="15"/>
      <c r="J13" s="16"/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/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/>
      <c r="D20" s="35"/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/>
      <c r="D21" s="38"/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/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/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/>
      <c r="D31" s="40"/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0</v>
      </c>
      <c r="C36" s="13"/>
      <c r="D36" s="14"/>
      <c r="E36" s="14"/>
      <c r="F36" s="14"/>
      <c r="G36" s="15"/>
      <c r="H36" s="13"/>
      <c r="I36" s="15"/>
      <c r="J36" s="16"/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/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/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/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/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0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54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54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65" t="s">
        <v>62</v>
      </c>
      <c r="F71" s="65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 ht="24.75" customHeight="1" x14ac:dyDescent="0.2">
      <c r="A74" s="45" t="s">
        <v>66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67"/>
      <c r="C78" s="67"/>
      <c r="D78" s="67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0</v>
      </c>
      <c r="AA200" s="78">
        <f>SUM(Z1:AA199)</f>
        <v>0</v>
      </c>
    </row>
    <row r="201" spans="1:27" hidden="1" x14ac:dyDescent="0.2"/>
  </sheetData>
  <mergeCells count="40"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  <mergeCell ref="J34:J35"/>
    <mergeCell ref="A41:B42"/>
    <mergeCell ref="C41:C42"/>
    <mergeCell ref="A71:B71"/>
    <mergeCell ref="A72:B72"/>
    <mergeCell ref="H34:I34"/>
    <mergeCell ref="A75:C76"/>
    <mergeCell ref="D75:D76"/>
    <mergeCell ref="A30:B30"/>
    <mergeCell ref="A31:B31"/>
    <mergeCell ref="A34:A35"/>
    <mergeCell ref="B34:B35"/>
    <mergeCell ref="C34:G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6:O6"/>
    <mergeCell ref="A10:A11"/>
    <mergeCell ref="B10:B11"/>
    <mergeCell ref="C10:G10"/>
    <mergeCell ref="H10:I10"/>
    <mergeCell ref="J10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",[2]NOMBRE!B2," - ","( ",[2]NOMBRE!C2,[2]NOMBRE!D2,[2]NOMBRE!E2,[2]NOMBRE!F2,[2]NOMBRE!G2," )")</f>
        <v>COMUNA: LINARES  - ( 07401 )</v>
      </c>
    </row>
    <row r="3" spans="1:49" x14ac:dyDescent="0.2">
      <c r="A3" s="1" t="str">
        <f>CONCATENATE("ESTABLECIMIENTO: ",[2]NOMBRE!B3," - ","( ",[2]NOMBRE!C3,[2]NOMBRE!D3,[2]NOMBRE!E3,[2]NOMBRE!F3,[2]NOMBRE!G3," )")</f>
        <v>ESTABLECIMIENTO: HOSPITAL LINARES  - ( 16108 )</v>
      </c>
    </row>
    <row r="4" spans="1:49" x14ac:dyDescent="0.2">
      <c r="A4" s="1" t="str">
        <f>CONCATENATE("MES: ",[2]NOMBRE!B6," - ","( ",[2]NOMBRE!C6,[2]NOMBRE!D6," )")</f>
        <v>MES: FEBRERO - ( 02 )</v>
      </c>
    </row>
    <row r="5" spans="1:49" x14ac:dyDescent="0.2">
      <c r="A5" s="1" t="str">
        <f>CONCATENATE("AÑO: ",[2]NOMBRE!B7)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0</v>
      </c>
      <c r="C13" s="13"/>
      <c r="D13" s="14"/>
      <c r="E13" s="14"/>
      <c r="F13" s="14"/>
      <c r="G13" s="15"/>
      <c r="H13" s="13"/>
      <c r="I13" s="15"/>
      <c r="J13" s="16"/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/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/>
      <c r="D20" s="35"/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/>
      <c r="D21" s="38"/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/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/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/>
      <c r="D31" s="40"/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0</v>
      </c>
      <c r="C36" s="13"/>
      <c r="D36" s="14"/>
      <c r="E36" s="14"/>
      <c r="F36" s="14"/>
      <c r="G36" s="15"/>
      <c r="H36" s="13"/>
      <c r="I36" s="15"/>
      <c r="J36" s="16"/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/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/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/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/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0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1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1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65" t="s">
        <v>62</v>
      </c>
      <c r="F71" s="65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 ht="24.75" customHeight="1" x14ac:dyDescent="0.2">
      <c r="A74" s="45" t="s">
        <v>66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67"/>
      <c r="C78" s="67"/>
      <c r="D78" s="67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0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",[3]NOMBRE!B2," - ","( ",[3]NOMBRE!C2,[3]NOMBRE!D2,[3]NOMBRE!E2,[3]NOMBRE!F2,[3]NOMBRE!G2," )")</f>
        <v>COMUNA: LINARES  - ( 07401 )</v>
      </c>
    </row>
    <row r="3" spans="1:49" x14ac:dyDescent="0.2">
      <c r="A3" s="1" t="str">
        <f>CONCATENATE("ESTABLECIMIENTO: ",[3]NOMBRE!B3," - ","( ",[3]NOMBRE!C3,[3]NOMBRE!D3,[3]NOMBRE!E3,[3]NOMBRE!F3,[3]NOMBRE!G3," )")</f>
        <v>ESTABLECIMIENTO: HOSPITAL DE LINARES  - ( 16108 )</v>
      </c>
    </row>
    <row r="4" spans="1:49" x14ac:dyDescent="0.2">
      <c r="A4" s="1" t="str">
        <f>CONCATENATE("MES: ",[3]NOMBRE!B6," - ","( ",[3]NOMBRE!C6,[3]NOMBRE!D6," )")</f>
        <v>MES: MARZO - ( 03 )</v>
      </c>
    </row>
    <row r="5" spans="1:49" x14ac:dyDescent="0.2">
      <c r="A5" s="1" t="str">
        <f>CONCATENATE("AÑO: ",[3]NOMBRE!B7)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0</v>
      </c>
      <c r="C13" s="13"/>
      <c r="D13" s="14"/>
      <c r="E13" s="14"/>
      <c r="F13" s="14"/>
      <c r="G13" s="15"/>
      <c r="H13" s="13"/>
      <c r="I13" s="15"/>
      <c r="J13" s="16"/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/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/>
      <c r="D20" s="35"/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/>
      <c r="D21" s="38"/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/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/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/>
      <c r="D31" s="40"/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0</v>
      </c>
      <c r="C36" s="13"/>
      <c r="D36" s="14"/>
      <c r="E36" s="14"/>
      <c r="F36" s="14"/>
      <c r="G36" s="15"/>
      <c r="H36" s="13"/>
      <c r="I36" s="15"/>
      <c r="J36" s="16"/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/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/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/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/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0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1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1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65" t="s">
        <v>62</v>
      </c>
      <c r="F71" s="65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 ht="24.75" customHeight="1" x14ac:dyDescent="0.2">
      <c r="A74" s="45" t="s">
        <v>66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67"/>
      <c r="C78" s="67"/>
      <c r="D78" s="67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0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",[4]NOMBRE!B2," - ","( ",[4]NOMBRE!C2,[4]NOMBRE!D2,[4]NOMBRE!E2,[4]NOMBRE!F2,[4]NOMBRE!G2," )")</f>
        <v>COMUNA: LINARES - ( 07401 )</v>
      </c>
    </row>
    <row r="3" spans="1:49" x14ac:dyDescent="0.2">
      <c r="A3" s="1" t="str">
        <f>CONCATENATE("ESTABLECIMIENTO: ",[4]NOMBRE!B3," - ","( ",[4]NOMBRE!C3,[4]NOMBRE!D3,[4]NOMBRE!E3,[4]NOMBRE!F3,[4]NOMBRE!G3," )")</f>
        <v>ESTABLECIMIENTO: HOSPITAL DE LINARES  - ( 16108 )</v>
      </c>
    </row>
    <row r="4" spans="1:49" x14ac:dyDescent="0.2">
      <c r="A4" s="1" t="str">
        <f>CONCATENATE("MES: ",[4]NOMBRE!B6," - ","( ",[4]NOMBRE!C6,[4]NOMBRE!D6," )")</f>
        <v>MES: ABRIL - ( 04 )</v>
      </c>
    </row>
    <row r="5" spans="1:49" x14ac:dyDescent="0.2">
      <c r="A5" s="1" t="str">
        <f>CONCATENATE("AÑO: ",[4]NOMBRE!B7)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0</v>
      </c>
      <c r="C13" s="13"/>
      <c r="D13" s="14"/>
      <c r="E13" s="14"/>
      <c r="F13" s="14"/>
      <c r="G13" s="15"/>
      <c r="H13" s="13"/>
      <c r="I13" s="15"/>
      <c r="J13" s="16"/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/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/>
      <c r="D20" s="35"/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/>
      <c r="D21" s="38"/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/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/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/>
      <c r="D31" s="40"/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0</v>
      </c>
      <c r="C36" s="13"/>
      <c r="D36" s="14"/>
      <c r="E36" s="14"/>
      <c r="F36" s="14"/>
      <c r="G36" s="15"/>
      <c r="H36" s="13"/>
      <c r="I36" s="15"/>
      <c r="J36" s="16"/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/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/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/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/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0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1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1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65" t="s">
        <v>62</v>
      </c>
      <c r="F71" s="65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 ht="24.75" customHeight="1" x14ac:dyDescent="0.2">
      <c r="A74" s="45" t="s">
        <v>66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67"/>
      <c r="C78" s="67"/>
      <c r="D78" s="67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0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activeCell="A16" sqref="A1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",[5]NOMBRE!B2," - ","( ",[5]NOMBRE!C2,[5]NOMBRE!D2,[5]NOMBRE!E2,[5]NOMBRE!F2,[5]NOMBRE!G2," )")</f>
        <v>COMUNA: LINARES  - ( 07401 )</v>
      </c>
    </row>
    <row r="3" spans="1:49" x14ac:dyDescent="0.2">
      <c r="A3" s="1" t="str">
        <f>CONCATENATE("ESTABLECIMIENTO: ",[5]NOMBRE!B3," - ","( ",[5]NOMBRE!C3,[5]NOMBRE!D3,[5]NOMBRE!E3,[5]NOMBRE!F3,[5]NOMBRE!G3," )")</f>
        <v>ESTABLECIMIENTO: HOSPITAL DE LINARES  - ( 16108 )</v>
      </c>
    </row>
    <row r="4" spans="1:49" x14ac:dyDescent="0.2">
      <c r="A4" s="1" t="str">
        <f>CONCATENATE("MES: ",[5]NOMBRE!B6," - ","( ",[5]NOMBRE!C6,[5]NOMBRE!D6," )")</f>
        <v>MES: MAYO - ( 05 )</v>
      </c>
    </row>
    <row r="5" spans="1:49" x14ac:dyDescent="0.2">
      <c r="A5" s="1" t="str">
        <f>CONCATENATE("AÑO: ",[5]NOMBRE!B7)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0</v>
      </c>
      <c r="C13" s="13"/>
      <c r="D13" s="14"/>
      <c r="E13" s="14"/>
      <c r="F13" s="14"/>
      <c r="G13" s="15"/>
      <c r="H13" s="13"/>
      <c r="I13" s="15"/>
      <c r="J13" s="16"/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/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/>
      <c r="D20" s="35"/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/>
      <c r="D21" s="38"/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/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/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32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/>
      <c r="D31" s="40"/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0</v>
      </c>
      <c r="C36" s="13"/>
      <c r="D36" s="14"/>
      <c r="E36" s="14"/>
      <c r="F36" s="14"/>
      <c r="G36" s="15"/>
      <c r="H36" s="13"/>
      <c r="I36" s="15"/>
      <c r="J36" s="16"/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/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/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/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/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0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1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1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65" t="s">
        <v>62</v>
      </c>
      <c r="F71" s="65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 ht="24.75" customHeight="1" x14ac:dyDescent="0.2">
      <c r="A74" s="45" t="s">
        <v>66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67"/>
      <c r="C78" s="67"/>
      <c r="D78" s="67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0</v>
      </c>
      <c r="AA200" s="78">
        <f>SUM(Z1:AA199)</f>
        <v>0</v>
      </c>
    </row>
    <row r="201" spans="1:27" hidden="1" x14ac:dyDescent="0.2"/>
  </sheetData>
  <mergeCells count="40">
    <mergeCell ref="A6:O6"/>
    <mergeCell ref="A10:A11"/>
    <mergeCell ref="B10:B11"/>
    <mergeCell ref="C10:G10"/>
    <mergeCell ref="H10:I10"/>
    <mergeCell ref="J10:J11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75:C76"/>
    <mergeCell ref="D75:D76"/>
    <mergeCell ref="A30:B30"/>
    <mergeCell ref="A31:B31"/>
    <mergeCell ref="A34:A35"/>
    <mergeCell ref="B34:B35"/>
    <mergeCell ref="C34:G34"/>
    <mergeCell ref="J34:J35"/>
    <mergeCell ref="A41:B42"/>
    <mergeCell ref="C41:C42"/>
    <mergeCell ref="A71:B71"/>
    <mergeCell ref="A72:B72"/>
    <mergeCell ref="H34:I34"/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",[6]NOMBRE!B2," - ","( ",[6]NOMBRE!C2,[6]NOMBRE!D2,[6]NOMBRE!E2,[6]NOMBRE!F2,[6]NOMBRE!G2," )")</f>
        <v>COMUNA: LINARES - ( 07401 )</v>
      </c>
    </row>
    <row r="3" spans="1:49" x14ac:dyDescent="0.2">
      <c r="A3" s="1" t="str">
        <f>CONCATENATE("ESTABLECIMIENTO: ",[6]NOMBRE!B3," - ","( ",[6]NOMBRE!C3,[6]NOMBRE!D3,[6]NOMBRE!E3,[6]NOMBRE!F3,[6]NOMBRE!G3," )")</f>
        <v>ESTABLECIMIENTO: LINARES - ( 16108 )</v>
      </c>
    </row>
    <row r="4" spans="1:49" x14ac:dyDescent="0.2">
      <c r="A4" s="1" t="str">
        <f>CONCATENATE("MES: ",[6]NOMBRE!B6," - ","( ",[6]NOMBRE!C6,[6]NOMBRE!D6," )")</f>
        <v>MES: JUNIO - ( 06 )</v>
      </c>
    </row>
    <row r="5" spans="1:49" x14ac:dyDescent="0.2">
      <c r="A5" s="1" t="str">
        <f>CONCATENATE("AÑO: ",[6]NOMBRE!B7)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99</v>
      </c>
      <c r="C13" s="13">
        <v>2</v>
      </c>
      <c r="D13" s="14"/>
      <c r="E13" s="14">
        <v>8</v>
      </c>
      <c r="F13" s="14">
        <v>73</v>
      </c>
      <c r="G13" s="15">
        <v>16</v>
      </c>
      <c r="H13" s="13">
        <v>38</v>
      </c>
      <c r="I13" s="15">
        <v>61</v>
      </c>
      <c r="J13" s="16">
        <v>99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99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19</v>
      </c>
      <c r="D20" s="35">
        <v>7</v>
      </c>
      <c r="E20" s="35">
        <v>2</v>
      </c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9</v>
      </c>
      <c r="D21" s="38">
        <v>3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6</v>
      </c>
      <c r="D22" s="38">
        <v>1</v>
      </c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3</v>
      </c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85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>
        <v>1</v>
      </c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>
        <v>1</v>
      </c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60</v>
      </c>
      <c r="D31" s="40">
        <v>6</v>
      </c>
      <c r="E31" s="40">
        <v>4</v>
      </c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1109</v>
      </c>
      <c r="C36" s="13">
        <v>8</v>
      </c>
      <c r="D36" s="14"/>
      <c r="E36" s="14">
        <v>89</v>
      </c>
      <c r="F36" s="14">
        <v>817</v>
      </c>
      <c r="G36" s="15">
        <v>195</v>
      </c>
      <c r="H36" s="13">
        <v>418</v>
      </c>
      <c r="I36" s="15">
        <v>691</v>
      </c>
      <c r="J36" s="16">
        <v>1109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1047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343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986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461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2837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9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9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0" t="s">
        <v>62</v>
      </c>
      <c r="F71" s="80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1:13" ht="24.75" customHeight="1" x14ac:dyDescent="0.2">
      <c r="A74" s="45" t="s">
        <v>66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1"/>
      <c r="C78" s="81"/>
      <c r="D78" s="81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10727</v>
      </c>
      <c r="AA200" s="78">
        <f>SUM(Z1:AA199)</f>
        <v>0</v>
      </c>
    </row>
    <row r="201" spans="1:27" hidden="1" x14ac:dyDescent="0.2"/>
  </sheetData>
  <mergeCells count="40"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  <mergeCell ref="J34:J35"/>
    <mergeCell ref="A41:B42"/>
    <mergeCell ref="C41:C42"/>
    <mergeCell ref="A71:B71"/>
    <mergeCell ref="A72:B72"/>
    <mergeCell ref="H34:I34"/>
    <mergeCell ref="A75:C76"/>
    <mergeCell ref="D75:D76"/>
    <mergeCell ref="A30:B30"/>
    <mergeCell ref="A31:B31"/>
    <mergeCell ref="A34:A35"/>
    <mergeCell ref="B34:B35"/>
    <mergeCell ref="C34:G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6:O6"/>
    <mergeCell ref="A10:A11"/>
    <mergeCell ref="B10:B11"/>
    <mergeCell ref="C10:G10"/>
    <mergeCell ref="H10:I10"/>
    <mergeCell ref="J10:J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",[7]NOMBRE!B2," - ","( ",[7]NOMBRE!C2,[7]NOMBRE!D2,[7]NOMBRE!E2,[7]NOMBRE!F2,[7]NOMBRE!G2," )")</f>
        <v>COMUNA: LINARES  - ( 07401 )</v>
      </c>
    </row>
    <row r="3" spans="1:49" x14ac:dyDescent="0.2">
      <c r="A3" s="1" t="str">
        <f>CONCATENATE("ESTABLECIMIENTO: ",[7]NOMBRE!B3," - ","( ",[7]NOMBRE!C3,[7]NOMBRE!D3,[7]NOMBRE!E3,[7]NOMBRE!F3,[7]NOMBRE!G3," )")</f>
        <v>ESTABLECIMIENTO: LINARES  - ( 16108 )</v>
      </c>
    </row>
    <row r="4" spans="1:49" x14ac:dyDescent="0.2">
      <c r="A4" s="1" t="str">
        <f>CONCATENATE("MES: ",[7]NOMBRE!B6," - ","( ",[7]NOMBRE!C6,[7]NOMBRE!D6," )")</f>
        <v>MES: JULIO - ( 07 )</v>
      </c>
    </row>
    <row r="5" spans="1:49" x14ac:dyDescent="0.2">
      <c r="A5" s="1" t="str">
        <f>CONCATENATE("AÑO: ",[7]NOMBRE!B7)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83</v>
      </c>
      <c r="C13" s="13"/>
      <c r="D13" s="14"/>
      <c r="E13" s="14">
        <v>4</v>
      </c>
      <c r="F13" s="14">
        <v>55</v>
      </c>
      <c r="G13" s="15">
        <v>24</v>
      </c>
      <c r="H13" s="13">
        <v>19</v>
      </c>
      <c r="I13" s="15">
        <v>64</v>
      </c>
      <c r="J13" s="16">
        <v>83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83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20</v>
      </c>
      <c r="D20" s="35">
        <v>15</v>
      </c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12</v>
      </c>
      <c r="D21" s="38">
        <v>3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5</v>
      </c>
      <c r="D22" s="38">
        <v>5</v>
      </c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1</v>
      </c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85</v>
      </c>
      <c r="B25" s="98"/>
      <c r="C25" s="38">
        <v>1</v>
      </c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>
        <v>1</v>
      </c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43</v>
      </c>
      <c r="D31" s="40">
        <v>32</v>
      </c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1158</v>
      </c>
      <c r="C36" s="13">
        <v>2</v>
      </c>
      <c r="D36" s="14"/>
      <c r="E36" s="14">
        <v>61</v>
      </c>
      <c r="F36" s="14">
        <v>853</v>
      </c>
      <c r="G36" s="15">
        <v>242</v>
      </c>
      <c r="H36" s="13">
        <v>350</v>
      </c>
      <c r="I36" s="15">
        <v>808</v>
      </c>
      <c r="J36" s="16">
        <v>1158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1100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229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1063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422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2814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9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9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0" t="s">
        <v>62</v>
      </c>
      <c r="F71" s="80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1:13" ht="24.75" customHeight="1" x14ac:dyDescent="0.2">
      <c r="A74" s="45" t="s">
        <v>66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1"/>
      <c r="C78" s="81"/>
      <c r="D78" s="81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10813</v>
      </c>
      <c r="AA200" s="78">
        <f>SUM(Z1:AA199)</f>
        <v>0</v>
      </c>
    </row>
    <row r="201" spans="1:27" hidden="1" x14ac:dyDescent="0.2"/>
  </sheetData>
  <mergeCells count="40"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  <mergeCell ref="J34:J35"/>
    <mergeCell ref="A41:B42"/>
    <mergeCell ref="C41:C42"/>
    <mergeCell ref="A71:B71"/>
    <mergeCell ref="A72:B72"/>
    <mergeCell ref="H34:I34"/>
    <mergeCell ref="A75:C76"/>
    <mergeCell ref="D75:D76"/>
    <mergeCell ref="A30:B30"/>
    <mergeCell ref="A31:B31"/>
    <mergeCell ref="A34:A35"/>
    <mergeCell ref="B34:B35"/>
    <mergeCell ref="C34:G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6:O6"/>
    <mergeCell ref="A10:A11"/>
    <mergeCell ref="B10:B11"/>
    <mergeCell ref="C10:G10"/>
    <mergeCell ref="H10:I10"/>
    <mergeCell ref="J10:J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1"/>
  <sheetViews>
    <sheetView workbookViewId="0">
      <selection sqref="A1:XFD104857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4" width="15.28515625" style="2" customWidth="1"/>
    <col min="5" max="21" width="11.42578125" style="2"/>
    <col min="22" max="29" width="0" style="2" hidden="1" customWidth="1"/>
    <col min="30" max="256" width="11.42578125" style="2"/>
    <col min="257" max="257" width="24" style="2" customWidth="1"/>
    <col min="258" max="258" width="23.140625" style="2" customWidth="1"/>
    <col min="259" max="260" width="15.28515625" style="2" customWidth="1"/>
    <col min="261" max="277" width="11.42578125" style="2"/>
    <col min="278" max="285" width="0" style="2" hidden="1" customWidth="1"/>
    <col min="286" max="512" width="11.42578125" style="2"/>
    <col min="513" max="513" width="24" style="2" customWidth="1"/>
    <col min="514" max="514" width="23.140625" style="2" customWidth="1"/>
    <col min="515" max="516" width="15.28515625" style="2" customWidth="1"/>
    <col min="517" max="533" width="11.42578125" style="2"/>
    <col min="534" max="541" width="0" style="2" hidden="1" customWidth="1"/>
    <col min="542" max="768" width="11.42578125" style="2"/>
    <col min="769" max="769" width="24" style="2" customWidth="1"/>
    <col min="770" max="770" width="23.140625" style="2" customWidth="1"/>
    <col min="771" max="772" width="15.28515625" style="2" customWidth="1"/>
    <col min="773" max="789" width="11.42578125" style="2"/>
    <col min="790" max="797" width="0" style="2" hidden="1" customWidth="1"/>
    <col min="798" max="1024" width="11.42578125" style="2"/>
    <col min="1025" max="1025" width="24" style="2" customWidth="1"/>
    <col min="1026" max="1026" width="23.140625" style="2" customWidth="1"/>
    <col min="1027" max="1028" width="15.28515625" style="2" customWidth="1"/>
    <col min="1029" max="1045" width="11.42578125" style="2"/>
    <col min="1046" max="1053" width="0" style="2" hidden="1" customWidth="1"/>
    <col min="1054" max="1280" width="11.42578125" style="2"/>
    <col min="1281" max="1281" width="24" style="2" customWidth="1"/>
    <col min="1282" max="1282" width="23.140625" style="2" customWidth="1"/>
    <col min="1283" max="1284" width="15.28515625" style="2" customWidth="1"/>
    <col min="1285" max="1301" width="11.42578125" style="2"/>
    <col min="1302" max="1309" width="0" style="2" hidden="1" customWidth="1"/>
    <col min="1310" max="1536" width="11.42578125" style="2"/>
    <col min="1537" max="1537" width="24" style="2" customWidth="1"/>
    <col min="1538" max="1538" width="23.140625" style="2" customWidth="1"/>
    <col min="1539" max="1540" width="15.28515625" style="2" customWidth="1"/>
    <col min="1541" max="1557" width="11.42578125" style="2"/>
    <col min="1558" max="1565" width="0" style="2" hidden="1" customWidth="1"/>
    <col min="1566" max="1792" width="11.42578125" style="2"/>
    <col min="1793" max="1793" width="24" style="2" customWidth="1"/>
    <col min="1794" max="1794" width="23.140625" style="2" customWidth="1"/>
    <col min="1795" max="1796" width="15.28515625" style="2" customWidth="1"/>
    <col min="1797" max="1813" width="11.42578125" style="2"/>
    <col min="1814" max="1821" width="0" style="2" hidden="1" customWidth="1"/>
    <col min="1822" max="2048" width="11.42578125" style="2"/>
    <col min="2049" max="2049" width="24" style="2" customWidth="1"/>
    <col min="2050" max="2050" width="23.140625" style="2" customWidth="1"/>
    <col min="2051" max="2052" width="15.28515625" style="2" customWidth="1"/>
    <col min="2053" max="2069" width="11.42578125" style="2"/>
    <col min="2070" max="2077" width="0" style="2" hidden="1" customWidth="1"/>
    <col min="2078" max="2304" width="11.42578125" style="2"/>
    <col min="2305" max="2305" width="24" style="2" customWidth="1"/>
    <col min="2306" max="2306" width="23.140625" style="2" customWidth="1"/>
    <col min="2307" max="2308" width="15.28515625" style="2" customWidth="1"/>
    <col min="2309" max="2325" width="11.42578125" style="2"/>
    <col min="2326" max="2333" width="0" style="2" hidden="1" customWidth="1"/>
    <col min="2334" max="2560" width="11.42578125" style="2"/>
    <col min="2561" max="2561" width="24" style="2" customWidth="1"/>
    <col min="2562" max="2562" width="23.140625" style="2" customWidth="1"/>
    <col min="2563" max="2564" width="15.28515625" style="2" customWidth="1"/>
    <col min="2565" max="2581" width="11.42578125" style="2"/>
    <col min="2582" max="2589" width="0" style="2" hidden="1" customWidth="1"/>
    <col min="2590" max="2816" width="11.42578125" style="2"/>
    <col min="2817" max="2817" width="24" style="2" customWidth="1"/>
    <col min="2818" max="2818" width="23.140625" style="2" customWidth="1"/>
    <col min="2819" max="2820" width="15.28515625" style="2" customWidth="1"/>
    <col min="2821" max="2837" width="11.42578125" style="2"/>
    <col min="2838" max="2845" width="0" style="2" hidden="1" customWidth="1"/>
    <col min="2846" max="3072" width="11.42578125" style="2"/>
    <col min="3073" max="3073" width="24" style="2" customWidth="1"/>
    <col min="3074" max="3074" width="23.140625" style="2" customWidth="1"/>
    <col min="3075" max="3076" width="15.28515625" style="2" customWidth="1"/>
    <col min="3077" max="3093" width="11.42578125" style="2"/>
    <col min="3094" max="3101" width="0" style="2" hidden="1" customWidth="1"/>
    <col min="3102" max="3328" width="11.42578125" style="2"/>
    <col min="3329" max="3329" width="24" style="2" customWidth="1"/>
    <col min="3330" max="3330" width="23.140625" style="2" customWidth="1"/>
    <col min="3331" max="3332" width="15.28515625" style="2" customWidth="1"/>
    <col min="3333" max="3349" width="11.42578125" style="2"/>
    <col min="3350" max="3357" width="0" style="2" hidden="1" customWidth="1"/>
    <col min="3358" max="3584" width="11.42578125" style="2"/>
    <col min="3585" max="3585" width="24" style="2" customWidth="1"/>
    <col min="3586" max="3586" width="23.140625" style="2" customWidth="1"/>
    <col min="3587" max="3588" width="15.28515625" style="2" customWidth="1"/>
    <col min="3589" max="3605" width="11.42578125" style="2"/>
    <col min="3606" max="3613" width="0" style="2" hidden="1" customWidth="1"/>
    <col min="3614" max="3840" width="11.42578125" style="2"/>
    <col min="3841" max="3841" width="24" style="2" customWidth="1"/>
    <col min="3842" max="3842" width="23.140625" style="2" customWidth="1"/>
    <col min="3843" max="3844" width="15.28515625" style="2" customWidth="1"/>
    <col min="3845" max="3861" width="11.42578125" style="2"/>
    <col min="3862" max="3869" width="0" style="2" hidden="1" customWidth="1"/>
    <col min="3870" max="4096" width="11.42578125" style="2"/>
    <col min="4097" max="4097" width="24" style="2" customWidth="1"/>
    <col min="4098" max="4098" width="23.140625" style="2" customWidth="1"/>
    <col min="4099" max="4100" width="15.28515625" style="2" customWidth="1"/>
    <col min="4101" max="4117" width="11.42578125" style="2"/>
    <col min="4118" max="4125" width="0" style="2" hidden="1" customWidth="1"/>
    <col min="4126" max="4352" width="11.42578125" style="2"/>
    <col min="4353" max="4353" width="24" style="2" customWidth="1"/>
    <col min="4354" max="4354" width="23.140625" style="2" customWidth="1"/>
    <col min="4355" max="4356" width="15.28515625" style="2" customWidth="1"/>
    <col min="4357" max="4373" width="11.42578125" style="2"/>
    <col min="4374" max="4381" width="0" style="2" hidden="1" customWidth="1"/>
    <col min="4382" max="4608" width="11.42578125" style="2"/>
    <col min="4609" max="4609" width="24" style="2" customWidth="1"/>
    <col min="4610" max="4610" width="23.140625" style="2" customWidth="1"/>
    <col min="4611" max="4612" width="15.28515625" style="2" customWidth="1"/>
    <col min="4613" max="4629" width="11.42578125" style="2"/>
    <col min="4630" max="4637" width="0" style="2" hidden="1" customWidth="1"/>
    <col min="4638" max="4864" width="11.42578125" style="2"/>
    <col min="4865" max="4865" width="24" style="2" customWidth="1"/>
    <col min="4866" max="4866" width="23.140625" style="2" customWidth="1"/>
    <col min="4867" max="4868" width="15.28515625" style="2" customWidth="1"/>
    <col min="4869" max="4885" width="11.42578125" style="2"/>
    <col min="4886" max="4893" width="0" style="2" hidden="1" customWidth="1"/>
    <col min="4894" max="5120" width="11.42578125" style="2"/>
    <col min="5121" max="5121" width="24" style="2" customWidth="1"/>
    <col min="5122" max="5122" width="23.140625" style="2" customWidth="1"/>
    <col min="5123" max="5124" width="15.28515625" style="2" customWidth="1"/>
    <col min="5125" max="5141" width="11.42578125" style="2"/>
    <col min="5142" max="5149" width="0" style="2" hidden="1" customWidth="1"/>
    <col min="5150" max="5376" width="11.42578125" style="2"/>
    <col min="5377" max="5377" width="24" style="2" customWidth="1"/>
    <col min="5378" max="5378" width="23.140625" style="2" customWidth="1"/>
    <col min="5379" max="5380" width="15.28515625" style="2" customWidth="1"/>
    <col min="5381" max="5397" width="11.42578125" style="2"/>
    <col min="5398" max="5405" width="0" style="2" hidden="1" customWidth="1"/>
    <col min="5406" max="5632" width="11.42578125" style="2"/>
    <col min="5633" max="5633" width="24" style="2" customWidth="1"/>
    <col min="5634" max="5634" width="23.140625" style="2" customWidth="1"/>
    <col min="5635" max="5636" width="15.28515625" style="2" customWidth="1"/>
    <col min="5637" max="5653" width="11.42578125" style="2"/>
    <col min="5654" max="5661" width="0" style="2" hidden="1" customWidth="1"/>
    <col min="5662" max="5888" width="11.42578125" style="2"/>
    <col min="5889" max="5889" width="24" style="2" customWidth="1"/>
    <col min="5890" max="5890" width="23.140625" style="2" customWidth="1"/>
    <col min="5891" max="5892" width="15.28515625" style="2" customWidth="1"/>
    <col min="5893" max="5909" width="11.42578125" style="2"/>
    <col min="5910" max="5917" width="0" style="2" hidden="1" customWidth="1"/>
    <col min="5918" max="6144" width="11.42578125" style="2"/>
    <col min="6145" max="6145" width="24" style="2" customWidth="1"/>
    <col min="6146" max="6146" width="23.140625" style="2" customWidth="1"/>
    <col min="6147" max="6148" width="15.28515625" style="2" customWidth="1"/>
    <col min="6149" max="6165" width="11.42578125" style="2"/>
    <col min="6166" max="6173" width="0" style="2" hidden="1" customWidth="1"/>
    <col min="6174" max="6400" width="11.42578125" style="2"/>
    <col min="6401" max="6401" width="24" style="2" customWidth="1"/>
    <col min="6402" max="6402" width="23.140625" style="2" customWidth="1"/>
    <col min="6403" max="6404" width="15.28515625" style="2" customWidth="1"/>
    <col min="6405" max="6421" width="11.42578125" style="2"/>
    <col min="6422" max="6429" width="0" style="2" hidden="1" customWidth="1"/>
    <col min="6430" max="6656" width="11.42578125" style="2"/>
    <col min="6657" max="6657" width="24" style="2" customWidth="1"/>
    <col min="6658" max="6658" width="23.140625" style="2" customWidth="1"/>
    <col min="6659" max="6660" width="15.28515625" style="2" customWidth="1"/>
    <col min="6661" max="6677" width="11.42578125" style="2"/>
    <col min="6678" max="6685" width="0" style="2" hidden="1" customWidth="1"/>
    <col min="6686" max="6912" width="11.42578125" style="2"/>
    <col min="6913" max="6913" width="24" style="2" customWidth="1"/>
    <col min="6914" max="6914" width="23.140625" style="2" customWidth="1"/>
    <col min="6915" max="6916" width="15.28515625" style="2" customWidth="1"/>
    <col min="6917" max="6933" width="11.42578125" style="2"/>
    <col min="6934" max="6941" width="0" style="2" hidden="1" customWidth="1"/>
    <col min="6942" max="7168" width="11.42578125" style="2"/>
    <col min="7169" max="7169" width="24" style="2" customWidth="1"/>
    <col min="7170" max="7170" width="23.140625" style="2" customWidth="1"/>
    <col min="7171" max="7172" width="15.28515625" style="2" customWidth="1"/>
    <col min="7173" max="7189" width="11.42578125" style="2"/>
    <col min="7190" max="7197" width="0" style="2" hidden="1" customWidth="1"/>
    <col min="7198" max="7424" width="11.42578125" style="2"/>
    <col min="7425" max="7425" width="24" style="2" customWidth="1"/>
    <col min="7426" max="7426" width="23.140625" style="2" customWidth="1"/>
    <col min="7427" max="7428" width="15.28515625" style="2" customWidth="1"/>
    <col min="7429" max="7445" width="11.42578125" style="2"/>
    <col min="7446" max="7453" width="0" style="2" hidden="1" customWidth="1"/>
    <col min="7454" max="7680" width="11.42578125" style="2"/>
    <col min="7681" max="7681" width="24" style="2" customWidth="1"/>
    <col min="7682" max="7682" width="23.140625" style="2" customWidth="1"/>
    <col min="7683" max="7684" width="15.28515625" style="2" customWidth="1"/>
    <col min="7685" max="7701" width="11.42578125" style="2"/>
    <col min="7702" max="7709" width="0" style="2" hidden="1" customWidth="1"/>
    <col min="7710" max="7936" width="11.42578125" style="2"/>
    <col min="7937" max="7937" width="24" style="2" customWidth="1"/>
    <col min="7938" max="7938" width="23.140625" style="2" customWidth="1"/>
    <col min="7939" max="7940" width="15.28515625" style="2" customWidth="1"/>
    <col min="7941" max="7957" width="11.42578125" style="2"/>
    <col min="7958" max="7965" width="0" style="2" hidden="1" customWidth="1"/>
    <col min="7966" max="8192" width="11.42578125" style="2"/>
    <col min="8193" max="8193" width="24" style="2" customWidth="1"/>
    <col min="8194" max="8194" width="23.140625" style="2" customWidth="1"/>
    <col min="8195" max="8196" width="15.28515625" style="2" customWidth="1"/>
    <col min="8197" max="8213" width="11.42578125" style="2"/>
    <col min="8214" max="8221" width="0" style="2" hidden="1" customWidth="1"/>
    <col min="8222" max="8448" width="11.42578125" style="2"/>
    <col min="8449" max="8449" width="24" style="2" customWidth="1"/>
    <col min="8450" max="8450" width="23.140625" style="2" customWidth="1"/>
    <col min="8451" max="8452" width="15.28515625" style="2" customWidth="1"/>
    <col min="8453" max="8469" width="11.42578125" style="2"/>
    <col min="8470" max="8477" width="0" style="2" hidden="1" customWidth="1"/>
    <col min="8478" max="8704" width="11.42578125" style="2"/>
    <col min="8705" max="8705" width="24" style="2" customWidth="1"/>
    <col min="8706" max="8706" width="23.140625" style="2" customWidth="1"/>
    <col min="8707" max="8708" width="15.28515625" style="2" customWidth="1"/>
    <col min="8709" max="8725" width="11.42578125" style="2"/>
    <col min="8726" max="8733" width="0" style="2" hidden="1" customWidth="1"/>
    <col min="8734" max="8960" width="11.42578125" style="2"/>
    <col min="8961" max="8961" width="24" style="2" customWidth="1"/>
    <col min="8962" max="8962" width="23.140625" style="2" customWidth="1"/>
    <col min="8963" max="8964" width="15.28515625" style="2" customWidth="1"/>
    <col min="8965" max="8981" width="11.42578125" style="2"/>
    <col min="8982" max="8989" width="0" style="2" hidden="1" customWidth="1"/>
    <col min="8990" max="9216" width="11.42578125" style="2"/>
    <col min="9217" max="9217" width="24" style="2" customWidth="1"/>
    <col min="9218" max="9218" width="23.140625" style="2" customWidth="1"/>
    <col min="9219" max="9220" width="15.28515625" style="2" customWidth="1"/>
    <col min="9221" max="9237" width="11.42578125" style="2"/>
    <col min="9238" max="9245" width="0" style="2" hidden="1" customWidth="1"/>
    <col min="9246" max="9472" width="11.42578125" style="2"/>
    <col min="9473" max="9473" width="24" style="2" customWidth="1"/>
    <col min="9474" max="9474" width="23.140625" style="2" customWidth="1"/>
    <col min="9475" max="9476" width="15.28515625" style="2" customWidth="1"/>
    <col min="9477" max="9493" width="11.42578125" style="2"/>
    <col min="9494" max="9501" width="0" style="2" hidden="1" customWidth="1"/>
    <col min="9502" max="9728" width="11.42578125" style="2"/>
    <col min="9729" max="9729" width="24" style="2" customWidth="1"/>
    <col min="9730" max="9730" width="23.140625" style="2" customWidth="1"/>
    <col min="9731" max="9732" width="15.28515625" style="2" customWidth="1"/>
    <col min="9733" max="9749" width="11.42578125" style="2"/>
    <col min="9750" max="9757" width="0" style="2" hidden="1" customWidth="1"/>
    <col min="9758" max="9984" width="11.42578125" style="2"/>
    <col min="9985" max="9985" width="24" style="2" customWidth="1"/>
    <col min="9986" max="9986" width="23.140625" style="2" customWidth="1"/>
    <col min="9987" max="9988" width="15.28515625" style="2" customWidth="1"/>
    <col min="9989" max="10005" width="11.42578125" style="2"/>
    <col min="10006" max="10013" width="0" style="2" hidden="1" customWidth="1"/>
    <col min="10014" max="10240" width="11.42578125" style="2"/>
    <col min="10241" max="10241" width="24" style="2" customWidth="1"/>
    <col min="10242" max="10242" width="23.140625" style="2" customWidth="1"/>
    <col min="10243" max="10244" width="15.28515625" style="2" customWidth="1"/>
    <col min="10245" max="10261" width="11.42578125" style="2"/>
    <col min="10262" max="10269" width="0" style="2" hidden="1" customWidth="1"/>
    <col min="10270" max="10496" width="11.42578125" style="2"/>
    <col min="10497" max="10497" width="24" style="2" customWidth="1"/>
    <col min="10498" max="10498" width="23.140625" style="2" customWidth="1"/>
    <col min="10499" max="10500" width="15.28515625" style="2" customWidth="1"/>
    <col min="10501" max="10517" width="11.42578125" style="2"/>
    <col min="10518" max="10525" width="0" style="2" hidden="1" customWidth="1"/>
    <col min="10526" max="10752" width="11.42578125" style="2"/>
    <col min="10753" max="10753" width="24" style="2" customWidth="1"/>
    <col min="10754" max="10754" width="23.140625" style="2" customWidth="1"/>
    <col min="10755" max="10756" width="15.28515625" style="2" customWidth="1"/>
    <col min="10757" max="10773" width="11.42578125" style="2"/>
    <col min="10774" max="10781" width="0" style="2" hidden="1" customWidth="1"/>
    <col min="10782" max="11008" width="11.42578125" style="2"/>
    <col min="11009" max="11009" width="24" style="2" customWidth="1"/>
    <col min="11010" max="11010" width="23.140625" style="2" customWidth="1"/>
    <col min="11011" max="11012" width="15.28515625" style="2" customWidth="1"/>
    <col min="11013" max="11029" width="11.42578125" style="2"/>
    <col min="11030" max="11037" width="0" style="2" hidden="1" customWidth="1"/>
    <col min="11038" max="11264" width="11.42578125" style="2"/>
    <col min="11265" max="11265" width="24" style="2" customWidth="1"/>
    <col min="11266" max="11266" width="23.140625" style="2" customWidth="1"/>
    <col min="11267" max="11268" width="15.28515625" style="2" customWidth="1"/>
    <col min="11269" max="11285" width="11.42578125" style="2"/>
    <col min="11286" max="11293" width="0" style="2" hidden="1" customWidth="1"/>
    <col min="11294" max="11520" width="11.42578125" style="2"/>
    <col min="11521" max="11521" width="24" style="2" customWidth="1"/>
    <col min="11522" max="11522" width="23.140625" style="2" customWidth="1"/>
    <col min="11523" max="11524" width="15.28515625" style="2" customWidth="1"/>
    <col min="11525" max="11541" width="11.42578125" style="2"/>
    <col min="11542" max="11549" width="0" style="2" hidden="1" customWidth="1"/>
    <col min="11550" max="11776" width="11.42578125" style="2"/>
    <col min="11777" max="11777" width="24" style="2" customWidth="1"/>
    <col min="11778" max="11778" width="23.140625" style="2" customWidth="1"/>
    <col min="11779" max="11780" width="15.28515625" style="2" customWidth="1"/>
    <col min="11781" max="11797" width="11.42578125" style="2"/>
    <col min="11798" max="11805" width="0" style="2" hidden="1" customWidth="1"/>
    <col min="11806" max="12032" width="11.42578125" style="2"/>
    <col min="12033" max="12033" width="24" style="2" customWidth="1"/>
    <col min="12034" max="12034" width="23.140625" style="2" customWidth="1"/>
    <col min="12035" max="12036" width="15.28515625" style="2" customWidth="1"/>
    <col min="12037" max="12053" width="11.42578125" style="2"/>
    <col min="12054" max="12061" width="0" style="2" hidden="1" customWidth="1"/>
    <col min="12062" max="12288" width="11.42578125" style="2"/>
    <col min="12289" max="12289" width="24" style="2" customWidth="1"/>
    <col min="12290" max="12290" width="23.140625" style="2" customWidth="1"/>
    <col min="12291" max="12292" width="15.28515625" style="2" customWidth="1"/>
    <col min="12293" max="12309" width="11.42578125" style="2"/>
    <col min="12310" max="12317" width="0" style="2" hidden="1" customWidth="1"/>
    <col min="12318" max="12544" width="11.42578125" style="2"/>
    <col min="12545" max="12545" width="24" style="2" customWidth="1"/>
    <col min="12546" max="12546" width="23.140625" style="2" customWidth="1"/>
    <col min="12547" max="12548" width="15.28515625" style="2" customWidth="1"/>
    <col min="12549" max="12565" width="11.42578125" style="2"/>
    <col min="12566" max="12573" width="0" style="2" hidden="1" customWidth="1"/>
    <col min="12574" max="12800" width="11.42578125" style="2"/>
    <col min="12801" max="12801" width="24" style="2" customWidth="1"/>
    <col min="12802" max="12802" width="23.140625" style="2" customWidth="1"/>
    <col min="12803" max="12804" width="15.28515625" style="2" customWidth="1"/>
    <col min="12805" max="12821" width="11.42578125" style="2"/>
    <col min="12822" max="12829" width="0" style="2" hidden="1" customWidth="1"/>
    <col min="12830" max="13056" width="11.42578125" style="2"/>
    <col min="13057" max="13057" width="24" style="2" customWidth="1"/>
    <col min="13058" max="13058" width="23.140625" style="2" customWidth="1"/>
    <col min="13059" max="13060" width="15.28515625" style="2" customWidth="1"/>
    <col min="13061" max="13077" width="11.42578125" style="2"/>
    <col min="13078" max="13085" width="0" style="2" hidden="1" customWidth="1"/>
    <col min="13086" max="13312" width="11.42578125" style="2"/>
    <col min="13313" max="13313" width="24" style="2" customWidth="1"/>
    <col min="13314" max="13314" width="23.140625" style="2" customWidth="1"/>
    <col min="13315" max="13316" width="15.28515625" style="2" customWidth="1"/>
    <col min="13317" max="13333" width="11.42578125" style="2"/>
    <col min="13334" max="13341" width="0" style="2" hidden="1" customWidth="1"/>
    <col min="13342" max="13568" width="11.42578125" style="2"/>
    <col min="13569" max="13569" width="24" style="2" customWidth="1"/>
    <col min="13570" max="13570" width="23.140625" style="2" customWidth="1"/>
    <col min="13571" max="13572" width="15.28515625" style="2" customWidth="1"/>
    <col min="13573" max="13589" width="11.42578125" style="2"/>
    <col min="13590" max="13597" width="0" style="2" hidden="1" customWidth="1"/>
    <col min="13598" max="13824" width="11.42578125" style="2"/>
    <col min="13825" max="13825" width="24" style="2" customWidth="1"/>
    <col min="13826" max="13826" width="23.140625" style="2" customWidth="1"/>
    <col min="13827" max="13828" width="15.28515625" style="2" customWidth="1"/>
    <col min="13829" max="13845" width="11.42578125" style="2"/>
    <col min="13846" max="13853" width="0" style="2" hidden="1" customWidth="1"/>
    <col min="13854" max="14080" width="11.42578125" style="2"/>
    <col min="14081" max="14081" width="24" style="2" customWidth="1"/>
    <col min="14082" max="14082" width="23.140625" style="2" customWidth="1"/>
    <col min="14083" max="14084" width="15.28515625" style="2" customWidth="1"/>
    <col min="14085" max="14101" width="11.42578125" style="2"/>
    <col min="14102" max="14109" width="0" style="2" hidden="1" customWidth="1"/>
    <col min="14110" max="14336" width="11.42578125" style="2"/>
    <col min="14337" max="14337" width="24" style="2" customWidth="1"/>
    <col min="14338" max="14338" width="23.140625" style="2" customWidth="1"/>
    <col min="14339" max="14340" width="15.28515625" style="2" customWidth="1"/>
    <col min="14341" max="14357" width="11.42578125" style="2"/>
    <col min="14358" max="14365" width="0" style="2" hidden="1" customWidth="1"/>
    <col min="14366" max="14592" width="11.42578125" style="2"/>
    <col min="14593" max="14593" width="24" style="2" customWidth="1"/>
    <col min="14594" max="14594" width="23.140625" style="2" customWidth="1"/>
    <col min="14595" max="14596" width="15.28515625" style="2" customWidth="1"/>
    <col min="14597" max="14613" width="11.42578125" style="2"/>
    <col min="14614" max="14621" width="0" style="2" hidden="1" customWidth="1"/>
    <col min="14622" max="14848" width="11.42578125" style="2"/>
    <col min="14849" max="14849" width="24" style="2" customWidth="1"/>
    <col min="14850" max="14850" width="23.140625" style="2" customWidth="1"/>
    <col min="14851" max="14852" width="15.28515625" style="2" customWidth="1"/>
    <col min="14853" max="14869" width="11.42578125" style="2"/>
    <col min="14870" max="14877" width="0" style="2" hidden="1" customWidth="1"/>
    <col min="14878" max="15104" width="11.42578125" style="2"/>
    <col min="15105" max="15105" width="24" style="2" customWidth="1"/>
    <col min="15106" max="15106" width="23.140625" style="2" customWidth="1"/>
    <col min="15107" max="15108" width="15.28515625" style="2" customWidth="1"/>
    <col min="15109" max="15125" width="11.42578125" style="2"/>
    <col min="15126" max="15133" width="0" style="2" hidden="1" customWidth="1"/>
    <col min="15134" max="15360" width="11.42578125" style="2"/>
    <col min="15361" max="15361" width="24" style="2" customWidth="1"/>
    <col min="15362" max="15362" width="23.140625" style="2" customWidth="1"/>
    <col min="15363" max="15364" width="15.28515625" style="2" customWidth="1"/>
    <col min="15365" max="15381" width="11.42578125" style="2"/>
    <col min="15382" max="15389" width="0" style="2" hidden="1" customWidth="1"/>
    <col min="15390" max="15616" width="11.42578125" style="2"/>
    <col min="15617" max="15617" width="24" style="2" customWidth="1"/>
    <col min="15618" max="15618" width="23.140625" style="2" customWidth="1"/>
    <col min="15619" max="15620" width="15.28515625" style="2" customWidth="1"/>
    <col min="15621" max="15637" width="11.42578125" style="2"/>
    <col min="15638" max="15645" width="0" style="2" hidden="1" customWidth="1"/>
    <col min="15646" max="15872" width="11.42578125" style="2"/>
    <col min="15873" max="15873" width="24" style="2" customWidth="1"/>
    <col min="15874" max="15874" width="23.140625" style="2" customWidth="1"/>
    <col min="15875" max="15876" width="15.28515625" style="2" customWidth="1"/>
    <col min="15877" max="15893" width="11.42578125" style="2"/>
    <col min="15894" max="15901" width="0" style="2" hidden="1" customWidth="1"/>
    <col min="15902" max="16128" width="11.42578125" style="2"/>
    <col min="16129" max="16129" width="24" style="2" customWidth="1"/>
    <col min="16130" max="16130" width="23.140625" style="2" customWidth="1"/>
    <col min="16131" max="16132" width="15.28515625" style="2" customWidth="1"/>
    <col min="16133" max="16149" width="11.42578125" style="2"/>
    <col min="16150" max="16157" width="0" style="2" hidden="1" customWidth="1"/>
    <col min="16158" max="16384" width="11.42578125" style="2"/>
  </cols>
  <sheetData>
    <row r="1" spans="1:49" x14ac:dyDescent="0.2">
      <c r="A1" s="1" t="s">
        <v>0</v>
      </c>
    </row>
    <row r="2" spans="1:49" x14ac:dyDescent="0.2">
      <c r="A2" s="1" t="str">
        <f>CONCATENATE("COMUNA: ",[8]NOMBRE!B2," - ","( ",[8]NOMBRE!C2,[8]NOMBRE!D2,[8]NOMBRE!E2,[8]NOMBRE!F2,[8]NOMBRE!G2," )")</f>
        <v>COMUNA: LINARES  - ( 07401 )</v>
      </c>
    </row>
    <row r="3" spans="1:49" x14ac:dyDescent="0.2">
      <c r="A3" s="1" t="str">
        <f>CONCATENATE("ESTABLECIMIENTO: ",[8]NOMBRE!B3," - ","( ",[8]NOMBRE!C3,[8]NOMBRE!D3,[8]NOMBRE!E3,[8]NOMBRE!F3,[8]NOMBRE!G3," )")</f>
        <v>ESTABLECIMIENTO: HOSPITAL DE LINARES  - ( 16108 )</v>
      </c>
    </row>
    <row r="4" spans="1:49" x14ac:dyDescent="0.2">
      <c r="A4" s="1" t="str">
        <f>CONCATENATE("MES: ",[8]NOMBRE!B6," - ","( ",[8]NOMBRE!C6,[8]NOMBRE!D6," )")</f>
        <v>MES: AGOSTO - ( 08 )</v>
      </c>
    </row>
    <row r="5" spans="1:49" x14ac:dyDescent="0.2">
      <c r="A5" s="1" t="str">
        <f>CONCATENATE("AÑO: ",[8]NOMBRE!B7)</f>
        <v>AÑO: 2011</v>
      </c>
    </row>
    <row r="6" spans="1:49" ht="37.5" customHeight="1" x14ac:dyDescent="0.2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9" spans="1:49" s="4" customFormat="1" ht="30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AV9" s="5"/>
      <c r="AW9" s="5"/>
    </row>
    <row r="10" spans="1:49" s="4" customFormat="1" ht="19.5" customHeight="1" x14ac:dyDescent="0.2">
      <c r="A10" s="89" t="s">
        <v>3</v>
      </c>
      <c r="B10" s="91" t="s">
        <v>4</v>
      </c>
      <c r="C10" s="93" t="s">
        <v>5</v>
      </c>
      <c r="D10" s="94"/>
      <c r="E10" s="94"/>
      <c r="F10" s="94"/>
      <c r="G10" s="95"/>
      <c r="H10" s="93" t="s">
        <v>6</v>
      </c>
      <c r="I10" s="95"/>
      <c r="J10" s="96" t="s">
        <v>7</v>
      </c>
      <c r="K10" s="6"/>
      <c r="AS10" s="5"/>
      <c r="AT10" s="5"/>
    </row>
    <row r="11" spans="1:49" s="4" customFormat="1" ht="27.75" customHeight="1" x14ac:dyDescent="0.2">
      <c r="A11" s="90"/>
      <c r="B11" s="92"/>
      <c r="C11" s="7" t="s">
        <v>8</v>
      </c>
      <c r="D11" s="8" t="s">
        <v>9</v>
      </c>
      <c r="E11" s="8" t="s">
        <v>10</v>
      </c>
      <c r="F11" s="8" t="s">
        <v>11</v>
      </c>
      <c r="G11" s="9" t="s">
        <v>12</v>
      </c>
      <c r="H11" s="10" t="s">
        <v>13</v>
      </c>
      <c r="I11" s="9" t="s">
        <v>14</v>
      </c>
      <c r="J11" s="97"/>
      <c r="K11" s="6"/>
      <c r="AS11" s="5"/>
      <c r="AT11" s="5"/>
    </row>
    <row r="12" spans="1:49" s="4" customFormat="1" ht="15.95" customHeight="1" x14ac:dyDescent="0.2">
      <c r="A12" s="11" t="s">
        <v>15</v>
      </c>
      <c r="B12" s="12">
        <f>SUM(C12:G12)</f>
        <v>0</v>
      </c>
      <c r="C12" s="13"/>
      <c r="D12" s="14"/>
      <c r="E12" s="14"/>
      <c r="F12" s="14"/>
      <c r="G12" s="15"/>
      <c r="H12" s="13"/>
      <c r="I12" s="15"/>
      <c r="J12" s="16"/>
      <c r="K12" s="17" t="str">
        <f>$W12&amp;" "&amp;$X12&amp;""&amp;$Y12</f>
        <v xml:space="preserve"> </v>
      </c>
      <c r="W12" s="18" t="str">
        <f>IF($B12&lt;&gt;($H12+$I12)," El número consultas según sexo NO puede ser diferente al Total.","")</f>
        <v/>
      </c>
      <c r="X12" s="19" t="str">
        <f>IF($B12=0,"",IF($J12="",IF($B12="",""," No olvide escribir la columna Beneficiarios."),""))</f>
        <v/>
      </c>
      <c r="Y12" s="19" t="str">
        <f>IF($B12&lt;$J12," El número de Beneficiarios NO puede ser mayor que el Total.","")</f>
        <v/>
      </c>
      <c r="Z12" s="20">
        <f>IF($B12&lt;&gt;($H12+$I12),1,0)</f>
        <v>0</v>
      </c>
      <c r="AA12" s="20">
        <f>IF($B12&lt;$J12,1,0)</f>
        <v>0</v>
      </c>
      <c r="AS12" s="5"/>
      <c r="AT12" s="5"/>
    </row>
    <row r="13" spans="1:49" s="4" customFormat="1" ht="15.95" customHeight="1" x14ac:dyDescent="0.2">
      <c r="A13" s="11" t="s">
        <v>16</v>
      </c>
      <c r="B13" s="21">
        <f>SUM(C13:G13)</f>
        <v>116</v>
      </c>
      <c r="C13" s="13"/>
      <c r="D13" s="14"/>
      <c r="E13" s="14">
        <v>7</v>
      </c>
      <c r="F13" s="14">
        <v>89</v>
      </c>
      <c r="G13" s="15">
        <v>20</v>
      </c>
      <c r="H13" s="13">
        <v>36</v>
      </c>
      <c r="I13" s="15">
        <v>80</v>
      </c>
      <c r="J13" s="16">
        <v>116</v>
      </c>
      <c r="K13" s="17" t="str">
        <f>$W13&amp;" "&amp;$X13&amp;""&amp;$Y13</f>
        <v xml:space="preserve"> </v>
      </c>
      <c r="W13" s="18" t="str">
        <f>IF($B13&lt;&gt;($H13+$I13)," El número consultas según sexo NO puede ser diferente al Total.","")</f>
        <v/>
      </c>
      <c r="X13" s="19" t="str">
        <f>IF($B13=0,"",IF($J13="",IF($B13="",""," No olvide escribir la columna Beneficiarios."),""))</f>
        <v/>
      </c>
      <c r="Y13" s="19" t="str">
        <f>IF($B13&lt;$J13," El número de Beneficiarios NO puede ser mayor que el Total.","")</f>
        <v/>
      </c>
      <c r="Z13" s="20">
        <f>IF($B13&lt;&gt;($H13+$I13),1,0)</f>
        <v>0</v>
      </c>
      <c r="AA13" s="20">
        <f>IF($B13&lt;$J13,1,0)</f>
        <v>0</v>
      </c>
      <c r="AS13" s="5"/>
      <c r="AT13" s="5"/>
    </row>
    <row r="14" spans="1:49" s="4" customFormat="1" ht="15.95" customHeight="1" x14ac:dyDescent="0.2">
      <c r="A14" s="11" t="s">
        <v>17</v>
      </c>
      <c r="B14" s="21">
        <f>SUM(C14:G14)</f>
        <v>0</v>
      </c>
      <c r="C14" s="13"/>
      <c r="D14" s="14"/>
      <c r="E14" s="14"/>
      <c r="F14" s="14"/>
      <c r="G14" s="15"/>
      <c r="H14" s="13"/>
      <c r="I14" s="15"/>
      <c r="J14" s="16"/>
      <c r="K14" s="17" t="str">
        <f>$W14&amp;" "&amp;$X14&amp;""&amp;$Y14</f>
        <v xml:space="preserve"> </v>
      </c>
      <c r="W14" s="18" t="str">
        <f>IF($B14&lt;&gt;($H14+$I14)," El número consultas según sexo NO puede ser diferente al Total.","")</f>
        <v/>
      </c>
      <c r="X14" s="19" t="str">
        <f>IF($B14=0,"",IF($J14="",IF($B14="",""," No olvide escribir la columna Beneficiarios."),""))</f>
        <v/>
      </c>
      <c r="Y14" s="19" t="str">
        <f>IF($B14&lt;$J14," El número de Beneficiarios NO puede ser mayor que el Total.","")</f>
        <v/>
      </c>
      <c r="Z14" s="20">
        <f>IF($B14&lt;&gt;($H14+$I14),1,0)</f>
        <v>0</v>
      </c>
      <c r="AA14" s="20">
        <f>IF($B14&lt;$J14,1,0)</f>
        <v>0</v>
      </c>
      <c r="AS14" s="5"/>
      <c r="AT14" s="5"/>
    </row>
    <row r="15" spans="1:49" s="4" customFormat="1" ht="15.95" customHeight="1" x14ac:dyDescent="0.2">
      <c r="A15" s="11" t="s">
        <v>18</v>
      </c>
      <c r="B15" s="21">
        <f>SUM(C15:G15)</f>
        <v>0</v>
      </c>
      <c r="C15" s="13"/>
      <c r="D15" s="14"/>
      <c r="E15" s="14"/>
      <c r="F15" s="14"/>
      <c r="G15" s="15"/>
      <c r="H15" s="13"/>
      <c r="I15" s="15"/>
      <c r="J15" s="16"/>
      <c r="K15" s="17" t="str">
        <f>$W15&amp;" "&amp;$X15&amp;""&amp;$Y15</f>
        <v xml:space="preserve"> </v>
      </c>
      <c r="W15" s="18" t="str">
        <f>IF($B15&lt;&gt;($H15+$I15)," El número consultas según sexo NO puede ser diferente al Total.","")</f>
        <v/>
      </c>
      <c r="X15" s="19" t="str">
        <f>IF($B15=0,"",IF($J15="",IF($B15="",""," No olvide escribir la columna Beneficiarios."),""))</f>
        <v/>
      </c>
      <c r="Y15" s="19" t="str">
        <f>IF($B15&lt;$J15," El número de Beneficiarios NO puede ser mayor que el Total.","")</f>
        <v/>
      </c>
      <c r="Z15" s="20">
        <f>IF($B15&lt;&gt;($H15+$I15),1,0)</f>
        <v>0</v>
      </c>
      <c r="AA15" s="20">
        <f>IF($B15&lt;$J15,1,0)</f>
        <v>0</v>
      </c>
      <c r="AS15" s="5"/>
      <c r="AT15" s="5"/>
    </row>
    <row r="16" spans="1:49" s="4" customFormat="1" ht="15.95" customHeight="1" x14ac:dyDescent="0.2">
      <c r="A16" s="22" t="s">
        <v>19</v>
      </c>
      <c r="B16" s="23">
        <f>SUM(C16:G16)</f>
        <v>0</v>
      </c>
      <c r="C16" s="24"/>
      <c r="D16" s="25"/>
      <c r="E16" s="25"/>
      <c r="F16" s="25"/>
      <c r="G16" s="26"/>
      <c r="H16" s="24"/>
      <c r="I16" s="26"/>
      <c r="J16" s="27"/>
      <c r="K16" s="17" t="str">
        <f>$W16&amp;" "&amp;$X16&amp;""&amp;$Y16</f>
        <v xml:space="preserve"> </v>
      </c>
      <c r="W16" s="18" t="str">
        <f>IF($B16&lt;&gt;($H16+$I16)," El número consultas según sexo NO puede ser diferente al Total.","")</f>
        <v/>
      </c>
      <c r="X16" s="19" t="str">
        <f>IF($B16=0,"",IF($J16="",IF($B16="",""," No olvide escribir la columna Beneficiarios."),""))</f>
        <v/>
      </c>
      <c r="Y16" s="19" t="str">
        <f>IF($B16&lt;$J16," El número de Beneficiarios NO puede ser mayor que el Total.","")</f>
        <v/>
      </c>
      <c r="Z16" s="20">
        <f>IF($B16&lt;&gt;($H16+$I16),1,0)</f>
        <v>0</v>
      </c>
      <c r="AA16" s="20">
        <f>IF($B16&lt;$J16,1,0)</f>
        <v>0</v>
      </c>
      <c r="AS16" s="5"/>
      <c r="AT16" s="5"/>
    </row>
    <row r="17" spans="1:100" s="32" customFormat="1" ht="36" customHeight="1" x14ac:dyDescent="0.2">
      <c r="A17" s="28" t="s">
        <v>20</v>
      </c>
      <c r="B17" s="28"/>
      <c r="C17" s="28"/>
      <c r="D17" s="28"/>
      <c r="E17" s="28"/>
      <c r="F17" s="28"/>
      <c r="G17" s="28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s="32" customFormat="1" ht="31.5" x14ac:dyDescent="0.2">
      <c r="A18" s="99" t="s">
        <v>21</v>
      </c>
      <c r="B18" s="99"/>
      <c r="C18" s="33" t="s">
        <v>22</v>
      </c>
      <c r="D18" s="33" t="s">
        <v>23</v>
      </c>
      <c r="E18" s="33" t="s">
        <v>24</v>
      </c>
      <c r="F18" s="34"/>
      <c r="G18" s="6"/>
      <c r="H18" s="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00" s="32" customFormat="1" ht="23.25" customHeight="1" x14ac:dyDescent="0.2">
      <c r="A19" s="100" t="s">
        <v>25</v>
      </c>
      <c r="B19" s="101"/>
      <c r="C19" s="35">
        <v>116</v>
      </c>
      <c r="D19" s="36"/>
      <c r="E19" s="36"/>
      <c r="F19" s="34"/>
      <c r="G19" s="6"/>
      <c r="H19" s="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</row>
    <row r="20" spans="1:100" s="32" customFormat="1" ht="15.75" customHeight="1" x14ac:dyDescent="0.2">
      <c r="A20" s="102" t="s">
        <v>26</v>
      </c>
      <c r="B20" s="102"/>
      <c r="C20" s="35">
        <v>34</v>
      </c>
      <c r="D20" s="35">
        <v>6</v>
      </c>
      <c r="E20" s="35"/>
      <c r="F20" s="37" t="s">
        <v>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</row>
    <row r="21" spans="1:100" s="32" customFormat="1" ht="15.75" customHeight="1" x14ac:dyDescent="0.2">
      <c r="A21" s="98" t="s">
        <v>28</v>
      </c>
      <c r="B21" s="98"/>
      <c r="C21" s="38">
        <v>23</v>
      </c>
      <c r="D21" s="38">
        <v>2</v>
      </c>
      <c r="E21" s="38"/>
      <c r="F21" s="37" t="s">
        <v>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V21" s="5"/>
      <c r="W21" s="5"/>
      <c r="X21" s="5"/>
      <c r="Y21" s="5"/>
      <c r="Z21" s="5"/>
      <c r="AK21" s="18"/>
      <c r="AL21" s="18"/>
      <c r="AM21" s="18"/>
      <c r="AN21" s="18"/>
    </row>
    <row r="22" spans="1:100" s="32" customFormat="1" ht="15.75" customHeight="1" x14ac:dyDescent="0.2">
      <c r="A22" s="103" t="s">
        <v>29</v>
      </c>
      <c r="B22" s="104"/>
      <c r="C22" s="38">
        <v>3</v>
      </c>
      <c r="D22" s="38"/>
      <c r="E22" s="38"/>
      <c r="F22" s="37" t="s">
        <v>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V22" s="5"/>
      <c r="W22" s="5"/>
      <c r="X22" s="5"/>
      <c r="Y22" s="5"/>
      <c r="Z22" s="5"/>
      <c r="AK22" s="18"/>
      <c r="AL22" s="18"/>
      <c r="AM22" s="18"/>
      <c r="AN22" s="18"/>
    </row>
    <row r="23" spans="1:100" s="32" customFormat="1" ht="15.75" customHeight="1" x14ac:dyDescent="0.2">
      <c r="A23" s="98" t="s">
        <v>30</v>
      </c>
      <c r="B23" s="98"/>
      <c r="C23" s="38">
        <v>4</v>
      </c>
      <c r="D23" s="38"/>
      <c r="E23" s="38"/>
      <c r="F23" s="37" t="s">
        <v>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V23" s="5"/>
      <c r="W23" s="5"/>
      <c r="X23" s="5"/>
      <c r="Y23" s="5"/>
      <c r="Z23" s="5"/>
      <c r="AK23" s="18"/>
      <c r="AL23" s="18"/>
      <c r="AM23" s="18"/>
      <c r="AN23" s="18"/>
    </row>
    <row r="24" spans="1:100" s="32" customFormat="1" ht="15.75" customHeight="1" x14ac:dyDescent="0.2">
      <c r="A24" s="98" t="s">
        <v>31</v>
      </c>
      <c r="B24" s="98"/>
      <c r="C24" s="38"/>
      <c r="D24" s="38"/>
      <c r="E24" s="38"/>
      <c r="F24" s="37" t="s">
        <v>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V24" s="5"/>
      <c r="W24" s="5"/>
      <c r="X24" s="5"/>
      <c r="Y24" s="5"/>
      <c r="Z24" s="5"/>
      <c r="AK24" s="18"/>
      <c r="AL24" s="18"/>
      <c r="AM24" s="18"/>
      <c r="AN24" s="18"/>
    </row>
    <row r="25" spans="1:100" s="32" customFormat="1" ht="15.95" customHeight="1" x14ac:dyDescent="0.2">
      <c r="A25" s="98" t="s">
        <v>85</v>
      </c>
      <c r="B25" s="98"/>
      <c r="C25" s="38"/>
      <c r="D25" s="38"/>
      <c r="E25" s="38"/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V25" s="5"/>
      <c r="W25" s="5"/>
      <c r="X25" s="5"/>
      <c r="Y25" s="5"/>
      <c r="Z25" s="5"/>
      <c r="AK25" s="18"/>
      <c r="AL25" s="18"/>
      <c r="AM25" s="18"/>
      <c r="AN25" s="18"/>
    </row>
    <row r="26" spans="1:100" s="32" customFormat="1" ht="15" customHeight="1" x14ac:dyDescent="0.2">
      <c r="A26" s="98" t="s">
        <v>33</v>
      </c>
      <c r="B26" s="98"/>
      <c r="C26" s="38"/>
      <c r="D26" s="38"/>
      <c r="E26" s="38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V26" s="5"/>
      <c r="W26" s="5"/>
      <c r="X26" s="5"/>
      <c r="Y26" s="5"/>
      <c r="Z26" s="5"/>
      <c r="AK26" s="18"/>
      <c r="AL26" s="18"/>
      <c r="AM26" s="18"/>
      <c r="AN26" s="18"/>
    </row>
    <row r="27" spans="1:100" s="32" customFormat="1" ht="15.95" customHeight="1" x14ac:dyDescent="0.2">
      <c r="A27" s="98" t="s">
        <v>34</v>
      </c>
      <c r="B27" s="98"/>
      <c r="C27" s="38"/>
      <c r="D27" s="38"/>
      <c r="E27" s="38"/>
      <c r="F27" s="37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V27" s="5"/>
      <c r="W27" s="5"/>
      <c r="X27" s="5"/>
      <c r="Y27" s="5"/>
      <c r="Z27" s="5"/>
      <c r="AK27" s="18"/>
      <c r="AL27" s="18"/>
      <c r="AM27" s="18"/>
      <c r="AN27" s="18"/>
    </row>
    <row r="28" spans="1:100" s="32" customFormat="1" ht="24.95" customHeight="1" x14ac:dyDescent="0.2">
      <c r="A28" s="98" t="s">
        <v>35</v>
      </c>
      <c r="B28" s="98"/>
      <c r="C28" s="39"/>
      <c r="D28" s="39"/>
      <c r="E28" s="39"/>
      <c r="F28" s="37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V28" s="5"/>
      <c r="W28" s="5"/>
      <c r="X28" s="5"/>
      <c r="Y28" s="5"/>
      <c r="Z28" s="5"/>
      <c r="AK28" s="18"/>
      <c r="AL28" s="18"/>
      <c r="AM28" s="18"/>
      <c r="AN28" s="18"/>
    </row>
    <row r="29" spans="1:100" s="32" customFormat="1" ht="24.95" customHeight="1" x14ac:dyDescent="0.2">
      <c r="A29" s="98" t="s">
        <v>36</v>
      </c>
      <c r="B29" s="98"/>
      <c r="C29" s="39"/>
      <c r="D29" s="39"/>
      <c r="E29" s="39"/>
      <c r="F29" s="37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V29" s="5"/>
      <c r="W29" s="5"/>
      <c r="X29" s="5"/>
      <c r="Y29" s="5"/>
      <c r="Z29" s="5"/>
      <c r="AK29" s="18"/>
      <c r="AL29" s="18"/>
      <c r="AM29" s="18"/>
      <c r="AN29" s="18"/>
    </row>
    <row r="30" spans="1:100" s="32" customFormat="1" ht="24.95" customHeight="1" x14ac:dyDescent="0.2">
      <c r="A30" s="111" t="s">
        <v>37</v>
      </c>
      <c r="B30" s="111"/>
      <c r="C30" s="39"/>
      <c r="D30" s="39"/>
      <c r="E30" s="39"/>
      <c r="F30" s="37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V30" s="5"/>
      <c r="W30" s="5"/>
      <c r="X30" s="5"/>
      <c r="Y30" s="5"/>
      <c r="Z30" s="5"/>
      <c r="AK30" s="18"/>
      <c r="AL30" s="18"/>
      <c r="AM30" s="18"/>
      <c r="AN30" s="18"/>
    </row>
    <row r="31" spans="1:100" s="32" customFormat="1" ht="15.95" customHeight="1" x14ac:dyDescent="0.2">
      <c r="A31" s="112" t="s">
        <v>38</v>
      </c>
      <c r="B31" s="112"/>
      <c r="C31" s="40">
        <v>51</v>
      </c>
      <c r="D31" s="40">
        <v>12</v>
      </c>
      <c r="E31" s="40"/>
      <c r="F31" s="37" t="s">
        <v>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V31" s="5"/>
      <c r="W31" s="5"/>
      <c r="X31" s="5"/>
      <c r="Y31" s="5"/>
      <c r="Z31" s="5"/>
      <c r="AK31" s="18"/>
      <c r="AL31" s="18"/>
      <c r="AM31" s="18"/>
      <c r="AN31" s="18"/>
    </row>
    <row r="32" spans="1:100" s="32" customFormat="1" ht="41.25" customHeight="1" x14ac:dyDescent="0.2">
      <c r="A32" s="3" t="s">
        <v>39</v>
      </c>
      <c r="B32" s="41"/>
      <c r="C32" s="42"/>
      <c r="D32" s="42"/>
      <c r="E32" s="42"/>
      <c r="F32" s="37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V32" s="5"/>
      <c r="W32" s="5"/>
      <c r="X32" s="5"/>
      <c r="Y32" s="5"/>
      <c r="Z32" s="5"/>
      <c r="AK32" s="18"/>
      <c r="AL32" s="18"/>
      <c r="AM32" s="18"/>
      <c r="AN32" s="18"/>
    </row>
    <row r="33" spans="1:49" s="4" customFormat="1" ht="18" customHeight="1" x14ac:dyDescent="0.2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V33" s="5"/>
      <c r="AW33" s="5"/>
    </row>
    <row r="34" spans="1:49" s="4" customFormat="1" ht="19.5" customHeight="1" x14ac:dyDescent="0.2">
      <c r="A34" s="89" t="s">
        <v>3</v>
      </c>
      <c r="B34" s="91" t="s">
        <v>4</v>
      </c>
      <c r="C34" s="93" t="s">
        <v>5</v>
      </c>
      <c r="D34" s="94"/>
      <c r="E34" s="94"/>
      <c r="F34" s="94"/>
      <c r="G34" s="95"/>
      <c r="H34" s="93" t="s">
        <v>6</v>
      </c>
      <c r="I34" s="95"/>
      <c r="J34" s="96" t="s">
        <v>7</v>
      </c>
      <c r="K34" s="6"/>
      <c r="AS34" s="5"/>
      <c r="AT34" s="5"/>
    </row>
    <row r="35" spans="1:49" s="4" customFormat="1" ht="27.75" customHeight="1" x14ac:dyDescent="0.2">
      <c r="A35" s="90"/>
      <c r="B35" s="92"/>
      <c r="C35" s="7" t="s">
        <v>8</v>
      </c>
      <c r="D35" s="8" t="s">
        <v>9</v>
      </c>
      <c r="E35" s="8" t="s">
        <v>10</v>
      </c>
      <c r="F35" s="8" t="s">
        <v>11</v>
      </c>
      <c r="G35" s="9" t="s">
        <v>12</v>
      </c>
      <c r="H35" s="10" t="s">
        <v>13</v>
      </c>
      <c r="I35" s="9" t="s">
        <v>14</v>
      </c>
      <c r="J35" s="97"/>
      <c r="K35" s="6"/>
      <c r="AS35" s="5"/>
      <c r="AT35" s="5"/>
    </row>
    <row r="36" spans="1:49" s="4" customFormat="1" ht="15.95" customHeight="1" x14ac:dyDescent="0.2">
      <c r="A36" s="11" t="s">
        <v>16</v>
      </c>
      <c r="B36" s="43">
        <f>SUM(C36:G36)</f>
        <v>1294</v>
      </c>
      <c r="C36" s="13"/>
      <c r="D36" s="14"/>
      <c r="E36" s="14">
        <v>76</v>
      </c>
      <c r="F36" s="14">
        <v>971</v>
      </c>
      <c r="G36" s="15">
        <v>247</v>
      </c>
      <c r="H36" s="13">
        <v>305</v>
      </c>
      <c r="I36" s="15">
        <v>989</v>
      </c>
      <c r="J36" s="16">
        <v>1294</v>
      </c>
      <c r="K36" s="17" t="str">
        <f>$W36&amp;" "&amp;$X36&amp;""&amp;$Y36</f>
        <v xml:space="preserve"> </v>
      </c>
      <c r="W36" s="18" t="str">
        <f>IF($B36&lt;&gt;($H36+$I36)," El número consultas según sexo NO puede ser diferente al Total.","")</f>
        <v/>
      </c>
      <c r="X36" s="19" t="str">
        <f>IF($B36=0,"",IF($J36="",IF($B36="",""," No olvide escribir la columna Beneficiarios."),""))</f>
        <v/>
      </c>
      <c r="Y36" s="19" t="str">
        <f>IF($B36&lt;$J36," El número de Beneficiarios NO puede ser mayor que el Total.","")</f>
        <v/>
      </c>
      <c r="Z36" s="20">
        <f>IF($B36&lt;&gt;($H36+$I36),1,0)</f>
        <v>0</v>
      </c>
      <c r="AA36" s="20">
        <f>IF($B36&lt;$J36,1,0)</f>
        <v>0</v>
      </c>
      <c r="AS36" s="5"/>
      <c r="AT36" s="5"/>
    </row>
    <row r="37" spans="1:49" s="4" customFormat="1" ht="15.95" customHeight="1" x14ac:dyDescent="0.2">
      <c r="A37" s="11" t="s">
        <v>17</v>
      </c>
      <c r="B37" s="43">
        <f>SUM(C37:G37)</f>
        <v>0</v>
      </c>
      <c r="C37" s="13"/>
      <c r="D37" s="14"/>
      <c r="E37" s="14"/>
      <c r="F37" s="14"/>
      <c r="G37" s="15"/>
      <c r="H37" s="13"/>
      <c r="I37" s="15"/>
      <c r="J37" s="16"/>
      <c r="K37" s="17" t="str">
        <f>$W37&amp;" "&amp;$X37&amp;""&amp;$Y37</f>
        <v xml:space="preserve"> </v>
      </c>
      <c r="W37" s="18" t="str">
        <f>IF($B37&lt;&gt;($H37+$I37)," El número consultas según sexo NO puede ser diferente al Total.","")</f>
        <v/>
      </c>
      <c r="X37" s="19" t="str">
        <f>IF($B37=0,"",IF($J37="",IF($B37="",""," No olvide escribir la columna Beneficiarios."),""))</f>
        <v/>
      </c>
      <c r="Y37" s="19" t="str">
        <f>IF($B37&lt;$J37," El número de Beneficiarios NO puede ser mayor que el Total.","")</f>
        <v/>
      </c>
      <c r="Z37" s="20">
        <f>IF($B37&lt;&gt;($H37+$I37),1,0)</f>
        <v>0</v>
      </c>
      <c r="AA37" s="20">
        <f>IF($B37&lt;$J37,1,0)</f>
        <v>0</v>
      </c>
      <c r="AS37" s="5"/>
      <c r="AT37" s="5"/>
    </row>
    <row r="38" spans="1:49" s="4" customFormat="1" ht="15.95" customHeight="1" x14ac:dyDescent="0.2">
      <c r="A38" s="11" t="s">
        <v>18</v>
      </c>
      <c r="B38" s="43">
        <f>SUM(C38:G38)</f>
        <v>0</v>
      </c>
      <c r="C38" s="13"/>
      <c r="D38" s="14"/>
      <c r="E38" s="14"/>
      <c r="F38" s="14"/>
      <c r="G38" s="15"/>
      <c r="H38" s="13"/>
      <c r="I38" s="15"/>
      <c r="J38" s="16"/>
      <c r="K38" s="17" t="str">
        <f>$W38&amp;" "&amp;$X38&amp;""&amp;$Y38</f>
        <v xml:space="preserve"> </v>
      </c>
      <c r="W38" s="18" t="str">
        <f>IF($B38&lt;&gt;($H38+$I38)," El número consultas según sexo NO puede ser diferente al Total.","")</f>
        <v/>
      </c>
      <c r="X38" s="19" t="str">
        <f>IF($B38=0,"",IF($J38="",IF($B38="",""," No olvide escribir la columna Beneficiarios."),""))</f>
        <v/>
      </c>
      <c r="Y38" s="19" t="str">
        <f>IF($B38&lt;$J38," El número de Beneficiarios NO puede ser mayor que el Total.","")</f>
        <v/>
      </c>
      <c r="Z38" s="20">
        <f>IF($B38&lt;&gt;($H38+$I38),1,0)</f>
        <v>0</v>
      </c>
      <c r="AA38" s="20">
        <f>IF($B38&lt;$J38,1,0)</f>
        <v>0</v>
      </c>
      <c r="AS38" s="5"/>
      <c r="AT38" s="5"/>
    </row>
    <row r="39" spans="1:49" s="4" customFormat="1" ht="15.95" customHeight="1" x14ac:dyDescent="0.2">
      <c r="A39" s="22" t="s">
        <v>19</v>
      </c>
      <c r="B39" s="44">
        <f>SUM(C39:G39)</f>
        <v>0</v>
      </c>
      <c r="C39" s="24"/>
      <c r="D39" s="25"/>
      <c r="E39" s="25"/>
      <c r="F39" s="25"/>
      <c r="G39" s="26"/>
      <c r="H39" s="24"/>
      <c r="I39" s="26"/>
      <c r="J39" s="27"/>
      <c r="K39" s="17" t="str">
        <f>$W39&amp;" "&amp;$X39&amp;""&amp;$Y39</f>
        <v xml:space="preserve"> </v>
      </c>
      <c r="W39" s="18" t="str">
        <f>IF($B39&lt;&gt;($H39+$I39)," El número consultas según sexo NO puede ser diferente al Total.","")</f>
        <v/>
      </c>
      <c r="X39" s="19" t="str">
        <f>IF($B39=0,"",IF($J39="",IF($B39="",""," No olvide escribir la columna Beneficiarios."),""))</f>
        <v/>
      </c>
      <c r="Y39" s="19" t="str">
        <f>IF($B39&lt;$J39," El número de Beneficiarios NO puede ser mayor que el Total.","")</f>
        <v/>
      </c>
      <c r="Z39" s="20">
        <f>IF($B39&lt;&gt;($H39+$I39),1,0)</f>
        <v>0</v>
      </c>
      <c r="AA39" s="20">
        <f>IF($B39&lt;$J39,1,0)</f>
        <v>0</v>
      </c>
      <c r="AS39" s="5"/>
      <c r="AT39" s="5"/>
    </row>
    <row r="40" spans="1:49" s="32" customFormat="1" ht="36.75" customHeight="1" x14ac:dyDescent="0.2">
      <c r="A40" s="45" t="s">
        <v>41</v>
      </c>
      <c r="B40" s="41"/>
      <c r="C40" s="42"/>
      <c r="D40" s="42"/>
      <c r="E40" s="42"/>
      <c r="F40" s="37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V40" s="5"/>
      <c r="W40" s="5"/>
      <c r="X40" s="5"/>
      <c r="Y40" s="5"/>
      <c r="Z40" s="5"/>
      <c r="AK40" s="18"/>
      <c r="AL40" s="18"/>
      <c r="AM40" s="18"/>
      <c r="AN40" s="18"/>
    </row>
    <row r="41" spans="1:49" s="32" customFormat="1" ht="36.75" customHeight="1" x14ac:dyDescent="0.2">
      <c r="A41" s="113" t="s">
        <v>42</v>
      </c>
      <c r="B41" s="114"/>
      <c r="C41" s="117" t="s">
        <v>43</v>
      </c>
      <c r="D41" s="42"/>
      <c r="E41" s="42"/>
      <c r="F41" s="37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V41" s="5"/>
      <c r="W41" s="5"/>
      <c r="X41" s="5"/>
      <c r="Y41" s="5"/>
      <c r="Z41" s="5"/>
      <c r="AK41" s="18"/>
      <c r="AL41" s="18"/>
      <c r="AM41" s="18"/>
      <c r="AN41" s="18"/>
    </row>
    <row r="42" spans="1:49" s="32" customFormat="1" ht="36.75" customHeight="1" x14ac:dyDescent="0.2">
      <c r="A42" s="115"/>
      <c r="B42" s="116"/>
      <c r="C42" s="118"/>
      <c r="D42" s="42"/>
      <c r="E42" s="42"/>
      <c r="F42" s="37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V42" s="5"/>
      <c r="W42" s="5"/>
      <c r="X42" s="5"/>
      <c r="Y42" s="5"/>
      <c r="Z42" s="5"/>
      <c r="AK42" s="18"/>
      <c r="AL42" s="18"/>
      <c r="AM42" s="18"/>
      <c r="AN42" s="18"/>
    </row>
    <row r="43" spans="1:49" s="32" customFormat="1" ht="15.75" customHeight="1" x14ac:dyDescent="0.2">
      <c r="A43" s="46" t="s">
        <v>44</v>
      </c>
      <c r="B43" s="47"/>
      <c r="C43" s="48"/>
      <c r="D43" s="42"/>
      <c r="E43" s="42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V43" s="5"/>
      <c r="W43" s="5"/>
      <c r="X43" s="5"/>
      <c r="Y43" s="5"/>
      <c r="Z43" s="5"/>
      <c r="AK43" s="18"/>
      <c r="AL43" s="18"/>
      <c r="AM43" s="18"/>
      <c r="AN43" s="18"/>
    </row>
    <row r="44" spans="1:49" s="32" customFormat="1" ht="15.75" customHeight="1" x14ac:dyDescent="0.2">
      <c r="A44" s="49" t="s">
        <v>45</v>
      </c>
      <c r="B44" s="47"/>
      <c r="C44" s="48">
        <v>1082</v>
      </c>
      <c r="D44" s="42"/>
      <c r="E44" s="42"/>
      <c r="F44" s="37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V44" s="5"/>
      <c r="W44" s="5"/>
      <c r="X44" s="5"/>
      <c r="Y44" s="5"/>
      <c r="Z44" s="5"/>
      <c r="AK44" s="18"/>
      <c r="AL44" s="18"/>
      <c r="AM44" s="18"/>
      <c r="AN44" s="18"/>
    </row>
    <row r="45" spans="1:49" s="32" customFormat="1" ht="15.75" customHeight="1" x14ac:dyDescent="0.2">
      <c r="A45" s="49" t="s">
        <v>46</v>
      </c>
      <c r="B45" s="47"/>
      <c r="C45" s="48">
        <v>209</v>
      </c>
      <c r="D45" s="42"/>
      <c r="E45" s="42"/>
      <c r="F45" s="37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V45" s="5"/>
      <c r="W45" s="5"/>
      <c r="X45" s="5"/>
      <c r="Y45" s="5"/>
      <c r="Z45" s="5"/>
      <c r="AK45" s="18"/>
      <c r="AL45" s="18"/>
      <c r="AM45" s="18"/>
      <c r="AN45" s="18"/>
    </row>
    <row r="46" spans="1:49" s="32" customFormat="1" ht="15.75" customHeight="1" x14ac:dyDescent="0.2">
      <c r="A46" s="49" t="s">
        <v>47</v>
      </c>
      <c r="B46" s="47"/>
      <c r="C46" s="48">
        <v>1111</v>
      </c>
      <c r="D46" s="42"/>
      <c r="E46" s="42"/>
      <c r="F46" s="37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V46" s="5"/>
      <c r="W46" s="5"/>
      <c r="X46" s="5"/>
      <c r="Y46" s="5"/>
      <c r="Z46" s="5"/>
      <c r="AK46" s="18"/>
      <c r="AL46" s="18"/>
      <c r="AM46" s="18"/>
      <c r="AN46" s="18"/>
    </row>
    <row r="47" spans="1:49" s="32" customFormat="1" ht="15.75" customHeight="1" x14ac:dyDescent="0.2">
      <c r="A47" s="49" t="s">
        <v>48</v>
      </c>
      <c r="B47" s="47"/>
      <c r="C47" s="48"/>
      <c r="D47" s="42"/>
      <c r="E47" s="42"/>
      <c r="F47" s="37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V47" s="5"/>
      <c r="W47" s="5"/>
      <c r="X47" s="5"/>
      <c r="Y47" s="5"/>
      <c r="Z47" s="5"/>
      <c r="AK47" s="18"/>
      <c r="AL47" s="18"/>
      <c r="AM47" s="18"/>
      <c r="AN47" s="18"/>
    </row>
    <row r="48" spans="1:49" s="32" customFormat="1" ht="15.75" customHeight="1" x14ac:dyDescent="0.2">
      <c r="A48" s="49" t="s">
        <v>49</v>
      </c>
      <c r="B48" s="47"/>
      <c r="C48" s="48"/>
      <c r="D48" s="42"/>
      <c r="E48" s="42"/>
      <c r="F48" s="37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V48" s="5"/>
      <c r="W48" s="5"/>
      <c r="X48" s="5"/>
      <c r="Y48" s="5"/>
      <c r="Z48" s="5"/>
      <c r="AK48" s="18"/>
      <c r="AL48" s="18"/>
      <c r="AM48" s="18"/>
      <c r="AN48" s="18"/>
    </row>
    <row r="49" spans="1:40" s="32" customFormat="1" ht="15.75" customHeight="1" x14ac:dyDescent="0.2">
      <c r="A49" s="49" t="s">
        <v>50</v>
      </c>
      <c r="B49" s="47"/>
      <c r="C49" s="48"/>
      <c r="D49" s="42"/>
      <c r="E49" s="42"/>
      <c r="F49" s="37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V49" s="5"/>
      <c r="W49" s="5"/>
      <c r="X49" s="5"/>
      <c r="Y49" s="5"/>
      <c r="Z49" s="5"/>
      <c r="AK49" s="18"/>
      <c r="AL49" s="18"/>
      <c r="AM49" s="18"/>
      <c r="AN49" s="18"/>
    </row>
    <row r="50" spans="1:40" s="32" customFormat="1" ht="15.75" customHeight="1" x14ac:dyDescent="0.2">
      <c r="A50" s="49" t="s">
        <v>51</v>
      </c>
      <c r="B50" s="47"/>
      <c r="C50" s="48"/>
      <c r="D50" s="42"/>
      <c r="E50" s="42"/>
      <c r="F50" s="37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V50" s="5"/>
      <c r="W50" s="5"/>
      <c r="X50" s="5"/>
      <c r="Y50" s="5"/>
      <c r="Z50" s="5"/>
      <c r="AK50" s="18"/>
      <c r="AL50" s="18"/>
      <c r="AM50" s="18"/>
      <c r="AN50" s="18"/>
    </row>
    <row r="51" spans="1:40" s="32" customFormat="1" ht="15.75" customHeight="1" x14ac:dyDescent="0.2">
      <c r="A51" s="49" t="s">
        <v>52</v>
      </c>
      <c r="B51" s="47"/>
      <c r="C51" s="48">
        <v>265</v>
      </c>
      <c r="D51" s="42"/>
      <c r="E51" s="42"/>
      <c r="F51" s="37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V51" s="5"/>
      <c r="W51" s="5"/>
      <c r="X51" s="5"/>
      <c r="Y51" s="5"/>
      <c r="Z51" s="5"/>
      <c r="AK51" s="18"/>
      <c r="AL51" s="18"/>
      <c r="AM51" s="18"/>
      <c r="AN51" s="18"/>
    </row>
    <row r="52" spans="1:40" s="32" customFormat="1" ht="15.75" customHeight="1" x14ac:dyDescent="0.2">
      <c r="A52" s="49" t="s">
        <v>53</v>
      </c>
      <c r="B52" s="47"/>
      <c r="C52" s="48"/>
      <c r="D52" s="42"/>
      <c r="E52" s="42"/>
      <c r="F52" s="37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V52" s="5"/>
      <c r="W52" s="5"/>
      <c r="X52" s="5"/>
      <c r="Y52" s="5"/>
      <c r="Z52" s="5"/>
      <c r="AK52" s="18"/>
      <c r="AL52" s="18"/>
      <c r="AM52" s="18"/>
      <c r="AN52" s="18"/>
    </row>
    <row r="53" spans="1:40" s="32" customFormat="1" ht="15.75" customHeight="1" x14ac:dyDescent="0.2">
      <c r="A53" s="49" t="s">
        <v>54</v>
      </c>
      <c r="B53" s="47"/>
      <c r="C53" s="48"/>
      <c r="D53" s="42"/>
      <c r="E53" s="42"/>
      <c r="F53" s="37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V53" s="5"/>
      <c r="W53" s="5"/>
      <c r="X53" s="5"/>
      <c r="Y53" s="5"/>
      <c r="Z53" s="5"/>
      <c r="AK53" s="18"/>
      <c r="AL53" s="18"/>
      <c r="AM53" s="18"/>
      <c r="AN53" s="18"/>
    </row>
    <row r="54" spans="1:40" s="32" customFormat="1" ht="15.75" customHeight="1" x14ac:dyDescent="0.2">
      <c r="A54" s="49" t="s">
        <v>55</v>
      </c>
      <c r="B54" s="47"/>
      <c r="C54" s="48"/>
      <c r="D54" s="42"/>
      <c r="E54" s="42"/>
      <c r="F54" s="37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V54" s="5"/>
      <c r="W54" s="5"/>
      <c r="X54" s="5"/>
      <c r="Y54" s="5"/>
      <c r="Z54" s="5"/>
      <c r="AK54" s="18"/>
      <c r="AL54" s="18"/>
      <c r="AM54" s="18"/>
      <c r="AN54" s="18"/>
    </row>
    <row r="55" spans="1:40" s="32" customFormat="1" ht="15.75" customHeight="1" x14ac:dyDescent="0.2">
      <c r="A55" s="50" t="s">
        <v>43</v>
      </c>
      <c r="B55" s="51"/>
      <c r="C55" s="52">
        <f>SUM(C43:C54)</f>
        <v>2667</v>
      </c>
      <c r="D55" s="42"/>
      <c r="E55" s="42"/>
      <c r="F55" s="37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V55" s="5"/>
      <c r="W55" s="5"/>
      <c r="X55" s="5"/>
      <c r="Y55" s="5"/>
      <c r="Z55" s="5"/>
      <c r="AK55" s="18"/>
      <c r="AL55" s="18"/>
      <c r="AM55" s="18"/>
      <c r="AN55" s="18"/>
    </row>
    <row r="56" spans="1:40" ht="34.5" customHeight="1" x14ac:dyDescent="0.2">
      <c r="A56" s="45" t="s">
        <v>56</v>
      </c>
      <c r="B56" s="53"/>
      <c r="C56" s="53"/>
    </row>
    <row r="57" spans="1:40" ht="23.25" customHeight="1" x14ac:dyDescent="0.2">
      <c r="A57" s="79" t="s">
        <v>3</v>
      </c>
      <c r="B57" s="55" t="s">
        <v>43</v>
      </c>
    </row>
    <row r="58" spans="1:40" ht="18" customHeight="1" x14ac:dyDescent="0.2">
      <c r="A58" s="56" t="s">
        <v>16</v>
      </c>
      <c r="B58" s="57"/>
    </row>
    <row r="59" spans="1:40" ht="18" customHeight="1" x14ac:dyDescent="0.2">
      <c r="A59" s="58" t="s">
        <v>17</v>
      </c>
      <c r="B59" s="59"/>
    </row>
    <row r="60" spans="1:40" ht="18" customHeight="1" x14ac:dyDescent="0.2">
      <c r="A60" s="58" t="s">
        <v>18</v>
      </c>
      <c r="B60" s="59"/>
    </row>
    <row r="61" spans="1:40" ht="18" customHeight="1" x14ac:dyDescent="0.2">
      <c r="A61" s="58" t="s">
        <v>19</v>
      </c>
      <c r="B61" s="59"/>
    </row>
    <row r="62" spans="1:40" ht="18" customHeight="1" x14ac:dyDescent="0.2">
      <c r="A62" s="60" t="s">
        <v>57</v>
      </c>
      <c r="B62" s="61"/>
    </row>
    <row r="63" spans="1:40" ht="37.5" customHeight="1" x14ac:dyDescent="0.2">
      <c r="A63" s="45" t="s">
        <v>58</v>
      </c>
      <c r="B63" s="62"/>
      <c r="C63" s="63"/>
    </row>
    <row r="64" spans="1:40" ht="23.25" customHeight="1" x14ac:dyDescent="0.2">
      <c r="A64" s="79" t="s">
        <v>3</v>
      </c>
      <c r="B64" s="55" t="s">
        <v>43</v>
      </c>
    </row>
    <row r="65" spans="1:13" ht="18" customHeight="1" x14ac:dyDescent="0.2">
      <c r="A65" s="56" t="s">
        <v>16</v>
      </c>
      <c r="B65" s="57"/>
    </row>
    <row r="66" spans="1:13" ht="18" customHeight="1" x14ac:dyDescent="0.2">
      <c r="A66" s="58" t="s">
        <v>17</v>
      </c>
      <c r="B66" s="59"/>
    </row>
    <row r="67" spans="1:13" ht="18" customHeight="1" x14ac:dyDescent="0.2">
      <c r="A67" s="58" t="s">
        <v>18</v>
      </c>
      <c r="B67" s="59"/>
    </row>
    <row r="68" spans="1:13" ht="18" customHeight="1" x14ac:dyDescent="0.2">
      <c r="A68" s="58" t="s">
        <v>19</v>
      </c>
      <c r="B68" s="59"/>
    </row>
    <row r="69" spans="1:13" ht="18" customHeight="1" x14ac:dyDescent="0.2">
      <c r="A69" s="60" t="s">
        <v>57</v>
      </c>
      <c r="B69" s="61"/>
    </row>
    <row r="70" spans="1:13" ht="37.5" customHeight="1" x14ac:dyDescent="0.2">
      <c r="A70" s="45" t="s">
        <v>59</v>
      </c>
      <c r="B70" s="62"/>
      <c r="C70" s="63"/>
    </row>
    <row r="71" spans="1:13" ht="51" customHeight="1" x14ac:dyDescent="0.2">
      <c r="A71" s="119" t="s">
        <v>60</v>
      </c>
      <c r="B71" s="120"/>
      <c r="C71" s="64" t="s">
        <v>43</v>
      </c>
      <c r="D71" s="64" t="s">
        <v>61</v>
      </c>
      <c r="E71" s="80" t="s">
        <v>62</v>
      </c>
      <c r="F71" s="80" t="s">
        <v>63</v>
      </c>
    </row>
    <row r="72" spans="1:13" ht="23.25" customHeight="1" x14ac:dyDescent="0.2">
      <c r="A72" s="121" t="s">
        <v>64</v>
      </c>
      <c r="B72" s="122"/>
      <c r="C72" s="66">
        <f>SUM(D72:F72)</f>
        <v>0</v>
      </c>
      <c r="D72" s="61"/>
      <c r="E72" s="61"/>
      <c r="F72" s="61"/>
    </row>
    <row r="73" spans="1:13" ht="49.5" customHeight="1" x14ac:dyDescent="0.2">
      <c r="A73" s="45" t="s">
        <v>65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1:13" ht="24.75" customHeight="1" x14ac:dyDescent="0.2">
      <c r="A74" s="45" t="s">
        <v>66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</row>
    <row r="75" spans="1:13" ht="20.25" customHeight="1" x14ac:dyDescent="0.2">
      <c r="A75" s="105" t="s">
        <v>67</v>
      </c>
      <c r="B75" s="106"/>
      <c r="C75" s="107"/>
      <c r="D75" s="96" t="s">
        <v>43</v>
      </c>
    </row>
    <row r="76" spans="1:13" ht="25.5" customHeight="1" x14ac:dyDescent="0.2">
      <c r="A76" s="108"/>
      <c r="B76" s="109"/>
      <c r="C76" s="110"/>
      <c r="D76" s="97"/>
    </row>
    <row r="77" spans="1:13" ht="22.5" customHeight="1" x14ac:dyDescent="0.2">
      <c r="A77" s="68" t="s">
        <v>68</v>
      </c>
      <c r="B77" s="69"/>
      <c r="C77" s="70"/>
      <c r="D77" s="61"/>
    </row>
    <row r="78" spans="1:13" ht="28.5" customHeight="1" x14ac:dyDescent="0.2">
      <c r="A78" s="45" t="s">
        <v>69</v>
      </c>
      <c r="B78" s="81"/>
      <c r="C78" s="81"/>
      <c r="D78" s="81"/>
    </row>
    <row r="79" spans="1:13" x14ac:dyDescent="0.2">
      <c r="A79" s="105" t="s">
        <v>67</v>
      </c>
      <c r="B79" s="106"/>
      <c r="C79" s="107"/>
      <c r="D79" s="96" t="s">
        <v>43</v>
      </c>
    </row>
    <row r="80" spans="1:13" x14ac:dyDescent="0.2">
      <c r="A80" s="108"/>
      <c r="B80" s="109"/>
      <c r="C80" s="110"/>
      <c r="D80" s="97"/>
    </row>
    <row r="81" spans="1:13" ht="20.25" customHeight="1" x14ac:dyDescent="0.2">
      <c r="A81" s="68" t="s">
        <v>68</v>
      </c>
      <c r="B81" s="69"/>
      <c r="C81" s="70"/>
      <c r="D81" s="61"/>
    </row>
    <row r="82" spans="1:13" ht="49.5" customHeight="1" x14ac:dyDescent="0.2">
      <c r="A82" s="45" t="s">
        <v>70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 ht="19.5" customHeight="1" x14ac:dyDescent="0.2">
      <c r="A83" s="125" t="s">
        <v>71</v>
      </c>
      <c r="B83" s="126" t="s">
        <v>72</v>
      </c>
      <c r="C83" s="127" t="s">
        <v>73</v>
      </c>
      <c r="D83" s="129" t="s">
        <v>74</v>
      </c>
    </row>
    <row r="84" spans="1:13" ht="19.5" customHeight="1" x14ac:dyDescent="0.2">
      <c r="A84" s="125"/>
      <c r="B84" s="126"/>
      <c r="C84" s="128"/>
      <c r="D84" s="130"/>
    </row>
    <row r="85" spans="1:13" ht="50.25" customHeight="1" x14ac:dyDescent="0.2">
      <c r="A85" s="123" t="s">
        <v>75</v>
      </c>
      <c r="B85" s="72" t="s">
        <v>76</v>
      </c>
      <c r="C85" s="59"/>
      <c r="D85" s="73"/>
    </row>
    <row r="86" spans="1:13" ht="31.5" x14ac:dyDescent="0.2">
      <c r="A86" s="123"/>
      <c r="B86" s="74" t="s">
        <v>77</v>
      </c>
      <c r="C86" s="59"/>
      <c r="D86" s="59"/>
    </row>
    <row r="87" spans="1:13" ht="24" customHeight="1" x14ac:dyDescent="0.2">
      <c r="A87" s="123"/>
      <c r="B87" s="74" t="s">
        <v>78</v>
      </c>
      <c r="C87" s="59"/>
      <c r="D87" s="59"/>
    </row>
    <row r="88" spans="1:13" ht="31.5" customHeight="1" x14ac:dyDescent="0.2">
      <c r="A88" s="123"/>
      <c r="B88" s="75" t="s">
        <v>79</v>
      </c>
      <c r="C88" s="61"/>
      <c r="D88" s="61"/>
    </row>
    <row r="89" spans="1:13" ht="23.25" customHeight="1" x14ac:dyDescent="0.2">
      <c r="A89" s="124" t="s">
        <v>80</v>
      </c>
      <c r="B89" s="72" t="s">
        <v>81</v>
      </c>
      <c r="C89" s="57"/>
      <c r="D89" s="57"/>
    </row>
    <row r="90" spans="1:13" ht="21" x14ac:dyDescent="0.2">
      <c r="A90" s="123"/>
      <c r="B90" s="74" t="s">
        <v>82</v>
      </c>
      <c r="C90" s="59"/>
      <c r="D90" s="59"/>
    </row>
    <row r="91" spans="1:13" ht="20.25" customHeight="1" x14ac:dyDescent="0.2">
      <c r="A91" s="123"/>
      <c r="B91" s="74" t="s">
        <v>78</v>
      </c>
      <c r="C91" s="59"/>
      <c r="D91" s="59"/>
    </row>
    <row r="92" spans="1:13" ht="21" x14ac:dyDescent="0.2">
      <c r="A92" s="123"/>
      <c r="B92" s="75" t="s">
        <v>83</v>
      </c>
      <c r="C92" s="61"/>
      <c r="D92" s="61"/>
    </row>
    <row r="93" spans="1:13" ht="21" x14ac:dyDescent="0.2">
      <c r="A93" s="123" t="s">
        <v>84</v>
      </c>
      <c r="B93" s="72" t="s">
        <v>81</v>
      </c>
      <c r="C93" s="57"/>
      <c r="D93" s="57"/>
    </row>
    <row r="94" spans="1:13" ht="24" customHeight="1" x14ac:dyDescent="0.2">
      <c r="A94" s="123"/>
      <c r="B94" s="74" t="s">
        <v>78</v>
      </c>
      <c r="C94" s="59"/>
      <c r="D94" s="59"/>
    </row>
    <row r="95" spans="1:13" ht="27" customHeight="1" x14ac:dyDescent="0.2">
      <c r="A95" s="123"/>
      <c r="B95" s="75" t="s">
        <v>79</v>
      </c>
      <c r="C95" s="61"/>
      <c r="D95" s="61"/>
    </row>
    <row r="199" spans="1:27" hidden="1" x14ac:dyDescent="0.2"/>
    <row r="200" spans="1:27" s="77" customFormat="1" hidden="1" x14ac:dyDescent="0.2">
      <c r="A200" s="76">
        <f>SUM(A9:J95)</f>
        <v>11225</v>
      </c>
      <c r="AA200" s="78">
        <f>SUM(Z1:AA199)</f>
        <v>0</v>
      </c>
    </row>
    <row r="201" spans="1:27" hidden="1" x14ac:dyDescent="0.2"/>
  </sheetData>
  <mergeCells count="40">
    <mergeCell ref="A85:A88"/>
    <mergeCell ref="A89:A92"/>
    <mergeCell ref="A93:A95"/>
    <mergeCell ref="A79:C80"/>
    <mergeCell ref="D79:D80"/>
    <mergeCell ref="A83:A84"/>
    <mergeCell ref="B83:B84"/>
    <mergeCell ref="C83:C84"/>
    <mergeCell ref="D83:D84"/>
    <mergeCell ref="J34:J35"/>
    <mergeCell ref="A41:B42"/>
    <mergeCell ref="C41:C42"/>
    <mergeCell ref="A71:B71"/>
    <mergeCell ref="A72:B72"/>
    <mergeCell ref="H34:I34"/>
    <mergeCell ref="A75:C76"/>
    <mergeCell ref="D75:D76"/>
    <mergeCell ref="A30:B30"/>
    <mergeCell ref="A31:B31"/>
    <mergeCell ref="A34:A35"/>
    <mergeCell ref="B34:B35"/>
    <mergeCell ref="C34:G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6:O6"/>
    <mergeCell ref="A10:A11"/>
    <mergeCell ref="B10:B11"/>
    <mergeCell ref="C10:G10"/>
    <mergeCell ref="H10:I10"/>
    <mergeCell ref="J10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2017-03-28T15:52:23Z</dcterms:created>
  <dcterms:modified xsi:type="dcterms:W3CDTF">2017-03-29T11:32:51Z</dcterms:modified>
</cp:coreProperties>
</file>